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"/>
    </mc:Choice>
  </mc:AlternateContent>
  <bookViews>
    <workbookView xWindow="0" yWindow="600" windowWidth="25600" windowHeight="14380" activeTab="4"/>
  </bookViews>
  <sheets>
    <sheet name="sa cko" sheetId="1" r:id="rId1"/>
    <sheet name="sa 315T" sheetId="2" r:id="rId2"/>
    <sheet name="ma cko" sheetId="3" r:id="rId3"/>
    <sheet name="ma 315T" sheetId="4" r:id="rId4"/>
    <sheet name="summary" sheetId="5" r:id="rId5"/>
    <sheet name="Number of barrels" sheetId="6" r:id="rId6"/>
  </sheets>
  <externalReferences>
    <externalReference r:id="rId7"/>
  </externalReferenc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71" i="2" l="1"/>
  <c r="AF71" i="2"/>
  <c r="J38" i="4"/>
  <c r="J39" i="4"/>
  <c r="J40" i="4"/>
  <c r="J41" i="4"/>
  <c r="J42" i="4"/>
  <c r="J43" i="4"/>
  <c r="D47" i="2"/>
  <c r="D48" i="2"/>
  <c r="D49" i="2"/>
  <c r="D50" i="2"/>
  <c r="D51" i="2"/>
  <c r="D52" i="2"/>
  <c r="AM36" i="1"/>
  <c r="U17" i="6"/>
  <c r="U18" i="6"/>
  <c r="U19" i="6"/>
  <c r="U21" i="6"/>
  <c r="R17" i="6"/>
  <c r="R18" i="6"/>
  <c r="R19" i="6"/>
  <c r="R21" i="6"/>
  <c r="U20" i="6"/>
  <c r="R20" i="6"/>
  <c r="F16" i="6"/>
  <c r="F17" i="6"/>
  <c r="F18" i="6"/>
  <c r="F20" i="6"/>
  <c r="C16" i="6"/>
  <c r="C17" i="6"/>
  <c r="C18" i="6"/>
  <c r="C20" i="6"/>
  <c r="F19" i="6"/>
  <c r="C19" i="6"/>
  <c r="O72" i="4"/>
  <c r="S36" i="2"/>
  <c r="L36" i="2"/>
  <c r="E36" i="2"/>
  <c r="R36" i="2"/>
  <c r="K36" i="2"/>
  <c r="D36" i="2"/>
  <c r="Q36" i="2"/>
  <c r="J36" i="2"/>
  <c r="C36" i="2"/>
  <c r="C46" i="2"/>
  <c r="AO38" i="3"/>
  <c r="AO39" i="3"/>
  <c r="AO40" i="3"/>
  <c r="AO41" i="3"/>
  <c r="AO42" i="3"/>
  <c r="AO37" i="3"/>
  <c r="AN38" i="3"/>
  <c r="AN39" i="3"/>
  <c r="AN40" i="3"/>
  <c r="AN41" i="3"/>
  <c r="AN42" i="3"/>
  <c r="AM38" i="3"/>
  <c r="AM39" i="3"/>
  <c r="AM40" i="3"/>
  <c r="AM41" i="3"/>
  <c r="AM42" i="3"/>
  <c r="AN37" i="3"/>
  <c r="AM37" i="3"/>
  <c r="AH38" i="3"/>
  <c r="AH39" i="3"/>
  <c r="AH40" i="3"/>
  <c r="AH41" i="3"/>
  <c r="AH42" i="3"/>
  <c r="AG38" i="3"/>
  <c r="AG39" i="3"/>
  <c r="AG40" i="3"/>
  <c r="AG41" i="3"/>
  <c r="AG42" i="3"/>
  <c r="AF38" i="3"/>
  <c r="AF39" i="3"/>
  <c r="AF40" i="3"/>
  <c r="AF41" i="3"/>
  <c r="AF42" i="3"/>
  <c r="AH37" i="3"/>
  <c r="AG37" i="3"/>
  <c r="AF37" i="3"/>
  <c r="AA38" i="3"/>
  <c r="AA39" i="3"/>
  <c r="AA40" i="3"/>
  <c r="AA41" i="3"/>
  <c r="AA42" i="3"/>
  <c r="Z38" i="3"/>
  <c r="Z39" i="3"/>
  <c r="Z40" i="3"/>
  <c r="Z41" i="3"/>
  <c r="Z42" i="3"/>
  <c r="AA37" i="3"/>
  <c r="Z37" i="3"/>
  <c r="Y38" i="3"/>
  <c r="Y39" i="3"/>
  <c r="Y40" i="3"/>
  <c r="Y41" i="3"/>
  <c r="Y42" i="3"/>
  <c r="Y37" i="3"/>
  <c r="Y43" i="3"/>
  <c r="AB43" i="3"/>
  <c r="AL68" i="1"/>
  <c r="BH71" i="1"/>
  <c r="BG71" i="1"/>
  <c r="BC71" i="1"/>
  <c r="BB71" i="1"/>
  <c r="AV71" i="1"/>
  <c r="AU71" i="1"/>
  <c r="BH70" i="1"/>
  <c r="BG70" i="1"/>
  <c r="BC70" i="1"/>
  <c r="BB70" i="1"/>
  <c r="AV70" i="1"/>
  <c r="AU70" i="1"/>
  <c r="BH69" i="1"/>
  <c r="BG69" i="1"/>
  <c r="BC69" i="1"/>
  <c r="BB69" i="1"/>
  <c r="AV69" i="1"/>
  <c r="AU69" i="1"/>
  <c r="BH68" i="1"/>
  <c r="BG68" i="1"/>
  <c r="BC68" i="1"/>
  <c r="BB68" i="1"/>
  <c r="AV68" i="1"/>
  <c r="AU68" i="1"/>
  <c r="BH67" i="1"/>
  <c r="BG67" i="1"/>
  <c r="BC67" i="1"/>
  <c r="BB67" i="1"/>
  <c r="AV67" i="1"/>
  <c r="AU67" i="1"/>
  <c r="BH66" i="1"/>
  <c r="BG66" i="1"/>
  <c r="BC66" i="1"/>
  <c r="BB66" i="1"/>
  <c r="AV66" i="1"/>
  <c r="AU66" i="1"/>
  <c r="BH65" i="1"/>
  <c r="BG65" i="1"/>
  <c r="BC65" i="1"/>
  <c r="BB65" i="1"/>
  <c r="AV65" i="1"/>
  <c r="AU65" i="1"/>
  <c r="AR71" i="1"/>
  <c r="AQ71" i="1"/>
  <c r="AM71" i="1"/>
  <c r="AL71" i="1"/>
  <c r="AF71" i="1"/>
  <c r="AE71" i="1"/>
  <c r="AR70" i="1"/>
  <c r="AQ70" i="1"/>
  <c r="AM70" i="1"/>
  <c r="AL70" i="1"/>
  <c r="AF70" i="1"/>
  <c r="AE70" i="1"/>
  <c r="AR69" i="1"/>
  <c r="AQ69" i="1"/>
  <c r="AM69" i="1"/>
  <c r="AL69" i="1"/>
  <c r="AF69" i="1"/>
  <c r="AE69" i="1"/>
  <c r="AR68" i="1"/>
  <c r="AQ68" i="1"/>
  <c r="AM68" i="1"/>
  <c r="AF68" i="1"/>
  <c r="AE68" i="1"/>
  <c r="AR67" i="1"/>
  <c r="AQ67" i="1"/>
  <c r="AM67" i="1"/>
  <c r="AL67" i="1"/>
  <c r="AF67" i="1"/>
  <c r="AE67" i="1"/>
  <c r="AR66" i="1"/>
  <c r="AQ66" i="1"/>
  <c r="AM66" i="1"/>
  <c r="AL66" i="1"/>
  <c r="AF66" i="1"/>
  <c r="AE66" i="1"/>
  <c r="AR65" i="1"/>
  <c r="AQ65" i="1"/>
  <c r="AM65" i="1"/>
  <c r="AL65" i="1"/>
  <c r="AF65" i="1"/>
  <c r="AE65" i="1"/>
  <c r="BJ71" i="2"/>
  <c r="BI71" i="2"/>
  <c r="BE71" i="2"/>
  <c r="BD71" i="2"/>
  <c r="AX71" i="2"/>
  <c r="AW71" i="2"/>
  <c r="BJ70" i="2"/>
  <c r="BI70" i="2"/>
  <c r="BE70" i="2"/>
  <c r="BD70" i="2"/>
  <c r="AX70" i="2"/>
  <c r="AW70" i="2"/>
  <c r="BJ69" i="2"/>
  <c r="BI69" i="2"/>
  <c r="BE69" i="2"/>
  <c r="BD69" i="2"/>
  <c r="AX69" i="2"/>
  <c r="AW69" i="2"/>
  <c r="BJ68" i="2"/>
  <c r="BI68" i="2"/>
  <c r="BE68" i="2"/>
  <c r="BD68" i="2"/>
  <c r="AX68" i="2"/>
  <c r="AW68" i="2"/>
  <c r="BJ67" i="2"/>
  <c r="BI67" i="2"/>
  <c r="BE67" i="2"/>
  <c r="BD67" i="2"/>
  <c r="AX67" i="2"/>
  <c r="AW67" i="2"/>
  <c r="BJ66" i="2"/>
  <c r="BI66" i="2"/>
  <c r="BE66" i="2"/>
  <c r="BD66" i="2"/>
  <c r="AX66" i="2"/>
  <c r="AW66" i="2"/>
  <c r="BJ65" i="2"/>
  <c r="BI65" i="2"/>
  <c r="BE65" i="2"/>
  <c r="BD65" i="2"/>
  <c r="AX65" i="2"/>
  <c r="AW65" i="2"/>
  <c r="AS71" i="2"/>
  <c r="AR71" i="2"/>
  <c r="AN71" i="2"/>
  <c r="AG71" i="2"/>
  <c r="AS70" i="2"/>
  <c r="AR70" i="2"/>
  <c r="AN70" i="2"/>
  <c r="AM70" i="2"/>
  <c r="AG70" i="2"/>
  <c r="AF70" i="2"/>
  <c r="AS69" i="2"/>
  <c r="AR69" i="2"/>
  <c r="AN69" i="2"/>
  <c r="AM69" i="2"/>
  <c r="AG69" i="2"/>
  <c r="AF69" i="2"/>
  <c r="AS68" i="2"/>
  <c r="AR68" i="2"/>
  <c r="AN68" i="2"/>
  <c r="AM68" i="2"/>
  <c r="AG68" i="2"/>
  <c r="AF68" i="2"/>
  <c r="AS67" i="2"/>
  <c r="AR67" i="2"/>
  <c r="AN67" i="2"/>
  <c r="AM67" i="2"/>
  <c r="AG67" i="2"/>
  <c r="AF67" i="2"/>
  <c r="AS66" i="2"/>
  <c r="AR66" i="2"/>
  <c r="AN66" i="2"/>
  <c r="AM66" i="2"/>
  <c r="AG66" i="2"/>
  <c r="AF66" i="2"/>
  <c r="AS65" i="2"/>
  <c r="AR65" i="2"/>
  <c r="AN65" i="2"/>
  <c r="AM65" i="2"/>
  <c r="AG65" i="2"/>
  <c r="AF65" i="2"/>
  <c r="AH38" i="4"/>
  <c r="AH39" i="4"/>
  <c r="AH40" i="4"/>
  <c r="AH41" i="4"/>
  <c r="AH42" i="4"/>
  <c r="AG38" i="4"/>
  <c r="AG39" i="4"/>
  <c r="Z49" i="4"/>
  <c r="AC49" i="4"/>
  <c r="AG40" i="4"/>
  <c r="AG41" i="4"/>
  <c r="Z51" i="4"/>
  <c r="AC51" i="4"/>
  <c r="AG42" i="4"/>
  <c r="AF38" i="4"/>
  <c r="Y48" i="4"/>
  <c r="AF39" i="4"/>
  <c r="AF40" i="4"/>
  <c r="Y50" i="4"/>
  <c r="AB50" i="4"/>
  <c r="AF41" i="4"/>
  <c r="AF42" i="4"/>
  <c r="Y52" i="4"/>
  <c r="AB52" i="4"/>
  <c r="AG37" i="4"/>
  <c r="AH37" i="4"/>
  <c r="AA38" i="4"/>
  <c r="AA39" i="4"/>
  <c r="AA40" i="4"/>
  <c r="AA41" i="4"/>
  <c r="AA42" i="4"/>
  <c r="Z38" i="4"/>
  <c r="Z39" i="4"/>
  <c r="Z40" i="4"/>
  <c r="Z41" i="4"/>
  <c r="Z42" i="4"/>
  <c r="Z37" i="4"/>
  <c r="AA37" i="4"/>
  <c r="Y38" i="4"/>
  <c r="Y39" i="4"/>
  <c r="Y40" i="4"/>
  <c r="Y41" i="4"/>
  <c r="Y42" i="4"/>
  <c r="AM37" i="4"/>
  <c r="AF37" i="4"/>
  <c r="Y37" i="4"/>
  <c r="S38" i="4"/>
  <c r="S39" i="4"/>
  <c r="S43" i="4"/>
  <c r="T43" i="4"/>
  <c r="S40" i="4"/>
  <c r="S41" i="4"/>
  <c r="S42" i="4"/>
  <c r="R38" i="4"/>
  <c r="R39" i="4"/>
  <c r="R40" i="4"/>
  <c r="R41" i="4"/>
  <c r="R42" i="4"/>
  <c r="Q38" i="4"/>
  <c r="Q39" i="4"/>
  <c r="Q40" i="4"/>
  <c r="Q41" i="4"/>
  <c r="Q42" i="4"/>
  <c r="R37" i="4"/>
  <c r="S37" i="4"/>
  <c r="E38" i="4"/>
  <c r="E39" i="4"/>
  <c r="E40" i="4"/>
  <c r="E41" i="4"/>
  <c r="E42" i="4"/>
  <c r="G42" i="4"/>
  <c r="D38" i="4"/>
  <c r="D39" i="4"/>
  <c r="D49" i="4"/>
  <c r="G49" i="4"/>
  <c r="D40" i="4"/>
  <c r="D41" i="4"/>
  <c r="D51" i="4"/>
  <c r="G51" i="4"/>
  <c r="D42" i="4"/>
  <c r="D37" i="4"/>
  <c r="D47" i="4"/>
  <c r="E37" i="4"/>
  <c r="C38" i="4"/>
  <c r="C39" i="4"/>
  <c r="C40" i="4"/>
  <c r="C41" i="4"/>
  <c r="C42" i="4"/>
  <c r="Q37" i="4"/>
  <c r="C37" i="4"/>
  <c r="C43" i="4"/>
  <c r="F43" i="4"/>
  <c r="O73" i="4"/>
  <c r="N73" i="4"/>
  <c r="J73" i="4"/>
  <c r="I73" i="4"/>
  <c r="C73" i="4"/>
  <c r="B73" i="4"/>
  <c r="N72" i="4"/>
  <c r="J72" i="4"/>
  <c r="I72" i="4"/>
  <c r="C72" i="4"/>
  <c r="B72" i="4"/>
  <c r="O71" i="4"/>
  <c r="N71" i="4"/>
  <c r="J71" i="4"/>
  <c r="I71" i="4"/>
  <c r="C71" i="4"/>
  <c r="B71" i="4"/>
  <c r="O70" i="4"/>
  <c r="N70" i="4"/>
  <c r="J70" i="4"/>
  <c r="I70" i="4"/>
  <c r="C70" i="4"/>
  <c r="B70" i="4"/>
  <c r="O69" i="4"/>
  <c r="N69" i="4"/>
  <c r="J69" i="4"/>
  <c r="I69" i="4"/>
  <c r="C69" i="4"/>
  <c r="B69" i="4"/>
  <c r="O68" i="4"/>
  <c r="N68" i="4"/>
  <c r="J68" i="4"/>
  <c r="I68" i="4"/>
  <c r="C68" i="4"/>
  <c r="B68" i="4"/>
  <c r="O67" i="4"/>
  <c r="N67" i="4"/>
  <c r="J67" i="4"/>
  <c r="I67" i="4"/>
  <c r="C67" i="4"/>
  <c r="B67" i="4"/>
  <c r="AN37" i="4"/>
  <c r="AQ37" i="4"/>
  <c r="AN38" i="4"/>
  <c r="Z48" i="4"/>
  <c r="AC48" i="4"/>
  <c r="AN39" i="4"/>
  <c r="AQ39" i="4"/>
  <c r="AN40" i="4"/>
  <c r="Z50" i="4"/>
  <c r="AC50" i="4"/>
  <c r="AN41" i="4"/>
  <c r="AQ41" i="4"/>
  <c r="AN42" i="4"/>
  <c r="Z52" i="4"/>
  <c r="AC52" i="4"/>
  <c r="AO37" i="4"/>
  <c r="AA47" i="4"/>
  <c r="AA53" i="4"/>
  <c r="AO38" i="4"/>
  <c r="AA48" i="4"/>
  <c r="AO39" i="4"/>
  <c r="AA49" i="4"/>
  <c r="AO40" i="4"/>
  <c r="AA50" i="4"/>
  <c r="AO41" i="4"/>
  <c r="AA51" i="4"/>
  <c r="AO42" i="4"/>
  <c r="AA52" i="4"/>
  <c r="Y47" i="4"/>
  <c r="AM38" i="4"/>
  <c r="AM39" i="4"/>
  <c r="Y49" i="4"/>
  <c r="AB49" i="4"/>
  <c r="AM40" i="4"/>
  <c r="AM41" i="4"/>
  <c r="Y51" i="4"/>
  <c r="AB51" i="4"/>
  <c r="AM42" i="4"/>
  <c r="K37" i="4"/>
  <c r="N37" i="4"/>
  <c r="K38" i="4"/>
  <c r="D48" i="4"/>
  <c r="G48" i="4"/>
  <c r="K39" i="4"/>
  <c r="N39" i="4"/>
  <c r="K40" i="4"/>
  <c r="D50" i="4"/>
  <c r="G50" i="4"/>
  <c r="K41" i="4"/>
  <c r="N41" i="4"/>
  <c r="K42" i="4"/>
  <c r="D52" i="4"/>
  <c r="G52" i="4"/>
  <c r="L37" i="4"/>
  <c r="E47" i="4"/>
  <c r="E53" i="4"/>
  <c r="L38" i="4"/>
  <c r="E48" i="4"/>
  <c r="L39" i="4"/>
  <c r="E49" i="4"/>
  <c r="L40" i="4"/>
  <c r="E50" i="4"/>
  <c r="L41" i="4"/>
  <c r="E51" i="4"/>
  <c r="L42" i="4"/>
  <c r="E52" i="4"/>
  <c r="J37" i="4"/>
  <c r="C47" i="4"/>
  <c r="C48" i="4"/>
  <c r="C49" i="4"/>
  <c r="C50" i="4"/>
  <c r="C51" i="4"/>
  <c r="C52" i="4"/>
  <c r="C53" i="4"/>
  <c r="F53" i="4"/>
  <c r="F52" i="4"/>
  <c r="F51" i="4"/>
  <c r="F50" i="4"/>
  <c r="F49" i="4"/>
  <c r="F48" i="4"/>
  <c r="AB47" i="4"/>
  <c r="F47" i="4"/>
  <c r="AO43" i="4"/>
  <c r="AM43" i="4"/>
  <c r="AP43" i="4"/>
  <c r="AG43" i="4"/>
  <c r="AH43" i="4"/>
  <c r="AJ43" i="4"/>
  <c r="AF43" i="4"/>
  <c r="AI43" i="4"/>
  <c r="Z43" i="4"/>
  <c r="AC43" i="4"/>
  <c r="AA43" i="4"/>
  <c r="Y43" i="4"/>
  <c r="AB43" i="4"/>
  <c r="R43" i="4"/>
  <c r="U43" i="4"/>
  <c r="Q43" i="4"/>
  <c r="L43" i="4"/>
  <c r="M43" i="4"/>
  <c r="D43" i="4"/>
  <c r="E43" i="4"/>
  <c r="G43" i="4"/>
  <c r="AP42" i="4"/>
  <c r="AJ42" i="4"/>
  <c r="AI42" i="4"/>
  <c r="AC42" i="4"/>
  <c r="AB42" i="4"/>
  <c r="U42" i="4"/>
  <c r="T42" i="4"/>
  <c r="M42" i="4"/>
  <c r="F42" i="4"/>
  <c r="AP41" i="4"/>
  <c r="AJ41" i="4"/>
  <c r="AI41" i="4"/>
  <c r="AC41" i="4"/>
  <c r="AB41" i="4"/>
  <c r="U41" i="4"/>
  <c r="T41" i="4"/>
  <c r="M41" i="4"/>
  <c r="G41" i="4"/>
  <c r="F41" i="4"/>
  <c r="AP40" i="4"/>
  <c r="AJ40" i="4"/>
  <c r="AI40" i="4"/>
  <c r="AC40" i="4"/>
  <c r="AB40" i="4"/>
  <c r="U40" i="4"/>
  <c r="T40" i="4"/>
  <c r="M40" i="4"/>
  <c r="G40" i="4"/>
  <c r="F40" i="4"/>
  <c r="AP39" i="4"/>
  <c r="AJ39" i="4"/>
  <c r="AI39" i="4"/>
  <c r="AC39" i="4"/>
  <c r="AB39" i="4"/>
  <c r="U39" i="4"/>
  <c r="T39" i="4"/>
  <c r="M39" i="4"/>
  <c r="G39" i="4"/>
  <c r="F39" i="4"/>
  <c r="AP38" i="4"/>
  <c r="AJ38" i="4"/>
  <c r="AI38" i="4"/>
  <c r="AC38" i="4"/>
  <c r="AB38" i="4"/>
  <c r="U38" i="4"/>
  <c r="T38" i="4"/>
  <c r="M38" i="4"/>
  <c r="G38" i="4"/>
  <c r="F38" i="4"/>
  <c r="AP37" i="4"/>
  <c r="AJ37" i="4"/>
  <c r="AI37" i="4"/>
  <c r="AC37" i="4"/>
  <c r="AB37" i="4"/>
  <c r="U37" i="4"/>
  <c r="T37" i="4"/>
  <c r="M37" i="4"/>
  <c r="G37" i="4"/>
  <c r="F37" i="4"/>
  <c r="O73" i="3"/>
  <c r="N73" i="3"/>
  <c r="J73" i="3"/>
  <c r="I73" i="3"/>
  <c r="C73" i="3"/>
  <c r="B73" i="3"/>
  <c r="O72" i="3"/>
  <c r="N72" i="3"/>
  <c r="J72" i="3"/>
  <c r="I72" i="3"/>
  <c r="C72" i="3"/>
  <c r="B72" i="3"/>
  <c r="O71" i="3"/>
  <c r="N71" i="3"/>
  <c r="J71" i="3"/>
  <c r="I71" i="3"/>
  <c r="C71" i="3"/>
  <c r="B71" i="3"/>
  <c r="O70" i="3"/>
  <c r="N70" i="3"/>
  <c r="J70" i="3"/>
  <c r="I70" i="3"/>
  <c r="C70" i="3"/>
  <c r="B70" i="3"/>
  <c r="O69" i="3"/>
  <c r="N69" i="3"/>
  <c r="J69" i="3"/>
  <c r="I69" i="3"/>
  <c r="C69" i="3"/>
  <c r="B69" i="3"/>
  <c r="O68" i="3"/>
  <c r="N68" i="3"/>
  <c r="J68" i="3"/>
  <c r="I68" i="3"/>
  <c r="C68" i="3"/>
  <c r="B68" i="3"/>
  <c r="O67" i="3"/>
  <c r="N67" i="3"/>
  <c r="J67" i="3"/>
  <c r="I67" i="3"/>
  <c r="C67" i="3"/>
  <c r="B67" i="3"/>
  <c r="Z47" i="3"/>
  <c r="Z48" i="3"/>
  <c r="Z49" i="3"/>
  <c r="Z50" i="3"/>
  <c r="Z51" i="3"/>
  <c r="Z11" i="3"/>
  <c r="AG11" i="3"/>
  <c r="AN11" i="3"/>
  <c r="Z21" i="3"/>
  <c r="AG21" i="3"/>
  <c r="AN21" i="3"/>
  <c r="Z31" i="3"/>
  <c r="AG31" i="3"/>
  <c r="AN31" i="3"/>
  <c r="Z52" i="3"/>
  <c r="Z53" i="3"/>
  <c r="AC53" i="3"/>
  <c r="AA47" i="3"/>
  <c r="AA48" i="3"/>
  <c r="AB48" i="3"/>
  <c r="AA49" i="3"/>
  <c r="AA50" i="3"/>
  <c r="AB50" i="3"/>
  <c r="AA51" i="3"/>
  <c r="AA11" i="3"/>
  <c r="AH11" i="3"/>
  <c r="AO11" i="3"/>
  <c r="AA21" i="3"/>
  <c r="AH21" i="3"/>
  <c r="AO21" i="3"/>
  <c r="AA31" i="3"/>
  <c r="AH31" i="3"/>
  <c r="AO31" i="3"/>
  <c r="AA52" i="3"/>
  <c r="AA53" i="3"/>
  <c r="Y47" i="3"/>
  <c r="Y53" i="3"/>
  <c r="AB53" i="3"/>
  <c r="Y48" i="3"/>
  <c r="Y49" i="3"/>
  <c r="AB49" i="3"/>
  <c r="Y50" i="3"/>
  <c r="Y51" i="3"/>
  <c r="AB51" i="3"/>
  <c r="Y11" i="3"/>
  <c r="AF11" i="3"/>
  <c r="AM11" i="3"/>
  <c r="Y21" i="3"/>
  <c r="AF21" i="3"/>
  <c r="AM21" i="3"/>
  <c r="Y31" i="3"/>
  <c r="AF31" i="3"/>
  <c r="AM31" i="3"/>
  <c r="Y52" i="3"/>
  <c r="AB52" i="3"/>
  <c r="D37" i="3"/>
  <c r="K37" i="3"/>
  <c r="D47" i="3"/>
  <c r="R37" i="3"/>
  <c r="D38" i="3"/>
  <c r="K38" i="3"/>
  <c r="D48" i="3"/>
  <c r="G48" i="3"/>
  <c r="R38" i="3"/>
  <c r="D39" i="3"/>
  <c r="K39" i="3"/>
  <c r="D49" i="3"/>
  <c r="G49" i="3"/>
  <c r="R39" i="3"/>
  <c r="D40" i="3"/>
  <c r="K40" i="3"/>
  <c r="D50" i="3"/>
  <c r="R40" i="3"/>
  <c r="D41" i="3"/>
  <c r="K41" i="3"/>
  <c r="D51" i="3"/>
  <c r="R41" i="3"/>
  <c r="D42" i="3"/>
  <c r="K42" i="3"/>
  <c r="D52" i="3"/>
  <c r="G52" i="3"/>
  <c r="R42" i="3"/>
  <c r="E37" i="3"/>
  <c r="E47" i="3"/>
  <c r="L37" i="3"/>
  <c r="S37" i="3"/>
  <c r="S43" i="3"/>
  <c r="U43" i="3"/>
  <c r="E38" i="3"/>
  <c r="E48" i="3"/>
  <c r="L38" i="3"/>
  <c r="S38" i="3"/>
  <c r="U38" i="3"/>
  <c r="E39" i="3"/>
  <c r="E49" i="3"/>
  <c r="L39" i="3"/>
  <c r="S39" i="3"/>
  <c r="U39" i="3"/>
  <c r="E40" i="3"/>
  <c r="E50" i="3"/>
  <c r="L40" i="3"/>
  <c r="S40" i="3"/>
  <c r="U40" i="3"/>
  <c r="E41" i="3"/>
  <c r="E51" i="3"/>
  <c r="L41" i="3"/>
  <c r="S41" i="3"/>
  <c r="U41" i="3"/>
  <c r="E42" i="3"/>
  <c r="E52" i="3"/>
  <c r="L42" i="3"/>
  <c r="S42" i="3"/>
  <c r="U42" i="3"/>
  <c r="C37" i="3"/>
  <c r="C43" i="3"/>
  <c r="J37" i="3"/>
  <c r="Q37" i="3"/>
  <c r="Q43" i="3"/>
  <c r="C38" i="3"/>
  <c r="C48" i="3"/>
  <c r="F48" i="3"/>
  <c r="J38" i="3"/>
  <c r="Q38" i="3"/>
  <c r="C39" i="3"/>
  <c r="C49" i="3"/>
  <c r="J39" i="3"/>
  <c r="Q39" i="3"/>
  <c r="C40" i="3"/>
  <c r="C50" i="3"/>
  <c r="J40" i="3"/>
  <c r="Q40" i="3"/>
  <c r="C41" i="3"/>
  <c r="C51" i="3"/>
  <c r="F51" i="3"/>
  <c r="J41" i="3"/>
  <c r="Q41" i="3"/>
  <c r="C42" i="3"/>
  <c r="C52" i="3"/>
  <c r="F52" i="3"/>
  <c r="J42" i="3"/>
  <c r="Q42" i="3"/>
  <c r="AC52" i="3"/>
  <c r="AC51" i="3"/>
  <c r="AC50" i="3"/>
  <c r="AC49" i="3"/>
  <c r="AC48" i="3"/>
  <c r="AC47" i="3"/>
  <c r="AN43" i="3"/>
  <c r="AQ43" i="3"/>
  <c r="AO43" i="3"/>
  <c r="AM43" i="3"/>
  <c r="AP43" i="3"/>
  <c r="AG43" i="3"/>
  <c r="AH43" i="3"/>
  <c r="AJ43" i="3"/>
  <c r="AF43" i="3"/>
  <c r="AI43" i="3"/>
  <c r="Z43" i="3"/>
  <c r="AA43" i="3"/>
  <c r="AC43" i="3"/>
  <c r="R43" i="3"/>
  <c r="L43" i="3"/>
  <c r="J43" i="3"/>
  <c r="M43" i="3"/>
  <c r="D43" i="3"/>
  <c r="AQ42" i="3"/>
  <c r="AP42" i="3"/>
  <c r="AJ42" i="3"/>
  <c r="AI42" i="3"/>
  <c r="AC42" i="3"/>
  <c r="AB42" i="3"/>
  <c r="T42" i="3"/>
  <c r="M42" i="3"/>
  <c r="F42" i="3"/>
  <c r="AQ41" i="3"/>
  <c r="AP41" i="3"/>
  <c r="AJ41" i="3"/>
  <c r="AI41" i="3"/>
  <c r="AC41" i="3"/>
  <c r="AB41" i="3"/>
  <c r="T41" i="3"/>
  <c r="M41" i="3"/>
  <c r="F41" i="3"/>
  <c r="AQ40" i="3"/>
  <c r="AP40" i="3"/>
  <c r="AJ40" i="3"/>
  <c r="AI40" i="3"/>
  <c r="AC40" i="3"/>
  <c r="AB40" i="3"/>
  <c r="T40" i="3"/>
  <c r="M40" i="3"/>
  <c r="F40" i="3"/>
  <c r="AQ39" i="3"/>
  <c r="AP39" i="3"/>
  <c r="AJ39" i="3"/>
  <c r="AI39" i="3"/>
  <c r="AC39" i="3"/>
  <c r="AB39" i="3"/>
  <c r="T39" i="3"/>
  <c r="M39" i="3"/>
  <c r="F39" i="3"/>
  <c r="AQ38" i="3"/>
  <c r="AP38" i="3"/>
  <c r="AJ38" i="3"/>
  <c r="AI38" i="3"/>
  <c r="AC38" i="3"/>
  <c r="AB38" i="3"/>
  <c r="T38" i="3"/>
  <c r="M38" i="3"/>
  <c r="F38" i="3"/>
  <c r="AQ37" i="3"/>
  <c r="AP37" i="3"/>
  <c r="AJ37" i="3"/>
  <c r="AI37" i="3"/>
  <c r="AC37" i="3"/>
  <c r="AB37" i="3"/>
  <c r="T37" i="3"/>
  <c r="M37" i="3"/>
  <c r="F37" i="3"/>
  <c r="L37" i="2"/>
  <c r="L38" i="2"/>
  <c r="L39" i="2"/>
  <c r="L40" i="2"/>
  <c r="L41" i="2"/>
  <c r="K37" i="2"/>
  <c r="K38" i="2"/>
  <c r="K39" i="2"/>
  <c r="K40" i="2"/>
  <c r="K41" i="2"/>
  <c r="J37" i="2"/>
  <c r="J38" i="2"/>
  <c r="J39" i="2"/>
  <c r="J40" i="2"/>
  <c r="J41" i="2"/>
  <c r="AO37" i="2"/>
  <c r="AO38" i="2"/>
  <c r="AO39" i="2"/>
  <c r="AO40" i="2"/>
  <c r="AO41" i="2"/>
  <c r="AN37" i="2"/>
  <c r="AN38" i="2"/>
  <c r="AN39" i="2"/>
  <c r="AN40" i="2"/>
  <c r="AN41" i="2"/>
  <c r="AN36" i="2"/>
  <c r="AO36" i="2"/>
  <c r="AM37" i="2"/>
  <c r="AM38" i="2"/>
  <c r="AM39" i="2"/>
  <c r="AM40" i="2"/>
  <c r="AM41" i="2"/>
  <c r="AM36" i="2"/>
  <c r="AH37" i="2"/>
  <c r="AH38" i="2"/>
  <c r="AH39" i="2"/>
  <c r="AH40" i="2"/>
  <c r="AH41" i="2"/>
  <c r="AG37" i="2"/>
  <c r="AG38" i="2"/>
  <c r="AG39" i="2"/>
  <c r="AG40" i="2"/>
  <c r="AG41" i="2"/>
  <c r="AG36" i="2"/>
  <c r="AH36" i="2"/>
  <c r="AF37" i="2"/>
  <c r="AF38" i="2"/>
  <c r="AF39" i="2"/>
  <c r="AF40" i="2"/>
  <c r="AF41" i="2"/>
  <c r="AF36" i="2"/>
  <c r="AA37" i="2"/>
  <c r="AA47" i="2"/>
  <c r="AA38" i="2"/>
  <c r="AA39" i="2"/>
  <c r="AA40" i="2"/>
  <c r="AA41" i="2"/>
  <c r="AA51" i="2"/>
  <c r="AC51" i="2"/>
  <c r="Z37" i="2"/>
  <c r="Z38" i="2"/>
  <c r="Z48" i="2"/>
  <c r="Z39" i="2"/>
  <c r="Z40" i="2"/>
  <c r="Z50" i="2"/>
  <c r="AC50" i="2"/>
  <c r="Z41" i="2"/>
  <c r="Z36" i="2"/>
  <c r="Z46" i="2"/>
  <c r="AA36" i="2"/>
  <c r="Y37" i="2"/>
  <c r="Y47" i="2"/>
  <c r="Y38" i="2"/>
  <c r="Y39" i="2"/>
  <c r="Y49" i="2"/>
  <c r="Y40" i="2"/>
  <c r="Y41" i="2"/>
  <c r="Y51" i="2"/>
  <c r="AB51" i="2"/>
  <c r="Y36" i="2"/>
  <c r="S37" i="2"/>
  <c r="S38" i="2"/>
  <c r="S39" i="2"/>
  <c r="S40" i="2"/>
  <c r="S41" i="2"/>
  <c r="R41" i="2"/>
  <c r="R37" i="2"/>
  <c r="R38" i="2"/>
  <c r="R39" i="2"/>
  <c r="R40" i="2"/>
  <c r="Q37" i="2"/>
  <c r="Q38" i="2"/>
  <c r="Q39" i="2"/>
  <c r="Q40" i="2"/>
  <c r="Q41" i="2"/>
  <c r="Q42" i="2"/>
  <c r="T42" i="2"/>
  <c r="O72" i="2"/>
  <c r="N72" i="2"/>
  <c r="J72" i="2"/>
  <c r="I72" i="2"/>
  <c r="C72" i="2"/>
  <c r="B72" i="2"/>
  <c r="O71" i="2"/>
  <c r="N71" i="2"/>
  <c r="J71" i="2"/>
  <c r="I71" i="2"/>
  <c r="C71" i="2"/>
  <c r="B71" i="2"/>
  <c r="O70" i="2"/>
  <c r="N70" i="2"/>
  <c r="J70" i="2"/>
  <c r="I70" i="2"/>
  <c r="C70" i="2"/>
  <c r="B70" i="2"/>
  <c r="O69" i="2"/>
  <c r="N69" i="2"/>
  <c r="J69" i="2"/>
  <c r="I69" i="2"/>
  <c r="C69" i="2"/>
  <c r="B69" i="2"/>
  <c r="O68" i="2"/>
  <c r="N68" i="2"/>
  <c r="J68" i="2"/>
  <c r="I68" i="2"/>
  <c r="C68" i="2"/>
  <c r="B68" i="2"/>
  <c r="O67" i="2"/>
  <c r="N67" i="2"/>
  <c r="J67" i="2"/>
  <c r="I67" i="2"/>
  <c r="C67" i="2"/>
  <c r="B67" i="2"/>
  <c r="O66" i="2"/>
  <c r="N66" i="2"/>
  <c r="J66" i="2"/>
  <c r="I66" i="2"/>
  <c r="C66" i="2"/>
  <c r="B66" i="2"/>
  <c r="Z47" i="2"/>
  <c r="Z49" i="2"/>
  <c r="AC49" i="2"/>
  <c r="Z51" i="2"/>
  <c r="AA46" i="2"/>
  <c r="AC46" i="2"/>
  <c r="AA48" i="2"/>
  <c r="AA49" i="2"/>
  <c r="AA50" i="2"/>
  <c r="Y46" i="2"/>
  <c r="Y48" i="2"/>
  <c r="AB48" i="2"/>
  <c r="Y50" i="2"/>
  <c r="D46" i="2"/>
  <c r="G46" i="2"/>
  <c r="D37" i="2"/>
  <c r="D38" i="2"/>
  <c r="D39" i="2"/>
  <c r="G49" i="2"/>
  <c r="D40" i="2"/>
  <c r="D41" i="2"/>
  <c r="G51" i="2"/>
  <c r="E46" i="2"/>
  <c r="E37" i="2"/>
  <c r="E38" i="2"/>
  <c r="E48" i="2"/>
  <c r="E39" i="2"/>
  <c r="E49" i="2"/>
  <c r="E40" i="2"/>
  <c r="E41" i="2"/>
  <c r="E51" i="2"/>
  <c r="C37" i="2"/>
  <c r="C47" i="2"/>
  <c r="C38" i="2"/>
  <c r="C48" i="2"/>
  <c r="F48" i="2"/>
  <c r="C39" i="2"/>
  <c r="C49" i="2"/>
  <c r="F49" i="2"/>
  <c r="C40" i="2"/>
  <c r="C50" i="2"/>
  <c r="C41" i="2"/>
  <c r="C51" i="2"/>
  <c r="F51" i="2"/>
  <c r="AB50" i="2"/>
  <c r="AB49" i="2"/>
  <c r="AC48" i="2"/>
  <c r="AB46" i="2"/>
  <c r="F46" i="2"/>
  <c r="AN42" i="2"/>
  <c r="AQ42" i="2"/>
  <c r="AO42" i="2"/>
  <c r="AM42" i="2"/>
  <c r="AP42" i="2"/>
  <c r="AG42" i="2"/>
  <c r="AJ42" i="2"/>
  <c r="AH42" i="2"/>
  <c r="AF42" i="2"/>
  <c r="AI42" i="2"/>
  <c r="Z42" i="2"/>
  <c r="AA42" i="2"/>
  <c r="AC42" i="2"/>
  <c r="Y42" i="2"/>
  <c r="AB42" i="2"/>
  <c r="R42" i="2"/>
  <c r="U42" i="2"/>
  <c r="S42" i="2"/>
  <c r="K42" i="2"/>
  <c r="L42" i="2"/>
  <c r="J42" i="2"/>
  <c r="M42" i="2"/>
  <c r="C42" i="2"/>
  <c r="AQ41" i="2"/>
  <c r="AP41" i="2"/>
  <c r="AJ41" i="2"/>
  <c r="AI41" i="2"/>
  <c r="AC41" i="2"/>
  <c r="AB41" i="2"/>
  <c r="U41" i="2"/>
  <c r="T41" i="2"/>
  <c r="N41" i="2"/>
  <c r="M41" i="2"/>
  <c r="F41" i="2"/>
  <c r="AQ40" i="2"/>
  <c r="AP40" i="2"/>
  <c r="AJ40" i="2"/>
  <c r="AI40" i="2"/>
  <c r="AC40" i="2"/>
  <c r="AB40" i="2"/>
  <c r="U40" i="2"/>
  <c r="T40" i="2"/>
  <c r="N40" i="2"/>
  <c r="M40" i="2"/>
  <c r="F40" i="2"/>
  <c r="AQ39" i="2"/>
  <c r="AP39" i="2"/>
  <c r="AJ39" i="2"/>
  <c r="AI39" i="2"/>
  <c r="AC39" i="2"/>
  <c r="AB39" i="2"/>
  <c r="U39" i="2"/>
  <c r="T39" i="2"/>
  <c r="N39" i="2"/>
  <c r="M39" i="2"/>
  <c r="G39" i="2"/>
  <c r="F39" i="2"/>
  <c r="AQ38" i="2"/>
  <c r="AP38" i="2"/>
  <c r="AJ38" i="2"/>
  <c r="AI38" i="2"/>
  <c r="AC38" i="2"/>
  <c r="AB38" i="2"/>
  <c r="U38" i="2"/>
  <c r="T38" i="2"/>
  <c r="N38" i="2"/>
  <c r="M38" i="2"/>
  <c r="F38" i="2"/>
  <c r="AQ37" i="2"/>
  <c r="AP37" i="2"/>
  <c r="AJ37" i="2"/>
  <c r="AI37" i="2"/>
  <c r="AC37" i="2"/>
  <c r="AB37" i="2"/>
  <c r="U37" i="2"/>
  <c r="T37" i="2"/>
  <c r="N37" i="2"/>
  <c r="M37" i="2"/>
  <c r="G37" i="2"/>
  <c r="F37" i="2"/>
  <c r="AQ36" i="2"/>
  <c r="AP36" i="2"/>
  <c r="AJ36" i="2"/>
  <c r="AI36" i="2"/>
  <c r="AC36" i="2"/>
  <c r="AB36" i="2"/>
  <c r="U36" i="2"/>
  <c r="T36" i="2"/>
  <c r="N36" i="2"/>
  <c r="M36" i="2"/>
  <c r="G36" i="2"/>
  <c r="F36" i="2"/>
  <c r="O67" i="1"/>
  <c r="O68" i="1"/>
  <c r="O69" i="1"/>
  <c r="O70" i="1"/>
  <c r="O71" i="1"/>
  <c r="O72" i="1"/>
  <c r="O66" i="1"/>
  <c r="N67" i="1"/>
  <c r="N68" i="1"/>
  <c r="N69" i="1"/>
  <c r="N70" i="1"/>
  <c r="N71" i="1"/>
  <c r="N72" i="1"/>
  <c r="N66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C67" i="1"/>
  <c r="C68" i="1"/>
  <c r="C69" i="1"/>
  <c r="C70" i="1"/>
  <c r="C71" i="1"/>
  <c r="C72" i="1"/>
  <c r="C66" i="1"/>
  <c r="B67" i="1"/>
  <c r="B68" i="1"/>
  <c r="B69" i="1"/>
  <c r="B70" i="1"/>
  <c r="B71" i="1"/>
  <c r="B72" i="1"/>
  <c r="B66" i="1"/>
  <c r="AO37" i="1"/>
  <c r="AO38" i="1"/>
  <c r="AO39" i="1"/>
  <c r="AO40" i="1"/>
  <c r="AO41" i="1"/>
  <c r="AN37" i="1"/>
  <c r="AN38" i="1"/>
  <c r="AN39" i="1"/>
  <c r="AN40" i="1"/>
  <c r="AN41" i="1"/>
  <c r="AN36" i="1"/>
  <c r="AO36" i="1"/>
  <c r="AM37" i="1"/>
  <c r="AM38" i="1"/>
  <c r="AP38" i="1"/>
  <c r="AM39" i="1"/>
  <c r="AM40" i="1"/>
  <c r="AM41" i="1"/>
  <c r="AP36" i="1"/>
  <c r="Z36" i="1"/>
  <c r="Z46" i="1"/>
  <c r="AG36" i="1"/>
  <c r="Z37" i="1"/>
  <c r="AG37" i="1"/>
  <c r="Z38" i="1"/>
  <c r="AG38" i="1"/>
  <c r="Z39" i="1"/>
  <c r="AG39" i="1"/>
  <c r="Z49" i="1"/>
  <c r="Z40" i="1"/>
  <c r="AG40" i="1"/>
  <c r="Z50" i="1"/>
  <c r="Z41" i="1"/>
  <c r="Z51" i="1"/>
  <c r="AG41" i="1"/>
  <c r="AA36" i="1"/>
  <c r="AH36" i="1"/>
  <c r="AA37" i="1"/>
  <c r="AH37" i="1"/>
  <c r="AA38" i="1"/>
  <c r="AH38" i="1"/>
  <c r="AA48" i="1"/>
  <c r="AA39" i="1"/>
  <c r="AH39" i="1"/>
  <c r="AA49" i="1"/>
  <c r="AC49" i="1"/>
  <c r="AA40" i="1"/>
  <c r="AH40" i="1"/>
  <c r="AA41" i="1"/>
  <c r="AH41" i="1"/>
  <c r="AJ41" i="1"/>
  <c r="Y36" i="1"/>
  <c r="AF36" i="1"/>
  <c r="Y37" i="1"/>
  <c r="AF37" i="1"/>
  <c r="Y38" i="1"/>
  <c r="AF38" i="1"/>
  <c r="Y48" i="1"/>
  <c r="AB48" i="1"/>
  <c r="Y39" i="1"/>
  <c r="AF39" i="1"/>
  <c r="Y49" i="1"/>
  <c r="AB49" i="1"/>
  <c r="Y40" i="1"/>
  <c r="AF40" i="1"/>
  <c r="Y41" i="1"/>
  <c r="AF41" i="1"/>
  <c r="AI41" i="1"/>
  <c r="E37" i="1"/>
  <c r="E47" i="1"/>
  <c r="L37" i="1"/>
  <c r="S37" i="1"/>
  <c r="E38" i="1"/>
  <c r="E48" i="1"/>
  <c r="L38" i="1"/>
  <c r="S38" i="1"/>
  <c r="E39" i="1"/>
  <c r="E49" i="1"/>
  <c r="L39" i="1"/>
  <c r="S39" i="1"/>
  <c r="E40" i="1"/>
  <c r="E50" i="1"/>
  <c r="L40" i="1"/>
  <c r="S40" i="1"/>
  <c r="E41" i="1"/>
  <c r="E51" i="1"/>
  <c r="L41" i="1"/>
  <c r="S41" i="1"/>
  <c r="D37" i="1"/>
  <c r="K37" i="1"/>
  <c r="R37" i="1"/>
  <c r="D38" i="1"/>
  <c r="K38" i="1"/>
  <c r="R38" i="1"/>
  <c r="D39" i="1"/>
  <c r="K39" i="1"/>
  <c r="R39" i="1"/>
  <c r="U39" i="1"/>
  <c r="D40" i="1"/>
  <c r="K40" i="1"/>
  <c r="R40" i="1"/>
  <c r="D41" i="1"/>
  <c r="K41" i="1"/>
  <c r="R41" i="1"/>
  <c r="U41" i="1"/>
  <c r="C37" i="1"/>
  <c r="C47" i="1"/>
  <c r="J37" i="1"/>
  <c r="Q37" i="1"/>
  <c r="C38" i="1"/>
  <c r="J38" i="1"/>
  <c r="Q38" i="1"/>
  <c r="C39" i="1"/>
  <c r="C49" i="1"/>
  <c r="F49" i="1"/>
  <c r="J39" i="1"/>
  <c r="Q39" i="1"/>
  <c r="C40" i="1"/>
  <c r="J40" i="1"/>
  <c r="Q40" i="1"/>
  <c r="C41" i="1"/>
  <c r="C51" i="1"/>
  <c r="J41" i="1"/>
  <c r="Q41" i="1"/>
  <c r="D36" i="1"/>
  <c r="K36" i="1"/>
  <c r="R36" i="1"/>
  <c r="U36" i="1"/>
  <c r="E36" i="1"/>
  <c r="L36" i="1"/>
  <c r="S36" i="1"/>
  <c r="S42" i="1"/>
  <c r="C36" i="1"/>
  <c r="J36" i="1"/>
  <c r="Q36" i="1"/>
  <c r="Q42" i="1"/>
  <c r="AM42" i="1"/>
  <c r="AQ41" i="1"/>
  <c r="AP41" i="1"/>
  <c r="AC41" i="1"/>
  <c r="AB41" i="1"/>
  <c r="AQ40" i="1"/>
  <c r="AP40" i="1"/>
  <c r="AJ40" i="1"/>
  <c r="AI40" i="1"/>
  <c r="AQ39" i="1"/>
  <c r="AP39" i="1"/>
  <c r="AJ39" i="1"/>
  <c r="AI39" i="1"/>
  <c r="AC39" i="1"/>
  <c r="AB39" i="1"/>
  <c r="AJ38" i="1"/>
  <c r="AI38" i="1"/>
  <c r="AC38" i="1"/>
  <c r="AB38" i="1"/>
  <c r="AQ37" i="1"/>
  <c r="AP37" i="1"/>
  <c r="AB37" i="1"/>
  <c r="AQ36" i="1"/>
  <c r="AJ36" i="1"/>
  <c r="AI36" i="1"/>
  <c r="R42" i="1"/>
  <c r="U42" i="1"/>
  <c r="T42" i="1"/>
  <c r="T41" i="1"/>
  <c r="U40" i="1"/>
  <c r="T40" i="1"/>
  <c r="T39" i="1"/>
  <c r="U38" i="1"/>
  <c r="T38" i="1"/>
  <c r="U37" i="1"/>
  <c r="T37" i="1"/>
  <c r="T36" i="1"/>
  <c r="K42" i="1"/>
  <c r="L42" i="1"/>
  <c r="N42" i="1"/>
  <c r="J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F37" i="1"/>
  <c r="AN32" i="4"/>
  <c r="AO32" i="4"/>
  <c r="AM32" i="4"/>
  <c r="AP32" i="4"/>
  <c r="AG32" i="4"/>
  <c r="AJ32" i="4"/>
  <c r="AH32" i="4"/>
  <c r="AF32" i="4"/>
  <c r="AI32" i="4"/>
  <c r="Z32" i="4"/>
  <c r="AA32" i="4"/>
  <c r="AC32" i="4"/>
  <c r="Y32" i="4"/>
  <c r="AB32" i="4"/>
  <c r="AQ31" i="4"/>
  <c r="AP31" i="4"/>
  <c r="AJ31" i="4"/>
  <c r="AI31" i="4"/>
  <c r="AC31" i="4"/>
  <c r="AB31" i="4"/>
  <c r="AQ30" i="4"/>
  <c r="AP30" i="4"/>
  <c r="AJ30" i="4"/>
  <c r="AI30" i="4"/>
  <c r="AC30" i="4"/>
  <c r="AB30" i="4"/>
  <c r="AQ29" i="4"/>
  <c r="AP29" i="4"/>
  <c r="AJ29" i="4"/>
  <c r="AI29" i="4"/>
  <c r="AC29" i="4"/>
  <c r="AB29" i="4"/>
  <c r="AQ28" i="4"/>
  <c r="AP28" i="4"/>
  <c r="AJ28" i="4"/>
  <c r="AI28" i="4"/>
  <c r="AC28" i="4"/>
  <c r="AB28" i="4"/>
  <c r="AQ27" i="4"/>
  <c r="AP27" i="4"/>
  <c r="AJ27" i="4"/>
  <c r="AI27" i="4"/>
  <c r="AC27" i="4"/>
  <c r="AB27" i="4"/>
  <c r="AQ26" i="4"/>
  <c r="AP26" i="4"/>
  <c r="AJ26" i="4"/>
  <c r="AI26" i="4"/>
  <c r="AC26" i="4"/>
  <c r="AB26" i="4"/>
  <c r="AN22" i="4"/>
  <c r="AO22" i="4"/>
  <c r="AQ22" i="4"/>
  <c r="AM22" i="4"/>
  <c r="AP22" i="4"/>
  <c r="AG22" i="4"/>
  <c r="AJ22" i="4"/>
  <c r="AH22" i="4"/>
  <c r="AF22" i="4"/>
  <c r="AI22" i="4"/>
  <c r="Z22" i="4"/>
  <c r="AC22" i="4"/>
  <c r="AA22" i="4"/>
  <c r="Y22" i="4"/>
  <c r="AB22" i="4"/>
  <c r="AQ21" i="4"/>
  <c r="AP21" i="4"/>
  <c r="AJ21" i="4"/>
  <c r="AI21" i="4"/>
  <c r="AC21" i="4"/>
  <c r="AB21" i="4"/>
  <c r="AQ20" i="4"/>
  <c r="AP20" i="4"/>
  <c r="AJ20" i="4"/>
  <c r="AI20" i="4"/>
  <c r="AC20" i="4"/>
  <c r="AB20" i="4"/>
  <c r="AQ19" i="4"/>
  <c r="AP19" i="4"/>
  <c r="AJ19" i="4"/>
  <c r="AI19" i="4"/>
  <c r="AC19" i="4"/>
  <c r="AB19" i="4"/>
  <c r="AQ18" i="4"/>
  <c r="AP18" i="4"/>
  <c r="AJ18" i="4"/>
  <c r="AI18" i="4"/>
  <c r="AC18" i="4"/>
  <c r="AB18" i="4"/>
  <c r="AQ17" i="4"/>
  <c r="AP17" i="4"/>
  <c r="AJ17" i="4"/>
  <c r="AI17" i="4"/>
  <c r="AC17" i="4"/>
  <c r="AB17" i="4"/>
  <c r="AQ16" i="4"/>
  <c r="AP16" i="4"/>
  <c r="AJ16" i="4"/>
  <c r="AI16" i="4"/>
  <c r="AC16" i="4"/>
  <c r="AB16" i="4"/>
  <c r="AN12" i="4"/>
  <c r="AO12" i="4"/>
  <c r="AQ12" i="4"/>
  <c r="AM12" i="4"/>
  <c r="AP12" i="4"/>
  <c r="AG12" i="4"/>
  <c r="AH12" i="4"/>
  <c r="AJ12" i="4"/>
  <c r="AF12" i="4"/>
  <c r="AI12" i="4"/>
  <c r="Z12" i="4"/>
  <c r="AA12" i="4"/>
  <c r="Y12" i="4"/>
  <c r="AQ11" i="4"/>
  <c r="AP11" i="4"/>
  <c r="AJ11" i="4"/>
  <c r="AI11" i="4"/>
  <c r="AC11" i="4"/>
  <c r="AB11" i="4"/>
  <c r="AQ10" i="4"/>
  <c r="AP10" i="4"/>
  <c r="AJ10" i="4"/>
  <c r="AI10" i="4"/>
  <c r="AC10" i="4"/>
  <c r="AB10" i="4"/>
  <c r="AQ9" i="4"/>
  <c r="AP9" i="4"/>
  <c r="AJ9" i="4"/>
  <c r="AI9" i="4"/>
  <c r="AC9" i="4"/>
  <c r="AB9" i="4"/>
  <c r="AQ8" i="4"/>
  <c r="AP8" i="4"/>
  <c r="AJ8" i="4"/>
  <c r="AI8" i="4"/>
  <c r="AC8" i="4"/>
  <c r="AB8" i="4"/>
  <c r="AQ7" i="4"/>
  <c r="AP7" i="4"/>
  <c r="AJ7" i="4"/>
  <c r="AI7" i="4"/>
  <c r="AC7" i="4"/>
  <c r="AB7" i="4"/>
  <c r="AQ6" i="4"/>
  <c r="AP6" i="4"/>
  <c r="AJ6" i="4"/>
  <c r="AI6" i="4"/>
  <c r="AC6" i="4"/>
  <c r="AB6" i="4"/>
  <c r="K32" i="4"/>
  <c r="N32" i="4"/>
  <c r="L32" i="4"/>
  <c r="J32" i="4"/>
  <c r="M32" i="4"/>
  <c r="D32" i="4"/>
  <c r="E32" i="4"/>
  <c r="G32" i="4"/>
  <c r="C32" i="4"/>
  <c r="F32" i="4"/>
  <c r="N31" i="4"/>
  <c r="M31" i="4"/>
  <c r="G31" i="4"/>
  <c r="F31" i="4"/>
  <c r="N30" i="4"/>
  <c r="M30" i="4"/>
  <c r="G30" i="4"/>
  <c r="F30" i="4"/>
  <c r="N29" i="4"/>
  <c r="M29" i="4"/>
  <c r="G29" i="4"/>
  <c r="F29" i="4"/>
  <c r="N28" i="4"/>
  <c r="M28" i="4"/>
  <c r="G28" i="4"/>
  <c r="F28" i="4"/>
  <c r="N27" i="4"/>
  <c r="M27" i="4"/>
  <c r="G27" i="4"/>
  <c r="F27" i="4"/>
  <c r="N26" i="4"/>
  <c r="M26" i="4"/>
  <c r="G26" i="4"/>
  <c r="F26" i="4"/>
  <c r="R22" i="4"/>
  <c r="S22" i="4"/>
  <c r="U22" i="4"/>
  <c r="Q22" i="4"/>
  <c r="T22" i="4"/>
  <c r="K22" i="4"/>
  <c r="L22" i="4"/>
  <c r="J22" i="4"/>
  <c r="M22" i="4"/>
  <c r="D22" i="4"/>
  <c r="G22" i="4"/>
  <c r="E22" i="4"/>
  <c r="C22" i="4"/>
  <c r="F22" i="4"/>
  <c r="U21" i="4"/>
  <c r="T21" i="4"/>
  <c r="N21" i="4"/>
  <c r="M21" i="4"/>
  <c r="G21" i="4"/>
  <c r="F21" i="4"/>
  <c r="U20" i="4"/>
  <c r="T20" i="4"/>
  <c r="N20" i="4"/>
  <c r="M20" i="4"/>
  <c r="G20" i="4"/>
  <c r="F20" i="4"/>
  <c r="U19" i="4"/>
  <c r="T19" i="4"/>
  <c r="N19" i="4"/>
  <c r="M19" i="4"/>
  <c r="G19" i="4"/>
  <c r="F19" i="4"/>
  <c r="U18" i="4"/>
  <c r="T18" i="4"/>
  <c r="N18" i="4"/>
  <c r="M18" i="4"/>
  <c r="G18" i="4"/>
  <c r="F18" i="4"/>
  <c r="U17" i="4"/>
  <c r="T17" i="4"/>
  <c r="N17" i="4"/>
  <c r="M17" i="4"/>
  <c r="G17" i="4"/>
  <c r="F17" i="4"/>
  <c r="U16" i="4"/>
  <c r="T16" i="4"/>
  <c r="N16" i="4"/>
  <c r="M16" i="4"/>
  <c r="G16" i="4"/>
  <c r="F16" i="4"/>
  <c r="K12" i="4"/>
  <c r="L12" i="4"/>
  <c r="N12" i="4"/>
  <c r="J12" i="4"/>
  <c r="M12" i="4"/>
  <c r="D12" i="4"/>
  <c r="E12" i="4"/>
  <c r="G12" i="4"/>
  <c r="C12" i="4"/>
  <c r="F12" i="4"/>
  <c r="N11" i="4"/>
  <c r="M11" i="4"/>
  <c r="G11" i="4"/>
  <c r="F11" i="4"/>
  <c r="N10" i="4"/>
  <c r="M10" i="4"/>
  <c r="G10" i="4"/>
  <c r="F10" i="4"/>
  <c r="N9" i="4"/>
  <c r="M9" i="4"/>
  <c r="G9" i="4"/>
  <c r="F9" i="4"/>
  <c r="N8" i="4"/>
  <c r="M8" i="4"/>
  <c r="G8" i="4"/>
  <c r="F8" i="4"/>
  <c r="N7" i="4"/>
  <c r="M7" i="4"/>
  <c r="G7" i="4"/>
  <c r="F7" i="4"/>
  <c r="N6" i="4"/>
  <c r="M6" i="4"/>
  <c r="G6" i="4"/>
  <c r="F6" i="4"/>
  <c r="AQ31" i="3"/>
  <c r="AP31" i="3"/>
  <c r="AJ31" i="3"/>
  <c r="AI31" i="3"/>
  <c r="AC31" i="3"/>
  <c r="AB31" i="3"/>
  <c r="AQ30" i="3"/>
  <c r="AP30" i="3"/>
  <c r="AJ30" i="3"/>
  <c r="AI30" i="3"/>
  <c r="AC30" i="3"/>
  <c r="AB30" i="3"/>
  <c r="AQ29" i="3"/>
  <c r="AP29" i="3"/>
  <c r="AJ29" i="3"/>
  <c r="AI29" i="3"/>
  <c r="AC29" i="3"/>
  <c r="AB29" i="3"/>
  <c r="AQ28" i="3"/>
  <c r="AP28" i="3"/>
  <c r="AJ28" i="3"/>
  <c r="AI28" i="3"/>
  <c r="AC28" i="3"/>
  <c r="AB28" i="3"/>
  <c r="AQ27" i="3"/>
  <c r="AP27" i="3"/>
  <c r="AJ27" i="3"/>
  <c r="AI27" i="3"/>
  <c r="AC27" i="3"/>
  <c r="AB27" i="3"/>
  <c r="AQ26" i="3"/>
  <c r="AP26" i="3"/>
  <c r="AJ26" i="3"/>
  <c r="AI26" i="3"/>
  <c r="AC26" i="3"/>
  <c r="AB26" i="3"/>
  <c r="AQ25" i="3"/>
  <c r="AP25" i="3"/>
  <c r="AJ25" i="3"/>
  <c r="AI25" i="3"/>
  <c r="AC25" i="3"/>
  <c r="AB25" i="3"/>
  <c r="AQ21" i="3"/>
  <c r="AP21" i="3"/>
  <c r="AJ21" i="3"/>
  <c r="AI21" i="3"/>
  <c r="AC21" i="3"/>
  <c r="AB21" i="3"/>
  <c r="AQ20" i="3"/>
  <c r="AP20" i="3"/>
  <c r="AJ20" i="3"/>
  <c r="AI20" i="3"/>
  <c r="AC20" i="3"/>
  <c r="AB20" i="3"/>
  <c r="AQ19" i="3"/>
  <c r="AP19" i="3"/>
  <c r="AJ19" i="3"/>
  <c r="AI19" i="3"/>
  <c r="AC19" i="3"/>
  <c r="AB19" i="3"/>
  <c r="AQ18" i="3"/>
  <c r="AP18" i="3"/>
  <c r="AJ18" i="3"/>
  <c r="AI18" i="3"/>
  <c r="AC18" i="3"/>
  <c r="AB18" i="3"/>
  <c r="AQ17" i="3"/>
  <c r="AP17" i="3"/>
  <c r="AJ17" i="3"/>
  <c r="AI17" i="3"/>
  <c r="AC17" i="3"/>
  <c r="AB17" i="3"/>
  <c r="AQ16" i="3"/>
  <c r="AP16" i="3"/>
  <c r="AJ16" i="3"/>
  <c r="AI16" i="3"/>
  <c r="AC16" i="3"/>
  <c r="AB16" i="3"/>
  <c r="AQ15" i="3"/>
  <c r="AP15" i="3"/>
  <c r="AJ15" i="3"/>
  <c r="AI15" i="3"/>
  <c r="AC15" i="3"/>
  <c r="AB15" i="3"/>
  <c r="AQ11" i="3"/>
  <c r="AP11" i="3"/>
  <c r="AJ11" i="3"/>
  <c r="AI11" i="3"/>
  <c r="AC11" i="3"/>
  <c r="AB11" i="3"/>
  <c r="AQ10" i="3"/>
  <c r="AP10" i="3"/>
  <c r="AJ10" i="3"/>
  <c r="AI10" i="3"/>
  <c r="AC10" i="3"/>
  <c r="AB10" i="3"/>
  <c r="AQ9" i="3"/>
  <c r="AP9" i="3"/>
  <c r="AJ9" i="3"/>
  <c r="AI9" i="3"/>
  <c r="AC9" i="3"/>
  <c r="AB9" i="3"/>
  <c r="AQ8" i="3"/>
  <c r="AP8" i="3"/>
  <c r="AJ8" i="3"/>
  <c r="AI8" i="3"/>
  <c r="AC8" i="3"/>
  <c r="AB8" i="3"/>
  <c r="AQ7" i="3"/>
  <c r="AP7" i="3"/>
  <c r="AJ7" i="3"/>
  <c r="AI7" i="3"/>
  <c r="AC7" i="3"/>
  <c r="AB7" i="3"/>
  <c r="AQ6" i="3"/>
  <c r="AP6" i="3"/>
  <c r="AJ6" i="3"/>
  <c r="AI6" i="3"/>
  <c r="AC6" i="3"/>
  <c r="AB6" i="3"/>
  <c r="AQ5" i="3"/>
  <c r="AP5" i="3"/>
  <c r="AJ5" i="3"/>
  <c r="AI5" i="3"/>
  <c r="AC5" i="3"/>
  <c r="AB5" i="3"/>
  <c r="K32" i="3"/>
  <c r="L32" i="3"/>
  <c r="N32" i="3"/>
  <c r="J32" i="3"/>
  <c r="M32" i="3"/>
  <c r="D32" i="3"/>
  <c r="E32" i="3"/>
  <c r="G32" i="3"/>
  <c r="C32" i="3"/>
  <c r="F32" i="3"/>
  <c r="N31" i="3"/>
  <c r="M31" i="3"/>
  <c r="G31" i="3"/>
  <c r="F31" i="3"/>
  <c r="N30" i="3"/>
  <c r="M30" i="3"/>
  <c r="G30" i="3"/>
  <c r="F30" i="3"/>
  <c r="N29" i="3"/>
  <c r="M29" i="3"/>
  <c r="G29" i="3"/>
  <c r="F29" i="3"/>
  <c r="N28" i="3"/>
  <c r="M28" i="3"/>
  <c r="G28" i="3"/>
  <c r="F28" i="3"/>
  <c r="N27" i="3"/>
  <c r="M27" i="3"/>
  <c r="G27" i="3"/>
  <c r="F27" i="3"/>
  <c r="N26" i="3"/>
  <c r="M26" i="3"/>
  <c r="G26" i="3"/>
  <c r="F26" i="3"/>
  <c r="K22" i="3"/>
  <c r="L22" i="3"/>
  <c r="J22" i="3"/>
  <c r="D22" i="3"/>
  <c r="G22" i="3"/>
  <c r="E22" i="3"/>
  <c r="C22" i="3"/>
  <c r="F22" i="3"/>
  <c r="N21" i="3"/>
  <c r="M21" i="3"/>
  <c r="G21" i="3"/>
  <c r="F21" i="3"/>
  <c r="N20" i="3"/>
  <c r="M20" i="3"/>
  <c r="G20" i="3"/>
  <c r="F20" i="3"/>
  <c r="N19" i="3"/>
  <c r="M19" i="3"/>
  <c r="G19" i="3"/>
  <c r="F19" i="3"/>
  <c r="N18" i="3"/>
  <c r="M18" i="3"/>
  <c r="G18" i="3"/>
  <c r="F18" i="3"/>
  <c r="N17" i="3"/>
  <c r="M17" i="3"/>
  <c r="G17" i="3"/>
  <c r="F17" i="3"/>
  <c r="N16" i="3"/>
  <c r="M16" i="3"/>
  <c r="G16" i="3"/>
  <c r="F16" i="3"/>
  <c r="R12" i="3"/>
  <c r="S12" i="3"/>
  <c r="U12" i="3"/>
  <c r="Q12" i="3"/>
  <c r="T12" i="3"/>
  <c r="K12" i="3"/>
  <c r="L12" i="3"/>
  <c r="N12" i="3"/>
  <c r="J12" i="3"/>
  <c r="M12" i="3"/>
  <c r="D12" i="3"/>
  <c r="E12" i="3"/>
  <c r="C12" i="3"/>
  <c r="F12" i="3"/>
  <c r="U11" i="3"/>
  <c r="T11" i="3"/>
  <c r="N11" i="3"/>
  <c r="M11" i="3"/>
  <c r="G11" i="3"/>
  <c r="F11" i="3"/>
  <c r="U10" i="3"/>
  <c r="T10" i="3"/>
  <c r="N10" i="3"/>
  <c r="M10" i="3"/>
  <c r="G10" i="3"/>
  <c r="F10" i="3"/>
  <c r="U9" i="3"/>
  <c r="T9" i="3"/>
  <c r="N9" i="3"/>
  <c r="M9" i="3"/>
  <c r="G9" i="3"/>
  <c r="F9" i="3"/>
  <c r="U8" i="3"/>
  <c r="T8" i="3"/>
  <c r="N8" i="3"/>
  <c r="M8" i="3"/>
  <c r="G8" i="3"/>
  <c r="F8" i="3"/>
  <c r="U7" i="3"/>
  <c r="T7" i="3"/>
  <c r="N7" i="3"/>
  <c r="M7" i="3"/>
  <c r="G7" i="3"/>
  <c r="F7" i="3"/>
  <c r="U6" i="3"/>
  <c r="T6" i="3"/>
  <c r="N6" i="3"/>
  <c r="M6" i="3"/>
  <c r="G6" i="3"/>
  <c r="F6" i="3"/>
  <c r="AN31" i="2"/>
  <c r="AQ31" i="2"/>
  <c r="AO31" i="2"/>
  <c r="AM31" i="2"/>
  <c r="AP31" i="2"/>
  <c r="AG31" i="2"/>
  <c r="AH31" i="2"/>
  <c r="AJ31" i="2"/>
  <c r="AF31" i="2"/>
  <c r="AI31" i="2"/>
  <c r="Z31" i="2"/>
  <c r="AA31" i="2"/>
  <c r="AC31" i="2"/>
  <c r="Y31" i="2"/>
  <c r="AB31" i="2"/>
  <c r="AQ30" i="2"/>
  <c r="AP30" i="2"/>
  <c r="AJ30" i="2"/>
  <c r="AI30" i="2"/>
  <c r="AC30" i="2"/>
  <c r="AB30" i="2"/>
  <c r="AQ29" i="2"/>
  <c r="AP29" i="2"/>
  <c r="AJ29" i="2"/>
  <c r="AI29" i="2"/>
  <c r="AC29" i="2"/>
  <c r="AB29" i="2"/>
  <c r="AQ28" i="2"/>
  <c r="AP28" i="2"/>
  <c r="AJ28" i="2"/>
  <c r="AI28" i="2"/>
  <c r="AC28" i="2"/>
  <c r="AB28" i="2"/>
  <c r="AQ27" i="2"/>
  <c r="AP27" i="2"/>
  <c r="AJ27" i="2"/>
  <c r="AI27" i="2"/>
  <c r="AC27" i="2"/>
  <c r="AB27" i="2"/>
  <c r="AQ26" i="2"/>
  <c r="AP26" i="2"/>
  <c r="AJ26" i="2"/>
  <c r="AI26" i="2"/>
  <c r="AC26" i="2"/>
  <c r="AB26" i="2"/>
  <c r="AQ25" i="2"/>
  <c r="AP25" i="2"/>
  <c r="AJ25" i="2"/>
  <c r="AI25" i="2"/>
  <c r="AC25" i="2"/>
  <c r="AB25" i="2"/>
  <c r="AN21" i="2"/>
  <c r="AO21" i="2"/>
  <c r="AM21" i="2"/>
  <c r="AP21" i="2"/>
  <c r="AG21" i="2"/>
  <c r="AJ21" i="2"/>
  <c r="AH21" i="2"/>
  <c r="AF21" i="2"/>
  <c r="AI21" i="2"/>
  <c r="Z21" i="2"/>
  <c r="AA21" i="2"/>
  <c r="AC21" i="2"/>
  <c r="Y21" i="2"/>
  <c r="AB21" i="2"/>
  <c r="AQ20" i="2"/>
  <c r="AP20" i="2"/>
  <c r="AJ20" i="2"/>
  <c r="AI20" i="2"/>
  <c r="AC20" i="2"/>
  <c r="AB20" i="2"/>
  <c r="AQ19" i="2"/>
  <c r="AP19" i="2"/>
  <c r="AJ19" i="2"/>
  <c r="AI19" i="2"/>
  <c r="AC19" i="2"/>
  <c r="AB19" i="2"/>
  <c r="AQ18" i="2"/>
  <c r="AP18" i="2"/>
  <c r="AJ18" i="2"/>
  <c r="AI18" i="2"/>
  <c r="AC18" i="2"/>
  <c r="AB18" i="2"/>
  <c r="AQ17" i="2"/>
  <c r="AP17" i="2"/>
  <c r="AJ17" i="2"/>
  <c r="AI17" i="2"/>
  <c r="AC17" i="2"/>
  <c r="AB17" i="2"/>
  <c r="AQ16" i="2"/>
  <c r="AP16" i="2"/>
  <c r="AJ16" i="2"/>
  <c r="AI16" i="2"/>
  <c r="AC16" i="2"/>
  <c r="AB16" i="2"/>
  <c r="AQ15" i="2"/>
  <c r="AP15" i="2"/>
  <c r="AJ15" i="2"/>
  <c r="AI15" i="2"/>
  <c r="AC15" i="2"/>
  <c r="AB15" i="2"/>
  <c r="AN11" i="2"/>
  <c r="AO11" i="2"/>
  <c r="AQ11" i="2"/>
  <c r="AM11" i="2"/>
  <c r="AP11" i="2"/>
  <c r="AG11" i="2"/>
  <c r="AJ11" i="2"/>
  <c r="AH11" i="2"/>
  <c r="AF11" i="2"/>
  <c r="AI11" i="2"/>
  <c r="Z11" i="2"/>
  <c r="AC11" i="2"/>
  <c r="AA11" i="2"/>
  <c r="Y11" i="2"/>
  <c r="AB11" i="2"/>
  <c r="AQ10" i="2"/>
  <c r="AP10" i="2"/>
  <c r="AJ10" i="2"/>
  <c r="AI10" i="2"/>
  <c r="AC10" i="2"/>
  <c r="AB10" i="2"/>
  <c r="AQ9" i="2"/>
  <c r="AP9" i="2"/>
  <c r="AJ9" i="2"/>
  <c r="AI9" i="2"/>
  <c r="AC9" i="2"/>
  <c r="AB9" i="2"/>
  <c r="AQ8" i="2"/>
  <c r="AP8" i="2"/>
  <c r="AJ8" i="2"/>
  <c r="AI8" i="2"/>
  <c r="AC8" i="2"/>
  <c r="AB8" i="2"/>
  <c r="AQ7" i="2"/>
  <c r="AP7" i="2"/>
  <c r="AJ7" i="2"/>
  <c r="AI7" i="2"/>
  <c r="AC7" i="2"/>
  <c r="AB7" i="2"/>
  <c r="AQ6" i="2"/>
  <c r="AP6" i="2"/>
  <c r="AJ6" i="2"/>
  <c r="AI6" i="2"/>
  <c r="AC6" i="2"/>
  <c r="AB6" i="2"/>
  <c r="AQ5" i="2"/>
  <c r="AP5" i="2"/>
  <c r="AJ5" i="2"/>
  <c r="AI5" i="2"/>
  <c r="AC5" i="2"/>
  <c r="AB5" i="2"/>
  <c r="AN31" i="1"/>
  <c r="AO31" i="1"/>
  <c r="AQ31" i="1"/>
  <c r="AM31" i="1"/>
  <c r="AP31" i="1"/>
  <c r="AG31" i="1"/>
  <c r="AH31" i="1"/>
  <c r="AJ31" i="1"/>
  <c r="AF31" i="1"/>
  <c r="AI31" i="1"/>
  <c r="AQ30" i="1"/>
  <c r="AP30" i="1"/>
  <c r="AJ30" i="1"/>
  <c r="AI30" i="1"/>
  <c r="AQ29" i="1"/>
  <c r="AP29" i="1"/>
  <c r="AJ29" i="1"/>
  <c r="AI29" i="1"/>
  <c r="AQ28" i="1"/>
  <c r="AP28" i="1"/>
  <c r="AJ28" i="1"/>
  <c r="AI28" i="1"/>
  <c r="AQ27" i="1"/>
  <c r="AP27" i="1"/>
  <c r="AJ27" i="1"/>
  <c r="AI27" i="1"/>
  <c r="AQ26" i="1"/>
  <c r="AP26" i="1"/>
  <c r="AJ26" i="1"/>
  <c r="AI26" i="1"/>
  <c r="AQ25" i="1"/>
  <c r="AP25" i="1"/>
  <c r="AJ25" i="1"/>
  <c r="AI25" i="1"/>
  <c r="Z31" i="1"/>
  <c r="AA31" i="1"/>
  <c r="Y31" i="1"/>
  <c r="AC30" i="1"/>
  <c r="AB30" i="1"/>
  <c r="AC29" i="1"/>
  <c r="AB29" i="1"/>
  <c r="AC28" i="1"/>
  <c r="AB28" i="1"/>
  <c r="AC27" i="1"/>
  <c r="AB27" i="1"/>
  <c r="AC26" i="1"/>
  <c r="AB26" i="1"/>
  <c r="AC25" i="1"/>
  <c r="AB25" i="1"/>
  <c r="BB21" i="1"/>
  <c r="BE21" i="1"/>
  <c r="BC21" i="1"/>
  <c r="BA21" i="1"/>
  <c r="BD21" i="1"/>
  <c r="AU21" i="1"/>
  <c r="AV21" i="1"/>
  <c r="AX21" i="1"/>
  <c r="AT21" i="1"/>
  <c r="AW21" i="1"/>
  <c r="BE20" i="1"/>
  <c r="BD20" i="1"/>
  <c r="AX20" i="1"/>
  <c r="AW20" i="1"/>
  <c r="BE19" i="1"/>
  <c r="BD19" i="1"/>
  <c r="AX19" i="1"/>
  <c r="AW19" i="1"/>
  <c r="BE18" i="1"/>
  <c r="BD18" i="1"/>
  <c r="AX18" i="1"/>
  <c r="AW18" i="1"/>
  <c r="BE17" i="1"/>
  <c r="BD17" i="1"/>
  <c r="AX17" i="1"/>
  <c r="AW17" i="1"/>
  <c r="BE16" i="1"/>
  <c r="BD16" i="1"/>
  <c r="AX16" i="1"/>
  <c r="AW16" i="1"/>
  <c r="BE15" i="1"/>
  <c r="BD15" i="1"/>
  <c r="AX15" i="1"/>
  <c r="AW15" i="1"/>
  <c r="AN21" i="1"/>
  <c r="AO21" i="1"/>
  <c r="AQ21" i="1"/>
  <c r="AM21" i="1"/>
  <c r="AP21" i="1"/>
  <c r="AG21" i="1"/>
  <c r="AH21" i="1"/>
  <c r="AF21" i="1"/>
  <c r="AI21" i="1"/>
  <c r="Z21" i="1"/>
  <c r="AC21" i="1"/>
  <c r="AA21" i="1"/>
  <c r="Y21" i="1"/>
  <c r="AB21" i="1"/>
  <c r="AQ20" i="1"/>
  <c r="AP20" i="1"/>
  <c r="AJ20" i="1"/>
  <c r="AI20" i="1"/>
  <c r="AC20" i="1"/>
  <c r="AB20" i="1"/>
  <c r="AQ19" i="1"/>
  <c r="AP19" i="1"/>
  <c r="AJ19" i="1"/>
  <c r="AI19" i="1"/>
  <c r="AC19" i="1"/>
  <c r="AB19" i="1"/>
  <c r="AQ18" i="1"/>
  <c r="AP18" i="1"/>
  <c r="AJ18" i="1"/>
  <c r="AI18" i="1"/>
  <c r="AC18" i="1"/>
  <c r="AB18" i="1"/>
  <c r="AQ17" i="1"/>
  <c r="AP17" i="1"/>
  <c r="AJ17" i="1"/>
  <c r="AI17" i="1"/>
  <c r="AC17" i="1"/>
  <c r="AB17" i="1"/>
  <c r="AQ16" i="1"/>
  <c r="AP16" i="1"/>
  <c r="AJ16" i="1"/>
  <c r="AI16" i="1"/>
  <c r="AC16" i="1"/>
  <c r="AB16" i="1"/>
  <c r="AQ15" i="1"/>
  <c r="AP15" i="1"/>
  <c r="AJ15" i="1"/>
  <c r="AI15" i="1"/>
  <c r="AC15" i="1"/>
  <c r="AB15" i="1"/>
  <c r="AU11" i="1"/>
  <c r="AV11" i="1"/>
  <c r="AX11" i="1"/>
  <c r="AT11" i="1"/>
  <c r="AW11" i="1"/>
  <c r="AX10" i="1"/>
  <c r="AW10" i="1"/>
  <c r="AX9" i="1"/>
  <c r="AW9" i="1"/>
  <c r="AX8" i="1"/>
  <c r="AW8" i="1"/>
  <c r="AX7" i="1"/>
  <c r="AW7" i="1"/>
  <c r="AX6" i="1"/>
  <c r="AW6" i="1"/>
  <c r="AX5" i="1"/>
  <c r="AW5" i="1"/>
  <c r="AN11" i="1"/>
  <c r="AO11" i="1"/>
  <c r="AQ11" i="1"/>
  <c r="AM11" i="1"/>
  <c r="AP11" i="1"/>
  <c r="AG11" i="1"/>
  <c r="AH11" i="1"/>
  <c r="AF11" i="1"/>
  <c r="AI11" i="1"/>
  <c r="Z11" i="1"/>
  <c r="AC11" i="1"/>
  <c r="AA11" i="1"/>
  <c r="Y11" i="1"/>
  <c r="AB11" i="1"/>
  <c r="AQ10" i="1"/>
  <c r="AP10" i="1"/>
  <c r="AJ10" i="1"/>
  <c r="AI10" i="1"/>
  <c r="AC10" i="1"/>
  <c r="AB10" i="1"/>
  <c r="AQ9" i="1"/>
  <c r="AP9" i="1"/>
  <c r="AJ9" i="1"/>
  <c r="AI9" i="1"/>
  <c r="AC9" i="1"/>
  <c r="AB9" i="1"/>
  <c r="AQ8" i="1"/>
  <c r="AP8" i="1"/>
  <c r="AJ8" i="1"/>
  <c r="AI8" i="1"/>
  <c r="AC8" i="1"/>
  <c r="AB8" i="1"/>
  <c r="AQ7" i="1"/>
  <c r="AP7" i="1"/>
  <c r="AJ7" i="1"/>
  <c r="AI7" i="1"/>
  <c r="AC7" i="1"/>
  <c r="AB7" i="1"/>
  <c r="AQ6" i="1"/>
  <c r="AP6" i="1"/>
  <c r="AJ6" i="1"/>
  <c r="AI6" i="1"/>
  <c r="AC6" i="1"/>
  <c r="AB6" i="1"/>
  <c r="AQ5" i="1"/>
  <c r="AP5" i="1"/>
  <c r="AJ5" i="1"/>
  <c r="AI5" i="1"/>
  <c r="AC5" i="1"/>
  <c r="AB5" i="1"/>
  <c r="K31" i="2"/>
  <c r="L31" i="2"/>
  <c r="N31" i="2"/>
  <c r="J31" i="2"/>
  <c r="M31" i="2"/>
  <c r="D31" i="2"/>
  <c r="E31" i="2"/>
  <c r="F31" i="2"/>
  <c r="G31" i="2"/>
  <c r="C31" i="2"/>
  <c r="N30" i="2"/>
  <c r="M30" i="2"/>
  <c r="G30" i="2"/>
  <c r="F30" i="2"/>
  <c r="N29" i="2"/>
  <c r="M29" i="2"/>
  <c r="G29" i="2"/>
  <c r="F29" i="2"/>
  <c r="N28" i="2"/>
  <c r="M28" i="2"/>
  <c r="G28" i="2"/>
  <c r="F28" i="2"/>
  <c r="N27" i="2"/>
  <c r="M27" i="2"/>
  <c r="G27" i="2"/>
  <c r="F27" i="2"/>
  <c r="N26" i="2"/>
  <c r="M26" i="2"/>
  <c r="G26" i="2"/>
  <c r="F26" i="2"/>
  <c r="N25" i="2"/>
  <c r="M25" i="2"/>
  <c r="G25" i="2"/>
  <c r="F25" i="2"/>
  <c r="K21" i="2"/>
  <c r="L21" i="2"/>
  <c r="J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D21" i="2"/>
  <c r="E21" i="2"/>
  <c r="G21" i="2"/>
  <c r="C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R11" i="2"/>
  <c r="S11" i="2"/>
  <c r="U11" i="2"/>
  <c r="Q11" i="2"/>
  <c r="K11" i="2"/>
  <c r="N11" i="2"/>
  <c r="L11" i="2"/>
  <c r="M11" i="2"/>
  <c r="J11" i="2"/>
  <c r="D11" i="2"/>
  <c r="G11" i="2"/>
  <c r="E11" i="2"/>
  <c r="C11" i="2"/>
  <c r="F11" i="2"/>
  <c r="U10" i="2"/>
  <c r="T10" i="2"/>
  <c r="N10" i="2"/>
  <c r="M10" i="2"/>
  <c r="G10" i="2"/>
  <c r="F10" i="2"/>
  <c r="U9" i="2"/>
  <c r="T9" i="2"/>
  <c r="N9" i="2"/>
  <c r="M9" i="2"/>
  <c r="G9" i="2"/>
  <c r="F9" i="2"/>
  <c r="U8" i="2"/>
  <c r="T8" i="2"/>
  <c r="N8" i="2"/>
  <c r="M8" i="2"/>
  <c r="G8" i="2"/>
  <c r="F8" i="2"/>
  <c r="U7" i="2"/>
  <c r="T7" i="2"/>
  <c r="N7" i="2"/>
  <c r="M7" i="2"/>
  <c r="G7" i="2"/>
  <c r="F7" i="2"/>
  <c r="U6" i="2"/>
  <c r="T6" i="2"/>
  <c r="N6" i="2"/>
  <c r="M6" i="2"/>
  <c r="G6" i="2"/>
  <c r="F6" i="2"/>
  <c r="U5" i="2"/>
  <c r="T5" i="2"/>
  <c r="N5" i="2"/>
  <c r="M5" i="2"/>
  <c r="G5" i="2"/>
  <c r="F5" i="2"/>
  <c r="R31" i="1"/>
  <c r="U31" i="1"/>
  <c r="S31" i="1"/>
  <c r="Q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K31" i="1"/>
  <c r="L31" i="1"/>
  <c r="N31" i="1"/>
  <c r="J31" i="1"/>
  <c r="M31" i="1"/>
  <c r="D31" i="1"/>
  <c r="E31" i="1"/>
  <c r="F31" i="1"/>
  <c r="G31" i="1"/>
  <c r="C31" i="1"/>
  <c r="N30" i="1"/>
  <c r="M30" i="1"/>
  <c r="G30" i="1"/>
  <c r="F30" i="1"/>
  <c r="N29" i="1"/>
  <c r="M29" i="1"/>
  <c r="G29" i="1"/>
  <c r="F29" i="1"/>
  <c r="N28" i="1"/>
  <c r="M28" i="1"/>
  <c r="G28" i="1"/>
  <c r="F28" i="1"/>
  <c r="N27" i="1"/>
  <c r="M27" i="1"/>
  <c r="G27" i="1"/>
  <c r="F27" i="1"/>
  <c r="N26" i="1"/>
  <c r="M26" i="1"/>
  <c r="G26" i="1"/>
  <c r="F26" i="1"/>
  <c r="N25" i="1"/>
  <c r="M25" i="1"/>
  <c r="G25" i="1"/>
  <c r="F25" i="1"/>
  <c r="R21" i="1"/>
  <c r="S21" i="1"/>
  <c r="Q21" i="1"/>
  <c r="T21" i="1"/>
  <c r="K21" i="1"/>
  <c r="L21" i="1"/>
  <c r="N21" i="1"/>
  <c r="J21" i="1"/>
  <c r="M21" i="1"/>
  <c r="D21" i="1"/>
  <c r="E21" i="1"/>
  <c r="G21" i="1"/>
  <c r="C21" i="1"/>
  <c r="U20" i="1"/>
  <c r="T20" i="1"/>
  <c r="N20" i="1"/>
  <c r="M20" i="1"/>
  <c r="G20" i="1"/>
  <c r="F20" i="1"/>
  <c r="U19" i="1"/>
  <c r="T19" i="1"/>
  <c r="N19" i="1"/>
  <c r="M19" i="1"/>
  <c r="G19" i="1"/>
  <c r="F19" i="1"/>
  <c r="U18" i="1"/>
  <c r="T18" i="1"/>
  <c r="N18" i="1"/>
  <c r="M18" i="1"/>
  <c r="G18" i="1"/>
  <c r="F18" i="1"/>
  <c r="U17" i="1"/>
  <c r="T17" i="1"/>
  <c r="N17" i="1"/>
  <c r="M17" i="1"/>
  <c r="G17" i="1"/>
  <c r="F17" i="1"/>
  <c r="U16" i="1"/>
  <c r="T16" i="1"/>
  <c r="N16" i="1"/>
  <c r="M16" i="1"/>
  <c r="G16" i="1"/>
  <c r="F16" i="1"/>
  <c r="U15" i="1"/>
  <c r="T15" i="1"/>
  <c r="N15" i="1"/>
  <c r="M15" i="1"/>
  <c r="G15" i="1"/>
  <c r="F15" i="1"/>
  <c r="R11" i="1"/>
  <c r="U11" i="1"/>
  <c r="S11" i="1"/>
  <c r="T11" i="1"/>
  <c r="Q11" i="1"/>
  <c r="K11" i="1"/>
  <c r="N11" i="1"/>
  <c r="L11" i="1"/>
  <c r="J11" i="1"/>
  <c r="M11" i="1"/>
  <c r="D11" i="1"/>
  <c r="E11" i="1"/>
  <c r="G11" i="1"/>
  <c r="C11" i="1"/>
  <c r="F11" i="1"/>
  <c r="U10" i="1"/>
  <c r="T10" i="1"/>
  <c r="N10" i="1"/>
  <c r="M10" i="1"/>
  <c r="G10" i="1"/>
  <c r="F10" i="1"/>
  <c r="U9" i="1"/>
  <c r="T9" i="1"/>
  <c r="N9" i="1"/>
  <c r="M9" i="1"/>
  <c r="G9" i="1"/>
  <c r="F9" i="1"/>
  <c r="U8" i="1"/>
  <c r="T8" i="1"/>
  <c r="N8" i="1"/>
  <c r="M8" i="1"/>
  <c r="G8" i="1"/>
  <c r="F8" i="1"/>
  <c r="U7" i="1"/>
  <c r="T7" i="1"/>
  <c r="N7" i="1"/>
  <c r="M7" i="1"/>
  <c r="G7" i="1"/>
  <c r="F7" i="1"/>
  <c r="U6" i="1"/>
  <c r="T6" i="1"/>
  <c r="N6" i="1"/>
  <c r="M6" i="1"/>
  <c r="G6" i="1"/>
  <c r="F6" i="1"/>
  <c r="U5" i="1"/>
  <c r="T5" i="1"/>
  <c r="N5" i="1"/>
  <c r="M5" i="1"/>
  <c r="G5" i="1"/>
  <c r="F5" i="1"/>
  <c r="E46" i="1"/>
  <c r="E52" i="1"/>
  <c r="E42" i="1"/>
  <c r="G40" i="1"/>
  <c r="D50" i="1"/>
  <c r="G50" i="1"/>
  <c r="Y46" i="1"/>
  <c r="Y42" i="1"/>
  <c r="AB36" i="1"/>
  <c r="AA50" i="1"/>
  <c r="AC40" i="1"/>
  <c r="AC50" i="1"/>
  <c r="Z47" i="1"/>
  <c r="Z42" i="1"/>
  <c r="Y52" i="2"/>
  <c r="AB52" i="2"/>
  <c r="AB47" i="2"/>
  <c r="AA52" i="2"/>
  <c r="AC47" i="2"/>
  <c r="AC31" i="1"/>
  <c r="N22" i="3"/>
  <c r="AC12" i="4"/>
  <c r="F39" i="1"/>
  <c r="C42" i="1"/>
  <c r="F42" i="1"/>
  <c r="F36" i="1"/>
  <c r="C46" i="1"/>
  <c r="F40" i="1"/>
  <c r="C50" i="1"/>
  <c r="F50" i="1"/>
  <c r="D51" i="1"/>
  <c r="G51" i="1"/>
  <c r="G41" i="1"/>
  <c r="D47" i="1"/>
  <c r="G47" i="1"/>
  <c r="G37" i="1"/>
  <c r="Y51" i="1"/>
  <c r="AF42" i="1"/>
  <c r="AI37" i="1"/>
  <c r="AA46" i="1"/>
  <c r="AC36" i="1"/>
  <c r="Z48" i="1"/>
  <c r="AC48" i="1"/>
  <c r="AG42" i="1"/>
  <c r="AJ42" i="1"/>
  <c r="F21" i="1"/>
  <c r="U21" i="1"/>
  <c r="T11" i="2"/>
  <c r="N21" i="2"/>
  <c r="AJ11" i="1"/>
  <c r="AJ21" i="1"/>
  <c r="G12" i="3"/>
  <c r="N22" i="4"/>
  <c r="F41" i="1"/>
  <c r="AC37" i="1"/>
  <c r="F51" i="1"/>
  <c r="F47" i="1"/>
  <c r="G38" i="1"/>
  <c r="D48" i="1"/>
  <c r="G48" i="1"/>
  <c r="Y47" i="1"/>
  <c r="AB47" i="1"/>
  <c r="AA51" i="1"/>
  <c r="AC51" i="1"/>
  <c r="AJ37" i="1"/>
  <c r="AH42" i="1"/>
  <c r="AC46" i="1"/>
  <c r="Z52" i="1"/>
  <c r="AB31" i="1"/>
  <c r="AQ21" i="2"/>
  <c r="M22" i="3"/>
  <c r="AB12" i="4"/>
  <c r="AQ32" i="4"/>
  <c r="AA42" i="1"/>
  <c r="G36" i="1"/>
  <c r="D42" i="1"/>
  <c r="G42" i="1"/>
  <c r="D46" i="1"/>
  <c r="F38" i="1"/>
  <c r="C48" i="1"/>
  <c r="F48" i="1"/>
  <c r="D49" i="1"/>
  <c r="G49" i="1"/>
  <c r="G39" i="1"/>
  <c r="Y50" i="1"/>
  <c r="AB50" i="1"/>
  <c r="AB40" i="1"/>
  <c r="AA47" i="1"/>
  <c r="AN42" i="1"/>
  <c r="AO42" i="1"/>
  <c r="AP42" i="1"/>
  <c r="AQ38" i="1"/>
  <c r="E50" i="2"/>
  <c r="F50" i="2"/>
  <c r="G40" i="2"/>
  <c r="E52" i="2"/>
  <c r="G52" i="2"/>
  <c r="G38" i="2"/>
  <c r="G41" i="2"/>
  <c r="G48" i="2"/>
  <c r="F49" i="3"/>
  <c r="T43" i="3"/>
  <c r="E53" i="3"/>
  <c r="G50" i="3"/>
  <c r="Y53" i="4"/>
  <c r="AB53" i="4"/>
  <c r="AB48" i="4"/>
  <c r="Z52" i="2"/>
  <c r="AC52" i="2"/>
  <c r="F50" i="3"/>
  <c r="G51" i="3"/>
  <c r="G47" i="3"/>
  <c r="D53" i="3"/>
  <c r="C52" i="2"/>
  <c r="F52" i="2"/>
  <c r="D42" i="2"/>
  <c r="N42" i="2"/>
  <c r="E47" i="2"/>
  <c r="F47" i="2"/>
  <c r="E42" i="2"/>
  <c r="F42" i="2"/>
  <c r="G50" i="2"/>
  <c r="G47" i="2"/>
  <c r="G47" i="4"/>
  <c r="D53" i="4"/>
  <c r="G53" i="4"/>
  <c r="N37" i="3"/>
  <c r="N38" i="3"/>
  <c r="N39" i="3"/>
  <c r="N40" i="3"/>
  <c r="N41" i="3"/>
  <c r="N42" i="3"/>
  <c r="E43" i="3"/>
  <c r="G43" i="3"/>
  <c r="AB47" i="3"/>
  <c r="C47" i="3"/>
  <c r="K43" i="4"/>
  <c r="N43" i="4"/>
  <c r="AN43" i="4"/>
  <c r="AQ43" i="4"/>
  <c r="Z47" i="4"/>
  <c r="G37" i="3"/>
  <c r="U37" i="3"/>
  <c r="G38" i="3"/>
  <c r="G39" i="3"/>
  <c r="G40" i="3"/>
  <c r="G41" i="3"/>
  <c r="G42" i="3"/>
  <c r="K43" i="3"/>
  <c r="N43" i="3"/>
  <c r="N38" i="4"/>
  <c r="AQ38" i="4"/>
  <c r="N40" i="4"/>
  <c r="AQ40" i="4"/>
  <c r="N42" i="4"/>
  <c r="AQ42" i="4"/>
  <c r="C53" i="3"/>
  <c r="F53" i="3"/>
  <c r="F47" i="3"/>
  <c r="AB51" i="1"/>
  <c r="AC47" i="1"/>
  <c r="Z53" i="4"/>
  <c r="AC53" i="4"/>
  <c r="AC47" i="4"/>
  <c r="G42" i="2"/>
  <c r="AA52" i="1"/>
  <c r="AC52" i="1"/>
  <c r="AB42" i="1"/>
  <c r="Y52" i="1"/>
  <c r="AB46" i="1"/>
  <c r="F43" i="3"/>
  <c r="G53" i="3"/>
  <c r="AQ42" i="1"/>
  <c r="G46" i="1"/>
  <c r="D52" i="1"/>
  <c r="G52" i="1"/>
  <c r="AI42" i="1"/>
  <c r="C52" i="1"/>
  <c r="F52" i="1"/>
  <c r="F46" i="1"/>
  <c r="AC42" i="1"/>
  <c r="AB52" i="1"/>
  <c r="F21" i="6"/>
  <c r="U22" i="6"/>
</calcChain>
</file>

<file path=xl/sharedStrings.xml><?xml version="1.0" encoding="utf-8"?>
<sst xmlns="http://schemas.openxmlformats.org/spreadsheetml/2006/main" count="1420" uniqueCount="159">
  <si>
    <t>sa1</t>
  </si>
  <si>
    <t>sa2</t>
  </si>
  <si>
    <t>sa3</t>
  </si>
  <si>
    <t>bins</t>
  </si>
  <si>
    <t>Lmo4</t>
  </si>
  <si>
    <t>Bhlhb5</t>
  </si>
  <si>
    <t>DAPI</t>
  </si>
  <si>
    <t>Lmo4/DAPI</t>
  </si>
  <si>
    <t>Bhlhb5/DAPI</t>
  </si>
  <si>
    <t>Total</t>
  </si>
  <si>
    <t>ma1</t>
  </si>
  <si>
    <t>ma2</t>
  </si>
  <si>
    <t>ma3</t>
  </si>
  <si>
    <t>ma4</t>
  </si>
  <si>
    <t>315T</t>
  </si>
  <si>
    <t>cko1</t>
  </si>
  <si>
    <t>cko2</t>
  </si>
  <si>
    <t>cko3</t>
  </si>
  <si>
    <t>Average wt</t>
  </si>
  <si>
    <t>Average CKO</t>
  </si>
  <si>
    <t>Error Lmo4/DAPI WT</t>
  </si>
  <si>
    <t>Error Lmo4/DAPI CKO</t>
  </si>
  <si>
    <t>Error bhlhb5/DAPI WT</t>
  </si>
  <si>
    <t>Error bhlhb5/DAPI CKO</t>
  </si>
  <si>
    <t>T-test Lmo4/DAPI</t>
  </si>
  <si>
    <t>T-test Bhlhb5/DAPI</t>
  </si>
  <si>
    <t>ma1 wt</t>
  </si>
  <si>
    <t>ma2 wt</t>
  </si>
  <si>
    <t>ma3 wt</t>
  </si>
  <si>
    <t>ma1 315T</t>
  </si>
  <si>
    <t>ma2 315T</t>
  </si>
  <si>
    <t>ma3 315T</t>
  </si>
  <si>
    <t>ma1 cko</t>
  </si>
  <si>
    <t>ma2 cko</t>
  </si>
  <si>
    <t>ma3 cko</t>
  </si>
  <si>
    <t>sa1 cko</t>
  </si>
  <si>
    <t>sa2 cko</t>
  </si>
  <si>
    <t>sa3 cko</t>
  </si>
  <si>
    <t>sa1 315T</t>
  </si>
  <si>
    <t>sa2 315T</t>
  </si>
  <si>
    <t>sa3 315T</t>
  </si>
  <si>
    <t>MA</t>
  </si>
  <si>
    <t>SA</t>
  </si>
  <si>
    <t>Error Lmo4/DAPI ma</t>
  </si>
  <si>
    <t>Error bhlhb5/DAPI MA</t>
  </si>
  <si>
    <t>Error Lmo4/DAPI SA</t>
  </si>
  <si>
    <t>Error bhlhb5/DAPI SA</t>
  </si>
  <si>
    <t>Error Lmo4/DAPI sa</t>
  </si>
  <si>
    <t>Error bhlhb5/DAPI ma</t>
  </si>
  <si>
    <t>Error bhlhb5/DAPI sa</t>
  </si>
  <si>
    <t>cko SA</t>
  </si>
  <si>
    <t>CKO MA</t>
  </si>
  <si>
    <t>Average 315T</t>
  </si>
  <si>
    <t>315T1</t>
  </si>
  <si>
    <t>315T2</t>
  </si>
  <si>
    <t>315T3</t>
  </si>
  <si>
    <t>Error bhlhb5/DAPI 315T</t>
  </si>
  <si>
    <t>Error Lmo4/DAPI 315T</t>
  </si>
  <si>
    <t>sa</t>
  </si>
  <si>
    <t>ma</t>
  </si>
  <si>
    <t>Error SA</t>
  </si>
  <si>
    <t>Error MA</t>
  </si>
  <si>
    <t>cko</t>
  </si>
  <si>
    <t>Ctrl N1</t>
  </si>
  <si>
    <t>Ctrl N2</t>
  </si>
  <si>
    <t>Ctrl N3</t>
  </si>
  <si>
    <t>Average ctrl1</t>
  </si>
  <si>
    <t>ctrl2</t>
  </si>
  <si>
    <t>ctrl3</t>
  </si>
  <si>
    <t>Average ctrl</t>
  </si>
  <si>
    <t>sa1 ctrl</t>
  </si>
  <si>
    <t>sa2 ctrl</t>
  </si>
  <si>
    <t>sa3 ctrl</t>
  </si>
  <si>
    <t>ma1 ctrl</t>
  </si>
  <si>
    <t>ma2 ctrl</t>
  </si>
  <si>
    <t>ma3 ctrl</t>
  </si>
  <si>
    <t>Error Lmo4/DAPI ctrl</t>
  </si>
  <si>
    <t>Error bhlhb5/DAPI ctrl</t>
  </si>
  <si>
    <t>ctrl</t>
  </si>
  <si>
    <t>SA3</t>
  </si>
  <si>
    <t>sa4</t>
  </si>
  <si>
    <t>SA5</t>
  </si>
  <si>
    <t>Final results of MA ctrl and Pum2 CKO</t>
  </si>
  <si>
    <t>Comparison between MA ans SA in ctrls and Pum2 CKO</t>
  </si>
  <si>
    <t>Error Lmo4/DAPI SA ctrl</t>
  </si>
  <si>
    <t>Error Lmo4/DAPI ma ctrl</t>
  </si>
  <si>
    <t>Error bhlhb5/DAPI SA ctrl</t>
  </si>
  <si>
    <t>Error bhlhb5/DAPI MA ctrl</t>
  </si>
  <si>
    <t>T-test Lmo4/DAPI ctrl SA vs MA</t>
  </si>
  <si>
    <t>T-test Bhlhb5/DAPI ctrl S vs MA</t>
  </si>
  <si>
    <t>Error Lmo4/DAPI ma cko</t>
  </si>
  <si>
    <t>Error Lmo4/DAPI sa cKO</t>
  </si>
  <si>
    <t>Error bhlhb5/DAPI ma cko</t>
  </si>
  <si>
    <t>Error bhlhb5/DAPI sa cko</t>
  </si>
  <si>
    <t>T-test Lmo4/DAPI ma vs sa cko</t>
  </si>
  <si>
    <t>T-test Bhlhb5/DAPI cko ma vs sa</t>
  </si>
  <si>
    <t>Average Summary for final graph</t>
  </si>
  <si>
    <t>Average summary for total cells</t>
  </si>
  <si>
    <t>Average summary for total cells ctrl &amp; cKO MA vs SA</t>
  </si>
  <si>
    <t>final esults of MA ctrl vs 315T</t>
  </si>
  <si>
    <t>Comparison MA vs SA Ctrl</t>
  </si>
  <si>
    <t>Comparison MA vs SA 315T</t>
  </si>
  <si>
    <t>Average summary for total cells ctrl &amp; 315T MA vs SA</t>
  </si>
  <si>
    <t>CKO N1</t>
  </si>
  <si>
    <t>CKO N2</t>
  </si>
  <si>
    <t>CKO N3</t>
  </si>
  <si>
    <t>ctrl N1</t>
  </si>
  <si>
    <t>ctrl N2</t>
  </si>
  <si>
    <t>ctrl N3</t>
  </si>
  <si>
    <t>SA1</t>
  </si>
  <si>
    <t>SA2</t>
  </si>
  <si>
    <t>315T N1</t>
  </si>
  <si>
    <t>315T N2</t>
  </si>
  <si>
    <t>315T N3</t>
  </si>
  <si>
    <t>Average ctrl2</t>
  </si>
  <si>
    <t xml:space="preserve"> Average ctrl3</t>
  </si>
  <si>
    <t xml:space="preserve"> Average 315T1</t>
  </si>
  <si>
    <t xml:space="preserve"> Average 315T2</t>
  </si>
  <si>
    <t xml:space="preserve"> Average 315T3</t>
  </si>
  <si>
    <t>T-test</t>
  </si>
  <si>
    <t>***</t>
  </si>
  <si>
    <t>*</t>
  </si>
  <si>
    <t>**</t>
  </si>
  <si>
    <t>T=test</t>
  </si>
  <si>
    <t>nb of barrels</t>
  </si>
  <si>
    <t>cko 1 sa1</t>
  </si>
  <si>
    <t>315T N1.1</t>
  </si>
  <si>
    <t>cko 1 sa2</t>
  </si>
  <si>
    <t>315T N1.2</t>
  </si>
  <si>
    <t>cko 1 sa3</t>
  </si>
  <si>
    <t>315T N2 SA1</t>
  </si>
  <si>
    <t>315T N2SA2</t>
  </si>
  <si>
    <t>cko 2 sa1</t>
  </si>
  <si>
    <t>315T N3 sa1</t>
  </si>
  <si>
    <t>cko2 SA2</t>
  </si>
  <si>
    <t>315T N3 SA2</t>
  </si>
  <si>
    <t>cko2 SA3</t>
  </si>
  <si>
    <t>cko3 sa1</t>
  </si>
  <si>
    <t>CKO3 Sa2</t>
  </si>
  <si>
    <t>CKO1</t>
  </si>
  <si>
    <t>CKO2</t>
  </si>
  <si>
    <t>AVERAGE 315T</t>
  </si>
  <si>
    <t>CKO3</t>
  </si>
  <si>
    <t>ERROR 315T</t>
  </si>
  <si>
    <t>AVERAGE CKO</t>
  </si>
  <si>
    <t>ERROR CKO</t>
  </si>
  <si>
    <t>ctrl1.1</t>
  </si>
  <si>
    <t>ctrl1.2</t>
  </si>
  <si>
    <t>ctrl1.3</t>
  </si>
  <si>
    <t>ctrl2.1</t>
  </si>
  <si>
    <t>ctrl2.2</t>
  </si>
  <si>
    <t>ctrl2.3</t>
  </si>
  <si>
    <t>ctrl3.1</t>
  </si>
  <si>
    <t>ctrl3.2</t>
  </si>
  <si>
    <t>ctrl 3.3</t>
  </si>
  <si>
    <t>ctrl1</t>
  </si>
  <si>
    <t>AVERAGE ctrl</t>
  </si>
  <si>
    <t>ERROR ctrl</t>
  </si>
  <si>
    <t>Total bins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</si>
</sst>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0" fontId="0" fillId="2" borderId="0" xfId="0" applyFill="1"/>
    <xf numFmtId="0" fontId="0" fillId="0" borderId="0" xfId="0" applyFill="1" applyBorder="1"/>
    <xf numFmtId="3" fontId="0" fillId="0" borderId="0" xfId="0" applyNumberFormat="1" applyFill="1" applyBorder="1"/>
    <xf numFmtId="0" fontId="0" fillId="0" borderId="0" xfId="0" applyFill="1"/>
    <xf numFmtId="2" fontId="0" fillId="0" borderId="1" xfId="0" applyNumberFormat="1" applyFill="1" applyBorder="1"/>
    <xf numFmtId="2" fontId="0" fillId="0" borderId="0" xfId="0" applyNumberFormat="1"/>
    <xf numFmtId="2" fontId="0" fillId="0" borderId="1" xfId="0" applyNumberFormat="1" applyBorder="1"/>
    <xf numFmtId="2" fontId="0" fillId="0" borderId="0" xfId="0" applyNumberFormat="1" applyFill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externalLink" Target="externalLinks/externalLink1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 cko'!$AA$112</c:f>
              <c:strCache>
                <c:ptCount val="1"/>
                <c:pt idx="0">
                  <c:v>ma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'sa cko'!$AB$114:$AE$114</c:f>
                <c:numCache>
                  <c:formatCode>General</c:formatCode>
                  <c:ptCount val="4"/>
                  <c:pt idx="0">
                    <c:v>0.0398516307427162</c:v>
                  </c:pt>
                  <c:pt idx="1">
                    <c:v>0.0526266369091803</c:v>
                  </c:pt>
                  <c:pt idx="2">
                    <c:v>0.0278240867536301</c:v>
                  </c:pt>
                  <c:pt idx="3">
                    <c:v>0.0363506574887256</c:v>
                  </c:pt>
                </c:numCache>
              </c:numRef>
            </c:plus>
            <c:minus>
              <c:numRef>
                <c:f>'sa cko'!$AB$114:$AE$114</c:f>
                <c:numCache>
                  <c:formatCode>General</c:formatCode>
                  <c:ptCount val="4"/>
                  <c:pt idx="0">
                    <c:v>0.0398516307427162</c:v>
                  </c:pt>
                  <c:pt idx="1">
                    <c:v>0.0526266369091803</c:v>
                  </c:pt>
                  <c:pt idx="2">
                    <c:v>0.0278240867536301</c:v>
                  </c:pt>
                  <c:pt idx="3">
                    <c:v>0.0363506574887256</c:v>
                  </c:pt>
                </c:numCache>
              </c:numRef>
            </c:minus>
          </c:errBars>
          <c:cat>
            <c:multiLvlStrRef>
              <c:f>'sa cko'!$AB$109:$AE$110</c:f>
              <c:multiLvlStrCache>
                <c:ptCount val="4"/>
                <c:lvl>
                  <c:pt idx="0">
                    <c:v>Lmo4/DAPI</c:v>
                  </c:pt>
                  <c:pt idx="1">
                    <c:v>Bhlhb5/DAPI</c:v>
                  </c:pt>
                  <c:pt idx="2">
                    <c:v>Lmo4/DAPI</c:v>
                  </c:pt>
                  <c:pt idx="3">
                    <c:v>Bhlhb5/DAPI</c:v>
                  </c:pt>
                </c:lvl>
                <c:lvl>
                  <c:pt idx="0">
                    <c:v>ctrl</c:v>
                  </c:pt>
                  <c:pt idx="1">
                    <c:v>ctrl</c:v>
                  </c:pt>
                  <c:pt idx="2">
                    <c:v>cko</c:v>
                  </c:pt>
                  <c:pt idx="3">
                    <c:v>cko</c:v>
                  </c:pt>
                </c:lvl>
              </c:multiLvlStrCache>
            </c:multiLvlStrRef>
          </c:cat>
          <c:val>
            <c:numRef>
              <c:f>'sa cko'!$AB$112:$AE$112</c:f>
              <c:numCache>
                <c:formatCode>General</c:formatCode>
                <c:ptCount val="4"/>
                <c:pt idx="0">
                  <c:v>0.536469523917223</c:v>
                </c:pt>
                <c:pt idx="1">
                  <c:v>0.380753138075314</c:v>
                </c:pt>
                <c:pt idx="2">
                  <c:v>0.40291378074994</c:v>
                </c:pt>
                <c:pt idx="3">
                  <c:v>0.280869357535228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58-2542-9A2F-7EA4D88A7DEA}"/>
            </c:ext>
          </c:extLst>
        </c:ser>
        <c:ser>
          <c:idx val="0"/>
          <c:order val="1"/>
          <c:tx>
            <c:strRef>
              <c:f>'sa cko'!$AA$111</c:f>
              <c:strCache>
                <c:ptCount val="1"/>
                <c:pt idx="0">
                  <c:v>sa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'sa cko'!$AB$113:$AE$113</c:f>
                <c:numCache>
                  <c:formatCode>General</c:formatCode>
                  <c:ptCount val="4"/>
                  <c:pt idx="0">
                    <c:v>0.0339187148671679</c:v>
                  </c:pt>
                  <c:pt idx="1">
                    <c:v>0.0312271535649825</c:v>
                  </c:pt>
                  <c:pt idx="2">
                    <c:v>0.00298216423847186</c:v>
                  </c:pt>
                  <c:pt idx="3">
                    <c:v>0.0260732171096707</c:v>
                  </c:pt>
                </c:numCache>
              </c:numRef>
            </c:plus>
            <c:minus>
              <c:numRef>
                <c:f>'sa cko'!$AB$113:$AE$113</c:f>
                <c:numCache>
                  <c:formatCode>General</c:formatCode>
                  <c:ptCount val="4"/>
                  <c:pt idx="0">
                    <c:v>0.0339187148671679</c:v>
                  </c:pt>
                  <c:pt idx="1">
                    <c:v>0.0312271535649825</c:v>
                  </c:pt>
                  <c:pt idx="2">
                    <c:v>0.00298216423847186</c:v>
                  </c:pt>
                  <c:pt idx="3">
                    <c:v>0.0260732171096707</c:v>
                  </c:pt>
                </c:numCache>
              </c:numRef>
            </c:minus>
          </c:errBars>
          <c:cat>
            <c:multiLvlStrRef>
              <c:f>'sa cko'!$AB$109:$AE$110</c:f>
              <c:multiLvlStrCache>
                <c:ptCount val="4"/>
                <c:lvl>
                  <c:pt idx="0">
                    <c:v>Lmo4/DAPI</c:v>
                  </c:pt>
                  <c:pt idx="1">
                    <c:v>Bhlhb5/DAPI</c:v>
                  </c:pt>
                  <c:pt idx="2">
                    <c:v>Lmo4/DAPI</c:v>
                  </c:pt>
                  <c:pt idx="3">
                    <c:v>Bhlhb5/DAPI</c:v>
                  </c:pt>
                </c:lvl>
                <c:lvl>
                  <c:pt idx="0">
                    <c:v>ctrl</c:v>
                  </c:pt>
                  <c:pt idx="1">
                    <c:v>ctrl</c:v>
                  </c:pt>
                  <c:pt idx="2">
                    <c:v>cko</c:v>
                  </c:pt>
                  <c:pt idx="3">
                    <c:v>cko</c:v>
                  </c:pt>
                </c:lvl>
              </c:multiLvlStrCache>
            </c:multiLvlStrRef>
          </c:cat>
          <c:val>
            <c:numRef>
              <c:f>'sa cko'!$AB$111:$AE$111</c:f>
              <c:numCache>
                <c:formatCode>General</c:formatCode>
                <c:ptCount val="4"/>
                <c:pt idx="0">
                  <c:v>0.109161373667779</c:v>
                </c:pt>
                <c:pt idx="1">
                  <c:v>0.59457422758101</c:v>
                </c:pt>
                <c:pt idx="2">
                  <c:v>0.136483213629531</c:v>
                </c:pt>
                <c:pt idx="3">
                  <c:v>0.609020934246423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058-2542-9A2F-7EA4D88A7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03102976"/>
        <c:axId val="-168757984"/>
      </c:barChart>
      <c:catAx>
        <c:axId val="-60310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8757984"/>
        <c:crosses val="autoZero"/>
        <c:auto val="1"/>
        <c:lblAlgn val="ctr"/>
        <c:lblOffset val="100"/>
        <c:noMultiLvlLbl val="0"/>
      </c:catAx>
      <c:valAx>
        <c:axId val="-16875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603102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 315T'!$AG$79</c:f>
              <c:strCache>
                <c:ptCount val="1"/>
                <c:pt idx="0">
                  <c:v>ma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'sa 315T'!$AH$81:$AK$81</c:f>
                <c:numCache>
                  <c:formatCode>General</c:formatCode>
                  <c:ptCount val="4"/>
                  <c:pt idx="0">
                    <c:v>0.0197623810243281</c:v>
                  </c:pt>
                  <c:pt idx="1">
                    <c:v>0.0305014464931527</c:v>
                  </c:pt>
                  <c:pt idx="2">
                    <c:v>0.0257161969205833</c:v>
                  </c:pt>
                  <c:pt idx="3">
                    <c:v>0.0254136351316027</c:v>
                  </c:pt>
                </c:numCache>
              </c:numRef>
            </c:plus>
            <c:minus>
              <c:numRef>
                <c:f>'sa 315T'!$AH$81:$AK$81</c:f>
                <c:numCache>
                  <c:formatCode>General</c:formatCode>
                  <c:ptCount val="4"/>
                  <c:pt idx="0">
                    <c:v>0.0197623810243281</c:v>
                  </c:pt>
                  <c:pt idx="1">
                    <c:v>0.0305014464931527</c:v>
                  </c:pt>
                  <c:pt idx="2">
                    <c:v>0.0257161969205833</c:v>
                  </c:pt>
                  <c:pt idx="3">
                    <c:v>0.0254136351316027</c:v>
                  </c:pt>
                </c:numCache>
              </c:numRef>
            </c:minus>
          </c:errBars>
          <c:cat>
            <c:multiLvlStrRef>
              <c:f>'sa 315T'!$AH$76:$AK$77</c:f>
              <c:multiLvlStrCache>
                <c:ptCount val="4"/>
                <c:lvl>
                  <c:pt idx="0">
                    <c:v>Lmo4/DAPI</c:v>
                  </c:pt>
                  <c:pt idx="1">
                    <c:v>Bhlhb5/DAPI</c:v>
                  </c:pt>
                  <c:pt idx="2">
                    <c:v>Lmo4/DAPI</c:v>
                  </c:pt>
                  <c:pt idx="3">
                    <c:v>Bhlhb5/DAPI</c:v>
                  </c:pt>
                </c:lvl>
                <c:lvl>
                  <c:pt idx="0">
                    <c:v>ctrl</c:v>
                  </c:pt>
                  <c:pt idx="1">
                    <c:v>ctrl</c:v>
                  </c:pt>
                  <c:pt idx="2">
                    <c:v>315T</c:v>
                  </c:pt>
                  <c:pt idx="3">
                    <c:v>315T</c:v>
                  </c:pt>
                </c:lvl>
              </c:multiLvlStrCache>
            </c:multiLvlStrRef>
          </c:cat>
          <c:val>
            <c:numRef>
              <c:f>'sa 315T'!$AH$79:$AK$79</c:f>
              <c:numCache>
                <c:formatCode>General</c:formatCode>
                <c:ptCount val="4"/>
                <c:pt idx="0">
                  <c:v>0.483186418543911</c:v>
                </c:pt>
                <c:pt idx="1">
                  <c:v>0.325824355207313</c:v>
                </c:pt>
                <c:pt idx="2">
                  <c:v>0.441252564903203</c:v>
                </c:pt>
                <c:pt idx="3">
                  <c:v>0.305468819698457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09-F347-81C4-9C7BA9910C7E}"/>
            </c:ext>
          </c:extLst>
        </c:ser>
        <c:ser>
          <c:idx val="0"/>
          <c:order val="1"/>
          <c:tx>
            <c:strRef>
              <c:f>'sa 315T'!$AG$78</c:f>
              <c:strCache>
                <c:ptCount val="1"/>
                <c:pt idx="0">
                  <c:v>sa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'sa 315T'!$AH$80:$AK$80</c:f>
                <c:numCache>
                  <c:formatCode>General</c:formatCode>
                  <c:ptCount val="4"/>
                  <c:pt idx="0">
                    <c:v>0.0247036883744431</c:v>
                  </c:pt>
                  <c:pt idx="1">
                    <c:v>0.0341204245700972</c:v>
                  </c:pt>
                  <c:pt idx="2">
                    <c:v>0.0433737730323547</c:v>
                  </c:pt>
                  <c:pt idx="3">
                    <c:v>0.0197584998674222</c:v>
                  </c:pt>
                </c:numCache>
              </c:numRef>
            </c:plus>
            <c:minus>
              <c:numRef>
                <c:f>'sa 315T'!$AH$80:$AK$80</c:f>
                <c:numCache>
                  <c:formatCode>General</c:formatCode>
                  <c:ptCount val="4"/>
                  <c:pt idx="0">
                    <c:v>0.0247036883744431</c:v>
                  </c:pt>
                  <c:pt idx="1">
                    <c:v>0.0341204245700972</c:v>
                  </c:pt>
                  <c:pt idx="2">
                    <c:v>0.0433737730323547</c:v>
                  </c:pt>
                  <c:pt idx="3">
                    <c:v>0.0197584998674222</c:v>
                  </c:pt>
                </c:numCache>
              </c:numRef>
            </c:minus>
          </c:errBars>
          <c:cat>
            <c:multiLvlStrRef>
              <c:f>'sa 315T'!$AH$76:$AK$77</c:f>
              <c:multiLvlStrCache>
                <c:ptCount val="4"/>
                <c:lvl>
                  <c:pt idx="0">
                    <c:v>Lmo4/DAPI</c:v>
                  </c:pt>
                  <c:pt idx="1">
                    <c:v>Bhlhb5/DAPI</c:v>
                  </c:pt>
                  <c:pt idx="2">
                    <c:v>Lmo4/DAPI</c:v>
                  </c:pt>
                  <c:pt idx="3">
                    <c:v>Bhlhb5/DAPI</c:v>
                  </c:pt>
                </c:lvl>
                <c:lvl>
                  <c:pt idx="0">
                    <c:v>ctrl</c:v>
                  </c:pt>
                  <c:pt idx="1">
                    <c:v>ctrl</c:v>
                  </c:pt>
                  <c:pt idx="2">
                    <c:v>315T</c:v>
                  </c:pt>
                  <c:pt idx="3">
                    <c:v>315T</c:v>
                  </c:pt>
                </c:lvl>
              </c:multiLvlStrCache>
            </c:multiLvlStrRef>
          </c:cat>
          <c:val>
            <c:numRef>
              <c:f>'sa 315T'!$AH$78:$AK$78</c:f>
              <c:numCache>
                <c:formatCode>General</c:formatCode>
                <c:ptCount val="4"/>
                <c:pt idx="0">
                  <c:v>0.16418314819832</c:v>
                </c:pt>
                <c:pt idx="1">
                  <c:v>0.569493362232457</c:v>
                </c:pt>
                <c:pt idx="2">
                  <c:v>0.172774408999033</c:v>
                </c:pt>
                <c:pt idx="3">
                  <c:v>0.496177168468231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09-F347-81C4-9C7BA9910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8477776"/>
        <c:axId val="-603842576"/>
      </c:barChart>
      <c:catAx>
        <c:axId val="-258477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603842576"/>
        <c:crosses val="autoZero"/>
        <c:auto val="1"/>
        <c:lblAlgn val="ctr"/>
        <c:lblOffset val="100"/>
        <c:noMultiLvlLbl val="0"/>
      </c:catAx>
      <c:valAx>
        <c:axId val="-603842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58477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 cko'!$AA$112</c:f>
              <c:strCache>
                <c:ptCount val="1"/>
                <c:pt idx="0">
                  <c:v>ma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'sa cko'!$AB$114:$AE$114</c:f>
                <c:numCache>
                  <c:formatCode>General</c:formatCode>
                  <c:ptCount val="4"/>
                  <c:pt idx="0">
                    <c:v>0.0398516307427162</c:v>
                  </c:pt>
                  <c:pt idx="1">
                    <c:v>0.0526266369091803</c:v>
                  </c:pt>
                  <c:pt idx="2">
                    <c:v>0.0278240867536301</c:v>
                  </c:pt>
                  <c:pt idx="3">
                    <c:v>0.0363506574887256</c:v>
                  </c:pt>
                </c:numCache>
              </c:numRef>
            </c:plus>
            <c:minus>
              <c:numRef>
                <c:f>'sa cko'!$AB$114:$AE$114</c:f>
                <c:numCache>
                  <c:formatCode>General</c:formatCode>
                  <c:ptCount val="4"/>
                  <c:pt idx="0">
                    <c:v>0.0398516307427162</c:v>
                  </c:pt>
                  <c:pt idx="1">
                    <c:v>0.0526266369091803</c:v>
                  </c:pt>
                  <c:pt idx="2">
                    <c:v>0.0278240867536301</c:v>
                  </c:pt>
                  <c:pt idx="3">
                    <c:v>0.0363506574887256</c:v>
                  </c:pt>
                </c:numCache>
              </c:numRef>
            </c:minus>
          </c:errBars>
          <c:cat>
            <c:multiLvlStrRef>
              <c:f>'sa cko'!$AB$109:$AE$110</c:f>
              <c:multiLvlStrCache>
                <c:ptCount val="4"/>
                <c:lvl>
                  <c:pt idx="0">
                    <c:v>Lmo4/DAPI</c:v>
                  </c:pt>
                  <c:pt idx="1">
                    <c:v>Bhlhb5/DAPI</c:v>
                  </c:pt>
                  <c:pt idx="2">
                    <c:v>Lmo4/DAPI</c:v>
                  </c:pt>
                  <c:pt idx="3">
                    <c:v>Bhlhb5/DAPI</c:v>
                  </c:pt>
                </c:lvl>
                <c:lvl>
                  <c:pt idx="0">
                    <c:v>ctrl</c:v>
                  </c:pt>
                  <c:pt idx="1">
                    <c:v>ctrl</c:v>
                  </c:pt>
                  <c:pt idx="2">
                    <c:v>cko</c:v>
                  </c:pt>
                  <c:pt idx="3">
                    <c:v>cko</c:v>
                  </c:pt>
                </c:lvl>
              </c:multiLvlStrCache>
            </c:multiLvlStrRef>
          </c:cat>
          <c:val>
            <c:numRef>
              <c:f>'sa cko'!$AB$112:$AE$112</c:f>
              <c:numCache>
                <c:formatCode>General</c:formatCode>
                <c:ptCount val="4"/>
                <c:pt idx="0">
                  <c:v>0.536469523917223</c:v>
                </c:pt>
                <c:pt idx="1">
                  <c:v>0.380753138075314</c:v>
                </c:pt>
                <c:pt idx="2">
                  <c:v>0.40291378074994</c:v>
                </c:pt>
                <c:pt idx="3">
                  <c:v>0.280869357535228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78-D148-96C5-01BD34122980}"/>
            </c:ext>
          </c:extLst>
        </c:ser>
        <c:ser>
          <c:idx val="0"/>
          <c:order val="1"/>
          <c:tx>
            <c:strRef>
              <c:f>'sa cko'!$AA$111</c:f>
              <c:strCache>
                <c:ptCount val="1"/>
                <c:pt idx="0">
                  <c:v>sa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'sa cko'!$AB$113:$AE$113</c:f>
                <c:numCache>
                  <c:formatCode>General</c:formatCode>
                  <c:ptCount val="4"/>
                  <c:pt idx="0">
                    <c:v>0.0339187148671679</c:v>
                  </c:pt>
                  <c:pt idx="1">
                    <c:v>0.0312271535649825</c:v>
                  </c:pt>
                  <c:pt idx="2">
                    <c:v>0.00298216423847186</c:v>
                  </c:pt>
                  <c:pt idx="3">
                    <c:v>0.0260732171096707</c:v>
                  </c:pt>
                </c:numCache>
              </c:numRef>
            </c:plus>
            <c:minus>
              <c:numRef>
                <c:f>'sa cko'!$AB$113:$AE$113</c:f>
                <c:numCache>
                  <c:formatCode>General</c:formatCode>
                  <c:ptCount val="4"/>
                  <c:pt idx="0">
                    <c:v>0.0339187148671679</c:v>
                  </c:pt>
                  <c:pt idx="1">
                    <c:v>0.0312271535649825</c:v>
                  </c:pt>
                  <c:pt idx="2">
                    <c:v>0.00298216423847186</c:v>
                  </c:pt>
                  <c:pt idx="3">
                    <c:v>0.0260732171096707</c:v>
                  </c:pt>
                </c:numCache>
              </c:numRef>
            </c:minus>
          </c:errBars>
          <c:cat>
            <c:multiLvlStrRef>
              <c:f>'sa cko'!$AB$109:$AE$110</c:f>
              <c:multiLvlStrCache>
                <c:ptCount val="4"/>
                <c:lvl>
                  <c:pt idx="0">
                    <c:v>Lmo4/DAPI</c:v>
                  </c:pt>
                  <c:pt idx="1">
                    <c:v>Bhlhb5/DAPI</c:v>
                  </c:pt>
                  <c:pt idx="2">
                    <c:v>Lmo4/DAPI</c:v>
                  </c:pt>
                  <c:pt idx="3">
                    <c:v>Bhlhb5/DAPI</c:v>
                  </c:pt>
                </c:lvl>
                <c:lvl>
                  <c:pt idx="0">
                    <c:v>ctrl</c:v>
                  </c:pt>
                  <c:pt idx="1">
                    <c:v>ctrl</c:v>
                  </c:pt>
                  <c:pt idx="2">
                    <c:v>cko</c:v>
                  </c:pt>
                  <c:pt idx="3">
                    <c:v>cko</c:v>
                  </c:pt>
                </c:lvl>
              </c:multiLvlStrCache>
            </c:multiLvlStrRef>
          </c:cat>
          <c:val>
            <c:numRef>
              <c:f>'sa cko'!$AB$111:$AE$111</c:f>
              <c:numCache>
                <c:formatCode>General</c:formatCode>
                <c:ptCount val="4"/>
                <c:pt idx="0">
                  <c:v>0.109161373667779</c:v>
                </c:pt>
                <c:pt idx="1">
                  <c:v>0.59457422758101</c:v>
                </c:pt>
                <c:pt idx="2">
                  <c:v>0.136483213629531</c:v>
                </c:pt>
                <c:pt idx="3">
                  <c:v>0.609020934246423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78-D148-96C5-01BD34122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55185888"/>
        <c:axId val="-601822944"/>
      </c:barChart>
      <c:catAx>
        <c:axId val="-25518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601822944"/>
        <c:crosses val="autoZero"/>
        <c:auto val="1"/>
        <c:lblAlgn val="ctr"/>
        <c:lblOffset val="100"/>
        <c:noMultiLvlLbl val="0"/>
      </c:catAx>
      <c:valAx>
        <c:axId val="-60182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55185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'sa 315T'!$AG$79</c:f>
              <c:strCache>
                <c:ptCount val="1"/>
                <c:pt idx="0">
                  <c:v>ma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'sa 315T'!$AH$81:$AK$81</c:f>
                <c:numCache>
                  <c:formatCode>General</c:formatCode>
                  <c:ptCount val="4"/>
                  <c:pt idx="0">
                    <c:v>0.0197623810243281</c:v>
                  </c:pt>
                  <c:pt idx="1">
                    <c:v>0.0305014464931527</c:v>
                  </c:pt>
                  <c:pt idx="2">
                    <c:v>0.0257161969205833</c:v>
                  </c:pt>
                  <c:pt idx="3">
                    <c:v>0.0254136351316027</c:v>
                  </c:pt>
                </c:numCache>
              </c:numRef>
            </c:plus>
            <c:minus>
              <c:numRef>
                <c:f>'sa 315T'!$AH$81:$AK$81</c:f>
                <c:numCache>
                  <c:formatCode>General</c:formatCode>
                  <c:ptCount val="4"/>
                  <c:pt idx="0">
                    <c:v>0.0197623810243281</c:v>
                  </c:pt>
                  <c:pt idx="1">
                    <c:v>0.0305014464931527</c:v>
                  </c:pt>
                  <c:pt idx="2">
                    <c:v>0.0257161969205833</c:v>
                  </c:pt>
                  <c:pt idx="3">
                    <c:v>0.0254136351316027</c:v>
                  </c:pt>
                </c:numCache>
              </c:numRef>
            </c:minus>
          </c:errBars>
          <c:cat>
            <c:multiLvlStrRef>
              <c:f>'sa 315T'!$AH$76:$AK$77</c:f>
              <c:multiLvlStrCache>
                <c:ptCount val="4"/>
                <c:lvl>
                  <c:pt idx="0">
                    <c:v>Lmo4/DAPI</c:v>
                  </c:pt>
                  <c:pt idx="1">
                    <c:v>Bhlhb5/DAPI</c:v>
                  </c:pt>
                  <c:pt idx="2">
                    <c:v>Lmo4/DAPI</c:v>
                  </c:pt>
                  <c:pt idx="3">
                    <c:v>Bhlhb5/DAPI</c:v>
                  </c:pt>
                </c:lvl>
                <c:lvl>
                  <c:pt idx="0">
                    <c:v>ctrl</c:v>
                  </c:pt>
                  <c:pt idx="1">
                    <c:v>ctrl</c:v>
                  </c:pt>
                  <c:pt idx="2">
                    <c:v>315T</c:v>
                  </c:pt>
                  <c:pt idx="3">
                    <c:v>315T</c:v>
                  </c:pt>
                </c:lvl>
              </c:multiLvlStrCache>
            </c:multiLvlStrRef>
          </c:cat>
          <c:val>
            <c:numRef>
              <c:f>'sa 315T'!$AH$79:$AK$79</c:f>
              <c:numCache>
                <c:formatCode>General</c:formatCode>
                <c:ptCount val="4"/>
                <c:pt idx="0">
                  <c:v>0.483186418543911</c:v>
                </c:pt>
                <c:pt idx="1">
                  <c:v>0.325824355207313</c:v>
                </c:pt>
                <c:pt idx="2">
                  <c:v>0.441252564903203</c:v>
                </c:pt>
                <c:pt idx="3">
                  <c:v>0.305468819698457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D1-F044-811F-86D4CC4EC43C}"/>
            </c:ext>
          </c:extLst>
        </c:ser>
        <c:ser>
          <c:idx val="0"/>
          <c:order val="1"/>
          <c:tx>
            <c:strRef>
              <c:f>'sa 315T'!$AG$78</c:f>
              <c:strCache>
                <c:ptCount val="1"/>
                <c:pt idx="0">
                  <c:v>sa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'sa 315T'!$AH$80:$AK$80</c:f>
                <c:numCache>
                  <c:formatCode>General</c:formatCode>
                  <c:ptCount val="4"/>
                  <c:pt idx="0">
                    <c:v>0.0247036883744431</c:v>
                  </c:pt>
                  <c:pt idx="1">
                    <c:v>0.0341204245700972</c:v>
                  </c:pt>
                  <c:pt idx="2">
                    <c:v>0.0433737730323547</c:v>
                  </c:pt>
                  <c:pt idx="3">
                    <c:v>0.0197584998674222</c:v>
                  </c:pt>
                </c:numCache>
              </c:numRef>
            </c:plus>
            <c:minus>
              <c:numRef>
                <c:f>'sa 315T'!$AH$80:$AK$80</c:f>
                <c:numCache>
                  <c:formatCode>General</c:formatCode>
                  <c:ptCount val="4"/>
                  <c:pt idx="0">
                    <c:v>0.0247036883744431</c:v>
                  </c:pt>
                  <c:pt idx="1">
                    <c:v>0.0341204245700972</c:v>
                  </c:pt>
                  <c:pt idx="2">
                    <c:v>0.0433737730323547</c:v>
                  </c:pt>
                  <c:pt idx="3">
                    <c:v>0.0197584998674222</c:v>
                  </c:pt>
                </c:numCache>
              </c:numRef>
            </c:minus>
          </c:errBars>
          <c:cat>
            <c:multiLvlStrRef>
              <c:f>'sa 315T'!$AH$76:$AK$77</c:f>
              <c:multiLvlStrCache>
                <c:ptCount val="4"/>
                <c:lvl>
                  <c:pt idx="0">
                    <c:v>Lmo4/DAPI</c:v>
                  </c:pt>
                  <c:pt idx="1">
                    <c:v>Bhlhb5/DAPI</c:v>
                  </c:pt>
                  <c:pt idx="2">
                    <c:v>Lmo4/DAPI</c:v>
                  </c:pt>
                  <c:pt idx="3">
                    <c:v>Bhlhb5/DAPI</c:v>
                  </c:pt>
                </c:lvl>
                <c:lvl>
                  <c:pt idx="0">
                    <c:v>ctrl</c:v>
                  </c:pt>
                  <c:pt idx="1">
                    <c:v>ctrl</c:v>
                  </c:pt>
                  <c:pt idx="2">
                    <c:v>315T</c:v>
                  </c:pt>
                  <c:pt idx="3">
                    <c:v>315T</c:v>
                  </c:pt>
                </c:lvl>
              </c:multiLvlStrCache>
            </c:multiLvlStrRef>
          </c:cat>
          <c:val>
            <c:numRef>
              <c:f>'sa 315T'!$AH$78:$AK$78</c:f>
              <c:numCache>
                <c:formatCode>General</c:formatCode>
                <c:ptCount val="4"/>
                <c:pt idx="0">
                  <c:v>0.16418314819832</c:v>
                </c:pt>
                <c:pt idx="1">
                  <c:v>0.569493362232457</c:v>
                </c:pt>
                <c:pt idx="2">
                  <c:v>0.172774408999033</c:v>
                </c:pt>
                <c:pt idx="3">
                  <c:v>0.496177168468231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D1-F044-811F-86D4CC4EC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16794816"/>
        <c:axId val="-637380960"/>
      </c:barChart>
      <c:catAx>
        <c:axId val="-31679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637380960"/>
        <c:crosses val="autoZero"/>
        <c:auto val="1"/>
        <c:lblAlgn val="ctr"/>
        <c:lblOffset val="100"/>
        <c:noMultiLvlLbl val="0"/>
      </c:catAx>
      <c:valAx>
        <c:axId val="-637380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316794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Barrel</a:t>
            </a:r>
            <a:r>
              <a:rPr lang="fr-FR" baseline="0"/>
              <a:t> Nb</a:t>
            </a:r>
            <a:endParaRPr lang="fr-F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[1]Sheet2!$C$25:$C$26</c:f>
                <c:numCache>
                  <c:formatCode>General</c:formatCode>
                  <c:ptCount val="2"/>
                  <c:pt idx="0">
                    <c:v>2.295997591085764</c:v>
                  </c:pt>
                  <c:pt idx="1">
                    <c:v>1.452966314513558</c:v>
                  </c:pt>
                </c:numCache>
              </c:numRef>
            </c:plus>
            <c:minus>
              <c:numRef>
                <c:f>[1]Sheet2!$C$25:$C$26</c:f>
                <c:numCache>
                  <c:formatCode>General</c:formatCode>
                  <c:ptCount val="2"/>
                  <c:pt idx="0">
                    <c:v>2.295997591085764</c:v>
                  </c:pt>
                  <c:pt idx="1">
                    <c:v>1.452966314513558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[1]Sheet2!$B$23:$B$24</c:f>
              <c:strCache>
                <c:ptCount val="2"/>
                <c:pt idx="0">
                  <c:v>AVERAGE WT</c:v>
                </c:pt>
                <c:pt idx="1">
                  <c:v>AVERAGE 315T</c:v>
                </c:pt>
              </c:strCache>
            </c:strRef>
          </c:cat>
          <c:val>
            <c:numRef>
              <c:f>[1]Sheet2!$C$23:$C$24</c:f>
              <c:numCache>
                <c:formatCode>General</c:formatCode>
                <c:ptCount val="2"/>
                <c:pt idx="0">
                  <c:v>18.44444444444445</c:v>
                </c:pt>
                <c:pt idx="1">
                  <c:v>23.33333333333333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63193760"/>
        <c:axId val="-665370000"/>
      </c:barChart>
      <c:catAx>
        <c:axId val="-66319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65370000"/>
        <c:crosses val="autoZero"/>
        <c:auto val="1"/>
        <c:lblAlgn val="ctr"/>
        <c:lblOffset val="100"/>
        <c:noMultiLvlLbl val="0"/>
      </c:catAx>
      <c:valAx>
        <c:axId val="-665370000"/>
        <c:scaling>
          <c:orientation val="minMax"/>
          <c:max val="25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6319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Barrel Nb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[1]Sheet2!$R$26:$R$27</c:f>
                <c:numCache>
                  <c:formatCode>General</c:formatCode>
                  <c:ptCount val="2"/>
                  <c:pt idx="0">
                    <c:v>0.777777777777778</c:v>
                  </c:pt>
                  <c:pt idx="1">
                    <c:v>1.63959495148597</c:v>
                  </c:pt>
                </c:numCache>
              </c:numRef>
            </c:plus>
            <c:minus>
              <c:numRef>
                <c:f>[1]Sheet2!$R$26:$R$27</c:f>
                <c:numCache>
                  <c:formatCode>General</c:formatCode>
                  <c:ptCount val="2"/>
                  <c:pt idx="0">
                    <c:v>0.777777777777778</c:v>
                  </c:pt>
                  <c:pt idx="1">
                    <c:v>1.63959495148597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[1]Sheet2!$Q$24:$Q$25</c:f>
              <c:strCache>
                <c:ptCount val="2"/>
                <c:pt idx="0">
                  <c:v>AVERAGE WT</c:v>
                </c:pt>
                <c:pt idx="1">
                  <c:v>AVERAGE CKO</c:v>
                </c:pt>
              </c:strCache>
            </c:strRef>
          </c:cat>
          <c:val>
            <c:numRef>
              <c:f>[1]Sheet2!$R$24:$R$25</c:f>
              <c:numCache>
                <c:formatCode>General</c:formatCode>
                <c:ptCount val="2"/>
                <c:pt idx="0">
                  <c:v>15.22222222222222</c:v>
                </c:pt>
                <c:pt idx="1">
                  <c:v>12.72222222222222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56935024"/>
        <c:axId val="-602007216"/>
      </c:barChart>
      <c:catAx>
        <c:axId val="-25693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602007216"/>
        <c:crosses val="autoZero"/>
        <c:auto val="1"/>
        <c:lblAlgn val="ctr"/>
        <c:lblOffset val="100"/>
        <c:noMultiLvlLbl val="0"/>
      </c:catAx>
      <c:valAx>
        <c:axId val="-602007216"/>
        <c:scaling>
          <c:orientation val="minMax"/>
          <c:max val="25.0"/>
          <c:min val="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256935024"/>
        <c:crosses val="autoZero"/>
        <c:crossBetween val="between"/>
        <c:majorUnit val="5.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636750</xdr:colOff>
      <xdr:row>105</xdr:row>
      <xdr:rowOff>22916</xdr:rowOff>
    </xdr:from>
    <xdr:to>
      <xdr:col>37</xdr:col>
      <xdr:colOff>779141</xdr:colOff>
      <xdr:row>120</xdr:row>
      <xdr:rowOff>793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523875</xdr:colOff>
      <xdr:row>82</xdr:row>
      <xdr:rowOff>136525</xdr:rowOff>
    </xdr:from>
    <xdr:to>
      <xdr:col>38</xdr:col>
      <xdr:colOff>269875</xdr:colOff>
      <xdr:row>97</xdr:row>
      <xdr:rowOff>22225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33</xdr:row>
      <xdr:rowOff>0</xdr:rowOff>
    </xdr:from>
    <xdr:to>
      <xdr:col>13</xdr:col>
      <xdr:colOff>163558</xdr:colOff>
      <xdr:row>47</xdr:row>
      <xdr:rowOff>168377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33</xdr:row>
      <xdr:rowOff>0</xdr:rowOff>
    </xdr:from>
    <xdr:to>
      <xdr:col>29</xdr:col>
      <xdr:colOff>452967</xdr:colOff>
      <xdr:row>47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7</xdr:row>
      <xdr:rowOff>146050</xdr:rowOff>
    </xdr:from>
    <xdr:to>
      <xdr:col>15</xdr:col>
      <xdr:colOff>165100</xdr:colOff>
      <xdr:row>22</xdr:row>
      <xdr:rowOff>31750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304800</xdr:colOff>
      <xdr:row>7</xdr:row>
      <xdr:rowOff>120650</xdr:rowOff>
    </xdr:from>
    <xdr:to>
      <xdr:col>28</xdr:col>
      <xdr:colOff>165100</xdr:colOff>
      <xdr:row>22</xdr:row>
      <xdr:rowOff>6350</xdr:rowOff>
    </xdr:to>
    <xdr:graphicFrame macro="">
      <xdr:nvGraphicFramePr>
        <xdr:cNvPr id="3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wthar/Desktop/dossier%20sans%20titre/morphological%20analysis/counting%20MAc/5%20HT%20coun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>
        <row r="23">
          <cell r="B23" t="str">
            <v>AVERAGE WT</v>
          </cell>
          <cell r="C23">
            <v>18.444444444444446</v>
          </cell>
        </row>
        <row r="24">
          <cell r="B24" t="str">
            <v>AVERAGE 315T</v>
          </cell>
          <cell r="C24">
            <v>23.333333333333332</v>
          </cell>
          <cell r="Q24" t="str">
            <v>AVERAGE WT</v>
          </cell>
          <cell r="R24">
            <v>15.222222222222223</v>
          </cell>
        </row>
        <row r="25">
          <cell r="C25">
            <v>2.2959975910857642</v>
          </cell>
          <cell r="Q25" t="str">
            <v>AVERAGE CKO</v>
          </cell>
          <cell r="R25">
            <v>12.722222222222221</v>
          </cell>
        </row>
        <row r="26">
          <cell r="C26">
            <v>1.4529663145135581</v>
          </cell>
          <cell r="R26">
            <v>0.77777777777777812</v>
          </cell>
        </row>
        <row r="27">
          <cell r="R27">
            <v>1.6395949514859698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125"/>
  <sheetViews>
    <sheetView topLeftCell="Y72" zoomScale="76" zoomScaleNormal="76" workbookViewId="0">
      <selection activeCell="AN119" sqref="AN119"/>
    </sheetView>
  </sheetViews>
  <sheetFormatPr baseColWidth="10" defaultColWidth="8.83203125" defaultRowHeight="15" x14ac:dyDescent="0.2"/>
  <cols>
    <col min="31" max="31" width="12.33203125" customWidth="1"/>
    <col min="32" max="32" width="8.6640625" customWidth="1"/>
    <col min="38" max="38" width="13.6640625" customWidth="1"/>
    <col min="39" max="39" width="12.5" customWidth="1"/>
    <col min="43" max="43" width="10.83203125" customWidth="1"/>
    <col min="44" max="44" width="5.33203125" customWidth="1"/>
  </cols>
  <sheetData>
    <row r="2" spans="2:57" x14ac:dyDescent="0.2">
      <c r="B2" t="s">
        <v>63</v>
      </c>
      <c r="X2" t="s">
        <v>103</v>
      </c>
    </row>
    <row r="3" spans="2:57" x14ac:dyDescent="0.2">
      <c r="B3" t="s">
        <v>0</v>
      </c>
      <c r="I3" t="s">
        <v>1</v>
      </c>
      <c r="P3" t="s">
        <v>2</v>
      </c>
      <c r="Y3" t="s">
        <v>0</v>
      </c>
      <c r="AE3" t="s">
        <v>1</v>
      </c>
      <c r="AL3" t="s">
        <v>79</v>
      </c>
      <c r="AS3" t="s">
        <v>80</v>
      </c>
      <c r="AZ3" t="s">
        <v>81</v>
      </c>
    </row>
    <row r="4" spans="2:57" x14ac:dyDescent="0.2"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I4" s="1" t="s">
        <v>3</v>
      </c>
      <c r="J4" s="1" t="s">
        <v>4</v>
      </c>
      <c r="K4" s="1" t="s">
        <v>5</v>
      </c>
      <c r="L4" s="1" t="s">
        <v>6</v>
      </c>
      <c r="M4" s="1" t="s">
        <v>7</v>
      </c>
      <c r="N4" s="1" t="s">
        <v>8</v>
      </c>
      <c r="P4" s="1" t="s">
        <v>3</v>
      </c>
      <c r="Q4" s="1" t="s">
        <v>4</v>
      </c>
      <c r="R4" s="1" t="s">
        <v>5</v>
      </c>
      <c r="S4" s="1" t="s">
        <v>6</v>
      </c>
      <c r="T4" s="1" t="s">
        <v>7</v>
      </c>
      <c r="U4" s="1" t="s">
        <v>8</v>
      </c>
      <c r="X4" s="1" t="s">
        <v>3</v>
      </c>
      <c r="Y4" s="1" t="s">
        <v>4</v>
      </c>
      <c r="Z4" s="1" t="s">
        <v>5</v>
      </c>
      <c r="AA4" s="1" t="s">
        <v>6</v>
      </c>
      <c r="AB4" s="1" t="s">
        <v>7</v>
      </c>
      <c r="AC4" s="1" t="s">
        <v>8</v>
      </c>
      <c r="AE4" s="1" t="s">
        <v>3</v>
      </c>
      <c r="AF4" s="1" t="s">
        <v>4</v>
      </c>
      <c r="AG4" s="1" t="s">
        <v>5</v>
      </c>
      <c r="AH4" s="1" t="s">
        <v>6</v>
      </c>
      <c r="AI4" s="1" t="s">
        <v>7</v>
      </c>
      <c r="AJ4" s="1" t="s">
        <v>8</v>
      </c>
      <c r="AL4" s="1" t="s">
        <v>3</v>
      </c>
      <c r="AM4" s="1" t="s">
        <v>4</v>
      </c>
      <c r="AN4" s="1" t="s">
        <v>5</v>
      </c>
      <c r="AO4" s="1" t="s">
        <v>6</v>
      </c>
      <c r="AP4" s="1" t="s">
        <v>7</v>
      </c>
      <c r="AQ4" s="1" t="s">
        <v>8</v>
      </c>
      <c r="AS4" s="1" t="s">
        <v>3</v>
      </c>
      <c r="AT4" s="1" t="s">
        <v>4</v>
      </c>
      <c r="AU4" s="1" t="s">
        <v>5</v>
      </c>
      <c r="AV4" s="1" t="s">
        <v>6</v>
      </c>
      <c r="AW4" s="1" t="s">
        <v>7</v>
      </c>
      <c r="AX4" s="1" t="s">
        <v>8</v>
      </c>
    </row>
    <row r="5" spans="2:57" x14ac:dyDescent="0.2">
      <c r="B5" s="1">
        <v>1</v>
      </c>
      <c r="C5">
        <v>56</v>
      </c>
      <c r="D5">
        <v>44</v>
      </c>
      <c r="E5">
        <v>144</v>
      </c>
      <c r="F5" s="1">
        <f>C5/E5</f>
        <v>0.3888888888888889</v>
      </c>
      <c r="G5" s="1">
        <f>D5/E5</f>
        <v>0.30555555555555558</v>
      </c>
      <c r="I5" s="1">
        <v>1</v>
      </c>
      <c r="J5">
        <v>42</v>
      </c>
      <c r="K5">
        <v>37</v>
      </c>
      <c r="L5">
        <v>125</v>
      </c>
      <c r="M5" s="1">
        <f>J5/L5</f>
        <v>0.33600000000000002</v>
      </c>
      <c r="N5" s="1">
        <f>K5/L5</f>
        <v>0.29599999999999999</v>
      </c>
      <c r="P5" s="1">
        <v>1</v>
      </c>
      <c r="Q5">
        <v>43</v>
      </c>
      <c r="R5">
        <v>34</v>
      </c>
      <c r="S5">
        <v>145</v>
      </c>
      <c r="T5" s="1">
        <f>Q5/S5</f>
        <v>0.29655172413793102</v>
      </c>
      <c r="U5" s="1">
        <f>R5/S5</f>
        <v>0.23448275862068965</v>
      </c>
      <c r="X5" s="1">
        <v>1</v>
      </c>
      <c r="Y5">
        <v>21</v>
      </c>
      <c r="Z5" s="3">
        <v>40</v>
      </c>
      <c r="AA5" s="3">
        <v>174</v>
      </c>
      <c r="AB5" s="1">
        <f>Y5/AA5</f>
        <v>0.1206896551724138</v>
      </c>
      <c r="AC5" s="1">
        <f>Z5/AA5</f>
        <v>0.22988505747126436</v>
      </c>
      <c r="AE5" s="1">
        <v>1</v>
      </c>
      <c r="AF5">
        <v>52</v>
      </c>
      <c r="AG5" s="3">
        <v>38</v>
      </c>
      <c r="AH5">
        <v>160</v>
      </c>
      <c r="AI5" s="1">
        <f>AF5/AH5</f>
        <v>0.32500000000000001</v>
      </c>
      <c r="AJ5" s="1">
        <f>AG5/AH5</f>
        <v>0.23749999999999999</v>
      </c>
      <c r="AL5" s="1">
        <v>1</v>
      </c>
      <c r="AM5" s="3">
        <v>47</v>
      </c>
      <c r="AN5" s="3">
        <v>43</v>
      </c>
      <c r="AO5" s="3">
        <v>155</v>
      </c>
      <c r="AP5" s="1">
        <f>AM5/AO5</f>
        <v>0.3032258064516129</v>
      </c>
      <c r="AQ5" s="1">
        <f>AN5/AO5</f>
        <v>0.27741935483870966</v>
      </c>
      <c r="AS5" s="1">
        <v>1</v>
      </c>
      <c r="AT5">
        <v>0</v>
      </c>
      <c r="AU5" s="3">
        <v>22</v>
      </c>
      <c r="AV5">
        <v>152</v>
      </c>
      <c r="AW5" s="1">
        <f>AT5/AV5</f>
        <v>0</v>
      </c>
      <c r="AX5" s="1">
        <f>AU5/AV5</f>
        <v>0.14473684210526316</v>
      </c>
    </row>
    <row r="6" spans="2:57" x14ac:dyDescent="0.2">
      <c r="B6" s="1">
        <v>2</v>
      </c>
      <c r="C6">
        <v>61</v>
      </c>
      <c r="D6">
        <v>39</v>
      </c>
      <c r="E6">
        <v>181</v>
      </c>
      <c r="F6" s="1">
        <f t="shared" ref="F6:F11" si="0">C6/E6</f>
        <v>0.33701657458563539</v>
      </c>
      <c r="G6" s="1">
        <f t="shared" ref="G6:G11" si="1">D6/E6</f>
        <v>0.21546961325966851</v>
      </c>
      <c r="I6" s="1">
        <v>2</v>
      </c>
      <c r="J6">
        <v>65</v>
      </c>
      <c r="K6">
        <v>42</v>
      </c>
      <c r="L6">
        <v>160</v>
      </c>
      <c r="M6" s="1">
        <f t="shared" ref="M6:M11" si="2">J6/L6</f>
        <v>0.40625</v>
      </c>
      <c r="N6" s="1">
        <f t="shared" ref="N6:N11" si="3">K6/L6</f>
        <v>0.26250000000000001</v>
      </c>
      <c r="P6" s="1">
        <v>2</v>
      </c>
      <c r="Q6">
        <v>31</v>
      </c>
      <c r="R6">
        <v>26</v>
      </c>
      <c r="S6">
        <v>136</v>
      </c>
      <c r="T6" s="1">
        <f t="shared" ref="T6:T11" si="4">Q6/S6</f>
        <v>0.22794117647058823</v>
      </c>
      <c r="U6" s="1">
        <f t="shared" ref="U6:U11" si="5">R6/S6</f>
        <v>0.19117647058823528</v>
      </c>
      <c r="X6" s="1">
        <v>2</v>
      </c>
      <c r="Y6">
        <v>34</v>
      </c>
      <c r="Z6">
        <v>45</v>
      </c>
      <c r="AA6" s="3">
        <v>188</v>
      </c>
      <c r="AB6" s="1">
        <f t="shared" ref="AB6:AB11" si="6">Y6/AA6</f>
        <v>0.18085106382978725</v>
      </c>
      <c r="AC6" s="1">
        <f t="shared" ref="AC6:AC11" si="7">Z6/AA6</f>
        <v>0.23936170212765959</v>
      </c>
      <c r="AE6" s="1">
        <v>2</v>
      </c>
      <c r="AF6">
        <v>52</v>
      </c>
      <c r="AG6" s="3">
        <v>67</v>
      </c>
      <c r="AH6" s="3">
        <v>169</v>
      </c>
      <c r="AI6" s="1">
        <f t="shared" ref="AI6:AI11" si="8">AF6/AH6</f>
        <v>0.30769230769230771</v>
      </c>
      <c r="AJ6" s="1">
        <f t="shared" ref="AJ6:AJ11" si="9">AG6/AH6</f>
        <v>0.39644970414201186</v>
      </c>
      <c r="AL6" s="1">
        <v>2</v>
      </c>
      <c r="AM6" s="3">
        <v>31</v>
      </c>
      <c r="AN6">
        <v>71</v>
      </c>
      <c r="AO6" s="3">
        <v>176</v>
      </c>
      <c r="AP6" s="1">
        <f t="shared" ref="AP6:AP11" si="10">AM6/AO6</f>
        <v>0.17613636363636365</v>
      </c>
      <c r="AQ6" s="1">
        <f t="shared" ref="AQ6:AQ11" si="11">AN6/AO6</f>
        <v>0.40340909090909088</v>
      </c>
      <c r="AS6" s="1">
        <v>2</v>
      </c>
      <c r="AT6">
        <v>9</v>
      </c>
      <c r="AU6" s="3">
        <v>54</v>
      </c>
      <c r="AV6" s="3">
        <v>163</v>
      </c>
      <c r="AW6" s="1">
        <f t="shared" ref="AW6:AW11" si="12">AT6/AV6</f>
        <v>5.5214723926380369E-2</v>
      </c>
      <c r="AX6" s="1">
        <f t="shared" ref="AX6:AX11" si="13">AU6/AV6</f>
        <v>0.33128834355828218</v>
      </c>
    </row>
    <row r="7" spans="2:57" x14ac:dyDescent="0.2">
      <c r="B7" s="1">
        <v>3</v>
      </c>
      <c r="C7">
        <v>39</v>
      </c>
      <c r="D7">
        <v>138</v>
      </c>
      <c r="E7">
        <v>168</v>
      </c>
      <c r="F7" s="1">
        <f t="shared" si="0"/>
        <v>0.23214285714285715</v>
      </c>
      <c r="G7" s="1">
        <f t="shared" si="1"/>
        <v>0.8214285714285714</v>
      </c>
      <c r="I7" s="1">
        <v>3</v>
      </c>
      <c r="J7">
        <v>45</v>
      </c>
      <c r="K7">
        <v>107</v>
      </c>
      <c r="L7">
        <v>128</v>
      </c>
      <c r="M7" s="1">
        <f t="shared" si="2"/>
        <v>0.3515625</v>
      </c>
      <c r="N7" s="1">
        <f t="shared" si="3"/>
        <v>0.8359375</v>
      </c>
      <c r="P7" s="1">
        <v>3</v>
      </c>
      <c r="Q7">
        <v>21</v>
      </c>
      <c r="R7">
        <v>114</v>
      </c>
      <c r="S7">
        <v>130</v>
      </c>
      <c r="T7" s="1">
        <f t="shared" si="4"/>
        <v>0.16153846153846155</v>
      </c>
      <c r="U7" s="1">
        <f t="shared" si="5"/>
        <v>0.87692307692307692</v>
      </c>
      <c r="X7" s="1">
        <v>3</v>
      </c>
      <c r="Y7">
        <v>25</v>
      </c>
      <c r="Z7">
        <v>120</v>
      </c>
      <c r="AA7" s="3">
        <v>177</v>
      </c>
      <c r="AB7" s="1">
        <f t="shared" si="6"/>
        <v>0.14124293785310735</v>
      </c>
      <c r="AC7" s="1">
        <f t="shared" si="7"/>
        <v>0.67796610169491522</v>
      </c>
      <c r="AE7" s="1">
        <v>3</v>
      </c>
      <c r="AF7">
        <v>37</v>
      </c>
      <c r="AG7" s="3">
        <v>127</v>
      </c>
      <c r="AH7" s="3">
        <v>174</v>
      </c>
      <c r="AI7" s="1">
        <f t="shared" si="8"/>
        <v>0.21264367816091953</v>
      </c>
      <c r="AJ7" s="1">
        <f t="shared" si="9"/>
        <v>0.72988505747126442</v>
      </c>
      <c r="AL7" s="1">
        <v>3</v>
      </c>
      <c r="AM7" s="3">
        <v>26</v>
      </c>
      <c r="AN7">
        <v>130</v>
      </c>
      <c r="AO7" s="3">
        <v>179</v>
      </c>
      <c r="AP7" s="1">
        <f t="shared" si="10"/>
        <v>0.14525139664804471</v>
      </c>
      <c r="AQ7" s="1">
        <f t="shared" si="11"/>
        <v>0.72625698324022347</v>
      </c>
      <c r="AS7" s="1">
        <v>3</v>
      </c>
      <c r="AT7">
        <v>21</v>
      </c>
      <c r="AU7" s="3">
        <v>114</v>
      </c>
      <c r="AV7" s="3">
        <v>162</v>
      </c>
      <c r="AW7" s="1">
        <f t="shared" si="12"/>
        <v>0.12962962962962962</v>
      </c>
      <c r="AX7" s="1">
        <f t="shared" si="13"/>
        <v>0.70370370370370372</v>
      </c>
    </row>
    <row r="8" spans="2:57" x14ac:dyDescent="0.2">
      <c r="B8" s="1">
        <v>4</v>
      </c>
      <c r="C8">
        <v>21</v>
      </c>
      <c r="D8">
        <v>176</v>
      </c>
      <c r="E8">
        <v>178</v>
      </c>
      <c r="F8" s="1">
        <f t="shared" si="0"/>
        <v>0.11797752808988764</v>
      </c>
      <c r="G8" s="1">
        <f t="shared" si="1"/>
        <v>0.9887640449438202</v>
      </c>
      <c r="I8" s="1">
        <v>4</v>
      </c>
      <c r="J8">
        <v>24</v>
      </c>
      <c r="K8">
        <v>158</v>
      </c>
      <c r="L8">
        <v>147</v>
      </c>
      <c r="M8" s="1">
        <f t="shared" si="2"/>
        <v>0.16326530612244897</v>
      </c>
      <c r="N8" s="1">
        <f t="shared" si="3"/>
        <v>1.0748299319727892</v>
      </c>
      <c r="P8" s="1">
        <v>4</v>
      </c>
      <c r="Q8">
        <v>6</v>
      </c>
      <c r="R8">
        <v>139</v>
      </c>
      <c r="S8">
        <v>182</v>
      </c>
      <c r="T8" s="1">
        <f t="shared" si="4"/>
        <v>3.2967032967032968E-2</v>
      </c>
      <c r="U8" s="1">
        <f t="shared" si="5"/>
        <v>0.76373626373626369</v>
      </c>
      <c r="X8" s="1">
        <v>4</v>
      </c>
      <c r="Y8">
        <v>15</v>
      </c>
      <c r="Z8">
        <v>156</v>
      </c>
      <c r="AA8" s="3">
        <v>196</v>
      </c>
      <c r="AB8" s="1">
        <f t="shared" si="6"/>
        <v>7.6530612244897961E-2</v>
      </c>
      <c r="AC8" s="1">
        <f t="shared" si="7"/>
        <v>0.79591836734693877</v>
      </c>
      <c r="AE8" s="1">
        <v>4</v>
      </c>
      <c r="AF8">
        <v>34</v>
      </c>
      <c r="AG8">
        <v>143</v>
      </c>
      <c r="AH8" s="3">
        <v>186</v>
      </c>
      <c r="AI8" s="1">
        <f t="shared" si="8"/>
        <v>0.18279569892473119</v>
      </c>
      <c r="AJ8" s="1">
        <f t="shared" si="9"/>
        <v>0.76881720430107525</v>
      </c>
      <c r="AL8" s="1">
        <v>4</v>
      </c>
      <c r="AM8" s="3">
        <v>10</v>
      </c>
      <c r="AN8">
        <v>159</v>
      </c>
      <c r="AO8" s="3">
        <v>196</v>
      </c>
      <c r="AP8" s="1">
        <f t="shared" si="10"/>
        <v>5.1020408163265307E-2</v>
      </c>
      <c r="AQ8" s="1">
        <f t="shared" si="11"/>
        <v>0.81122448979591832</v>
      </c>
      <c r="AS8" s="1">
        <v>4</v>
      </c>
      <c r="AT8">
        <v>18</v>
      </c>
      <c r="AU8">
        <v>122</v>
      </c>
      <c r="AV8" s="3">
        <v>172</v>
      </c>
      <c r="AW8" s="1">
        <f t="shared" si="12"/>
        <v>0.10465116279069768</v>
      </c>
      <c r="AX8" s="1">
        <f t="shared" si="13"/>
        <v>0.70930232558139539</v>
      </c>
    </row>
    <row r="9" spans="2:57" x14ac:dyDescent="0.2">
      <c r="B9" s="1">
        <v>5</v>
      </c>
      <c r="C9">
        <v>8</v>
      </c>
      <c r="D9">
        <v>230</v>
      </c>
      <c r="E9">
        <v>257</v>
      </c>
      <c r="F9" s="1">
        <f t="shared" si="0"/>
        <v>3.1128404669260701E-2</v>
      </c>
      <c r="G9" s="1">
        <f t="shared" si="1"/>
        <v>0.89494163424124518</v>
      </c>
      <c r="I9" s="1">
        <v>5</v>
      </c>
      <c r="J9">
        <v>26</v>
      </c>
      <c r="K9">
        <v>207</v>
      </c>
      <c r="L9">
        <v>259</v>
      </c>
      <c r="M9" s="1">
        <f t="shared" si="2"/>
        <v>0.10038610038610038</v>
      </c>
      <c r="N9" s="1">
        <f t="shared" si="3"/>
        <v>0.79922779922779918</v>
      </c>
      <c r="P9" s="1">
        <v>5</v>
      </c>
      <c r="Q9">
        <v>7</v>
      </c>
      <c r="R9">
        <v>188</v>
      </c>
      <c r="S9">
        <v>251</v>
      </c>
      <c r="T9" s="1">
        <f t="shared" si="4"/>
        <v>2.7888446215139442E-2</v>
      </c>
      <c r="U9" s="1">
        <f t="shared" si="5"/>
        <v>0.74900398406374502</v>
      </c>
      <c r="X9" s="1">
        <v>5</v>
      </c>
      <c r="Y9">
        <v>25</v>
      </c>
      <c r="Z9">
        <v>164</v>
      </c>
      <c r="AA9" s="3">
        <v>205</v>
      </c>
      <c r="AB9" s="1">
        <f t="shared" si="6"/>
        <v>0.12195121951219512</v>
      </c>
      <c r="AC9" s="1">
        <f t="shared" si="7"/>
        <v>0.8</v>
      </c>
      <c r="AE9" s="1">
        <v>5</v>
      </c>
      <c r="AF9">
        <v>33</v>
      </c>
      <c r="AG9">
        <v>157</v>
      </c>
      <c r="AH9" s="3">
        <v>206</v>
      </c>
      <c r="AI9" s="1">
        <f t="shared" si="8"/>
        <v>0.16019417475728157</v>
      </c>
      <c r="AJ9" s="1">
        <f t="shared" si="9"/>
        <v>0.76213592233009708</v>
      </c>
      <c r="AL9" s="1">
        <v>5</v>
      </c>
      <c r="AM9" s="3">
        <v>14</v>
      </c>
      <c r="AN9">
        <v>169</v>
      </c>
      <c r="AO9" s="3">
        <v>208</v>
      </c>
      <c r="AP9" s="1">
        <f t="shared" si="10"/>
        <v>6.7307692307692304E-2</v>
      </c>
      <c r="AQ9" s="1">
        <f t="shared" si="11"/>
        <v>0.8125</v>
      </c>
      <c r="AS9" s="1">
        <v>5</v>
      </c>
      <c r="AT9">
        <v>6</v>
      </c>
      <c r="AU9">
        <v>130</v>
      </c>
      <c r="AV9" s="3">
        <v>156</v>
      </c>
      <c r="AW9" s="1">
        <f t="shared" si="12"/>
        <v>3.8461538461538464E-2</v>
      </c>
      <c r="AX9" s="1">
        <f t="shared" si="13"/>
        <v>0.83333333333333337</v>
      </c>
    </row>
    <row r="10" spans="2:57" x14ac:dyDescent="0.2">
      <c r="B10" s="1">
        <v>6</v>
      </c>
      <c r="C10">
        <v>11</v>
      </c>
      <c r="D10">
        <v>99</v>
      </c>
      <c r="E10">
        <v>114</v>
      </c>
      <c r="F10" s="1">
        <f t="shared" si="0"/>
        <v>9.6491228070175433E-2</v>
      </c>
      <c r="G10" s="1">
        <f t="shared" si="1"/>
        <v>0.86842105263157898</v>
      </c>
      <c r="I10" s="1">
        <v>6</v>
      </c>
      <c r="J10">
        <v>4</v>
      </c>
      <c r="K10">
        <v>51</v>
      </c>
      <c r="L10">
        <v>77</v>
      </c>
      <c r="M10" s="1">
        <f t="shared" si="2"/>
        <v>5.1948051948051951E-2</v>
      </c>
      <c r="N10" s="1">
        <f t="shared" si="3"/>
        <v>0.66233766233766234</v>
      </c>
      <c r="P10" s="1">
        <v>6</v>
      </c>
      <c r="Q10">
        <v>5</v>
      </c>
      <c r="R10">
        <v>58</v>
      </c>
      <c r="S10">
        <v>87</v>
      </c>
      <c r="T10" s="1">
        <f t="shared" si="4"/>
        <v>5.7471264367816091E-2</v>
      </c>
      <c r="U10" s="1">
        <f t="shared" si="5"/>
        <v>0.66666666666666663</v>
      </c>
      <c r="X10" s="1">
        <v>6</v>
      </c>
      <c r="Y10">
        <v>1</v>
      </c>
      <c r="Z10">
        <v>39</v>
      </c>
      <c r="AA10" s="3">
        <v>62</v>
      </c>
      <c r="AB10" s="1">
        <f t="shared" si="6"/>
        <v>1.6129032258064516E-2</v>
      </c>
      <c r="AC10" s="1">
        <f t="shared" si="7"/>
        <v>0.62903225806451613</v>
      </c>
      <c r="AE10" s="1">
        <v>6</v>
      </c>
      <c r="AF10">
        <v>8</v>
      </c>
      <c r="AG10">
        <v>25</v>
      </c>
      <c r="AH10" s="3">
        <v>53</v>
      </c>
      <c r="AI10" s="1">
        <f t="shared" si="8"/>
        <v>0.15094339622641509</v>
      </c>
      <c r="AJ10" s="1">
        <f t="shared" si="9"/>
        <v>0.47169811320754718</v>
      </c>
      <c r="AL10" s="1">
        <v>6</v>
      </c>
      <c r="AM10" s="3">
        <v>6</v>
      </c>
      <c r="AN10">
        <v>35</v>
      </c>
      <c r="AO10" s="3">
        <v>56</v>
      </c>
      <c r="AP10" s="1">
        <f t="shared" si="10"/>
        <v>0.10714285714285714</v>
      </c>
      <c r="AQ10" s="1">
        <f t="shared" si="11"/>
        <v>0.625</v>
      </c>
      <c r="AS10" s="1">
        <v>6</v>
      </c>
      <c r="AT10">
        <v>0</v>
      </c>
      <c r="AU10">
        <v>1</v>
      </c>
      <c r="AV10" s="3">
        <v>31</v>
      </c>
      <c r="AW10" s="1">
        <f t="shared" si="12"/>
        <v>0</v>
      </c>
      <c r="AX10" s="1">
        <f t="shared" si="13"/>
        <v>3.2258064516129031E-2</v>
      </c>
    </row>
    <row r="11" spans="2:57" x14ac:dyDescent="0.2">
      <c r="B11" s="1" t="s">
        <v>9</v>
      </c>
      <c r="C11" s="1">
        <f>SUM(C5:C10)</f>
        <v>196</v>
      </c>
      <c r="D11" s="1">
        <f t="shared" ref="D11:E11" si="14">SUM(D5:D10)</f>
        <v>726</v>
      </c>
      <c r="E11" s="1">
        <f t="shared" si="14"/>
        <v>1042</v>
      </c>
      <c r="F11" s="1">
        <f t="shared" si="0"/>
        <v>0.18809980806142035</v>
      </c>
      <c r="G11" s="1">
        <f t="shared" si="1"/>
        <v>0.69673704414587334</v>
      </c>
      <c r="I11" s="1" t="s">
        <v>9</v>
      </c>
      <c r="J11" s="1">
        <f>SUM(J5:J10)</f>
        <v>206</v>
      </c>
      <c r="K11" s="1">
        <f t="shared" ref="K11:L11" si="15">SUM(K5:K10)</f>
        <v>602</v>
      </c>
      <c r="L11" s="1">
        <f t="shared" si="15"/>
        <v>896</v>
      </c>
      <c r="M11" s="1">
        <f t="shared" si="2"/>
        <v>0.22991071428571427</v>
      </c>
      <c r="N11" s="1">
        <f t="shared" si="3"/>
        <v>0.671875</v>
      </c>
      <c r="P11" s="1" t="s">
        <v>9</v>
      </c>
      <c r="Q11" s="1">
        <f>SUM(Q5:Q10)</f>
        <v>113</v>
      </c>
      <c r="R11" s="1">
        <f t="shared" ref="R11:S11" si="16">SUM(R5:R10)</f>
        <v>559</v>
      </c>
      <c r="S11" s="1">
        <f t="shared" si="16"/>
        <v>931</v>
      </c>
      <c r="T11" s="1">
        <f t="shared" si="4"/>
        <v>0.12137486573576799</v>
      </c>
      <c r="U11" s="1">
        <f t="shared" si="5"/>
        <v>0.6004296455424275</v>
      </c>
      <c r="X11" s="1" t="s">
        <v>9</v>
      </c>
      <c r="Y11" s="1">
        <f>SUM(Y5:Y10)</f>
        <v>121</v>
      </c>
      <c r="Z11" s="1">
        <f t="shared" ref="Z11:AA11" si="17">SUM(Z5:Z10)</f>
        <v>564</v>
      </c>
      <c r="AA11" s="1">
        <f t="shared" si="17"/>
        <v>1002</v>
      </c>
      <c r="AB11" s="1">
        <f t="shared" si="6"/>
        <v>0.12075848303393213</v>
      </c>
      <c r="AC11" s="1">
        <f t="shared" si="7"/>
        <v>0.56287425149700598</v>
      </c>
      <c r="AE11" s="1" t="s">
        <v>9</v>
      </c>
      <c r="AF11" s="1">
        <f>SUM(AF5:AF10)</f>
        <v>216</v>
      </c>
      <c r="AG11" s="1">
        <f t="shared" ref="AG11:AH11" si="18">SUM(AG5:AG10)</f>
        <v>557</v>
      </c>
      <c r="AH11" s="1">
        <f t="shared" si="18"/>
        <v>948</v>
      </c>
      <c r="AI11" s="1">
        <f t="shared" si="8"/>
        <v>0.22784810126582278</v>
      </c>
      <c r="AJ11" s="1">
        <f t="shared" si="9"/>
        <v>0.58755274261603374</v>
      </c>
      <c r="AL11" s="1" t="s">
        <v>9</v>
      </c>
      <c r="AM11" s="1">
        <f>SUM(AM5:AM10)</f>
        <v>134</v>
      </c>
      <c r="AN11" s="1">
        <f t="shared" ref="AN11:AO11" si="19">SUM(AN5:AN10)</f>
        <v>607</v>
      </c>
      <c r="AO11" s="1">
        <f t="shared" si="19"/>
        <v>970</v>
      </c>
      <c r="AP11" s="1">
        <f t="shared" si="10"/>
        <v>0.13814432989690723</v>
      </c>
      <c r="AQ11" s="1">
        <f t="shared" si="11"/>
        <v>0.62577319587628866</v>
      </c>
      <c r="AS11" s="1" t="s">
        <v>9</v>
      </c>
      <c r="AT11" s="1">
        <f>SUM(AT5:AT10)</f>
        <v>54</v>
      </c>
      <c r="AU11" s="1">
        <f t="shared" ref="AU11:AV11" si="20">SUM(AU5:AU10)</f>
        <v>443</v>
      </c>
      <c r="AV11" s="1">
        <f t="shared" si="20"/>
        <v>836</v>
      </c>
      <c r="AW11" s="1">
        <f t="shared" si="12"/>
        <v>6.4593301435406703E-2</v>
      </c>
      <c r="AX11" s="1">
        <f t="shared" si="13"/>
        <v>0.52990430622009566</v>
      </c>
    </row>
    <row r="13" spans="2:57" x14ac:dyDescent="0.2">
      <c r="B13" t="s">
        <v>64</v>
      </c>
      <c r="X13" t="s">
        <v>104</v>
      </c>
    </row>
    <row r="14" spans="2:57" x14ac:dyDescent="0.2">
      <c r="B14" s="1" t="s">
        <v>3</v>
      </c>
      <c r="C14" s="1" t="s">
        <v>4</v>
      </c>
      <c r="D14" s="1" t="s">
        <v>5</v>
      </c>
      <c r="E14" s="1" t="s">
        <v>6</v>
      </c>
      <c r="F14" s="1" t="s">
        <v>7</v>
      </c>
      <c r="G14" s="1" t="s">
        <v>8</v>
      </c>
      <c r="I14" s="1" t="s">
        <v>3</v>
      </c>
      <c r="J14" s="1" t="s">
        <v>4</v>
      </c>
      <c r="K14" s="1" t="s">
        <v>5</v>
      </c>
      <c r="L14" s="1" t="s">
        <v>6</v>
      </c>
      <c r="M14" s="1" t="s">
        <v>7</v>
      </c>
      <c r="N14" s="1" t="s">
        <v>8</v>
      </c>
      <c r="P14" s="1" t="s">
        <v>3</v>
      </c>
      <c r="Q14" s="1" t="s">
        <v>4</v>
      </c>
      <c r="R14" s="1" t="s">
        <v>5</v>
      </c>
      <c r="S14" s="1" t="s">
        <v>6</v>
      </c>
      <c r="T14" s="1" t="s">
        <v>7</v>
      </c>
      <c r="U14" s="1" t="s">
        <v>8</v>
      </c>
      <c r="X14" s="1" t="s">
        <v>3</v>
      </c>
      <c r="Y14" s="1" t="s">
        <v>4</v>
      </c>
      <c r="Z14" s="1" t="s">
        <v>5</v>
      </c>
      <c r="AA14" s="1" t="s">
        <v>6</v>
      </c>
      <c r="AB14" s="1" t="s">
        <v>7</v>
      </c>
      <c r="AC14" s="1" t="s">
        <v>8</v>
      </c>
      <c r="AE14" s="1" t="s">
        <v>3</v>
      </c>
      <c r="AF14" s="1" t="s">
        <v>4</v>
      </c>
      <c r="AG14" s="1" t="s">
        <v>5</v>
      </c>
      <c r="AH14" s="1" t="s">
        <v>6</v>
      </c>
      <c r="AI14" s="1" t="s">
        <v>7</v>
      </c>
      <c r="AJ14" s="1" t="s">
        <v>8</v>
      </c>
      <c r="AL14" s="1" t="s">
        <v>3</v>
      </c>
      <c r="AM14" s="1" t="s">
        <v>4</v>
      </c>
      <c r="AN14" s="1" t="s">
        <v>5</v>
      </c>
      <c r="AO14" s="1" t="s">
        <v>6</v>
      </c>
      <c r="AP14" s="1" t="s">
        <v>7</v>
      </c>
      <c r="AQ14" s="1" t="s">
        <v>8</v>
      </c>
      <c r="AS14" s="1" t="s">
        <v>3</v>
      </c>
      <c r="AT14" s="1" t="s">
        <v>4</v>
      </c>
      <c r="AU14" s="1" t="s">
        <v>5</v>
      </c>
      <c r="AV14" s="1" t="s">
        <v>6</v>
      </c>
      <c r="AW14" s="1" t="s">
        <v>7</v>
      </c>
      <c r="AX14" s="1" t="s">
        <v>8</v>
      </c>
      <c r="AZ14" s="1" t="s">
        <v>3</v>
      </c>
      <c r="BA14" s="1" t="s">
        <v>4</v>
      </c>
      <c r="BB14" s="1" t="s">
        <v>5</v>
      </c>
      <c r="BC14" s="1" t="s">
        <v>6</v>
      </c>
      <c r="BD14" s="1" t="s">
        <v>7</v>
      </c>
      <c r="BE14" s="1" t="s">
        <v>8</v>
      </c>
    </row>
    <row r="15" spans="2:57" x14ac:dyDescent="0.2">
      <c r="B15" s="1">
        <v>1</v>
      </c>
      <c r="C15">
        <v>9</v>
      </c>
      <c r="D15">
        <v>50</v>
      </c>
      <c r="E15">
        <v>145</v>
      </c>
      <c r="F15" s="1">
        <f>C15/E15</f>
        <v>6.2068965517241378E-2</v>
      </c>
      <c r="G15" s="1">
        <f>D15/E15</f>
        <v>0.34482758620689657</v>
      </c>
      <c r="I15" s="1">
        <v>1</v>
      </c>
      <c r="J15">
        <v>23</v>
      </c>
      <c r="K15">
        <v>39</v>
      </c>
      <c r="L15">
        <v>163</v>
      </c>
      <c r="M15" s="1">
        <f>J15/L15</f>
        <v>0.1411042944785276</v>
      </c>
      <c r="N15" s="1">
        <f>K15/L15</f>
        <v>0.2392638036809816</v>
      </c>
      <c r="P15" s="1">
        <v>1</v>
      </c>
      <c r="Q15">
        <v>43</v>
      </c>
      <c r="R15">
        <v>35</v>
      </c>
      <c r="S15">
        <v>155</v>
      </c>
      <c r="T15" s="1">
        <f>Q15/S15</f>
        <v>0.27741935483870966</v>
      </c>
      <c r="U15" s="1">
        <f>R15/S15</f>
        <v>0.22580645161290322</v>
      </c>
      <c r="X15" s="1">
        <v>1</v>
      </c>
      <c r="Y15" s="3">
        <v>22</v>
      </c>
      <c r="Z15">
        <v>10</v>
      </c>
      <c r="AA15">
        <v>112</v>
      </c>
      <c r="AB15" s="1">
        <f>Y15/AA15</f>
        <v>0.19642857142857142</v>
      </c>
      <c r="AC15" s="1">
        <f>Z15/AA15</f>
        <v>8.9285714285714288E-2</v>
      </c>
      <c r="AE15" s="1">
        <v>1</v>
      </c>
      <c r="AF15">
        <v>41</v>
      </c>
      <c r="AG15" s="3">
        <v>20</v>
      </c>
      <c r="AH15">
        <v>135</v>
      </c>
      <c r="AI15" s="1">
        <f>AF15/AH15</f>
        <v>0.3037037037037037</v>
      </c>
      <c r="AJ15" s="1">
        <f>AG15/AH15</f>
        <v>0.14814814814814814</v>
      </c>
      <c r="AL15" s="1">
        <v>1</v>
      </c>
      <c r="AM15">
        <v>42</v>
      </c>
      <c r="AN15" s="2">
        <v>11</v>
      </c>
      <c r="AO15" s="3">
        <v>151</v>
      </c>
      <c r="AP15" s="1">
        <f>AM15/AO15</f>
        <v>0.27814569536423839</v>
      </c>
      <c r="AQ15" s="1">
        <f>AN15/AO15</f>
        <v>7.2847682119205295E-2</v>
      </c>
      <c r="AS15" s="1">
        <v>1</v>
      </c>
      <c r="AT15">
        <v>20</v>
      </c>
      <c r="AU15">
        <v>12</v>
      </c>
      <c r="AV15" s="3">
        <v>133</v>
      </c>
      <c r="AW15" s="1">
        <f>AT15/AV15</f>
        <v>0.15037593984962405</v>
      </c>
      <c r="AX15" s="1">
        <f>AU15/AV15</f>
        <v>9.0225563909774431E-2</v>
      </c>
      <c r="AZ15" s="1">
        <v>1</v>
      </c>
      <c r="BA15">
        <v>22</v>
      </c>
      <c r="BB15">
        <v>8</v>
      </c>
      <c r="BC15" s="3">
        <v>132</v>
      </c>
      <c r="BD15" s="1">
        <f>BA15/BC15</f>
        <v>0.16666666666666666</v>
      </c>
      <c r="BE15" s="1">
        <f>BB15/BC15</f>
        <v>6.0606060606060608E-2</v>
      </c>
    </row>
    <row r="16" spans="2:57" x14ac:dyDescent="0.2">
      <c r="B16" s="1">
        <v>2</v>
      </c>
      <c r="C16">
        <v>18</v>
      </c>
      <c r="D16">
        <v>45</v>
      </c>
      <c r="E16">
        <v>178</v>
      </c>
      <c r="F16" s="1">
        <f t="shared" ref="F16:F21" si="21">C16/E16</f>
        <v>0.10112359550561797</v>
      </c>
      <c r="G16" s="1">
        <f t="shared" ref="G16:G21" si="22">D16/E16</f>
        <v>0.25280898876404495</v>
      </c>
      <c r="I16" s="1">
        <v>2</v>
      </c>
      <c r="J16">
        <v>21</v>
      </c>
      <c r="K16">
        <v>54</v>
      </c>
      <c r="L16">
        <v>167</v>
      </c>
      <c r="M16" s="1">
        <f t="shared" ref="M16:M21" si="23">J16/L16</f>
        <v>0.12574850299401197</v>
      </c>
      <c r="N16" s="1">
        <f t="shared" ref="N16:N21" si="24">K16/L16</f>
        <v>0.32335329341317365</v>
      </c>
      <c r="P16" s="1">
        <v>2</v>
      </c>
      <c r="Q16">
        <v>29</v>
      </c>
      <c r="R16">
        <v>45</v>
      </c>
      <c r="S16">
        <v>169</v>
      </c>
      <c r="T16" s="1">
        <f t="shared" ref="T16:T21" si="25">Q16/S16</f>
        <v>0.17159763313609466</v>
      </c>
      <c r="U16" s="1">
        <f t="shared" ref="U16:U21" si="26">R16/S16</f>
        <v>0.26627218934911245</v>
      </c>
      <c r="X16" s="1">
        <v>2</v>
      </c>
      <c r="Y16" s="3">
        <v>26</v>
      </c>
      <c r="Z16">
        <v>23</v>
      </c>
      <c r="AA16" s="3">
        <v>126</v>
      </c>
      <c r="AB16" s="1">
        <f t="shared" ref="AB16:AB21" si="27">Y16/AA16</f>
        <v>0.20634920634920634</v>
      </c>
      <c r="AC16" s="1">
        <f t="shared" ref="AC16:AC21" si="28">Z16/AA16</f>
        <v>0.18253968253968253</v>
      </c>
      <c r="AE16" s="1">
        <v>2</v>
      </c>
      <c r="AF16">
        <v>37</v>
      </c>
      <c r="AG16" s="3">
        <v>36</v>
      </c>
      <c r="AH16" s="3">
        <v>136</v>
      </c>
      <c r="AI16" s="1">
        <f t="shared" ref="AI16:AI21" si="29">AF16/AH16</f>
        <v>0.27205882352941174</v>
      </c>
      <c r="AJ16" s="1">
        <f t="shared" ref="AJ16:AJ21" si="30">AG16/AH16</f>
        <v>0.26470588235294118</v>
      </c>
      <c r="AL16" s="1">
        <v>2</v>
      </c>
      <c r="AM16">
        <v>38</v>
      </c>
      <c r="AN16" s="2">
        <v>32</v>
      </c>
      <c r="AO16" s="3">
        <v>152</v>
      </c>
      <c r="AP16" s="1">
        <f t="shared" ref="AP16:AP21" si="31">AM16/AO16</f>
        <v>0.25</v>
      </c>
      <c r="AQ16" s="1">
        <f t="shared" ref="AQ16:AQ21" si="32">AN16/AO16</f>
        <v>0.21052631578947367</v>
      </c>
      <c r="AS16" s="1">
        <v>2</v>
      </c>
      <c r="AT16">
        <v>33</v>
      </c>
      <c r="AU16">
        <v>25</v>
      </c>
      <c r="AV16" s="3">
        <v>125</v>
      </c>
      <c r="AW16" s="1">
        <f t="shared" ref="AW16:AW21" si="33">AT16/AV16</f>
        <v>0.26400000000000001</v>
      </c>
      <c r="AX16" s="1">
        <f t="shared" ref="AX16:AX21" si="34">AU16/AV16</f>
        <v>0.2</v>
      </c>
      <c r="AZ16" s="1">
        <v>2</v>
      </c>
      <c r="BA16" s="3">
        <v>31</v>
      </c>
      <c r="BB16">
        <v>29</v>
      </c>
      <c r="BC16" s="3">
        <v>118</v>
      </c>
      <c r="BD16" s="1">
        <f t="shared" ref="BD16:BD21" si="35">BA16/BC16</f>
        <v>0.26271186440677968</v>
      </c>
      <c r="BE16" s="1">
        <f t="shared" ref="BE16:BE21" si="36">BB16/BC16</f>
        <v>0.24576271186440679</v>
      </c>
    </row>
    <row r="17" spans="2:57" x14ac:dyDescent="0.2">
      <c r="B17" s="1">
        <v>3</v>
      </c>
      <c r="C17">
        <v>20</v>
      </c>
      <c r="D17">
        <v>73</v>
      </c>
      <c r="E17">
        <v>191</v>
      </c>
      <c r="F17" s="1">
        <f t="shared" si="21"/>
        <v>0.10471204188481675</v>
      </c>
      <c r="G17" s="1">
        <f t="shared" si="22"/>
        <v>0.38219895287958117</v>
      </c>
      <c r="I17" s="1">
        <v>3</v>
      </c>
      <c r="J17">
        <v>10</v>
      </c>
      <c r="K17">
        <v>123</v>
      </c>
      <c r="L17">
        <v>160</v>
      </c>
      <c r="M17" s="1">
        <f t="shared" si="23"/>
        <v>6.25E-2</v>
      </c>
      <c r="N17" s="1">
        <f t="shared" si="24"/>
        <v>0.76875000000000004</v>
      </c>
      <c r="P17" s="1">
        <v>3</v>
      </c>
      <c r="Q17">
        <v>18</v>
      </c>
      <c r="R17">
        <v>119</v>
      </c>
      <c r="S17">
        <v>170</v>
      </c>
      <c r="T17" s="1">
        <f t="shared" si="25"/>
        <v>0.10588235294117647</v>
      </c>
      <c r="U17" s="1">
        <f t="shared" si="26"/>
        <v>0.7</v>
      </c>
      <c r="X17" s="1">
        <v>3</v>
      </c>
      <c r="Y17" s="3">
        <v>15</v>
      </c>
      <c r="Z17">
        <v>100</v>
      </c>
      <c r="AA17" s="3">
        <v>133</v>
      </c>
      <c r="AB17" s="1">
        <f t="shared" si="27"/>
        <v>0.11278195488721804</v>
      </c>
      <c r="AC17" s="1">
        <f t="shared" si="28"/>
        <v>0.75187969924812026</v>
      </c>
      <c r="AE17" s="1">
        <v>3</v>
      </c>
      <c r="AF17">
        <v>21</v>
      </c>
      <c r="AG17" s="3">
        <v>105</v>
      </c>
      <c r="AH17" s="3">
        <v>127</v>
      </c>
      <c r="AI17" s="1">
        <f t="shared" si="29"/>
        <v>0.16535433070866143</v>
      </c>
      <c r="AJ17" s="1">
        <f t="shared" si="30"/>
        <v>0.82677165354330706</v>
      </c>
      <c r="AL17" s="1">
        <v>3</v>
      </c>
      <c r="AM17">
        <v>39</v>
      </c>
      <c r="AN17" s="2">
        <v>108</v>
      </c>
      <c r="AO17" s="3">
        <v>148</v>
      </c>
      <c r="AP17" s="1">
        <f t="shared" si="31"/>
        <v>0.26351351351351349</v>
      </c>
      <c r="AQ17" s="1">
        <f t="shared" si="32"/>
        <v>0.72972972972972971</v>
      </c>
      <c r="AS17" s="1">
        <v>3</v>
      </c>
      <c r="AT17">
        <v>27</v>
      </c>
      <c r="AU17">
        <v>88</v>
      </c>
      <c r="AV17" s="3">
        <v>124</v>
      </c>
      <c r="AW17" s="1">
        <f t="shared" si="33"/>
        <v>0.21774193548387097</v>
      </c>
      <c r="AX17" s="1">
        <f t="shared" si="34"/>
        <v>0.70967741935483875</v>
      </c>
      <c r="AZ17" s="1">
        <v>3</v>
      </c>
      <c r="BA17" s="3">
        <v>24</v>
      </c>
      <c r="BB17">
        <v>96</v>
      </c>
      <c r="BC17" s="3">
        <v>139</v>
      </c>
      <c r="BD17" s="1">
        <f t="shared" si="35"/>
        <v>0.17266187050359713</v>
      </c>
      <c r="BE17" s="1">
        <f t="shared" si="36"/>
        <v>0.69064748201438853</v>
      </c>
    </row>
    <row r="18" spans="2:57" x14ac:dyDescent="0.2">
      <c r="B18" s="1">
        <v>4</v>
      </c>
      <c r="C18">
        <v>5</v>
      </c>
      <c r="D18">
        <v>137</v>
      </c>
      <c r="E18">
        <v>181</v>
      </c>
      <c r="F18" s="1">
        <f t="shared" si="21"/>
        <v>2.7624309392265192E-2</v>
      </c>
      <c r="G18" s="1">
        <f t="shared" si="22"/>
        <v>0.75690607734806625</v>
      </c>
      <c r="I18" s="1">
        <v>4</v>
      </c>
      <c r="J18">
        <v>4</v>
      </c>
      <c r="K18">
        <v>149</v>
      </c>
      <c r="L18">
        <v>177</v>
      </c>
      <c r="M18" s="1">
        <f t="shared" si="23"/>
        <v>2.2598870056497175E-2</v>
      </c>
      <c r="N18" s="1">
        <f t="shared" si="24"/>
        <v>0.84180790960451979</v>
      </c>
      <c r="P18" s="1">
        <v>4</v>
      </c>
      <c r="Q18">
        <v>4</v>
      </c>
      <c r="R18">
        <v>146</v>
      </c>
      <c r="S18">
        <v>193</v>
      </c>
      <c r="T18" s="1">
        <f t="shared" si="25"/>
        <v>2.072538860103627E-2</v>
      </c>
      <c r="U18" s="1">
        <f t="shared" si="26"/>
        <v>0.75647668393782386</v>
      </c>
      <c r="X18" s="1">
        <v>4</v>
      </c>
      <c r="Y18">
        <v>9</v>
      </c>
      <c r="Z18">
        <v>105</v>
      </c>
      <c r="AA18" s="3">
        <v>157</v>
      </c>
      <c r="AB18" s="1">
        <f t="shared" si="27"/>
        <v>5.7324840764331211E-2</v>
      </c>
      <c r="AC18" s="1">
        <f t="shared" si="28"/>
        <v>0.66878980891719741</v>
      </c>
      <c r="AE18" s="1">
        <v>4</v>
      </c>
      <c r="AF18">
        <v>4</v>
      </c>
      <c r="AG18">
        <v>117</v>
      </c>
      <c r="AH18" s="3">
        <v>152</v>
      </c>
      <c r="AI18" s="1">
        <f t="shared" si="29"/>
        <v>2.6315789473684209E-2</v>
      </c>
      <c r="AJ18" s="1">
        <f t="shared" si="30"/>
        <v>0.76973684210526316</v>
      </c>
      <c r="AL18" s="1">
        <v>4</v>
      </c>
      <c r="AM18">
        <v>18</v>
      </c>
      <c r="AN18" s="2">
        <v>137</v>
      </c>
      <c r="AO18" s="3">
        <v>171</v>
      </c>
      <c r="AP18" s="1">
        <f t="shared" si="31"/>
        <v>0.10526315789473684</v>
      </c>
      <c r="AQ18" s="1">
        <f t="shared" si="32"/>
        <v>0.80116959064327486</v>
      </c>
      <c r="AS18" s="1">
        <v>4</v>
      </c>
      <c r="AT18">
        <v>14</v>
      </c>
      <c r="AU18">
        <v>98</v>
      </c>
      <c r="AV18" s="3">
        <v>142</v>
      </c>
      <c r="AW18" s="1">
        <f t="shared" si="33"/>
        <v>9.8591549295774641E-2</v>
      </c>
      <c r="AX18" s="1">
        <f t="shared" si="34"/>
        <v>0.6901408450704225</v>
      </c>
      <c r="AZ18" s="1">
        <v>4</v>
      </c>
      <c r="BA18" s="3">
        <v>9</v>
      </c>
      <c r="BB18">
        <v>106</v>
      </c>
      <c r="BC18">
        <v>149</v>
      </c>
      <c r="BD18" s="1">
        <f t="shared" si="35"/>
        <v>6.0402684563758392E-2</v>
      </c>
      <c r="BE18" s="1">
        <f t="shared" si="36"/>
        <v>0.71140939597315433</v>
      </c>
    </row>
    <row r="19" spans="2:57" x14ac:dyDescent="0.2">
      <c r="B19" s="1">
        <v>5</v>
      </c>
      <c r="C19">
        <v>3</v>
      </c>
      <c r="D19">
        <v>164</v>
      </c>
      <c r="E19">
        <v>220</v>
      </c>
      <c r="F19" s="1">
        <f t="shared" si="21"/>
        <v>1.3636363636363636E-2</v>
      </c>
      <c r="G19" s="1">
        <f t="shared" si="22"/>
        <v>0.74545454545454548</v>
      </c>
      <c r="I19" s="1">
        <v>5</v>
      </c>
      <c r="J19">
        <v>11</v>
      </c>
      <c r="K19">
        <v>161</v>
      </c>
      <c r="L19">
        <v>228</v>
      </c>
      <c r="M19" s="1">
        <f t="shared" si="23"/>
        <v>4.8245614035087717E-2</v>
      </c>
      <c r="N19" s="1">
        <f t="shared" si="24"/>
        <v>0.70614035087719296</v>
      </c>
      <c r="P19" s="1">
        <v>5</v>
      </c>
      <c r="Q19">
        <v>11</v>
      </c>
      <c r="R19">
        <v>179</v>
      </c>
      <c r="S19">
        <v>229</v>
      </c>
      <c r="T19" s="1">
        <f t="shared" si="25"/>
        <v>4.8034934497816595E-2</v>
      </c>
      <c r="U19" s="1">
        <f t="shared" si="26"/>
        <v>0.78165938864628826</v>
      </c>
      <c r="X19" s="1">
        <v>5</v>
      </c>
      <c r="Y19">
        <v>5</v>
      </c>
      <c r="Z19">
        <v>183</v>
      </c>
      <c r="AA19" s="3">
        <v>165</v>
      </c>
      <c r="AB19" s="1">
        <f t="shared" si="27"/>
        <v>3.0303030303030304E-2</v>
      </c>
      <c r="AC19" s="1">
        <f t="shared" si="28"/>
        <v>1.1090909090909091</v>
      </c>
      <c r="AE19" s="1">
        <v>5</v>
      </c>
      <c r="AF19">
        <v>4</v>
      </c>
      <c r="AG19">
        <v>192</v>
      </c>
      <c r="AH19" s="3">
        <v>180</v>
      </c>
      <c r="AI19" s="1">
        <f t="shared" si="29"/>
        <v>2.2222222222222223E-2</v>
      </c>
      <c r="AJ19" s="1">
        <f t="shared" si="30"/>
        <v>1.0666666666666667</v>
      </c>
      <c r="AL19" s="1">
        <v>5</v>
      </c>
      <c r="AM19">
        <v>3</v>
      </c>
      <c r="AN19" s="2">
        <v>172</v>
      </c>
      <c r="AO19" s="3">
        <v>198</v>
      </c>
      <c r="AP19" s="1">
        <f t="shared" si="31"/>
        <v>1.5151515151515152E-2</v>
      </c>
      <c r="AQ19" s="1">
        <f t="shared" si="32"/>
        <v>0.86868686868686873</v>
      </c>
      <c r="AS19" s="1">
        <v>5</v>
      </c>
      <c r="AT19">
        <v>2</v>
      </c>
      <c r="AU19">
        <v>144</v>
      </c>
      <c r="AV19" s="3">
        <v>154</v>
      </c>
      <c r="AW19" s="1">
        <f t="shared" si="33"/>
        <v>1.2987012987012988E-2</v>
      </c>
      <c r="AX19" s="1">
        <f t="shared" si="34"/>
        <v>0.93506493506493504</v>
      </c>
      <c r="AZ19" s="1">
        <v>5</v>
      </c>
      <c r="BA19" s="3">
        <v>3</v>
      </c>
      <c r="BB19">
        <v>161</v>
      </c>
      <c r="BC19">
        <v>168</v>
      </c>
      <c r="BD19" s="1">
        <f t="shared" si="35"/>
        <v>1.7857142857142856E-2</v>
      </c>
      <c r="BE19" s="1">
        <f t="shared" si="36"/>
        <v>0.95833333333333337</v>
      </c>
    </row>
    <row r="20" spans="2:57" x14ac:dyDescent="0.2">
      <c r="B20" s="1">
        <v>6</v>
      </c>
      <c r="C20">
        <v>1</v>
      </c>
      <c r="D20">
        <v>102</v>
      </c>
      <c r="E20">
        <v>127</v>
      </c>
      <c r="F20" s="1">
        <f t="shared" si="21"/>
        <v>7.874015748031496E-3</v>
      </c>
      <c r="G20" s="1">
        <f t="shared" si="22"/>
        <v>0.80314960629921262</v>
      </c>
      <c r="I20" s="1">
        <v>6</v>
      </c>
      <c r="J20">
        <v>6</v>
      </c>
      <c r="K20">
        <v>74</v>
      </c>
      <c r="L20">
        <v>103</v>
      </c>
      <c r="M20" s="1">
        <f t="shared" si="23"/>
        <v>5.8252427184466021E-2</v>
      </c>
      <c r="N20" s="1">
        <f t="shared" si="24"/>
        <v>0.71844660194174759</v>
      </c>
      <c r="P20" s="1">
        <v>6</v>
      </c>
      <c r="Q20">
        <v>2</v>
      </c>
      <c r="R20">
        <v>71</v>
      </c>
      <c r="S20">
        <v>85</v>
      </c>
      <c r="T20" s="1">
        <f t="shared" si="25"/>
        <v>2.3529411764705882E-2</v>
      </c>
      <c r="U20" s="1">
        <f t="shared" si="26"/>
        <v>0.83529411764705885</v>
      </c>
      <c r="X20" s="1">
        <v>6</v>
      </c>
      <c r="Y20">
        <v>11</v>
      </c>
      <c r="Z20">
        <v>46</v>
      </c>
      <c r="AA20" s="3">
        <v>54</v>
      </c>
      <c r="AB20" s="1">
        <f t="shared" si="27"/>
        <v>0.20370370370370369</v>
      </c>
      <c r="AC20" s="1">
        <f t="shared" si="28"/>
        <v>0.85185185185185186</v>
      </c>
      <c r="AE20" s="1">
        <v>6</v>
      </c>
      <c r="AF20">
        <v>11</v>
      </c>
      <c r="AG20">
        <v>60</v>
      </c>
      <c r="AH20" s="3">
        <v>52</v>
      </c>
      <c r="AI20" s="1">
        <f t="shared" si="29"/>
        <v>0.21153846153846154</v>
      </c>
      <c r="AJ20" s="1">
        <f t="shared" si="30"/>
        <v>1.1538461538461537</v>
      </c>
      <c r="AL20" s="1">
        <v>6</v>
      </c>
      <c r="AM20">
        <v>0</v>
      </c>
      <c r="AN20" s="2">
        <v>16</v>
      </c>
      <c r="AO20" s="3">
        <v>35</v>
      </c>
      <c r="AP20" s="1">
        <f t="shared" si="31"/>
        <v>0</v>
      </c>
      <c r="AQ20" s="1">
        <f t="shared" si="32"/>
        <v>0.45714285714285713</v>
      </c>
      <c r="AS20" s="1">
        <v>6</v>
      </c>
      <c r="AT20">
        <v>1</v>
      </c>
      <c r="AU20">
        <v>41</v>
      </c>
      <c r="AV20" s="3">
        <v>53</v>
      </c>
      <c r="AW20" s="1">
        <f t="shared" si="33"/>
        <v>1.8867924528301886E-2</v>
      </c>
      <c r="AX20" s="1">
        <f t="shared" si="34"/>
        <v>0.77358490566037741</v>
      </c>
      <c r="AZ20" s="1">
        <v>6</v>
      </c>
      <c r="BA20" s="3">
        <v>1</v>
      </c>
      <c r="BB20">
        <v>26</v>
      </c>
      <c r="BC20">
        <v>38</v>
      </c>
      <c r="BD20" s="1">
        <f t="shared" si="35"/>
        <v>2.6315789473684209E-2</v>
      </c>
      <c r="BE20" s="1">
        <f t="shared" si="36"/>
        <v>0.68421052631578949</v>
      </c>
    </row>
    <row r="21" spans="2:57" x14ac:dyDescent="0.2">
      <c r="B21" s="1" t="s">
        <v>9</v>
      </c>
      <c r="C21" s="1">
        <f>SUM(C15:C20)</f>
        <v>56</v>
      </c>
      <c r="D21" s="1">
        <f t="shared" ref="D21:E21" si="37">SUM(D15:D20)</f>
        <v>571</v>
      </c>
      <c r="E21" s="1">
        <f t="shared" si="37"/>
        <v>1042</v>
      </c>
      <c r="F21" s="1">
        <f t="shared" si="21"/>
        <v>5.3742802303262956E-2</v>
      </c>
      <c r="G21" s="1">
        <f t="shared" si="22"/>
        <v>0.54798464491362764</v>
      </c>
      <c r="I21" s="1" t="s">
        <v>9</v>
      </c>
      <c r="J21" s="1">
        <f>SUM(J15:J20)</f>
        <v>75</v>
      </c>
      <c r="K21" s="1">
        <f t="shared" ref="K21:L21" si="38">SUM(K15:K20)</f>
        <v>600</v>
      </c>
      <c r="L21" s="1">
        <f t="shared" si="38"/>
        <v>998</v>
      </c>
      <c r="M21" s="1">
        <f t="shared" si="23"/>
        <v>7.5150300601202411E-2</v>
      </c>
      <c r="N21" s="1">
        <f t="shared" si="24"/>
        <v>0.60120240480961928</v>
      </c>
      <c r="P21" s="1" t="s">
        <v>9</v>
      </c>
      <c r="Q21" s="1">
        <f>SUM(Q15:Q20)</f>
        <v>107</v>
      </c>
      <c r="R21" s="1">
        <f t="shared" ref="R21:S21" si="39">SUM(R15:R20)</f>
        <v>595</v>
      </c>
      <c r="S21" s="1">
        <f t="shared" si="39"/>
        <v>1001</v>
      </c>
      <c r="T21" s="1">
        <f t="shared" si="25"/>
        <v>0.1068931068931069</v>
      </c>
      <c r="U21" s="1">
        <f t="shared" si="26"/>
        <v>0.59440559440559437</v>
      </c>
      <c r="X21" s="1" t="s">
        <v>9</v>
      </c>
      <c r="Y21" s="1">
        <f>SUM(Y15:Y20)</f>
        <v>88</v>
      </c>
      <c r="Z21" s="1">
        <f t="shared" ref="Z21:AA21" si="40">SUM(Z15:Z20)</f>
        <v>467</v>
      </c>
      <c r="AA21" s="1">
        <f t="shared" si="40"/>
        <v>747</v>
      </c>
      <c r="AB21" s="1">
        <f t="shared" si="27"/>
        <v>0.11780455153949129</v>
      </c>
      <c r="AC21" s="1">
        <f t="shared" si="28"/>
        <v>0.62516733601070951</v>
      </c>
      <c r="AE21" s="1" t="s">
        <v>9</v>
      </c>
      <c r="AF21" s="1">
        <f>SUM(AF15:AF20)</f>
        <v>118</v>
      </c>
      <c r="AG21" s="1">
        <f t="shared" ref="AG21:AH21" si="41">SUM(AG15:AG20)</f>
        <v>530</v>
      </c>
      <c r="AH21" s="1">
        <f t="shared" si="41"/>
        <v>782</v>
      </c>
      <c r="AI21" s="1">
        <f t="shared" si="29"/>
        <v>0.15089514066496162</v>
      </c>
      <c r="AJ21" s="1">
        <f t="shared" si="30"/>
        <v>0.67774936061381075</v>
      </c>
      <c r="AL21" s="1" t="s">
        <v>9</v>
      </c>
      <c r="AM21" s="1">
        <f>SUM(AM15:AM20)</f>
        <v>140</v>
      </c>
      <c r="AN21" s="1">
        <f t="shared" ref="AN21:AO21" si="42">SUM(AN15:AN20)</f>
        <v>476</v>
      </c>
      <c r="AO21" s="1">
        <f t="shared" si="42"/>
        <v>855</v>
      </c>
      <c r="AP21" s="1">
        <f t="shared" si="31"/>
        <v>0.16374269005847952</v>
      </c>
      <c r="AQ21" s="1">
        <f t="shared" si="32"/>
        <v>0.5567251461988304</v>
      </c>
      <c r="AS21" s="1" t="s">
        <v>9</v>
      </c>
      <c r="AT21" s="1">
        <f>SUM(AT15:AT20)</f>
        <v>97</v>
      </c>
      <c r="AU21" s="1">
        <f t="shared" ref="AU21:AV21" si="43">SUM(AU15:AU20)</f>
        <v>408</v>
      </c>
      <c r="AV21" s="1">
        <f t="shared" si="43"/>
        <v>731</v>
      </c>
      <c r="AW21" s="1">
        <f t="shared" si="33"/>
        <v>0.13269493844049249</v>
      </c>
      <c r="AX21" s="1">
        <f t="shared" si="34"/>
        <v>0.55813953488372092</v>
      </c>
      <c r="AZ21" s="1" t="s">
        <v>9</v>
      </c>
      <c r="BA21" s="1">
        <f>SUM(BA15:BA20)</f>
        <v>90</v>
      </c>
      <c r="BB21" s="1">
        <f t="shared" ref="BB21:BC21" si="44">SUM(BB15:BB20)</f>
        <v>426</v>
      </c>
      <c r="BC21" s="1">
        <f t="shared" si="44"/>
        <v>744</v>
      </c>
      <c r="BD21" s="1">
        <f t="shared" si="35"/>
        <v>0.12096774193548387</v>
      </c>
      <c r="BE21" s="1">
        <f t="shared" si="36"/>
        <v>0.57258064516129037</v>
      </c>
    </row>
    <row r="23" spans="2:57" x14ac:dyDescent="0.2">
      <c r="B23" t="s">
        <v>65</v>
      </c>
      <c r="X23" t="s">
        <v>105</v>
      </c>
      <c r="Z23" s="2"/>
      <c r="AA23" s="2"/>
      <c r="AB23" s="2"/>
    </row>
    <row r="24" spans="2:57" x14ac:dyDescent="0.2">
      <c r="B24" s="1" t="s">
        <v>3</v>
      </c>
      <c r="C24" s="1" t="s">
        <v>4</v>
      </c>
      <c r="D24" s="1" t="s">
        <v>5</v>
      </c>
      <c r="E24" s="1" t="s">
        <v>6</v>
      </c>
      <c r="F24" s="1" t="s">
        <v>7</v>
      </c>
      <c r="G24" s="1" t="s">
        <v>8</v>
      </c>
      <c r="I24" s="1" t="s">
        <v>3</v>
      </c>
      <c r="J24" s="1" t="s">
        <v>4</v>
      </c>
      <c r="K24" s="1" t="s">
        <v>5</v>
      </c>
      <c r="L24" s="1" t="s">
        <v>6</v>
      </c>
      <c r="M24" s="1" t="s">
        <v>7</v>
      </c>
      <c r="N24" s="1" t="s">
        <v>8</v>
      </c>
      <c r="P24" s="1" t="s">
        <v>3</v>
      </c>
      <c r="Q24" s="1" t="s">
        <v>4</v>
      </c>
      <c r="R24" s="1" t="s">
        <v>5</v>
      </c>
      <c r="S24" s="1" t="s">
        <v>6</v>
      </c>
      <c r="T24" s="1" t="s">
        <v>7</v>
      </c>
      <c r="U24" s="1" t="s">
        <v>8</v>
      </c>
      <c r="X24" s="1" t="s">
        <v>3</v>
      </c>
      <c r="Y24" s="1" t="s">
        <v>4</v>
      </c>
      <c r="Z24" s="1" t="s">
        <v>5</v>
      </c>
      <c r="AA24" s="1" t="s">
        <v>6</v>
      </c>
      <c r="AB24" s="1" t="s">
        <v>7</v>
      </c>
      <c r="AC24" s="1" t="s">
        <v>8</v>
      </c>
      <c r="AE24" s="1" t="s">
        <v>3</v>
      </c>
      <c r="AF24" s="1" t="s">
        <v>4</v>
      </c>
      <c r="AG24" s="1" t="s">
        <v>5</v>
      </c>
      <c r="AH24" s="1" t="s">
        <v>6</v>
      </c>
      <c r="AI24" s="1" t="s">
        <v>7</v>
      </c>
      <c r="AJ24" s="1" t="s">
        <v>8</v>
      </c>
      <c r="AL24" s="1" t="s">
        <v>3</v>
      </c>
      <c r="AM24" s="1" t="s">
        <v>4</v>
      </c>
      <c r="AN24" s="1" t="s">
        <v>5</v>
      </c>
      <c r="AO24" s="1" t="s">
        <v>6</v>
      </c>
      <c r="AP24" s="1" t="s">
        <v>7</v>
      </c>
      <c r="AQ24" s="1" t="s">
        <v>8</v>
      </c>
    </row>
    <row r="25" spans="2:57" x14ac:dyDescent="0.2">
      <c r="B25" s="1">
        <v>1</v>
      </c>
      <c r="C25">
        <v>43</v>
      </c>
      <c r="D25">
        <v>34</v>
      </c>
      <c r="E25">
        <v>143</v>
      </c>
      <c r="F25" s="1">
        <f>C25/E25</f>
        <v>0.30069930069930068</v>
      </c>
      <c r="G25" s="1">
        <f>D25/E25</f>
        <v>0.23776223776223776</v>
      </c>
      <c r="I25" s="1">
        <v>1</v>
      </c>
      <c r="J25">
        <v>34</v>
      </c>
      <c r="K25">
        <v>37</v>
      </c>
      <c r="L25">
        <v>226</v>
      </c>
      <c r="M25" s="1">
        <f>J25/L25</f>
        <v>0.15044247787610621</v>
      </c>
      <c r="N25" s="1">
        <f>K25/L25</f>
        <v>0.16371681415929204</v>
      </c>
      <c r="P25" s="1">
        <v>1</v>
      </c>
      <c r="Q25">
        <v>32</v>
      </c>
      <c r="R25">
        <v>36</v>
      </c>
      <c r="S25">
        <v>157</v>
      </c>
      <c r="T25" s="1">
        <f>Q25/S25</f>
        <v>0.20382165605095542</v>
      </c>
      <c r="U25" s="1">
        <f>R25/S25</f>
        <v>0.22929936305732485</v>
      </c>
      <c r="X25" s="1">
        <v>1</v>
      </c>
      <c r="Y25">
        <v>27</v>
      </c>
      <c r="Z25">
        <v>34</v>
      </c>
      <c r="AA25">
        <v>128</v>
      </c>
      <c r="AB25" s="1">
        <f>Y25/AA25</f>
        <v>0.2109375</v>
      </c>
      <c r="AC25" s="1">
        <f>Z25/AA25</f>
        <v>0.265625</v>
      </c>
      <c r="AE25" s="1">
        <v>1</v>
      </c>
      <c r="AF25">
        <v>26</v>
      </c>
      <c r="AG25">
        <v>24</v>
      </c>
      <c r="AH25">
        <v>135</v>
      </c>
      <c r="AI25" s="1">
        <f>AF25/AH25</f>
        <v>0.19259259259259259</v>
      </c>
      <c r="AJ25" s="1">
        <f>AG25/AH25</f>
        <v>0.17777777777777778</v>
      </c>
      <c r="AL25" s="1">
        <v>1</v>
      </c>
      <c r="AM25">
        <v>41</v>
      </c>
      <c r="AN25">
        <v>7</v>
      </c>
      <c r="AO25">
        <v>117</v>
      </c>
      <c r="AP25" s="1">
        <f>AM25/AO25</f>
        <v>0.3504273504273504</v>
      </c>
      <c r="AQ25" s="1">
        <f>AN25/AO25</f>
        <v>5.9829059829059832E-2</v>
      </c>
    </row>
    <row r="26" spans="2:57" x14ac:dyDescent="0.2">
      <c r="B26" s="1">
        <v>2</v>
      </c>
      <c r="C26">
        <v>31</v>
      </c>
      <c r="D26">
        <v>25</v>
      </c>
      <c r="E26">
        <v>136</v>
      </c>
      <c r="F26" s="1">
        <f t="shared" ref="F26:F31" si="45">C26/E26</f>
        <v>0.22794117647058823</v>
      </c>
      <c r="G26" s="1">
        <f t="shared" ref="G26:G31" si="46">D26/E26</f>
        <v>0.18382352941176472</v>
      </c>
      <c r="I26" s="1">
        <v>2</v>
      </c>
      <c r="J26">
        <v>14</v>
      </c>
      <c r="K26">
        <v>42</v>
      </c>
      <c r="L26">
        <v>256</v>
      </c>
      <c r="M26" s="1">
        <f t="shared" ref="M26:M31" si="47">J26/L26</f>
        <v>5.46875E-2</v>
      </c>
      <c r="N26" s="1">
        <f t="shared" ref="N26:N31" si="48">K26/L26</f>
        <v>0.1640625</v>
      </c>
      <c r="P26" s="1">
        <v>2</v>
      </c>
      <c r="Q26">
        <v>21</v>
      </c>
      <c r="R26">
        <v>40</v>
      </c>
      <c r="S26">
        <v>184</v>
      </c>
      <c r="T26" s="1">
        <f t="shared" ref="T26:T31" si="49">Q26/S26</f>
        <v>0.11413043478260869</v>
      </c>
      <c r="U26" s="1">
        <f t="shared" ref="U26:U31" si="50">R26/S26</f>
        <v>0.21739130434782608</v>
      </c>
      <c r="X26" s="1">
        <v>2</v>
      </c>
      <c r="Y26">
        <v>35</v>
      </c>
      <c r="Z26">
        <v>41</v>
      </c>
      <c r="AA26">
        <v>117</v>
      </c>
      <c r="AB26" s="1">
        <f t="shared" ref="AB26:AB31" si="51">Y26/AA26</f>
        <v>0.29914529914529914</v>
      </c>
      <c r="AC26" s="1">
        <f t="shared" ref="AC26:AC31" si="52">Z26/AA26</f>
        <v>0.3504273504273504</v>
      </c>
      <c r="AE26" s="1">
        <v>2</v>
      </c>
      <c r="AF26">
        <v>17</v>
      </c>
      <c r="AG26">
        <v>66</v>
      </c>
      <c r="AH26">
        <v>129</v>
      </c>
      <c r="AI26" s="1">
        <f t="shared" ref="AI26:AI31" si="53">AF26/AH26</f>
        <v>0.13178294573643412</v>
      </c>
      <c r="AJ26" s="1">
        <f t="shared" ref="AJ26:AJ31" si="54">AG26/AH26</f>
        <v>0.51162790697674421</v>
      </c>
      <c r="AL26" s="1">
        <v>2</v>
      </c>
      <c r="AM26">
        <v>22</v>
      </c>
      <c r="AN26">
        <v>25</v>
      </c>
      <c r="AO26">
        <v>139</v>
      </c>
      <c r="AP26" s="1">
        <f t="shared" ref="AP26:AP31" si="55">AM26/AO26</f>
        <v>0.15827338129496402</v>
      </c>
      <c r="AQ26" s="1">
        <f t="shared" ref="AQ26:AQ31" si="56">AN26/AO26</f>
        <v>0.17985611510791366</v>
      </c>
    </row>
    <row r="27" spans="2:57" x14ac:dyDescent="0.2">
      <c r="B27" s="1">
        <v>3</v>
      </c>
      <c r="C27">
        <v>21</v>
      </c>
      <c r="D27">
        <v>114</v>
      </c>
      <c r="E27">
        <v>130</v>
      </c>
      <c r="F27" s="1">
        <f t="shared" si="45"/>
        <v>0.16153846153846155</v>
      </c>
      <c r="G27" s="1">
        <f t="shared" si="46"/>
        <v>0.87692307692307692</v>
      </c>
      <c r="I27" s="1">
        <v>3</v>
      </c>
      <c r="J27">
        <v>10</v>
      </c>
      <c r="K27">
        <v>148</v>
      </c>
      <c r="L27">
        <v>262</v>
      </c>
      <c r="M27" s="1">
        <f t="shared" si="47"/>
        <v>3.8167938931297711E-2</v>
      </c>
      <c r="N27" s="1">
        <f t="shared" si="48"/>
        <v>0.56488549618320616</v>
      </c>
      <c r="P27" s="1">
        <v>3</v>
      </c>
      <c r="Q27">
        <v>12</v>
      </c>
      <c r="R27">
        <v>130</v>
      </c>
      <c r="S27">
        <v>159</v>
      </c>
      <c r="T27" s="1">
        <f t="shared" si="49"/>
        <v>7.5471698113207544E-2</v>
      </c>
      <c r="U27" s="1">
        <f t="shared" si="50"/>
        <v>0.8176100628930818</v>
      </c>
      <c r="X27" s="1">
        <v>3</v>
      </c>
      <c r="Y27">
        <v>39</v>
      </c>
      <c r="Z27">
        <v>86</v>
      </c>
      <c r="AA27">
        <v>103</v>
      </c>
      <c r="AB27" s="1">
        <f t="shared" si="51"/>
        <v>0.37864077669902912</v>
      </c>
      <c r="AC27" s="1">
        <f t="shared" si="52"/>
        <v>0.83495145631067957</v>
      </c>
      <c r="AE27" s="1">
        <v>3</v>
      </c>
      <c r="AF27">
        <v>8</v>
      </c>
      <c r="AG27">
        <v>93</v>
      </c>
      <c r="AH27">
        <v>97</v>
      </c>
      <c r="AI27" s="1">
        <f t="shared" si="53"/>
        <v>8.247422680412371E-2</v>
      </c>
      <c r="AJ27" s="1">
        <f t="shared" si="54"/>
        <v>0.95876288659793818</v>
      </c>
      <c r="AL27" s="1">
        <v>3</v>
      </c>
      <c r="AM27">
        <v>11</v>
      </c>
      <c r="AN27">
        <v>104</v>
      </c>
      <c r="AO27">
        <v>115</v>
      </c>
      <c r="AP27" s="1">
        <f t="shared" si="55"/>
        <v>9.5652173913043481E-2</v>
      </c>
      <c r="AQ27" s="1">
        <f t="shared" si="56"/>
        <v>0.90434782608695652</v>
      </c>
    </row>
    <row r="28" spans="2:57" x14ac:dyDescent="0.2">
      <c r="B28" s="1">
        <v>4</v>
      </c>
      <c r="C28">
        <v>6</v>
      </c>
      <c r="D28">
        <v>139</v>
      </c>
      <c r="E28">
        <v>182</v>
      </c>
      <c r="F28" s="1">
        <f t="shared" si="45"/>
        <v>3.2967032967032968E-2</v>
      </c>
      <c r="G28" s="1">
        <f t="shared" si="46"/>
        <v>0.76373626373626369</v>
      </c>
      <c r="I28" s="1">
        <v>4</v>
      </c>
      <c r="J28">
        <v>4</v>
      </c>
      <c r="K28">
        <v>205</v>
      </c>
      <c r="L28">
        <v>273</v>
      </c>
      <c r="M28" s="1">
        <f t="shared" si="47"/>
        <v>1.4652014652014652E-2</v>
      </c>
      <c r="N28" s="1">
        <f t="shared" si="48"/>
        <v>0.75091575091575091</v>
      </c>
      <c r="P28" s="1">
        <v>4</v>
      </c>
      <c r="Q28">
        <v>6</v>
      </c>
      <c r="R28">
        <v>150</v>
      </c>
      <c r="S28">
        <v>230</v>
      </c>
      <c r="T28" s="1">
        <f t="shared" si="49"/>
        <v>2.6086956521739129E-2</v>
      </c>
      <c r="U28" s="1">
        <f t="shared" si="50"/>
        <v>0.65217391304347827</v>
      </c>
      <c r="X28" s="1">
        <v>4</v>
      </c>
      <c r="Y28">
        <v>1</v>
      </c>
      <c r="Z28">
        <v>97</v>
      </c>
      <c r="AA28">
        <v>100</v>
      </c>
      <c r="AB28" s="1">
        <f t="shared" si="51"/>
        <v>0.01</v>
      </c>
      <c r="AC28" s="1">
        <f t="shared" si="52"/>
        <v>0.97</v>
      </c>
      <c r="AE28" s="1">
        <v>4</v>
      </c>
      <c r="AF28">
        <v>1</v>
      </c>
      <c r="AG28">
        <v>131</v>
      </c>
      <c r="AH28">
        <v>128</v>
      </c>
      <c r="AI28" s="1">
        <f t="shared" si="53"/>
        <v>7.8125E-3</v>
      </c>
      <c r="AJ28" s="1">
        <f t="shared" si="54"/>
        <v>1.0234375</v>
      </c>
      <c r="AL28" s="1">
        <v>4</v>
      </c>
      <c r="AM28">
        <v>5</v>
      </c>
      <c r="AN28">
        <v>135</v>
      </c>
      <c r="AO28">
        <v>113</v>
      </c>
      <c r="AP28" s="1">
        <f t="shared" si="55"/>
        <v>4.4247787610619468E-2</v>
      </c>
      <c r="AQ28" s="1">
        <f t="shared" si="56"/>
        <v>1.1946902654867257</v>
      </c>
    </row>
    <row r="29" spans="2:57" x14ac:dyDescent="0.2">
      <c r="B29" s="1">
        <v>5</v>
      </c>
      <c r="C29">
        <v>7</v>
      </c>
      <c r="D29">
        <v>188</v>
      </c>
      <c r="E29">
        <v>251</v>
      </c>
      <c r="F29" s="1">
        <f t="shared" si="45"/>
        <v>2.7888446215139442E-2</v>
      </c>
      <c r="G29" s="1">
        <f t="shared" si="46"/>
        <v>0.74900398406374502</v>
      </c>
      <c r="I29" s="1">
        <v>5</v>
      </c>
      <c r="J29">
        <v>1</v>
      </c>
      <c r="K29">
        <v>247</v>
      </c>
      <c r="L29">
        <v>287</v>
      </c>
      <c r="M29" s="1">
        <f t="shared" si="47"/>
        <v>3.4843205574912892E-3</v>
      </c>
      <c r="N29" s="1">
        <f t="shared" si="48"/>
        <v>0.86062717770034847</v>
      </c>
      <c r="P29" s="1">
        <v>5</v>
      </c>
      <c r="Q29">
        <v>6</v>
      </c>
      <c r="R29">
        <v>186</v>
      </c>
      <c r="S29">
        <v>254</v>
      </c>
      <c r="T29" s="1">
        <f t="shared" si="49"/>
        <v>2.3622047244094488E-2</v>
      </c>
      <c r="U29" s="1">
        <f t="shared" si="50"/>
        <v>0.73228346456692917</v>
      </c>
      <c r="X29" s="1">
        <v>5</v>
      </c>
      <c r="Y29">
        <v>27</v>
      </c>
      <c r="Z29">
        <v>136</v>
      </c>
      <c r="AA29">
        <v>141</v>
      </c>
      <c r="AB29" s="1">
        <f t="shared" si="51"/>
        <v>0.19148936170212766</v>
      </c>
      <c r="AC29" s="1">
        <f t="shared" si="52"/>
        <v>0.96453900709219853</v>
      </c>
      <c r="AE29" s="1">
        <v>5</v>
      </c>
      <c r="AF29">
        <v>3</v>
      </c>
      <c r="AG29">
        <v>175</v>
      </c>
      <c r="AH29">
        <v>185</v>
      </c>
      <c r="AI29" s="1">
        <f t="shared" si="53"/>
        <v>1.6216216216216217E-2</v>
      </c>
      <c r="AJ29" s="1">
        <f t="shared" si="54"/>
        <v>0.94594594594594594</v>
      </c>
      <c r="AL29" s="1">
        <v>5</v>
      </c>
      <c r="AM29">
        <v>3</v>
      </c>
      <c r="AN29">
        <v>150</v>
      </c>
      <c r="AO29">
        <v>177</v>
      </c>
      <c r="AP29" s="1">
        <f t="shared" si="55"/>
        <v>1.6949152542372881E-2</v>
      </c>
      <c r="AQ29" s="1">
        <f t="shared" si="56"/>
        <v>0.84745762711864403</v>
      </c>
    </row>
    <row r="30" spans="2:57" x14ac:dyDescent="0.2">
      <c r="B30" s="1">
        <v>6</v>
      </c>
      <c r="C30">
        <v>5</v>
      </c>
      <c r="D30">
        <v>56</v>
      </c>
      <c r="E30">
        <v>74</v>
      </c>
      <c r="F30" s="1">
        <f t="shared" si="45"/>
        <v>6.7567567567567571E-2</v>
      </c>
      <c r="G30" s="1">
        <f t="shared" si="46"/>
        <v>0.7567567567567568</v>
      </c>
      <c r="I30" s="1">
        <v>6</v>
      </c>
      <c r="J30">
        <v>7</v>
      </c>
      <c r="K30">
        <v>59</v>
      </c>
      <c r="L30">
        <v>118</v>
      </c>
      <c r="M30" s="1">
        <f t="shared" si="47"/>
        <v>5.9322033898305086E-2</v>
      </c>
      <c r="N30" s="1">
        <f t="shared" si="48"/>
        <v>0.5</v>
      </c>
      <c r="P30" s="1">
        <v>6</v>
      </c>
      <c r="Q30">
        <v>1</v>
      </c>
      <c r="R30">
        <v>34</v>
      </c>
      <c r="S30">
        <v>57</v>
      </c>
      <c r="T30" s="1">
        <f t="shared" si="49"/>
        <v>1.7543859649122806E-2</v>
      </c>
      <c r="U30" s="1">
        <f t="shared" si="50"/>
        <v>0.59649122807017541</v>
      </c>
      <c r="X30" s="1">
        <v>6</v>
      </c>
      <c r="Y30" s="1">
        <v>0</v>
      </c>
      <c r="Z30">
        <v>27</v>
      </c>
      <c r="AA30">
        <v>45</v>
      </c>
      <c r="AB30" s="1">
        <f t="shared" si="51"/>
        <v>0</v>
      </c>
      <c r="AC30" s="1">
        <f t="shared" si="52"/>
        <v>0.6</v>
      </c>
      <c r="AE30" s="1">
        <v>6</v>
      </c>
      <c r="AF30">
        <v>1</v>
      </c>
      <c r="AG30">
        <v>16</v>
      </c>
      <c r="AH30">
        <v>43</v>
      </c>
      <c r="AI30" s="1">
        <f t="shared" si="53"/>
        <v>2.3255813953488372E-2</v>
      </c>
      <c r="AJ30" s="1">
        <f t="shared" si="54"/>
        <v>0.37209302325581395</v>
      </c>
      <c r="AL30" s="1">
        <v>6</v>
      </c>
      <c r="AM30">
        <v>0</v>
      </c>
      <c r="AN30">
        <v>16</v>
      </c>
      <c r="AO30">
        <v>40</v>
      </c>
      <c r="AP30" s="1">
        <f t="shared" si="55"/>
        <v>0</v>
      </c>
      <c r="AQ30" s="1">
        <f t="shared" si="56"/>
        <v>0.4</v>
      </c>
    </row>
    <row r="31" spans="2:57" x14ac:dyDescent="0.2">
      <c r="B31" s="1" t="s">
        <v>9</v>
      </c>
      <c r="C31" s="1">
        <f>SUM(C25:C30)</f>
        <v>113</v>
      </c>
      <c r="D31" s="1">
        <f t="shared" ref="D31:E31" si="57">SUM(D25:D30)</f>
        <v>556</v>
      </c>
      <c r="E31" s="1">
        <f t="shared" si="57"/>
        <v>916</v>
      </c>
      <c r="F31" s="1">
        <f t="shared" si="45"/>
        <v>0.12336244541484716</v>
      </c>
      <c r="G31" s="1">
        <f t="shared" si="46"/>
        <v>0.60698689956331875</v>
      </c>
      <c r="I31" s="1" t="s">
        <v>9</v>
      </c>
      <c r="J31" s="1">
        <f>SUM(J25:J30)</f>
        <v>70</v>
      </c>
      <c r="K31" s="1">
        <f t="shared" ref="K31:L31" si="58">SUM(K25:K30)</f>
        <v>738</v>
      </c>
      <c r="L31" s="1">
        <f t="shared" si="58"/>
        <v>1422</v>
      </c>
      <c r="M31" s="1">
        <f t="shared" si="47"/>
        <v>4.9226441631504921E-2</v>
      </c>
      <c r="N31" s="1">
        <f t="shared" si="48"/>
        <v>0.51898734177215189</v>
      </c>
      <c r="P31" s="1" t="s">
        <v>9</v>
      </c>
      <c r="Q31" s="1">
        <f>SUM(Q25:Q30)</f>
        <v>78</v>
      </c>
      <c r="R31" s="1">
        <f t="shared" ref="R31:S31" si="59">SUM(R25:R30)</f>
        <v>576</v>
      </c>
      <c r="S31" s="1">
        <f t="shared" si="59"/>
        <v>1041</v>
      </c>
      <c r="T31" s="1">
        <f t="shared" si="49"/>
        <v>7.492795389048991E-2</v>
      </c>
      <c r="U31" s="1">
        <f t="shared" si="50"/>
        <v>0.55331412103746402</v>
      </c>
      <c r="X31" s="1" t="s">
        <v>9</v>
      </c>
      <c r="Y31" s="1">
        <f>SUM(Y25:Y30)</f>
        <v>129</v>
      </c>
      <c r="Z31" s="1">
        <f t="shared" ref="Z31:AA31" si="60">SUM(Z25:Z30)</f>
        <v>421</v>
      </c>
      <c r="AA31" s="1">
        <f t="shared" si="60"/>
        <v>634</v>
      </c>
      <c r="AB31" s="1">
        <f t="shared" si="51"/>
        <v>0.20347003154574134</v>
      </c>
      <c r="AC31" s="1">
        <f t="shared" si="52"/>
        <v>0.66403785488958988</v>
      </c>
      <c r="AE31" s="1" t="s">
        <v>9</v>
      </c>
      <c r="AF31" s="1">
        <f>SUM(AF25:AF30)</f>
        <v>56</v>
      </c>
      <c r="AG31" s="1">
        <f t="shared" ref="AG31:AH31" si="61">SUM(AG25:AG30)</f>
        <v>505</v>
      </c>
      <c r="AH31" s="1">
        <f t="shared" si="61"/>
        <v>717</v>
      </c>
      <c r="AI31" s="1">
        <f t="shared" si="53"/>
        <v>7.8103207810320777E-2</v>
      </c>
      <c r="AJ31" s="1">
        <f t="shared" si="54"/>
        <v>0.70432357043235705</v>
      </c>
      <c r="AL31" s="1" t="s">
        <v>9</v>
      </c>
      <c r="AM31" s="1">
        <f>SUM(AM25:AM30)</f>
        <v>82</v>
      </c>
      <c r="AN31" s="1">
        <f t="shared" ref="AN31:AO31" si="62">SUM(AN25:AN30)</f>
        <v>437</v>
      </c>
      <c r="AO31" s="1">
        <f t="shared" si="62"/>
        <v>701</v>
      </c>
      <c r="AP31" s="1">
        <f t="shared" si="55"/>
        <v>0.11697574893009986</v>
      </c>
      <c r="AQ31" s="1">
        <f t="shared" si="56"/>
        <v>0.62339514978601995</v>
      </c>
    </row>
    <row r="34" spans="2:44" x14ac:dyDescent="0.2">
      <c r="B34" t="s">
        <v>66</v>
      </c>
      <c r="I34" t="s">
        <v>67</v>
      </c>
      <c r="P34" t="s">
        <v>68</v>
      </c>
      <c r="X34" s="3" t="s">
        <v>15</v>
      </c>
      <c r="Y34" s="3"/>
      <c r="Z34" s="3"/>
      <c r="AA34" s="3"/>
      <c r="AB34" s="3"/>
      <c r="AC34" s="3"/>
      <c r="AD34" s="3"/>
      <c r="AE34" s="3" t="s">
        <v>16</v>
      </c>
      <c r="AF34" s="3"/>
      <c r="AG34" s="3"/>
      <c r="AH34" s="3"/>
      <c r="AI34" s="3"/>
      <c r="AJ34" s="3"/>
      <c r="AK34" s="3"/>
      <c r="AL34" s="3" t="s">
        <v>17</v>
      </c>
      <c r="AM34" s="3"/>
      <c r="AN34" s="3"/>
      <c r="AO34" s="3"/>
      <c r="AP34" s="3"/>
      <c r="AQ34" s="3"/>
      <c r="AR34" s="3"/>
    </row>
    <row r="35" spans="2:44" x14ac:dyDescent="0.2">
      <c r="B35" s="1" t="s">
        <v>3</v>
      </c>
      <c r="C35" s="1" t="s">
        <v>4</v>
      </c>
      <c r="D35" s="1" t="s">
        <v>5</v>
      </c>
      <c r="E35" s="1" t="s">
        <v>6</v>
      </c>
      <c r="F35" s="1" t="s">
        <v>7</v>
      </c>
      <c r="G35" s="1" t="s">
        <v>8</v>
      </c>
      <c r="I35" s="1" t="s">
        <v>3</v>
      </c>
      <c r="J35" s="1" t="s">
        <v>4</v>
      </c>
      <c r="K35" s="1" t="s">
        <v>5</v>
      </c>
      <c r="L35" s="1" t="s">
        <v>6</v>
      </c>
      <c r="M35" s="1" t="s">
        <v>7</v>
      </c>
      <c r="N35" s="1" t="s">
        <v>8</v>
      </c>
      <c r="P35" s="1" t="s">
        <v>3</v>
      </c>
      <c r="Q35" s="1" t="s">
        <v>4</v>
      </c>
      <c r="R35" s="1" t="s">
        <v>5</v>
      </c>
      <c r="S35" s="1" t="s">
        <v>6</v>
      </c>
      <c r="T35" s="1" t="s">
        <v>7</v>
      </c>
      <c r="U35" s="1" t="s">
        <v>8</v>
      </c>
      <c r="X35" s="1" t="s">
        <v>3</v>
      </c>
      <c r="Y35" s="1" t="s">
        <v>4</v>
      </c>
      <c r="Z35" s="1" t="s">
        <v>5</v>
      </c>
      <c r="AA35" s="1" t="s">
        <v>6</v>
      </c>
      <c r="AB35" s="1" t="s">
        <v>7</v>
      </c>
      <c r="AC35" s="1" t="s">
        <v>8</v>
      </c>
      <c r="AE35" s="1" t="s">
        <v>3</v>
      </c>
      <c r="AF35" s="1" t="s">
        <v>4</v>
      </c>
      <c r="AG35" s="1" t="s">
        <v>5</v>
      </c>
      <c r="AH35" s="1" t="s">
        <v>6</v>
      </c>
      <c r="AI35" s="1" t="s">
        <v>7</v>
      </c>
      <c r="AJ35" s="1" t="s">
        <v>8</v>
      </c>
      <c r="AL35" s="1" t="s">
        <v>3</v>
      </c>
      <c r="AM35" s="1" t="s">
        <v>4</v>
      </c>
      <c r="AN35" s="1" t="s">
        <v>5</v>
      </c>
      <c r="AO35" s="1" t="s">
        <v>6</v>
      </c>
      <c r="AP35" s="1" t="s">
        <v>7</v>
      </c>
      <c r="AQ35" s="1" t="s">
        <v>8</v>
      </c>
      <c r="AR35" s="3"/>
    </row>
    <row r="36" spans="2:44" x14ac:dyDescent="0.2">
      <c r="B36" s="1">
        <v>1</v>
      </c>
      <c r="C36">
        <f>AVERAGE(C5,J5,Q5)</f>
        <v>47</v>
      </c>
      <c r="D36">
        <f t="shared" ref="D36:E41" si="63">AVERAGE(D5,K5,R5)</f>
        <v>38.333333333333336</v>
      </c>
      <c r="E36">
        <f t="shared" si="63"/>
        <v>138</v>
      </c>
      <c r="F36" s="1">
        <f>C36/E36</f>
        <v>0.34057971014492755</v>
      </c>
      <c r="G36" s="1">
        <f>D36/E36</f>
        <v>0.27777777777777779</v>
      </c>
      <c r="I36" s="1">
        <v>1</v>
      </c>
      <c r="J36">
        <f>AVERAGE(C15,J15,Q15)</f>
        <v>25</v>
      </c>
      <c r="K36">
        <f t="shared" ref="K36:L41" si="64">AVERAGE(D15,K15,R15)</f>
        <v>41.333333333333336</v>
      </c>
      <c r="L36">
        <f t="shared" si="64"/>
        <v>154.33333333333334</v>
      </c>
      <c r="M36" s="1">
        <f>J36/L36</f>
        <v>0.16198704103671704</v>
      </c>
      <c r="N36" s="1">
        <f>K36/L36</f>
        <v>0.2678185745140389</v>
      </c>
      <c r="P36" s="1">
        <v>1</v>
      </c>
      <c r="Q36">
        <f>AVERAGE(C25,J25,Q25)</f>
        <v>36.333333333333336</v>
      </c>
      <c r="R36">
        <f t="shared" ref="R36:S41" si="65">AVERAGE(D25,K25,R25)</f>
        <v>35.666666666666664</v>
      </c>
      <c r="S36">
        <f t="shared" si="65"/>
        <v>175.33333333333334</v>
      </c>
      <c r="T36" s="1">
        <f>Q36/S36</f>
        <v>0.20722433460076045</v>
      </c>
      <c r="U36" s="1">
        <f>R36/S36</f>
        <v>0.20342205323193913</v>
      </c>
      <c r="X36" s="1">
        <v>1</v>
      </c>
      <c r="Y36">
        <f>AVERAGE(Y5,AF5,AM5,AT5)</f>
        <v>30</v>
      </c>
      <c r="Z36">
        <f t="shared" ref="Z36:AA41" si="66">AVERAGE(Z5,AG5,AN5,AU5)</f>
        <v>35.75</v>
      </c>
      <c r="AA36">
        <f t="shared" si="66"/>
        <v>160.25</v>
      </c>
      <c r="AB36" s="1">
        <f>Y36/AA36</f>
        <v>0.18720748829953199</v>
      </c>
      <c r="AC36" s="1">
        <f>Z36/AA36</f>
        <v>0.22308892355694226</v>
      </c>
      <c r="AE36" s="1">
        <v>1</v>
      </c>
      <c r="AF36">
        <f>AVERAGE(Y15,AF15,AM15,AT15,BA15)</f>
        <v>29.4</v>
      </c>
      <c r="AG36">
        <f t="shared" ref="AG36:AH41" si="67">AVERAGE(Z15,AG15,AN15,AU15,BB15)</f>
        <v>12.2</v>
      </c>
      <c r="AH36">
        <f t="shared" si="67"/>
        <v>132.6</v>
      </c>
      <c r="AI36" s="1">
        <f>AF36/AH36</f>
        <v>0.22171945701357465</v>
      </c>
      <c r="AJ36" s="1">
        <f>AG36/AH36</f>
        <v>9.2006033182503763E-2</v>
      </c>
      <c r="AL36" s="1">
        <v>1</v>
      </c>
      <c r="AM36">
        <f>AVERAGE(Y25,AF25,AM25)</f>
        <v>31.333333333333332</v>
      </c>
      <c r="AN36">
        <f t="shared" ref="AN36:AO41" si="68">AVERAGE(Z25,AG25,AN25)</f>
        <v>21.666666666666668</v>
      </c>
      <c r="AO36">
        <f t="shared" si="68"/>
        <v>126.66666666666667</v>
      </c>
      <c r="AP36" s="1">
        <f>AM36/AO36</f>
        <v>0.24736842105263157</v>
      </c>
      <c r="AQ36" s="1">
        <f>AN36/AO36</f>
        <v>0.17105263157894737</v>
      </c>
      <c r="AR36" s="3"/>
    </row>
    <row r="37" spans="2:44" x14ac:dyDescent="0.2">
      <c r="B37" s="1">
        <v>2</v>
      </c>
      <c r="C37">
        <f t="shared" ref="C37:C41" si="69">AVERAGE(C6,J6,Q6)</f>
        <v>52.333333333333336</v>
      </c>
      <c r="D37">
        <f t="shared" si="63"/>
        <v>35.666666666666664</v>
      </c>
      <c r="E37">
        <f t="shared" si="63"/>
        <v>159</v>
      </c>
      <c r="F37" s="1">
        <f t="shared" ref="F37:F42" si="70">C37/E37</f>
        <v>0.32914046121593293</v>
      </c>
      <c r="G37" s="1">
        <f t="shared" ref="G37:G42" si="71">D37/E37</f>
        <v>0.22431865828092243</v>
      </c>
      <c r="I37" s="1">
        <v>2</v>
      </c>
      <c r="J37">
        <f t="shared" ref="J37:J41" si="72">AVERAGE(C16,J16,Q16)</f>
        <v>22.666666666666668</v>
      </c>
      <c r="K37">
        <f t="shared" si="64"/>
        <v>48</v>
      </c>
      <c r="L37">
        <f t="shared" si="64"/>
        <v>171.33333333333334</v>
      </c>
      <c r="M37" s="1">
        <f t="shared" ref="M37:M42" si="73">J37/L37</f>
        <v>0.13229571984435798</v>
      </c>
      <c r="N37" s="1">
        <f t="shared" ref="N37:N42" si="74">K37/L37</f>
        <v>0.28015564202334631</v>
      </c>
      <c r="P37" s="1">
        <v>2</v>
      </c>
      <c r="Q37">
        <f t="shared" ref="Q37:Q41" si="75">AVERAGE(C26,J26,Q26)</f>
        <v>22</v>
      </c>
      <c r="R37">
        <f t="shared" si="65"/>
        <v>35.666666666666664</v>
      </c>
      <c r="S37">
        <f t="shared" si="65"/>
        <v>192</v>
      </c>
      <c r="T37" s="1">
        <f t="shared" ref="T37:T42" si="76">Q37/S37</f>
        <v>0.11458333333333333</v>
      </c>
      <c r="U37" s="1">
        <f t="shared" ref="U37:U42" si="77">R37/S37</f>
        <v>0.18576388888888887</v>
      </c>
      <c r="X37" s="1">
        <v>2</v>
      </c>
      <c r="Y37">
        <f t="shared" ref="Y37:Y41" si="78">AVERAGE(Y6,AF6,AM6,AT6)</f>
        <v>31.5</v>
      </c>
      <c r="Z37">
        <f t="shared" si="66"/>
        <v>59.25</v>
      </c>
      <c r="AA37">
        <f t="shared" si="66"/>
        <v>174</v>
      </c>
      <c r="AB37" s="1">
        <f t="shared" ref="AB37:AB42" si="79">Y37/AA37</f>
        <v>0.18103448275862069</v>
      </c>
      <c r="AC37" s="1">
        <f t="shared" ref="AC37:AC42" si="80">Z37/AA37</f>
        <v>0.34051724137931033</v>
      </c>
      <c r="AE37" s="1">
        <v>2</v>
      </c>
      <c r="AF37">
        <f t="shared" ref="AF37:AF41" si="81">AVERAGE(Y16,AF16,AM16,AT16,BA16)</f>
        <v>33</v>
      </c>
      <c r="AG37">
        <f t="shared" si="67"/>
        <v>29</v>
      </c>
      <c r="AH37">
        <f t="shared" si="67"/>
        <v>131.4</v>
      </c>
      <c r="AI37" s="1">
        <f t="shared" ref="AI37:AI42" si="82">AF37/AH37</f>
        <v>0.25114155251141551</v>
      </c>
      <c r="AJ37" s="1">
        <f t="shared" ref="AJ37:AJ42" si="83">AG37/AH37</f>
        <v>0.22070015220700151</v>
      </c>
      <c r="AL37" s="1">
        <v>2</v>
      </c>
      <c r="AM37">
        <f t="shared" ref="AM37:AM41" si="84">AVERAGE(Y26,AF26,AM26)</f>
        <v>24.666666666666668</v>
      </c>
      <c r="AN37">
        <f t="shared" si="68"/>
        <v>44</v>
      </c>
      <c r="AO37">
        <f t="shared" si="68"/>
        <v>128.33333333333334</v>
      </c>
      <c r="AP37" s="1">
        <f t="shared" ref="AP37:AP42" si="85">AM37/AO37</f>
        <v>0.19220779220779222</v>
      </c>
      <c r="AQ37" s="1">
        <f t="shared" ref="AQ37:AQ42" si="86">AN37/AO37</f>
        <v>0.3428571428571428</v>
      </c>
      <c r="AR37" s="3"/>
    </row>
    <row r="38" spans="2:44" x14ac:dyDescent="0.2">
      <c r="B38" s="1">
        <v>3</v>
      </c>
      <c r="C38">
        <f t="shared" si="69"/>
        <v>35</v>
      </c>
      <c r="D38">
        <f t="shared" si="63"/>
        <v>119.66666666666667</v>
      </c>
      <c r="E38">
        <f t="shared" si="63"/>
        <v>142</v>
      </c>
      <c r="F38" s="1">
        <f t="shared" si="70"/>
        <v>0.24647887323943662</v>
      </c>
      <c r="G38" s="1">
        <f t="shared" si="71"/>
        <v>0.84272300469483574</v>
      </c>
      <c r="I38" s="1">
        <v>3</v>
      </c>
      <c r="J38">
        <f t="shared" si="72"/>
        <v>16</v>
      </c>
      <c r="K38">
        <f t="shared" si="64"/>
        <v>105</v>
      </c>
      <c r="L38">
        <f t="shared" si="64"/>
        <v>173.66666666666666</v>
      </c>
      <c r="M38" s="1">
        <f t="shared" si="73"/>
        <v>9.2130518234165071E-2</v>
      </c>
      <c r="N38" s="1">
        <f t="shared" si="74"/>
        <v>0.60460652591170827</v>
      </c>
      <c r="P38" s="1">
        <v>3</v>
      </c>
      <c r="Q38">
        <f t="shared" si="75"/>
        <v>14.333333333333334</v>
      </c>
      <c r="R38">
        <f t="shared" si="65"/>
        <v>130.66666666666666</v>
      </c>
      <c r="S38">
        <f t="shared" si="65"/>
        <v>183.66666666666666</v>
      </c>
      <c r="T38" s="1">
        <f t="shared" si="76"/>
        <v>7.8039927404718698E-2</v>
      </c>
      <c r="U38" s="1">
        <f t="shared" si="77"/>
        <v>0.71143375680580756</v>
      </c>
      <c r="X38" s="1">
        <v>3</v>
      </c>
      <c r="Y38">
        <f t="shared" si="78"/>
        <v>27.25</v>
      </c>
      <c r="Z38">
        <f t="shared" si="66"/>
        <v>122.75</v>
      </c>
      <c r="AA38">
        <f t="shared" si="66"/>
        <v>173</v>
      </c>
      <c r="AB38" s="1">
        <f t="shared" si="79"/>
        <v>0.15751445086705201</v>
      </c>
      <c r="AC38" s="1">
        <f t="shared" si="80"/>
        <v>0.70953757225433522</v>
      </c>
      <c r="AE38" s="1">
        <v>3</v>
      </c>
      <c r="AF38">
        <f t="shared" si="81"/>
        <v>25.2</v>
      </c>
      <c r="AG38">
        <f t="shared" si="67"/>
        <v>99.4</v>
      </c>
      <c r="AH38">
        <f t="shared" si="67"/>
        <v>134.19999999999999</v>
      </c>
      <c r="AI38" s="1">
        <f t="shared" si="82"/>
        <v>0.18777943368107303</v>
      </c>
      <c r="AJ38" s="1">
        <f t="shared" si="83"/>
        <v>0.74068554396423258</v>
      </c>
      <c r="AL38" s="1">
        <v>3</v>
      </c>
      <c r="AM38">
        <f t="shared" si="84"/>
        <v>19.333333333333332</v>
      </c>
      <c r="AN38">
        <f t="shared" si="68"/>
        <v>94.333333333333329</v>
      </c>
      <c r="AO38">
        <f t="shared" si="68"/>
        <v>105</v>
      </c>
      <c r="AP38" s="1">
        <f t="shared" si="85"/>
        <v>0.18412698412698411</v>
      </c>
      <c r="AQ38" s="1">
        <f t="shared" si="86"/>
        <v>0.89841269841269833</v>
      </c>
      <c r="AR38" s="3"/>
    </row>
    <row r="39" spans="2:44" x14ac:dyDescent="0.2">
      <c r="B39" s="1">
        <v>4</v>
      </c>
      <c r="C39">
        <f t="shared" si="69"/>
        <v>17</v>
      </c>
      <c r="D39">
        <f t="shared" si="63"/>
        <v>157.66666666666666</v>
      </c>
      <c r="E39">
        <f t="shared" si="63"/>
        <v>169</v>
      </c>
      <c r="F39" s="1">
        <f t="shared" si="70"/>
        <v>0.10059171597633136</v>
      </c>
      <c r="G39" s="1">
        <f t="shared" si="71"/>
        <v>0.93293885601577908</v>
      </c>
      <c r="I39" s="1">
        <v>4</v>
      </c>
      <c r="J39">
        <f t="shared" si="72"/>
        <v>4.333333333333333</v>
      </c>
      <c r="K39">
        <f t="shared" si="64"/>
        <v>144</v>
      </c>
      <c r="L39">
        <f t="shared" si="64"/>
        <v>183.66666666666666</v>
      </c>
      <c r="M39" s="1">
        <f t="shared" si="73"/>
        <v>2.3593466424682394E-2</v>
      </c>
      <c r="N39" s="1">
        <f t="shared" si="74"/>
        <v>0.78402903811252278</v>
      </c>
      <c r="P39" s="1">
        <v>4</v>
      </c>
      <c r="Q39">
        <f t="shared" si="75"/>
        <v>5.333333333333333</v>
      </c>
      <c r="R39">
        <f t="shared" si="65"/>
        <v>164.66666666666666</v>
      </c>
      <c r="S39">
        <f t="shared" si="65"/>
        <v>228.33333333333334</v>
      </c>
      <c r="T39" s="1">
        <f t="shared" si="76"/>
        <v>2.3357664233576641E-2</v>
      </c>
      <c r="U39" s="1">
        <f t="shared" si="77"/>
        <v>0.7211678832116788</v>
      </c>
      <c r="X39" s="1">
        <v>4</v>
      </c>
      <c r="Y39">
        <f t="shared" si="78"/>
        <v>19.25</v>
      </c>
      <c r="Z39">
        <f t="shared" si="66"/>
        <v>145</v>
      </c>
      <c r="AA39">
        <f t="shared" si="66"/>
        <v>187.5</v>
      </c>
      <c r="AB39" s="1">
        <f t="shared" si="79"/>
        <v>0.10266666666666667</v>
      </c>
      <c r="AC39" s="1">
        <f t="shared" si="80"/>
        <v>0.77333333333333332</v>
      </c>
      <c r="AE39" s="1">
        <v>4</v>
      </c>
      <c r="AF39">
        <f t="shared" si="81"/>
        <v>10.8</v>
      </c>
      <c r="AG39">
        <f t="shared" si="67"/>
        <v>112.6</v>
      </c>
      <c r="AH39">
        <f t="shared" si="67"/>
        <v>154.19999999999999</v>
      </c>
      <c r="AI39" s="1">
        <f t="shared" si="82"/>
        <v>7.0038910505836591E-2</v>
      </c>
      <c r="AJ39" s="1">
        <f t="shared" si="83"/>
        <v>0.73022049286640733</v>
      </c>
      <c r="AL39" s="1">
        <v>4</v>
      </c>
      <c r="AM39">
        <f t="shared" si="84"/>
        <v>2.3333333333333335</v>
      </c>
      <c r="AN39">
        <f t="shared" si="68"/>
        <v>121</v>
      </c>
      <c r="AO39">
        <f t="shared" si="68"/>
        <v>113.66666666666667</v>
      </c>
      <c r="AP39" s="1">
        <f t="shared" si="85"/>
        <v>2.0527859237536656E-2</v>
      </c>
      <c r="AQ39" s="1">
        <f t="shared" si="86"/>
        <v>1.064516129032258</v>
      </c>
      <c r="AR39" s="3"/>
    </row>
    <row r="40" spans="2:44" x14ac:dyDescent="0.2">
      <c r="B40" s="1">
        <v>5</v>
      </c>
      <c r="C40">
        <f t="shared" si="69"/>
        <v>13.666666666666666</v>
      </c>
      <c r="D40">
        <f t="shared" si="63"/>
        <v>208.33333333333334</v>
      </c>
      <c r="E40">
        <f t="shared" si="63"/>
        <v>255.66666666666666</v>
      </c>
      <c r="F40" s="1">
        <f t="shared" si="70"/>
        <v>5.3455019556714473E-2</v>
      </c>
      <c r="G40" s="1">
        <f t="shared" si="71"/>
        <v>0.81486310299869624</v>
      </c>
      <c r="I40" s="1">
        <v>5</v>
      </c>
      <c r="J40">
        <f t="shared" si="72"/>
        <v>8.3333333333333339</v>
      </c>
      <c r="K40">
        <f t="shared" si="64"/>
        <v>168</v>
      </c>
      <c r="L40">
        <f t="shared" si="64"/>
        <v>225.66666666666666</v>
      </c>
      <c r="M40" s="1">
        <f t="shared" si="73"/>
        <v>3.6927621861152143E-2</v>
      </c>
      <c r="N40" s="1">
        <f t="shared" si="74"/>
        <v>0.74446085672082718</v>
      </c>
      <c r="P40" s="1">
        <v>5</v>
      </c>
      <c r="Q40">
        <f t="shared" si="75"/>
        <v>4.666666666666667</v>
      </c>
      <c r="R40">
        <f t="shared" si="65"/>
        <v>207</v>
      </c>
      <c r="S40">
        <f t="shared" si="65"/>
        <v>264</v>
      </c>
      <c r="T40" s="1">
        <f t="shared" si="76"/>
        <v>1.767676767676768E-2</v>
      </c>
      <c r="U40" s="1">
        <f t="shared" si="77"/>
        <v>0.78409090909090906</v>
      </c>
      <c r="X40" s="1">
        <v>5</v>
      </c>
      <c r="Y40">
        <f t="shared" si="78"/>
        <v>19.5</v>
      </c>
      <c r="Z40">
        <f t="shared" si="66"/>
        <v>155</v>
      </c>
      <c r="AA40">
        <f t="shared" si="66"/>
        <v>193.75</v>
      </c>
      <c r="AB40" s="1">
        <f t="shared" si="79"/>
        <v>0.10064516129032258</v>
      </c>
      <c r="AC40" s="1">
        <f t="shared" si="80"/>
        <v>0.8</v>
      </c>
      <c r="AE40" s="1">
        <v>5</v>
      </c>
      <c r="AF40">
        <f t="shared" si="81"/>
        <v>3.4</v>
      </c>
      <c r="AG40">
        <f t="shared" si="67"/>
        <v>170.4</v>
      </c>
      <c r="AH40">
        <f t="shared" si="67"/>
        <v>173</v>
      </c>
      <c r="AI40" s="1">
        <f t="shared" si="82"/>
        <v>1.9653179190751446E-2</v>
      </c>
      <c r="AJ40" s="1">
        <f t="shared" si="83"/>
        <v>0.98497109826589602</v>
      </c>
      <c r="AL40" s="1">
        <v>5</v>
      </c>
      <c r="AM40">
        <f t="shared" si="84"/>
        <v>11</v>
      </c>
      <c r="AN40">
        <f t="shared" si="68"/>
        <v>153.66666666666666</v>
      </c>
      <c r="AO40">
        <f t="shared" si="68"/>
        <v>167.66666666666666</v>
      </c>
      <c r="AP40" s="1">
        <f t="shared" si="85"/>
        <v>6.560636182902585E-2</v>
      </c>
      <c r="AQ40" s="1">
        <f t="shared" si="86"/>
        <v>0.91650099403578533</v>
      </c>
      <c r="AR40" s="3"/>
    </row>
    <row r="41" spans="2:44" x14ac:dyDescent="0.2">
      <c r="B41" s="1">
        <v>6</v>
      </c>
      <c r="C41">
        <f t="shared" si="69"/>
        <v>6.666666666666667</v>
      </c>
      <c r="D41">
        <f t="shared" si="63"/>
        <v>69.333333333333329</v>
      </c>
      <c r="E41">
        <f t="shared" si="63"/>
        <v>92.666666666666671</v>
      </c>
      <c r="F41" s="1">
        <f t="shared" si="70"/>
        <v>7.1942446043165464E-2</v>
      </c>
      <c r="G41" s="1">
        <f t="shared" si="71"/>
        <v>0.74820143884892076</v>
      </c>
      <c r="I41" s="1">
        <v>6</v>
      </c>
      <c r="J41">
        <f t="shared" si="72"/>
        <v>3</v>
      </c>
      <c r="K41">
        <f t="shared" si="64"/>
        <v>82.333333333333329</v>
      </c>
      <c r="L41">
        <f t="shared" si="64"/>
        <v>105</v>
      </c>
      <c r="M41" s="1">
        <f t="shared" si="73"/>
        <v>2.8571428571428571E-2</v>
      </c>
      <c r="N41" s="1">
        <f t="shared" si="74"/>
        <v>0.78412698412698412</v>
      </c>
      <c r="P41" s="1">
        <v>6</v>
      </c>
      <c r="Q41">
        <f t="shared" si="75"/>
        <v>4.333333333333333</v>
      </c>
      <c r="R41">
        <f t="shared" si="65"/>
        <v>49.666666666666664</v>
      </c>
      <c r="S41">
        <f t="shared" si="65"/>
        <v>83</v>
      </c>
      <c r="T41" s="1">
        <f t="shared" si="76"/>
        <v>5.2208835341365459E-2</v>
      </c>
      <c r="U41" s="1">
        <f t="shared" si="77"/>
        <v>0.59839357429718876</v>
      </c>
      <c r="X41" s="1">
        <v>6</v>
      </c>
      <c r="Y41">
        <f t="shared" si="78"/>
        <v>3.75</v>
      </c>
      <c r="Z41">
        <f t="shared" si="66"/>
        <v>25</v>
      </c>
      <c r="AA41">
        <f t="shared" si="66"/>
        <v>50.5</v>
      </c>
      <c r="AB41" s="1">
        <f t="shared" si="79"/>
        <v>7.4257425742574254E-2</v>
      </c>
      <c r="AC41" s="1">
        <f t="shared" si="80"/>
        <v>0.49504950495049505</v>
      </c>
      <c r="AE41" s="1">
        <v>6</v>
      </c>
      <c r="AF41">
        <f t="shared" si="81"/>
        <v>4.8</v>
      </c>
      <c r="AG41">
        <f t="shared" si="67"/>
        <v>37.799999999999997</v>
      </c>
      <c r="AH41">
        <f t="shared" si="67"/>
        <v>46.4</v>
      </c>
      <c r="AI41" s="1">
        <f t="shared" si="82"/>
        <v>0.10344827586206896</v>
      </c>
      <c r="AJ41" s="1">
        <f t="shared" si="83"/>
        <v>0.81465517241379304</v>
      </c>
      <c r="AL41" s="1">
        <v>6</v>
      </c>
      <c r="AM41">
        <f t="shared" si="84"/>
        <v>0.33333333333333331</v>
      </c>
      <c r="AN41">
        <f t="shared" si="68"/>
        <v>19.666666666666668</v>
      </c>
      <c r="AO41">
        <f t="shared" si="68"/>
        <v>42.666666666666664</v>
      </c>
      <c r="AP41" s="1">
        <f t="shared" si="85"/>
        <v>7.8125E-3</v>
      </c>
      <c r="AQ41" s="1">
        <f t="shared" si="86"/>
        <v>0.46093750000000006</v>
      </c>
      <c r="AR41" s="3"/>
    </row>
    <row r="42" spans="2:44" x14ac:dyDescent="0.2">
      <c r="B42" s="1" t="s">
        <v>9</v>
      </c>
      <c r="C42" s="1">
        <f>SUM(C36:C41)</f>
        <v>171.66666666666666</v>
      </c>
      <c r="D42" s="1">
        <f t="shared" ref="D42:E42" si="87">SUM(D36:D41)</f>
        <v>629.00000000000011</v>
      </c>
      <c r="E42" s="1">
        <f t="shared" si="87"/>
        <v>956.33333333333326</v>
      </c>
      <c r="F42" s="1">
        <f t="shared" si="70"/>
        <v>0.17950505402579298</v>
      </c>
      <c r="G42" s="1">
        <f t="shared" si="71"/>
        <v>0.65772046009062413</v>
      </c>
      <c r="I42" s="1" t="s">
        <v>9</v>
      </c>
      <c r="J42" s="1">
        <f>SUM(J36:J41)</f>
        <v>79.333333333333329</v>
      </c>
      <c r="K42" s="1">
        <f t="shared" ref="K42:L42" si="88">SUM(K36:K41)</f>
        <v>588.66666666666674</v>
      </c>
      <c r="L42" s="1">
        <f t="shared" si="88"/>
        <v>1013.6666666666666</v>
      </c>
      <c r="M42" s="1">
        <f t="shared" si="73"/>
        <v>7.8263729036501153E-2</v>
      </c>
      <c r="N42" s="1">
        <f t="shared" si="74"/>
        <v>0.58073002301874388</v>
      </c>
      <c r="P42" s="1" t="s">
        <v>9</v>
      </c>
      <c r="Q42" s="1">
        <f>SUM(Q36:Q41)</f>
        <v>87</v>
      </c>
      <c r="R42" s="1">
        <f t="shared" ref="R42:S42" si="89">SUM(R36:R41)</f>
        <v>623.33333333333326</v>
      </c>
      <c r="S42" s="1">
        <f t="shared" si="89"/>
        <v>1126.3333333333335</v>
      </c>
      <c r="T42" s="1">
        <f t="shared" si="76"/>
        <v>7.7241787511097948E-2</v>
      </c>
      <c r="U42" s="1">
        <f t="shared" si="77"/>
        <v>0.55341817105652547</v>
      </c>
      <c r="X42" s="1" t="s">
        <v>9</v>
      </c>
      <c r="Y42" s="1">
        <f>SUM(Y36:Y41)</f>
        <v>131.25</v>
      </c>
      <c r="Z42" s="1">
        <f t="shared" ref="Z42:AA42" si="90">SUM(Z36:Z41)</f>
        <v>542.75</v>
      </c>
      <c r="AA42" s="1">
        <f t="shared" si="90"/>
        <v>939</v>
      </c>
      <c r="AB42" s="1">
        <f t="shared" si="79"/>
        <v>0.13977635782747605</v>
      </c>
      <c r="AC42" s="1">
        <f t="shared" si="80"/>
        <v>0.57800851970181044</v>
      </c>
      <c r="AE42" s="1" t="s">
        <v>9</v>
      </c>
      <c r="AF42" s="1">
        <f>SUM(AF36:AF41)</f>
        <v>106.6</v>
      </c>
      <c r="AG42" s="1">
        <f t="shared" ref="AG42:AH42" si="91">SUM(AG36:AG41)</f>
        <v>461.40000000000003</v>
      </c>
      <c r="AH42" s="1">
        <f t="shared" si="91"/>
        <v>771.8</v>
      </c>
      <c r="AI42" s="1">
        <f t="shared" si="82"/>
        <v>0.13811868359678672</v>
      </c>
      <c r="AJ42" s="1">
        <f t="shared" si="83"/>
        <v>0.597823270277274</v>
      </c>
      <c r="AL42" s="1" t="s">
        <v>9</v>
      </c>
      <c r="AM42" s="1">
        <f>SUM(AM36:AM41)</f>
        <v>88.999999999999986</v>
      </c>
      <c r="AN42" s="1">
        <f t="shared" ref="AN42:AO42" si="92">SUM(AN36:AN41)</f>
        <v>454.33333333333331</v>
      </c>
      <c r="AO42" s="1">
        <f t="shared" si="92"/>
        <v>684</v>
      </c>
      <c r="AP42" s="1">
        <f t="shared" si="85"/>
        <v>0.13011695906432746</v>
      </c>
      <c r="AQ42" s="1">
        <f t="shared" si="86"/>
        <v>0.66423001949317739</v>
      </c>
      <c r="AR42" s="3"/>
    </row>
    <row r="43" spans="2:44" x14ac:dyDescent="0.2">
      <c r="X43" s="3"/>
      <c r="Y43" s="3"/>
      <c r="Z43" s="4"/>
      <c r="AA43" s="4"/>
      <c r="AB43" s="4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</row>
    <row r="44" spans="2:44" x14ac:dyDescent="0.2">
      <c r="B44" t="s">
        <v>69</v>
      </c>
      <c r="X44" t="s">
        <v>19</v>
      </c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spans="2:44" x14ac:dyDescent="0.2">
      <c r="B45" s="1" t="s">
        <v>3</v>
      </c>
      <c r="C45" s="1" t="s">
        <v>4</v>
      </c>
      <c r="D45" s="1" t="s">
        <v>5</v>
      </c>
      <c r="E45" s="1" t="s">
        <v>6</v>
      </c>
      <c r="F45" s="1" t="s">
        <v>7</v>
      </c>
      <c r="G45" s="1" t="s">
        <v>8</v>
      </c>
      <c r="X45" s="1" t="s">
        <v>3</v>
      </c>
      <c r="Y45" s="1" t="s">
        <v>4</v>
      </c>
      <c r="Z45" s="1" t="s">
        <v>5</v>
      </c>
      <c r="AA45" s="1" t="s">
        <v>6</v>
      </c>
      <c r="AB45" s="1" t="s">
        <v>7</v>
      </c>
      <c r="AC45" s="1" t="s">
        <v>8</v>
      </c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spans="2:44" x14ac:dyDescent="0.2">
      <c r="B46" s="1">
        <v>1</v>
      </c>
      <c r="C46">
        <f>AVERAGE(C36,J36,Q36)</f>
        <v>36.111111111111114</v>
      </c>
      <c r="D46">
        <f t="shared" ref="D46:E51" si="93">AVERAGE(D36,K36,R36)</f>
        <v>38.44444444444445</v>
      </c>
      <c r="E46">
        <f t="shared" si="93"/>
        <v>155.88888888888891</v>
      </c>
      <c r="F46" s="1">
        <f>C46/E46</f>
        <v>0.23164647184604417</v>
      </c>
      <c r="G46" s="1">
        <f>D46/E46</f>
        <v>0.24661439771917321</v>
      </c>
      <c r="X46" s="1">
        <v>1</v>
      </c>
      <c r="Y46">
        <f>AVERAGE(Y36,AF36,AM36)</f>
        <v>30.244444444444444</v>
      </c>
      <c r="Z46">
        <f t="shared" ref="Z46:Z51" si="94">AVERAGE(Z36,AG36,AN36)</f>
        <v>23.205555555555559</v>
      </c>
      <c r="AA46">
        <f t="shared" ref="AA46:AA51" si="95">AVERAGE(AA36,AH36,AO36)</f>
        <v>139.8388888888889</v>
      </c>
      <c r="AB46" s="1">
        <f>Y46/AA46</f>
        <v>0.21628064041953038</v>
      </c>
      <c r="AC46" s="1">
        <f>Z46/AA46</f>
        <v>0.16594493663342735</v>
      </c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spans="2:44" x14ac:dyDescent="0.2">
      <c r="B47" s="1">
        <v>2</v>
      </c>
      <c r="C47">
        <f t="shared" ref="C47:C51" si="96">AVERAGE(C37,J37,Q37)</f>
        <v>32.333333333333336</v>
      </c>
      <c r="D47">
        <f t="shared" si="93"/>
        <v>39.777777777777771</v>
      </c>
      <c r="E47">
        <f t="shared" si="93"/>
        <v>174.11111111111111</v>
      </c>
      <c r="F47" s="1">
        <f t="shared" ref="F47:F52" si="97">C47/E47</f>
        <v>0.1857051691129547</v>
      </c>
      <c r="G47" s="1">
        <f t="shared" ref="G47:G52" si="98">D47/E47</f>
        <v>0.22846202935545626</v>
      </c>
      <c r="X47" s="1">
        <v>2</v>
      </c>
      <c r="Y47">
        <f t="shared" ref="Y47:Y51" si="99">AVERAGE(Y37,AF37,AM37)</f>
        <v>29.722222222222225</v>
      </c>
      <c r="Z47">
        <f t="shared" si="94"/>
        <v>44.083333333333336</v>
      </c>
      <c r="AA47">
        <f t="shared" si="95"/>
        <v>144.57777777777778</v>
      </c>
      <c r="AB47" s="1">
        <f t="shared" ref="AB47:AB52" si="100">Y47/AA47</f>
        <v>0.20557946510913006</v>
      </c>
      <c r="AC47" s="1">
        <f t="shared" ref="AC47:AC52" si="101">Z47/AA47</f>
        <v>0.3049108515216723</v>
      </c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2:44" x14ac:dyDescent="0.2">
      <c r="B48" s="1">
        <v>3</v>
      </c>
      <c r="C48">
        <f t="shared" si="96"/>
        <v>21.777777777777775</v>
      </c>
      <c r="D48">
        <f t="shared" si="93"/>
        <v>118.44444444444446</v>
      </c>
      <c r="E48">
        <f t="shared" si="93"/>
        <v>166.44444444444443</v>
      </c>
      <c r="F48" s="1">
        <f t="shared" si="97"/>
        <v>0.13084112149532709</v>
      </c>
      <c r="G48" s="1">
        <f t="shared" si="98"/>
        <v>0.71161548731642199</v>
      </c>
      <c r="X48" s="1">
        <v>3</v>
      </c>
      <c r="Y48">
        <f t="shared" si="99"/>
        <v>23.927777777777777</v>
      </c>
      <c r="Z48">
        <f t="shared" si="94"/>
        <v>105.49444444444445</v>
      </c>
      <c r="AA48">
        <f t="shared" si="95"/>
        <v>137.4</v>
      </c>
      <c r="AB48" s="1">
        <f t="shared" si="100"/>
        <v>0.17414685427785864</v>
      </c>
      <c r="AC48" s="1">
        <f t="shared" si="101"/>
        <v>0.76779071648067287</v>
      </c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spans="1:60" x14ac:dyDescent="0.2">
      <c r="B49" s="1">
        <v>4</v>
      </c>
      <c r="C49">
        <f t="shared" si="96"/>
        <v>8.8888888888888875</v>
      </c>
      <c r="D49">
        <f t="shared" si="93"/>
        <v>155.44444444444443</v>
      </c>
      <c r="E49">
        <f t="shared" si="93"/>
        <v>193.66666666666666</v>
      </c>
      <c r="F49" s="1">
        <f t="shared" si="97"/>
        <v>4.5897877223178424E-2</v>
      </c>
      <c r="G49" s="1">
        <f t="shared" si="98"/>
        <v>0.80263912794033276</v>
      </c>
      <c r="X49" s="1">
        <v>4</v>
      </c>
      <c r="Y49">
        <f t="shared" si="99"/>
        <v>10.794444444444444</v>
      </c>
      <c r="Z49">
        <f t="shared" si="94"/>
        <v>126.2</v>
      </c>
      <c r="AA49">
        <f t="shared" si="95"/>
        <v>151.78888888888889</v>
      </c>
      <c r="AB49" s="1">
        <f t="shared" si="100"/>
        <v>7.1114852499817E-2</v>
      </c>
      <c r="AC49" s="1">
        <f t="shared" si="101"/>
        <v>0.83141790498499379</v>
      </c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1:60" x14ac:dyDescent="0.2">
      <c r="B50" s="1">
        <v>5</v>
      </c>
      <c r="C50">
        <f t="shared" si="96"/>
        <v>8.8888888888888893</v>
      </c>
      <c r="D50">
        <f t="shared" si="93"/>
        <v>194.44444444444446</v>
      </c>
      <c r="E50">
        <f t="shared" si="93"/>
        <v>248.44444444444443</v>
      </c>
      <c r="F50" s="1">
        <f t="shared" si="97"/>
        <v>3.5778175313059039E-2</v>
      </c>
      <c r="G50" s="1">
        <f t="shared" si="98"/>
        <v>0.78264758497316644</v>
      </c>
      <c r="X50" s="1">
        <v>5</v>
      </c>
      <c r="Y50">
        <f t="shared" si="99"/>
        <v>11.299999999999999</v>
      </c>
      <c r="Z50">
        <f t="shared" si="94"/>
        <v>159.68888888888887</v>
      </c>
      <c r="AA50">
        <f t="shared" si="95"/>
        <v>178.13888888888889</v>
      </c>
      <c r="AB50" s="1">
        <f t="shared" si="100"/>
        <v>6.3433650397629812E-2</v>
      </c>
      <c r="AC50" s="1">
        <f t="shared" si="101"/>
        <v>0.89642912833307331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1:60" x14ac:dyDescent="0.2">
      <c r="B51" s="1">
        <v>6</v>
      </c>
      <c r="C51">
        <f t="shared" si="96"/>
        <v>4.666666666666667</v>
      </c>
      <c r="D51">
        <f t="shared" si="93"/>
        <v>67.1111111111111</v>
      </c>
      <c r="E51">
        <f t="shared" si="93"/>
        <v>93.555555555555557</v>
      </c>
      <c r="F51" s="1">
        <f t="shared" si="97"/>
        <v>4.9881235154394299E-2</v>
      </c>
      <c r="G51" s="1">
        <f t="shared" si="98"/>
        <v>0.71733966745843214</v>
      </c>
      <c r="X51" s="1">
        <v>6</v>
      </c>
      <c r="Y51">
        <f t="shared" si="99"/>
        <v>2.9611111111111117</v>
      </c>
      <c r="Z51">
        <f t="shared" si="94"/>
        <v>27.488888888888891</v>
      </c>
      <c r="AA51">
        <f t="shared" si="95"/>
        <v>46.522222222222219</v>
      </c>
      <c r="AB51" s="1">
        <f t="shared" si="100"/>
        <v>6.364939097205638E-2</v>
      </c>
      <c r="AC51" s="1">
        <f t="shared" si="101"/>
        <v>0.59087652256985912</v>
      </c>
      <c r="AD51" s="3"/>
      <c r="AE51" s="3"/>
      <c r="AF51" s="3"/>
      <c r="AG51" s="3"/>
      <c r="AH51" s="3" t="s">
        <v>83</v>
      </c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1:60" x14ac:dyDescent="0.2">
      <c r="B52" s="1" t="s">
        <v>9</v>
      </c>
      <c r="C52" s="1">
        <f>SUM(C46:C51)</f>
        <v>112.66666666666667</v>
      </c>
      <c r="D52" s="1">
        <f t="shared" ref="D52:E52" si="102">SUM(D46:D51)</f>
        <v>613.66666666666663</v>
      </c>
      <c r="E52" s="1">
        <f t="shared" si="102"/>
        <v>1032.1111111111111</v>
      </c>
      <c r="F52" s="1">
        <f t="shared" si="97"/>
        <v>0.1091613736677791</v>
      </c>
      <c r="G52" s="1">
        <f t="shared" si="98"/>
        <v>0.59457422758100975</v>
      </c>
      <c r="X52" s="1" t="s">
        <v>9</v>
      </c>
      <c r="Y52" s="1">
        <f>SUM(Y46:Y51)</f>
        <v>108.95</v>
      </c>
      <c r="Z52" s="1">
        <f t="shared" ref="Z52:AA52" si="103">SUM(Z46:Z51)</f>
        <v>486.1611111111111</v>
      </c>
      <c r="AA52" s="1">
        <f t="shared" si="103"/>
        <v>798.26666666666677</v>
      </c>
      <c r="AB52" s="1">
        <f t="shared" si="100"/>
        <v>0.13648321362953064</v>
      </c>
      <c r="AC52" s="1">
        <f t="shared" si="101"/>
        <v>0.60902093424642267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1:60" x14ac:dyDescent="0.2"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1:60" x14ac:dyDescent="0.2">
      <c r="X54" s="3"/>
      <c r="Y54" s="3"/>
      <c r="Z54" s="3"/>
      <c r="AA54" s="3"/>
      <c r="AB54" s="3"/>
      <c r="AC54" s="3"/>
      <c r="AD54" s="3"/>
      <c r="AE54" t="s">
        <v>70</v>
      </c>
      <c r="AF54" t="s">
        <v>71</v>
      </c>
      <c r="AG54" t="s">
        <v>72</v>
      </c>
      <c r="AH54" s="5" t="s">
        <v>73</v>
      </c>
      <c r="AI54" s="5" t="s">
        <v>74</v>
      </c>
      <c r="AJ54" s="5" t="s">
        <v>75</v>
      </c>
      <c r="AL54" t="s">
        <v>70</v>
      </c>
      <c r="AM54" t="s">
        <v>71</v>
      </c>
      <c r="AN54" t="s">
        <v>72</v>
      </c>
      <c r="AO54" s="5" t="s">
        <v>73</v>
      </c>
      <c r="AP54" s="5" t="s">
        <v>74</v>
      </c>
      <c r="AQ54" s="5" t="s">
        <v>75</v>
      </c>
      <c r="AU54" s="5" t="s">
        <v>32</v>
      </c>
      <c r="AV54" s="5" t="s">
        <v>33</v>
      </c>
      <c r="AW54" s="5" t="s">
        <v>34</v>
      </c>
      <c r="AX54" t="s">
        <v>35</v>
      </c>
      <c r="AY54" t="s">
        <v>36</v>
      </c>
      <c r="AZ54" t="s">
        <v>37</v>
      </c>
      <c r="BB54" s="5" t="s">
        <v>32</v>
      </c>
      <c r="BC54" s="5" t="s">
        <v>33</v>
      </c>
      <c r="BD54" s="5" t="s">
        <v>34</v>
      </c>
      <c r="BE54" t="s">
        <v>35</v>
      </c>
      <c r="BF54" t="s">
        <v>36</v>
      </c>
      <c r="BG54" t="s">
        <v>37</v>
      </c>
    </row>
    <row r="55" spans="1:60" x14ac:dyDescent="0.2">
      <c r="B55" t="s">
        <v>70</v>
      </c>
      <c r="C55" t="s">
        <v>71</v>
      </c>
      <c r="D55" t="s">
        <v>72</v>
      </c>
      <c r="E55" t="s">
        <v>35</v>
      </c>
      <c r="F55" t="s">
        <v>36</v>
      </c>
      <c r="G55" t="s">
        <v>37</v>
      </c>
      <c r="I55" t="s">
        <v>70</v>
      </c>
      <c r="J55" t="s">
        <v>71</v>
      </c>
      <c r="K55" t="s">
        <v>72</v>
      </c>
      <c r="L55" t="s">
        <v>35</v>
      </c>
      <c r="M55" t="s">
        <v>36</v>
      </c>
      <c r="N55" t="s">
        <v>37</v>
      </c>
      <c r="X55" s="3"/>
      <c r="Y55" s="3"/>
      <c r="Z55" s="3"/>
      <c r="AA55" s="3"/>
      <c r="AB55" s="3"/>
      <c r="AC55" s="3"/>
      <c r="AD55" s="1" t="s">
        <v>3</v>
      </c>
      <c r="AE55" t="s">
        <v>7</v>
      </c>
      <c r="AF55" t="s">
        <v>7</v>
      </c>
      <c r="AG55" t="s">
        <v>7</v>
      </c>
      <c r="AH55" s="5" t="s">
        <v>7</v>
      </c>
      <c r="AI55" s="5" t="s">
        <v>7</v>
      </c>
      <c r="AJ55" s="5" t="s">
        <v>7</v>
      </c>
      <c r="AL55" t="s">
        <v>8</v>
      </c>
      <c r="AM55" t="s">
        <v>8</v>
      </c>
      <c r="AN55" t="s">
        <v>8</v>
      </c>
      <c r="AO55" s="5" t="s">
        <v>8</v>
      </c>
      <c r="AP55" s="5" t="s">
        <v>8</v>
      </c>
      <c r="AQ55" s="5" t="s">
        <v>8</v>
      </c>
      <c r="AU55" s="5" t="s">
        <v>7</v>
      </c>
      <c r="AV55" s="5" t="s">
        <v>7</v>
      </c>
      <c r="AW55" s="5" t="s">
        <v>7</v>
      </c>
      <c r="AX55" t="s">
        <v>7</v>
      </c>
      <c r="AY55" t="s">
        <v>7</v>
      </c>
      <c r="AZ55" t="s">
        <v>7</v>
      </c>
      <c r="BB55" s="5" t="s">
        <v>8</v>
      </c>
      <c r="BC55" s="5" t="s">
        <v>8</v>
      </c>
      <c r="BD55" s="5" t="s">
        <v>8</v>
      </c>
      <c r="BE55" t="s">
        <v>8</v>
      </c>
      <c r="BF55" t="s">
        <v>8</v>
      </c>
      <c r="BG55" t="s">
        <v>8</v>
      </c>
    </row>
    <row r="56" spans="1:60" x14ac:dyDescent="0.2">
      <c r="A56" s="1" t="s">
        <v>3</v>
      </c>
      <c r="B56" t="s">
        <v>7</v>
      </c>
      <c r="C56" t="s">
        <v>7</v>
      </c>
      <c r="D56" t="s">
        <v>7</v>
      </c>
      <c r="E56" t="s">
        <v>7</v>
      </c>
      <c r="F56" t="s">
        <v>7</v>
      </c>
      <c r="G56" t="s">
        <v>7</v>
      </c>
      <c r="I56" t="s">
        <v>8</v>
      </c>
      <c r="J56" t="s">
        <v>8</v>
      </c>
      <c r="K56" t="s">
        <v>8</v>
      </c>
      <c r="L56" t="s">
        <v>8</v>
      </c>
      <c r="M56" t="s">
        <v>8</v>
      </c>
      <c r="N56" t="s">
        <v>8</v>
      </c>
      <c r="X56" s="3"/>
      <c r="Y56" s="3"/>
      <c r="Z56" s="3"/>
      <c r="AA56" s="3"/>
      <c r="AB56" s="3"/>
      <c r="AC56" s="3"/>
      <c r="AD56" s="1">
        <v>1</v>
      </c>
      <c r="AE56">
        <v>0.34057971014492755</v>
      </c>
      <c r="AF56">
        <v>0.16198704103671704</v>
      </c>
      <c r="AG56">
        <v>0.20722433460076045</v>
      </c>
      <c r="AH56" s="5">
        <v>0.56439393939393934</v>
      </c>
      <c r="AI56" s="5">
        <v>0.95102040816326527</v>
      </c>
      <c r="AJ56" s="5">
        <v>0.71375464684014867</v>
      </c>
      <c r="AL56">
        <v>0.27777777777777779</v>
      </c>
      <c r="AM56">
        <v>0.2678185745140389</v>
      </c>
      <c r="AN56">
        <v>0.20342205323193913</v>
      </c>
      <c r="AO56" s="5">
        <v>3.03030303030303E-2</v>
      </c>
      <c r="AP56" s="5">
        <v>1.2244897959183673E-2</v>
      </c>
      <c r="AQ56" s="5">
        <v>0.12639405204460966</v>
      </c>
      <c r="AU56" s="5">
        <v>0.25</v>
      </c>
      <c r="AV56" s="5">
        <v>0.4637404580152672</v>
      </c>
      <c r="AW56" s="5">
        <v>0.31920199501246882</v>
      </c>
      <c r="AX56">
        <v>0.18720748829953199</v>
      </c>
      <c r="AY56">
        <v>0.22171945701357465</v>
      </c>
      <c r="AZ56">
        <v>0.24736842105263157</v>
      </c>
      <c r="BB56" s="5">
        <v>9.8837209302325577E-2</v>
      </c>
      <c r="BC56" s="5">
        <v>5.7251908396946565E-3</v>
      </c>
      <c r="BD56" s="5">
        <v>1.7456359102244391E-2</v>
      </c>
      <c r="BE56">
        <v>0.22308892355694226</v>
      </c>
      <c r="BF56">
        <v>9.2006033182503763E-2</v>
      </c>
      <c r="BG56">
        <v>0.17105263157894737</v>
      </c>
    </row>
    <row r="57" spans="1:60" x14ac:dyDescent="0.2">
      <c r="A57" s="1">
        <v>1</v>
      </c>
      <c r="B57">
        <v>0.34057971014492755</v>
      </c>
      <c r="C57">
        <v>0.16198704103671704</v>
      </c>
      <c r="D57">
        <v>0.20722433460076045</v>
      </c>
      <c r="E57">
        <v>0.18720748829953199</v>
      </c>
      <c r="F57">
        <v>0.22171945701357465</v>
      </c>
      <c r="G57">
        <v>0.24736842105263157</v>
      </c>
      <c r="I57">
        <v>0.27777777777777779</v>
      </c>
      <c r="J57">
        <v>0.2678185745140389</v>
      </c>
      <c r="K57">
        <v>0.20342205323193913</v>
      </c>
      <c r="L57">
        <v>0.22308892355694226</v>
      </c>
      <c r="M57">
        <v>9.2006033182503763E-2</v>
      </c>
      <c r="N57">
        <v>0.17105263157894737</v>
      </c>
      <c r="X57" s="3"/>
      <c r="Y57" s="3"/>
      <c r="Z57" s="3"/>
      <c r="AA57" s="3"/>
      <c r="AB57" s="3"/>
      <c r="AC57" s="3"/>
      <c r="AD57" s="1">
        <v>2</v>
      </c>
      <c r="AE57">
        <v>0.32914046121593293</v>
      </c>
      <c r="AF57">
        <v>0.13229571984435798</v>
      </c>
      <c r="AG57">
        <v>0.11458333333333333</v>
      </c>
      <c r="AH57" s="5">
        <v>0.42211838006230529</v>
      </c>
      <c r="AI57" s="5">
        <v>0.61538461538461542</v>
      </c>
      <c r="AJ57" s="5">
        <v>0.6899696048632219</v>
      </c>
      <c r="AL57">
        <v>0.22431865828092243</v>
      </c>
      <c r="AM57">
        <v>0.28015564202334631</v>
      </c>
      <c r="AN57">
        <v>0.18576388888888887</v>
      </c>
      <c r="AO57" s="5">
        <v>4.2056074766355138E-2</v>
      </c>
      <c r="AP57" s="5">
        <v>2.564102564102564E-2</v>
      </c>
      <c r="AQ57" s="5">
        <v>0.1276595744680851</v>
      </c>
      <c r="AU57" s="5">
        <v>0.30947775628626695</v>
      </c>
      <c r="AV57" s="5">
        <v>0.44556451612903225</v>
      </c>
      <c r="AW57" s="5">
        <v>0.35010940919037198</v>
      </c>
      <c r="AX57">
        <v>0.18103448275862069</v>
      </c>
      <c r="AY57">
        <v>0.25114155251141551</v>
      </c>
      <c r="AZ57">
        <v>0.19220779220779222</v>
      </c>
      <c r="BB57" s="5">
        <v>0.16827852998065762</v>
      </c>
      <c r="BC57" s="5">
        <v>1.2096774193548387E-2</v>
      </c>
      <c r="BD57" s="5">
        <v>0.11816192560175054</v>
      </c>
      <c r="BE57">
        <v>0.34051724137931033</v>
      </c>
      <c r="BF57">
        <v>0.22070015220700151</v>
      </c>
      <c r="BG57">
        <v>0.3428571428571428</v>
      </c>
    </row>
    <row r="58" spans="1:60" x14ac:dyDescent="0.2">
      <c r="A58" s="1">
        <v>2</v>
      </c>
      <c r="B58">
        <v>0.32914046121593293</v>
      </c>
      <c r="C58">
        <v>0.13229571984435798</v>
      </c>
      <c r="D58">
        <v>0.11458333333333333</v>
      </c>
      <c r="E58">
        <v>0.18103448275862069</v>
      </c>
      <c r="F58">
        <v>0.25114155251141551</v>
      </c>
      <c r="G58">
        <v>0.19220779220779222</v>
      </c>
      <c r="I58">
        <v>0.22431865828092243</v>
      </c>
      <c r="J58">
        <v>0.28015564202334631</v>
      </c>
      <c r="K58">
        <v>0.18576388888888887</v>
      </c>
      <c r="L58">
        <v>0.34051724137931033</v>
      </c>
      <c r="M58">
        <v>0.22070015220700151</v>
      </c>
      <c r="N58">
        <v>0.3428571428571428</v>
      </c>
      <c r="X58" s="3"/>
      <c r="Y58" s="3"/>
      <c r="Z58" s="3"/>
      <c r="AA58" s="3"/>
      <c r="AB58" s="3"/>
      <c r="AC58" s="3"/>
      <c r="AD58" s="1">
        <v>3</v>
      </c>
      <c r="AE58">
        <v>0.24647887323943662</v>
      </c>
      <c r="AF58">
        <v>9.2130518234165071E-2</v>
      </c>
      <c r="AG58">
        <v>7.8039927404718698E-2</v>
      </c>
      <c r="AH58" s="5">
        <v>0.34590163934426227</v>
      </c>
      <c r="AI58" s="5">
        <v>0.53164556962025311</v>
      </c>
      <c r="AJ58" s="5">
        <v>0.64263322884012541</v>
      </c>
      <c r="AL58">
        <v>0.84272300469483574</v>
      </c>
      <c r="AM58">
        <v>0.60460652591170827</v>
      </c>
      <c r="AN58">
        <v>0.71143375680580756</v>
      </c>
      <c r="AO58" s="5">
        <v>0.23114754098360654</v>
      </c>
      <c r="AP58" s="5">
        <v>0.22468354430379747</v>
      </c>
      <c r="AQ58" s="5">
        <v>0.60501567398119127</v>
      </c>
      <c r="AU58" s="5">
        <v>0.33874239350912777</v>
      </c>
      <c r="AV58" s="5">
        <v>0.39594843462246782</v>
      </c>
      <c r="AW58" s="5">
        <v>0.40755467196819084</v>
      </c>
      <c r="AX58">
        <v>0.15751445086705201</v>
      </c>
      <c r="AY58">
        <v>0.18777943368107303</v>
      </c>
      <c r="AZ58">
        <v>0.18412698412698411</v>
      </c>
      <c r="BB58" s="5">
        <v>0.34077079107505071</v>
      </c>
      <c r="BC58" s="5">
        <v>9.7605893186003684E-2</v>
      </c>
      <c r="BD58" s="5">
        <v>0.21073558648111335</v>
      </c>
      <c r="BE58">
        <v>0.70953757225433522</v>
      </c>
      <c r="BF58">
        <v>0.74068554396423258</v>
      </c>
      <c r="BG58">
        <v>0.89841269841269833</v>
      </c>
    </row>
    <row r="59" spans="1:60" x14ac:dyDescent="0.2">
      <c r="A59" s="1">
        <v>3</v>
      </c>
      <c r="B59">
        <v>0.24647887323943662</v>
      </c>
      <c r="C59">
        <v>9.2130518234165071E-2</v>
      </c>
      <c r="D59">
        <v>7.8039927404718698E-2</v>
      </c>
      <c r="E59">
        <v>0.15751445086705201</v>
      </c>
      <c r="F59">
        <v>0.18777943368107303</v>
      </c>
      <c r="G59">
        <v>0.18412698412698411</v>
      </c>
      <c r="I59">
        <v>0.84272300469483574</v>
      </c>
      <c r="J59">
        <v>0.60460652591170827</v>
      </c>
      <c r="K59">
        <v>0.71143375680580756</v>
      </c>
      <c r="L59">
        <v>0.70953757225433522</v>
      </c>
      <c r="M59">
        <v>0.74068554396423258</v>
      </c>
      <c r="N59">
        <v>0.89841269841269833</v>
      </c>
      <c r="X59" s="3"/>
      <c r="Y59" s="3"/>
      <c r="Z59" s="3"/>
      <c r="AA59" s="3"/>
      <c r="AB59" s="3"/>
      <c r="AC59" s="3"/>
      <c r="AD59" s="1">
        <v>4</v>
      </c>
      <c r="AE59">
        <v>0.10059171597633136</v>
      </c>
      <c r="AF59">
        <v>2.3593466424682394E-2</v>
      </c>
      <c r="AG59">
        <v>2.3357664233576641E-2</v>
      </c>
      <c r="AH59" s="5">
        <v>0.53149606299212593</v>
      </c>
      <c r="AI59" s="5">
        <v>0.60135135135135132</v>
      </c>
      <c r="AJ59" s="5">
        <v>0.59487179487179487</v>
      </c>
      <c r="AL59">
        <v>0.93293885601577908</v>
      </c>
      <c r="AM59">
        <v>0.78402903811252278</v>
      </c>
      <c r="AN59">
        <v>0.7211678832116788</v>
      </c>
      <c r="AO59" s="5">
        <v>0.47047244094488189</v>
      </c>
      <c r="AP59" s="5">
        <v>0.52364864864864868</v>
      </c>
      <c r="AQ59" s="5">
        <v>0.79230769230769227</v>
      </c>
      <c r="AU59" s="5">
        <v>0.4559099437148218</v>
      </c>
      <c r="AV59" s="5">
        <v>0.43749999999999994</v>
      </c>
      <c r="AW59" s="5">
        <v>0.4785407725321888</v>
      </c>
      <c r="AX59">
        <v>0.10266666666666667</v>
      </c>
      <c r="AY59">
        <v>7.0038910505836591E-2</v>
      </c>
      <c r="AZ59">
        <v>2.0527859237536656E-2</v>
      </c>
      <c r="BB59" s="5">
        <v>0.57035647279549717</v>
      </c>
      <c r="BC59" s="5">
        <v>0.38235294117647056</v>
      </c>
      <c r="BD59" s="5">
        <v>0.3261802575107296</v>
      </c>
      <c r="BE59">
        <v>0.77333333333333332</v>
      </c>
      <c r="BF59">
        <v>0.73022049286640733</v>
      </c>
      <c r="BG59">
        <v>1.064516129032258</v>
      </c>
    </row>
    <row r="60" spans="1:60" x14ac:dyDescent="0.2">
      <c r="A60" s="1">
        <v>4</v>
      </c>
      <c r="B60">
        <v>0.10059171597633136</v>
      </c>
      <c r="C60">
        <v>2.3593466424682394E-2</v>
      </c>
      <c r="D60">
        <v>2.3357664233576641E-2</v>
      </c>
      <c r="E60">
        <v>0.10266666666666667</v>
      </c>
      <c r="F60">
        <v>7.0038910505836591E-2</v>
      </c>
      <c r="G60">
        <v>2.0527859237536656E-2</v>
      </c>
      <c r="I60">
        <v>0.93293885601577908</v>
      </c>
      <c r="J60">
        <v>0.78402903811252278</v>
      </c>
      <c r="K60">
        <v>0.7211678832116788</v>
      </c>
      <c r="L60">
        <v>0.77333333333333332</v>
      </c>
      <c r="M60">
        <v>0.73022049286640733</v>
      </c>
      <c r="N60">
        <v>1.064516129032258</v>
      </c>
      <c r="X60" s="3"/>
      <c r="Y60" s="3"/>
      <c r="Z60" s="3"/>
      <c r="AA60" s="3"/>
      <c r="AB60" s="3"/>
      <c r="AC60" s="3"/>
      <c r="AD60" s="1">
        <v>5</v>
      </c>
      <c r="AE60">
        <v>5.3455019556714473E-2</v>
      </c>
      <c r="AF60">
        <v>3.6927621861152143E-2</v>
      </c>
      <c r="AG60">
        <v>1.767676767676768E-2</v>
      </c>
      <c r="AH60" s="5">
        <v>0.48413793103448277</v>
      </c>
      <c r="AI60" s="5">
        <v>0.43807339449541283</v>
      </c>
      <c r="AJ60" s="5">
        <v>0.44133099824868649</v>
      </c>
      <c r="AL60">
        <v>0.81486310299869624</v>
      </c>
      <c r="AM60">
        <v>0.74446085672082718</v>
      </c>
      <c r="AN60">
        <v>0.78409090909090906</v>
      </c>
      <c r="AO60" s="5">
        <v>0.52413793103448281</v>
      </c>
      <c r="AP60" s="5">
        <v>0.72247706422018354</v>
      </c>
      <c r="AQ60" s="5">
        <v>0.60595446584938706</v>
      </c>
      <c r="AU60" s="5">
        <v>0.38897396630934156</v>
      </c>
      <c r="AV60" s="5">
        <v>0.4629080118694362</v>
      </c>
      <c r="AW60" s="5">
        <v>0.52589641434262946</v>
      </c>
      <c r="AX60">
        <v>0.10064516129032258</v>
      </c>
      <c r="AY60">
        <v>1.9653179190751446E-2</v>
      </c>
      <c r="AZ60">
        <v>6.560636182902585E-2</v>
      </c>
      <c r="BB60" s="5">
        <v>0.49923430321592654</v>
      </c>
      <c r="BC60" s="5">
        <v>0.54451038575667654</v>
      </c>
      <c r="BD60" s="5">
        <v>0.50398406374501992</v>
      </c>
      <c r="BE60">
        <v>0.8</v>
      </c>
      <c r="BF60">
        <v>0.98497109826589602</v>
      </c>
      <c r="BG60">
        <v>0.91650099403578533</v>
      </c>
    </row>
    <row r="61" spans="1:60" x14ac:dyDescent="0.2">
      <c r="A61" s="1">
        <v>5</v>
      </c>
      <c r="B61">
        <v>5.3455019556714473E-2</v>
      </c>
      <c r="C61">
        <v>3.6927621861152143E-2</v>
      </c>
      <c r="D61">
        <v>1.767676767676768E-2</v>
      </c>
      <c r="E61">
        <v>0.10064516129032258</v>
      </c>
      <c r="F61">
        <v>1.9653179190751446E-2</v>
      </c>
      <c r="G61">
        <v>6.560636182902585E-2</v>
      </c>
      <c r="I61">
        <v>0.81486310299869624</v>
      </c>
      <c r="J61">
        <v>0.74446085672082718</v>
      </c>
      <c r="K61">
        <v>0.78409090909090906</v>
      </c>
      <c r="L61">
        <v>0.8</v>
      </c>
      <c r="M61">
        <v>0.98497109826589602</v>
      </c>
      <c r="N61">
        <v>0.91650099403578533</v>
      </c>
      <c r="X61" s="3"/>
      <c r="Y61" s="3"/>
      <c r="Z61" s="3"/>
      <c r="AA61" s="3"/>
      <c r="AB61" s="3"/>
      <c r="AC61" s="3"/>
      <c r="AD61" s="1">
        <v>6</v>
      </c>
      <c r="AE61">
        <v>7.1942446043165464E-2</v>
      </c>
      <c r="AF61">
        <v>2.8571428571428571E-2</v>
      </c>
      <c r="AG61">
        <v>5.2208835341365459E-2</v>
      </c>
      <c r="AH61" s="5">
        <v>0.41493775933609967</v>
      </c>
      <c r="AI61" s="5">
        <v>0.37037037037037035</v>
      </c>
      <c r="AJ61" s="5">
        <v>0.38518518518518519</v>
      </c>
      <c r="AL61">
        <v>0.74820143884892076</v>
      </c>
      <c r="AM61">
        <v>0.78412698412698412</v>
      </c>
      <c r="AN61">
        <v>0.59839357429718876</v>
      </c>
      <c r="AO61" s="5">
        <v>0.76763485477178428</v>
      </c>
      <c r="AP61" s="5">
        <v>0.59259259259259256</v>
      </c>
      <c r="AQ61" s="5">
        <v>0.34074074074074073</v>
      </c>
      <c r="AU61" s="5">
        <v>0.34042553191489366</v>
      </c>
      <c r="AV61" s="5">
        <v>0.48356807511737093</v>
      </c>
      <c r="AW61" s="5">
        <v>0.27884615384615385</v>
      </c>
      <c r="AX61">
        <v>7.4257425742574254E-2</v>
      </c>
      <c r="AY61">
        <v>0.10344827586206896</v>
      </c>
      <c r="AZ61">
        <v>7.8125E-3</v>
      </c>
      <c r="BB61" s="5">
        <v>0.42553191489361708</v>
      </c>
      <c r="BC61" s="5">
        <v>0.4178403755868545</v>
      </c>
      <c r="BD61" s="5">
        <v>0.1730769230769231</v>
      </c>
      <c r="BE61">
        <v>0.49504950495049505</v>
      </c>
      <c r="BF61">
        <v>0.81465517241379304</v>
      </c>
      <c r="BG61">
        <v>0.46093750000000006</v>
      </c>
    </row>
    <row r="62" spans="1:60" x14ac:dyDescent="0.2">
      <c r="A62" s="1">
        <v>6</v>
      </c>
      <c r="B62">
        <v>7.1942446043165464E-2</v>
      </c>
      <c r="C62">
        <v>2.8571428571428571E-2</v>
      </c>
      <c r="D62">
        <v>5.2208835341365459E-2</v>
      </c>
      <c r="E62">
        <v>7.4257425742574254E-2</v>
      </c>
      <c r="F62">
        <v>0.10344827586206896</v>
      </c>
      <c r="G62">
        <v>7.8125E-3</v>
      </c>
      <c r="I62">
        <v>0.74820143884892076</v>
      </c>
      <c r="J62">
        <v>0.78412698412698412</v>
      </c>
      <c r="K62">
        <v>0.59839357429718876</v>
      </c>
      <c r="L62">
        <v>0.49504950495049505</v>
      </c>
      <c r="M62">
        <v>0.81465517241379304</v>
      </c>
      <c r="N62">
        <v>0.46093750000000006</v>
      </c>
      <c r="AD62" s="1" t="s">
        <v>9</v>
      </c>
      <c r="AE62">
        <v>0.17950505402579298</v>
      </c>
      <c r="AF62">
        <v>7.8263729036501153E-2</v>
      </c>
      <c r="AG62">
        <v>7.7241787511097948E-2</v>
      </c>
      <c r="AH62" s="5">
        <v>0.46127842655193602</v>
      </c>
      <c r="AI62" s="5">
        <v>0.58493870402802106</v>
      </c>
      <c r="AJ62" s="5">
        <v>0.57625434674615006</v>
      </c>
      <c r="AL62">
        <v>0.65772046009062413</v>
      </c>
      <c r="AM62">
        <v>0.58073002301874388</v>
      </c>
      <c r="AN62">
        <v>0.55341817105652547</v>
      </c>
      <c r="AO62" s="5">
        <v>0.30362630608481872</v>
      </c>
      <c r="AP62" s="5">
        <v>0.35960303561004087</v>
      </c>
      <c r="AQ62" s="5">
        <v>0.48186785891703926</v>
      </c>
      <c r="AU62" s="5">
        <v>0.35052595860196811</v>
      </c>
      <c r="AV62" s="5">
        <v>0.44488977955911824</v>
      </c>
      <c r="AW62" s="5">
        <v>0.4147143444307439</v>
      </c>
      <c r="AX62">
        <v>0.13977635782747605</v>
      </c>
      <c r="AY62">
        <v>0.13811868359678672</v>
      </c>
      <c r="AZ62">
        <v>0.13011695906432746</v>
      </c>
      <c r="BB62" s="5">
        <v>0.35154394299287406</v>
      </c>
      <c r="BC62" s="5">
        <v>0.24248496993987972</v>
      </c>
      <c r="BD62" s="5">
        <v>0.24249897246198113</v>
      </c>
      <c r="BE62">
        <v>0.57800851970181044</v>
      </c>
      <c r="BF62">
        <v>0.597823270277274</v>
      </c>
      <c r="BG62">
        <v>0.66423001949317739</v>
      </c>
    </row>
    <row r="63" spans="1:60" x14ac:dyDescent="0.2">
      <c r="A63" s="1" t="s">
        <v>9</v>
      </c>
      <c r="B63">
        <v>0.17950505402579298</v>
      </c>
      <c r="C63">
        <v>7.8263729036501153E-2</v>
      </c>
      <c r="D63">
        <v>7.7241787511097948E-2</v>
      </c>
      <c r="E63">
        <v>0.13977635782747605</v>
      </c>
      <c r="F63">
        <v>0.13811868359678672</v>
      </c>
      <c r="G63">
        <v>0.13011695906432746</v>
      </c>
      <c r="I63">
        <v>0.65772046009062413</v>
      </c>
      <c r="J63">
        <v>0.58073002301874388</v>
      </c>
      <c r="K63">
        <v>0.55341817105652547</v>
      </c>
      <c r="L63">
        <v>0.57800851970181044</v>
      </c>
      <c r="M63">
        <v>0.597823270277274</v>
      </c>
      <c r="N63">
        <v>0.66423001949317739</v>
      </c>
    </row>
    <row r="64" spans="1:60" x14ac:dyDescent="0.2">
      <c r="AE64" t="s">
        <v>84</v>
      </c>
      <c r="AF64" t="s">
        <v>85</v>
      </c>
      <c r="AL64" t="s">
        <v>86</v>
      </c>
      <c r="AM64" t="s">
        <v>87</v>
      </c>
      <c r="AQ64" t="s">
        <v>88</v>
      </c>
      <c r="AR64" t="s">
        <v>89</v>
      </c>
      <c r="AU64" t="s">
        <v>90</v>
      </c>
      <c r="AV64" t="s">
        <v>91</v>
      </c>
      <c r="BB64" t="s">
        <v>92</v>
      </c>
      <c r="BC64" t="s">
        <v>93</v>
      </c>
      <c r="BG64" t="s">
        <v>94</v>
      </c>
      <c r="BH64" t="s">
        <v>95</v>
      </c>
    </row>
    <row r="65" spans="2:60" x14ac:dyDescent="0.2">
      <c r="B65" t="s">
        <v>76</v>
      </c>
      <c r="C65" t="s">
        <v>21</v>
      </c>
      <c r="I65" t="s">
        <v>77</v>
      </c>
      <c r="J65" t="s">
        <v>23</v>
      </c>
      <c r="N65" t="s">
        <v>24</v>
      </c>
      <c r="O65" t="s">
        <v>25</v>
      </c>
      <c r="AE65">
        <f>STDEV(AE56:AG56)/SQRT(3)</f>
        <v>5.3606286102533415E-2</v>
      </c>
      <c r="AF65">
        <f>STDEV(AH56:AJ56)/SQRT(3)</f>
        <v>0.11256694027656719</v>
      </c>
      <c r="AL65">
        <f>STDEV(AL56:AN56)/SQRT(3)</f>
        <v>2.3303399198425091E-2</v>
      </c>
      <c r="AM65">
        <f>STDEV(AO56:AQ56)/SQRT(3)</f>
        <v>3.5425673350071109E-2</v>
      </c>
      <c r="AQ65">
        <f>_xlfn.T.TEST(AE56:AG56,AH56:AJ56,2,2)</f>
        <v>1.5322281894639777E-2</v>
      </c>
      <c r="AR65">
        <f>_xlfn.T.TEST(AL56:AN56,AO56:AQ56,2,2)</f>
        <v>1.0338753425041244E-2</v>
      </c>
      <c r="AU65">
        <f>STDEV(AU56:AW56)/SQRT(3)</f>
        <v>6.2966157926960697E-2</v>
      </c>
      <c r="AV65">
        <f>STDEV(AX56:AZ56)/SQRT(3)</f>
        <v>1.7429673246313632E-2</v>
      </c>
      <c r="BB65">
        <f>STDEV(BB56:BD56)/SQRT(3)</f>
        <v>2.9278652699608852E-2</v>
      </c>
      <c r="BC65">
        <f>STDEV(BE56:BG56)/SQRT(3)</f>
        <v>3.8107205901964397E-2</v>
      </c>
      <c r="BG65">
        <f>_xlfn.T.TEST(AU56:AW56,AX56:AZ56,2,2)</f>
        <v>0.12703007641396757</v>
      </c>
      <c r="BH65">
        <f>_xlfn.T.TEST(BB56:BD56,BE56:BG56,2,2)</f>
        <v>6.4960191917804458E-2</v>
      </c>
    </row>
    <row r="66" spans="2:60" x14ac:dyDescent="0.2">
      <c r="B66">
        <f>STDEV(B57:D57)/SQRT(3)</f>
        <v>5.3606286102533415E-2</v>
      </c>
      <c r="C66">
        <f>STDEV(E57:G57)/SQRT(3)</f>
        <v>1.7429673246313632E-2</v>
      </c>
      <c r="I66">
        <f>STDEV(I57:K57)/SQRT(3)</f>
        <v>2.3303399198425091E-2</v>
      </c>
      <c r="J66">
        <f>STDEV(L57:N57)/SQRT(3)</f>
        <v>3.8107205901964397E-2</v>
      </c>
      <c r="N66">
        <f>_xlfn.T.TEST(B57:D57,E57:G57,2,2)</f>
        <v>0.76756177727696295</v>
      </c>
      <c r="O66">
        <f>_xlfn.T.TEST(I57:K57,L57:N57,2,2)</f>
        <v>0.12132140873598159</v>
      </c>
      <c r="AE66">
        <f t="shared" ref="AE66:AE71" si="104">STDEV(AE57:AG57)/SQRT(3)</f>
        <v>6.8757359996661174E-2</v>
      </c>
      <c r="AF66">
        <f t="shared" ref="AF66:AF71" si="105">STDEV(AH57:AJ57)/SQRT(3)</f>
        <v>7.9811944594268269E-2</v>
      </c>
      <c r="AL66">
        <f t="shared" ref="AL66:AL71" si="106">STDEV(AL57:AN57)/SQRT(3)</f>
        <v>2.7400367045514892E-2</v>
      </c>
      <c r="AM66">
        <f t="shared" ref="AM66:AM71" si="107">STDEV(AO57:AQ57)/SQRT(3)</f>
        <v>3.162734163816542E-2</v>
      </c>
      <c r="AQ66">
        <f t="shared" ref="AQ66:AQ71" si="108">_xlfn.T.TEST(AE57:AG57,AH57:AJ57,2,2)</f>
        <v>2.1897906697231902E-2</v>
      </c>
      <c r="AR66">
        <f t="shared" ref="AR66:AR71" si="109">_xlfn.T.TEST(AL57:AN57,AO57:AQ57,2,2)</f>
        <v>1.6929803075836816E-2</v>
      </c>
      <c r="AU66">
        <f t="shared" ref="AU66:AU71" si="110">STDEV(AU57:AW57)/SQRT(3)</f>
        <v>4.033348131026096E-2</v>
      </c>
      <c r="AV66">
        <f t="shared" ref="AV66:AV71" si="111">STDEV(AX57:AZ57)/SQRT(3)</f>
        <v>2.1747327009306986E-2</v>
      </c>
      <c r="BB66">
        <f t="shared" ref="BB66:BB71" si="112">STDEV(BB57:BD57)/SQRT(3)</f>
        <v>4.6039977325545253E-2</v>
      </c>
      <c r="BC66">
        <f t="shared" ref="BC66:BC71" si="113">STDEV(BE57:BG57)/SQRT(3)</f>
        <v>4.0334669648213896E-2</v>
      </c>
      <c r="BG66">
        <f t="shared" ref="BG66:BG71" si="114">_xlfn.T.TEST(AU57:AW57,AX57:AZ57,2,2)</f>
        <v>2.4957320948243409E-2</v>
      </c>
      <c r="BH66">
        <f t="shared" ref="BH66:BH71" si="115">_xlfn.T.TEST(BB57:BD57,BE57:BG57,2,2)</f>
        <v>2.9999760889855783E-2</v>
      </c>
    </row>
    <row r="67" spans="2:60" x14ac:dyDescent="0.2">
      <c r="B67">
        <f t="shared" ref="B67:B72" si="116">STDEV(B58:D58)/SQRT(3)</f>
        <v>6.8757359996661174E-2</v>
      </c>
      <c r="C67">
        <f t="shared" ref="C67:C72" si="117">STDEV(E58:G58)/SQRT(3)</f>
        <v>2.1747327009306986E-2</v>
      </c>
      <c r="I67">
        <f t="shared" ref="I67:I72" si="118">STDEV(I58:K58)/SQRT(3)</f>
        <v>2.7400367045514892E-2</v>
      </c>
      <c r="J67">
        <f t="shared" ref="J67:J72" si="119">STDEV(L58:N58)/SQRT(3)</f>
        <v>4.0334669648213896E-2</v>
      </c>
      <c r="N67">
        <f t="shared" ref="N67:N72" si="120">_xlfn.T.TEST(B58:D58,E58:G58,2,2)</f>
        <v>0.83405837584846532</v>
      </c>
      <c r="O67">
        <f t="shared" ref="O67:O72" si="121">_xlfn.T.TEST(I58:K58,L58:N58,2,2)</f>
        <v>0.21760865589337253</v>
      </c>
      <c r="AE67">
        <f t="shared" si="104"/>
        <v>5.3951437997861285E-2</v>
      </c>
      <c r="AF67">
        <f t="shared" si="105"/>
        <v>8.6560417030925763E-2</v>
      </c>
      <c r="AL67">
        <f t="shared" si="106"/>
        <v>6.8859107902313851E-2</v>
      </c>
      <c r="AM67">
        <f t="shared" si="107"/>
        <v>0.12571389320134788</v>
      </c>
      <c r="AQ67">
        <f t="shared" si="108"/>
        <v>2.2628835261775115E-2</v>
      </c>
      <c r="AR67">
        <f t="shared" si="109"/>
        <v>6.3089318568020039E-2</v>
      </c>
      <c r="AU67">
        <f t="shared" si="110"/>
        <v>2.1268606954217815E-2</v>
      </c>
      <c r="AV67">
        <f t="shared" si="111"/>
        <v>9.5380422490069384E-3</v>
      </c>
      <c r="BB67">
        <f t="shared" si="112"/>
        <v>7.0252184427968503E-2</v>
      </c>
      <c r="BC67">
        <f t="shared" si="113"/>
        <v>5.8462649364733395E-2</v>
      </c>
      <c r="BG67">
        <f t="shared" si="114"/>
        <v>9.3460215600853658E-4</v>
      </c>
      <c r="BH67">
        <f t="shared" si="115"/>
        <v>3.4450935200794159E-3</v>
      </c>
    </row>
    <row r="68" spans="2:60" x14ac:dyDescent="0.2">
      <c r="B68">
        <f t="shared" si="116"/>
        <v>5.3951437997861285E-2</v>
      </c>
      <c r="C68">
        <f t="shared" si="117"/>
        <v>9.5380422490069384E-3</v>
      </c>
      <c r="I68">
        <f t="shared" si="118"/>
        <v>6.8859107902313851E-2</v>
      </c>
      <c r="J68">
        <f t="shared" si="119"/>
        <v>5.8462649364733395E-2</v>
      </c>
      <c r="N68">
        <f t="shared" si="120"/>
        <v>0.53034725296232454</v>
      </c>
      <c r="O68">
        <f t="shared" si="121"/>
        <v>0.52212684060720904</v>
      </c>
      <c r="AE68">
        <f t="shared" si="104"/>
        <v>2.5705473677035594E-2</v>
      </c>
      <c r="AF68">
        <f t="shared" si="105"/>
        <v>2.2283812454592308E-2</v>
      </c>
      <c r="AL68">
        <f>STDEV(AL59:AN59)/SQRT(3)</f>
        <v>6.2792694013203115E-2</v>
      </c>
      <c r="AM68">
        <f t="shared" si="107"/>
        <v>9.9605700368254682E-2</v>
      </c>
      <c r="AQ68">
        <f t="shared" si="108"/>
        <v>1.01567205542141E-4</v>
      </c>
      <c r="AR68">
        <f t="shared" si="109"/>
        <v>0.13880029306789363</v>
      </c>
      <c r="AU68">
        <f t="shared" si="110"/>
        <v>1.186831788741855E-2</v>
      </c>
      <c r="AV68">
        <f t="shared" si="111"/>
        <v>2.3877812057387444E-2</v>
      </c>
      <c r="BB68">
        <f t="shared" si="112"/>
        <v>7.3832664557629907E-2</v>
      </c>
      <c r="BC68">
        <f t="shared" si="113"/>
        <v>0.10498669489344806</v>
      </c>
      <c r="BG68">
        <f t="shared" si="114"/>
        <v>1.2346011554086614E-4</v>
      </c>
      <c r="BH68">
        <f t="shared" si="115"/>
        <v>2.8619039480384932E-2</v>
      </c>
    </row>
    <row r="69" spans="2:60" x14ac:dyDescent="0.2">
      <c r="B69">
        <f t="shared" si="116"/>
        <v>2.5705473677035594E-2</v>
      </c>
      <c r="C69">
        <f t="shared" si="117"/>
        <v>2.3877812057387444E-2</v>
      </c>
      <c r="I69">
        <f t="shared" si="118"/>
        <v>6.2792694013203115E-2</v>
      </c>
      <c r="J69">
        <f t="shared" si="119"/>
        <v>0.10498669489344806</v>
      </c>
      <c r="N69">
        <f t="shared" si="120"/>
        <v>0.68660445234770284</v>
      </c>
      <c r="O69">
        <f t="shared" si="121"/>
        <v>0.74117772909113044</v>
      </c>
      <c r="AE69">
        <f t="shared" si="104"/>
        <v>1.0338261107278006E-2</v>
      </c>
      <c r="AF69">
        <f t="shared" si="105"/>
        <v>1.4841733582668415E-2</v>
      </c>
      <c r="AL69">
        <f t="shared" si="106"/>
        <v>2.0376927652131487E-2</v>
      </c>
      <c r="AM69">
        <f t="shared" si="107"/>
        <v>5.7547020896468536E-2</v>
      </c>
      <c r="AQ69">
        <f t="shared" si="108"/>
        <v>2.0678333381056709E-5</v>
      </c>
      <c r="AR69">
        <f t="shared" si="109"/>
        <v>5.5222900891234612E-2</v>
      </c>
      <c r="AU69">
        <f t="shared" si="110"/>
        <v>3.9568182163082583E-2</v>
      </c>
      <c r="AV69">
        <f t="shared" si="111"/>
        <v>2.3451028912149896E-2</v>
      </c>
      <c r="BB69">
        <f t="shared" si="112"/>
        <v>1.4365983454584313E-2</v>
      </c>
      <c r="BC69">
        <f t="shared" si="113"/>
        <v>5.3993283521759569E-2</v>
      </c>
      <c r="BG69">
        <f t="shared" si="114"/>
        <v>9.8795160618846438E-4</v>
      </c>
      <c r="BH69">
        <f t="shared" si="115"/>
        <v>2.3345573211434804E-3</v>
      </c>
    </row>
    <row r="70" spans="2:60" x14ac:dyDescent="0.2">
      <c r="B70">
        <f t="shared" si="116"/>
        <v>1.0338261107278006E-2</v>
      </c>
      <c r="C70">
        <f t="shared" si="117"/>
        <v>2.3451028912149896E-2</v>
      </c>
      <c r="I70">
        <f t="shared" si="118"/>
        <v>2.0376927652131487E-2</v>
      </c>
      <c r="J70">
        <f t="shared" si="119"/>
        <v>5.3993283521759569E-2</v>
      </c>
      <c r="N70">
        <f t="shared" si="120"/>
        <v>0.36857831573253413</v>
      </c>
      <c r="O70">
        <f t="shared" si="121"/>
        <v>0.10745814294985361</v>
      </c>
      <c r="AE70">
        <f t="shared" si="104"/>
        <v>1.2537028592381325E-2</v>
      </c>
      <c r="AF70">
        <f t="shared" si="105"/>
        <v>1.3104169323424286E-2</v>
      </c>
      <c r="AL70">
        <f t="shared" si="106"/>
        <v>5.6877031398193306E-2</v>
      </c>
      <c r="AM70">
        <f t="shared" si="107"/>
        <v>0.12389685078599459</v>
      </c>
      <c r="AQ70">
        <f t="shared" si="108"/>
        <v>4.8075754561322702E-5</v>
      </c>
      <c r="AR70">
        <f t="shared" si="109"/>
        <v>0.3526490171875587</v>
      </c>
      <c r="AU70">
        <f t="shared" si="110"/>
        <v>6.0641419896334627E-2</v>
      </c>
      <c r="AV70">
        <f t="shared" si="111"/>
        <v>2.8297266762764384E-2</v>
      </c>
      <c r="BB70">
        <f t="shared" si="112"/>
        <v>8.2899480749833374E-2</v>
      </c>
      <c r="BC70">
        <f t="shared" si="113"/>
        <v>0.11265177498582718</v>
      </c>
      <c r="BG70">
        <f t="shared" si="114"/>
        <v>1.0265989198251314E-2</v>
      </c>
      <c r="BH70">
        <f t="shared" si="115"/>
        <v>0.14668040921499609</v>
      </c>
    </row>
    <row r="71" spans="2:60" x14ac:dyDescent="0.2">
      <c r="B71">
        <f t="shared" si="116"/>
        <v>1.2537028592381325E-2</v>
      </c>
      <c r="C71">
        <f t="shared" si="117"/>
        <v>2.8297266762764384E-2</v>
      </c>
      <c r="I71">
        <f t="shared" si="118"/>
        <v>5.6877031398193306E-2</v>
      </c>
      <c r="J71">
        <f t="shared" si="119"/>
        <v>0.11265177498582718</v>
      </c>
      <c r="N71">
        <f t="shared" si="120"/>
        <v>0.74176123915687553</v>
      </c>
      <c r="O71">
        <f t="shared" si="121"/>
        <v>0.39540560204156161</v>
      </c>
      <c r="AE71">
        <f t="shared" si="104"/>
        <v>3.3918714867167937E-2</v>
      </c>
      <c r="AF71">
        <f t="shared" si="105"/>
        <v>3.9851630742716193E-2</v>
      </c>
      <c r="AL71">
        <f t="shared" si="106"/>
        <v>3.1227153564982464E-2</v>
      </c>
      <c r="AM71">
        <f t="shared" si="107"/>
        <v>5.2626636909180326E-2</v>
      </c>
      <c r="AQ71">
        <f t="shared" si="108"/>
        <v>1.2047470203689792E-3</v>
      </c>
      <c r="AR71">
        <f t="shared" si="109"/>
        <v>2.4382433589937479E-2</v>
      </c>
      <c r="AU71">
        <f t="shared" si="110"/>
        <v>2.7824086753630087E-2</v>
      </c>
      <c r="AV71">
        <f t="shared" si="111"/>
        <v>2.9821642384718614E-3</v>
      </c>
      <c r="BB71">
        <f t="shared" si="112"/>
        <v>3.6350657488725589E-2</v>
      </c>
      <c r="BC71">
        <f t="shared" si="113"/>
        <v>2.6073217109670661E-2</v>
      </c>
      <c r="BG71">
        <f t="shared" si="114"/>
        <v>6.7022446931282089E-4</v>
      </c>
      <c r="BH71">
        <f t="shared" si="115"/>
        <v>1.7100077698711689E-3</v>
      </c>
    </row>
    <row r="72" spans="2:60" x14ac:dyDescent="0.2">
      <c r="B72">
        <f t="shared" si="116"/>
        <v>3.3918714867167937E-2</v>
      </c>
      <c r="C72">
        <f t="shared" si="117"/>
        <v>2.9821642384718614E-3</v>
      </c>
      <c r="I72">
        <f t="shared" si="118"/>
        <v>3.1227153564982464E-2</v>
      </c>
      <c r="J72">
        <f t="shared" si="119"/>
        <v>2.6073217109670661E-2</v>
      </c>
      <c r="N72">
        <f t="shared" si="120"/>
        <v>0.51431184378935169</v>
      </c>
      <c r="O72">
        <f t="shared" si="121"/>
        <v>0.71307865588987074</v>
      </c>
    </row>
    <row r="73" spans="2:60" x14ac:dyDescent="0.2">
      <c r="AL73" t="s">
        <v>96</v>
      </c>
    </row>
    <row r="75" spans="2:60" x14ac:dyDescent="0.2">
      <c r="B75" t="s">
        <v>82</v>
      </c>
      <c r="AM75" t="s">
        <v>78</v>
      </c>
      <c r="AP75" t="s">
        <v>78</v>
      </c>
      <c r="AU75" t="s">
        <v>50</v>
      </c>
      <c r="AX75" t="s">
        <v>51</v>
      </c>
    </row>
    <row r="76" spans="2:60" x14ac:dyDescent="0.2">
      <c r="B76" s="5" t="s">
        <v>18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 t="s">
        <v>19</v>
      </c>
      <c r="Y76" s="5"/>
      <c r="Z76" s="5"/>
      <c r="AA76" s="5"/>
      <c r="AB76" s="5"/>
      <c r="AC76" s="5"/>
      <c r="AM76" t="s">
        <v>41</v>
      </c>
      <c r="AN76" t="s">
        <v>42</v>
      </c>
      <c r="AP76" t="s">
        <v>41</v>
      </c>
      <c r="AQ76" t="s">
        <v>42</v>
      </c>
      <c r="AU76" t="s">
        <v>7</v>
      </c>
      <c r="AV76" t="s">
        <v>8</v>
      </c>
      <c r="AX76" s="5" t="s">
        <v>7</v>
      </c>
      <c r="AY76" s="5" t="s">
        <v>8</v>
      </c>
    </row>
    <row r="77" spans="2:60" x14ac:dyDescent="0.2">
      <c r="B77" s="5" t="s">
        <v>3</v>
      </c>
      <c r="C77" s="5" t="s">
        <v>4</v>
      </c>
      <c r="D77" s="5" t="s">
        <v>5</v>
      </c>
      <c r="E77" s="5" t="s">
        <v>6</v>
      </c>
      <c r="F77" s="5" t="s">
        <v>7</v>
      </c>
      <c r="G77" s="5" t="s">
        <v>8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 t="s">
        <v>3</v>
      </c>
      <c r="Y77" s="5" t="s">
        <v>4</v>
      </c>
      <c r="Z77" s="5" t="s">
        <v>5</v>
      </c>
      <c r="AA77" s="5" t="s">
        <v>6</v>
      </c>
      <c r="AB77" s="5" t="s">
        <v>7</v>
      </c>
      <c r="AC77" s="5" t="s">
        <v>8</v>
      </c>
      <c r="AL77" s="1" t="s">
        <v>3</v>
      </c>
      <c r="AM77" s="5" t="s">
        <v>7</v>
      </c>
      <c r="AN77" t="s">
        <v>7</v>
      </c>
      <c r="AP77" t="s">
        <v>8</v>
      </c>
      <c r="AQ77" t="s">
        <v>8</v>
      </c>
      <c r="AU77">
        <v>0.21628064041953038</v>
      </c>
      <c r="AV77">
        <v>0.16594493663342735</v>
      </c>
      <c r="AX77" s="5">
        <v>0.34698126301179738</v>
      </c>
      <c r="AY77" s="5">
        <v>4.2331714087439284E-2</v>
      </c>
    </row>
    <row r="78" spans="2:60" x14ac:dyDescent="0.2">
      <c r="B78" s="5">
        <v>1</v>
      </c>
      <c r="C78" s="5">
        <v>103.94444444444444</v>
      </c>
      <c r="D78" s="5">
        <v>7.9444444444444438</v>
      </c>
      <c r="E78" s="5">
        <v>144.33333333333334</v>
      </c>
      <c r="F78" s="5">
        <v>0.72016936104695917</v>
      </c>
      <c r="G78" s="5">
        <v>5.5042340261739792E-2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>
        <v>1</v>
      </c>
      <c r="Y78" s="5">
        <v>55.55555555555555</v>
      </c>
      <c r="Z78" s="5">
        <v>6.7777777777777777</v>
      </c>
      <c r="AA78" s="5">
        <v>160.11111111111109</v>
      </c>
      <c r="AB78" s="5">
        <v>0.34698126301179738</v>
      </c>
      <c r="AC78" s="5">
        <v>4.2331714087439284E-2</v>
      </c>
      <c r="AL78" s="1">
        <v>1</v>
      </c>
      <c r="AM78" s="5">
        <v>0.72016936104695917</v>
      </c>
      <c r="AN78">
        <v>0.23164647184604417</v>
      </c>
      <c r="AP78">
        <v>5.5042340261739792E-2</v>
      </c>
      <c r="AQ78">
        <v>0.24661439771917321</v>
      </c>
      <c r="AU78">
        <v>0.20557946510913006</v>
      </c>
      <c r="AV78">
        <v>0.3049108515216723</v>
      </c>
      <c r="AX78" s="5">
        <v>0.36802721088435375</v>
      </c>
      <c r="AY78" s="5">
        <v>9.9999999999999992E-2</v>
      </c>
    </row>
    <row r="79" spans="2:60" x14ac:dyDescent="0.2">
      <c r="B79" s="5">
        <v>2</v>
      </c>
      <c r="C79" s="5">
        <v>99.944444444444443</v>
      </c>
      <c r="D79" s="5">
        <v>11.333333333333334</v>
      </c>
      <c r="E79" s="5">
        <v>178.16666666666666</v>
      </c>
      <c r="F79" s="5">
        <v>0.56096039912690987</v>
      </c>
      <c r="G79" s="5">
        <v>6.3610851262862492E-2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>
        <v>2</v>
      </c>
      <c r="Y79" s="5">
        <v>60.111111111111114</v>
      </c>
      <c r="Z79" s="5">
        <v>16.333333333333332</v>
      </c>
      <c r="AA79" s="5">
        <v>163.33333333333334</v>
      </c>
      <c r="AB79" s="5">
        <v>0.36802721088435375</v>
      </c>
      <c r="AC79" s="5">
        <v>9.9999999999999992E-2</v>
      </c>
      <c r="AL79" s="1">
        <v>2</v>
      </c>
      <c r="AM79" s="5">
        <v>0.56096039912690987</v>
      </c>
      <c r="AN79">
        <v>0.1857051691129547</v>
      </c>
      <c r="AP79">
        <v>6.3610851262862492E-2</v>
      </c>
      <c r="AQ79">
        <v>0.22846202935545626</v>
      </c>
      <c r="AU79">
        <v>0.17414685427785864</v>
      </c>
      <c r="AV79">
        <v>0.76779071648067287</v>
      </c>
      <c r="AX79" s="5">
        <v>0.3814165042235218</v>
      </c>
      <c r="AY79" s="5">
        <v>0.21247563352826512</v>
      </c>
    </row>
    <row r="80" spans="2:60" x14ac:dyDescent="0.2">
      <c r="B80" s="5">
        <v>3</v>
      </c>
      <c r="C80" s="5">
        <v>85.6111111111111</v>
      </c>
      <c r="D80" s="5">
        <v>59.666666666666664</v>
      </c>
      <c r="E80" s="5">
        <v>173.61111111111111</v>
      </c>
      <c r="F80" s="5">
        <v>0.49311999999999995</v>
      </c>
      <c r="G80" s="5">
        <v>0.34367999999999999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>
        <v>3</v>
      </c>
      <c r="Y80" s="5">
        <v>65.222222222222229</v>
      </c>
      <c r="Z80" s="5">
        <v>36.333333333333336</v>
      </c>
      <c r="AA80" s="5">
        <v>171</v>
      </c>
      <c r="AB80" s="5">
        <v>0.3814165042235218</v>
      </c>
      <c r="AC80" s="5">
        <v>0.21247563352826512</v>
      </c>
      <c r="AL80" s="1">
        <v>3</v>
      </c>
      <c r="AM80" s="5">
        <v>0.49311999999999995</v>
      </c>
      <c r="AN80">
        <v>0.13084112149532709</v>
      </c>
      <c r="AP80">
        <v>0.34367999999999999</v>
      </c>
      <c r="AQ80">
        <v>0.71161548731642199</v>
      </c>
      <c r="AU80">
        <v>7.1114852499817E-2</v>
      </c>
      <c r="AV80">
        <v>0.83141790498499379</v>
      </c>
      <c r="AX80" s="5">
        <v>0.45625405055087481</v>
      </c>
      <c r="AY80" s="5">
        <v>0.43033052495139335</v>
      </c>
    </row>
    <row r="81" spans="2:51" x14ac:dyDescent="0.2">
      <c r="B81" s="5">
        <v>4</v>
      </c>
      <c r="C81" s="5">
        <v>98.333333333333329</v>
      </c>
      <c r="D81" s="5">
        <v>103.8888888888889</v>
      </c>
      <c r="E81" s="5">
        <v>170.7777777777778</v>
      </c>
      <c r="F81" s="5">
        <v>0.57579700715679882</v>
      </c>
      <c r="G81" s="5">
        <v>0.60832791151594012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>
        <v>4</v>
      </c>
      <c r="Y81" s="5">
        <v>78.222222222222214</v>
      </c>
      <c r="Z81" s="5">
        <v>73.777777777777771</v>
      </c>
      <c r="AA81" s="5">
        <v>171.44444444444446</v>
      </c>
      <c r="AB81" s="5">
        <v>0.45625405055087481</v>
      </c>
      <c r="AC81" s="5">
        <v>0.43033052495139335</v>
      </c>
      <c r="AL81" s="1">
        <v>4</v>
      </c>
      <c r="AM81" s="5">
        <v>0.57579700715679882</v>
      </c>
      <c r="AN81">
        <v>4.5897877223178424E-2</v>
      </c>
      <c r="AP81">
        <v>0.60832791151594012</v>
      </c>
      <c r="AQ81">
        <v>0.80263912794033276</v>
      </c>
      <c r="AU81">
        <v>6.3433650397629812E-2</v>
      </c>
      <c r="AV81">
        <v>0.89642912833307331</v>
      </c>
      <c r="AX81" s="5">
        <v>0.45379989065062881</v>
      </c>
      <c r="AY81" s="5">
        <v>0.51722252597047569</v>
      </c>
    </row>
    <row r="82" spans="2:51" x14ac:dyDescent="0.2">
      <c r="B82" s="5">
        <v>5</v>
      </c>
      <c r="C82" s="5">
        <v>112.83333333333333</v>
      </c>
      <c r="D82" s="5">
        <v>152.38888888888889</v>
      </c>
      <c r="E82" s="5">
        <v>248.38888888888889</v>
      </c>
      <c r="F82" s="5">
        <v>0.45426079176917916</v>
      </c>
      <c r="G82" s="5">
        <v>0.61350928203981214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>
        <v>5</v>
      </c>
      <c r="Y82" s="5">
        <v>92.222222222222229</v>
      </c>
      <c r="Z82" s="5">
        <v>105.1111111111111</v>
      </c>
      <c r="AA82" s="5">
        <v>203.2222222222222</v>
      </c>
      <c r="AB82" s="5">
        <v>0.45379989065062881</v>
      </c>
      <c r="AC82" s="5">
        <v>0.51722252597047569</v>
      </c>
      <c r="AL82" s="1">
        <v>5</v>
      </c>
      <c r="AM82" s="5">
        <v>0.45426079176917916</v>
      </c>
      <c r="AN82">
        <v>3.5778175313059039E-2</v>
      </c>
      <c r="AP82">
        <v>0.61350928203981214</v>
      </c>
      <c r="AQ82">
        <v>0.78264758497316644</v>
      </c>
      <c r="AU82">
        <v>6.364939097205638E-2</v>
      </c>
      <c r="AV82">
        <v>0.59087652256985912</v>
      </c>
      <c r="AX82" s="5">
        <v>0.38405797101449285</v>
      </c>
      <c r="AY82" s="5">
        <v>0.37500000000000006</v>
      </c>
    </row>
    <row r="83" spans="2:51" x14ac:dyDescent="0.2">
      <c r="B83" s="5">
        <v>6</v>
      </c>
      <c r="C83" s="5">
        <v>26.444444444444446</v>
      </c>
      <c r="D83" s="5">
        <v>38.888888888888886</v>
      </c>
      <c r="E83" s="5">
        <v>67.277777777777771</v>
      </c>
      <c r="F83" s="5">
        <v>0.39306358381502898</v>
      </c>
      <c r="G83" s="5">
        <v>0.5780346820809249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>
        <v>6</v>
      </c>
      <c r="Y83" s="5">
        <v>23.555555555555557</v>
      </c>
      <c r="Z83" s="5">
        <v>23</v>
      </c>
      <c r="AA83" s="5">
        <v>61.333333333333321</v>
      </c>
      <c r="AB83" s="5">
        <v>0.38405797101449285</v>
      </c>
      <c r="AC83" s="5">
        <v>0.37500000000000006</v>
      </c>
      <c r="AL83" s="1">
        <v>6</v>
      </c>
      <c r="AM83" s="5">
        <v>0.39306358381502898</v>
      </c>
      <c r="AN83">
        <v>4.9881235154394299E-2</v>
      </c>
      <c r="AP83">
        <v>0.5780346820809249</v>
      </c>
      <c r="AQ83">
        <v>0.71733966745843214</v>
      </c>
      <c r="AU83">
        <v>0.13648321362953064</v>
      </c>
      <c r="AV83">
        <v>0.60902093424642267</v>
      </c>
      <c r="AX83" s="5">
        <v>0.40291378074994028</v>
      </c>
      <c r="AY83" s="5">
        <v>0.28086935753522807</v>
      </c>
    </row>
    <row r="84" spans="2:51" x14ac:dyDescent="0.2">
      <c r="B84" s="5" t="s">
        <v>9</v>
      </c>
      <c r="C84" s="5">
        <v>527.11111111111109</v>
      </c>
      <c r="D84" s="5">
        <v>374.11111111111109</v>
      </c>
      <c r="E84" s="5">
        <v>982.55555555555566</v>
      </c>
      <c r="F84" s="5">
        <v>0.53646952391722258</v>
      </c>
      <c r="G84" s="5">
        <v>0.38075313807531375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 t="s">
        <v>9</v>
      </c>
      <c r="Y84" s="5">
        <v>374.88888888888886</v>
      </c>
      <c r="Z84" s="5">
        <v>261.33333333333331</v>
      </c>
      <c r="AA84" s="5">
        <v>930.44444444444446</v>
      </c>
      <c r="AB84" s="5">
        <v>0.40291378074994028</v>
      </c>
      <c r="AC84" s="5">
        <v>0.28086935753522807</v>
      </c>
      <c r="AL84" s="1" t="s">
        <v>9</v>
      </c>
      <c r="AM84" s="5">
        <v>0.53646952391722258</v>
      </c>
      <c r="AN84">
        <v>0.1091613736677791</v>
      </c>
      <c r="AP84">
        <v>0.38075313807531375</v>
      </c>
      <c r="AQ84">
        <v>0.59457422758100975</v>
      </c>
    </row>
    <row r="85" spans="2:5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T85" t="s">
        <v>51</v>
      </c>
      <c r="AU85" t="s">
        <v>50</v>
      </c>
      <c r="AW85" t="s">
        <v>51</v>
      </c>
      <c r="AX85" t="s">
        <v>50</v>
      </c>
    </row>
    <row r="86" spans="2:5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L86" s="1" t="s">
        <v>3</v>
      </c>
      <c r="AM86" t="s">
        <v>43</v>
      </c>
      <c r="AN86" t="s">
        <v>45</v>
      </c>
      <c r="AP86" t="s">
        <v>44</v>
      </c>
      <c r="AQ86" t="s">
        <v>46</v>
      </c>
      <c r="AT86" s="5" t="s">
        <v>7</v>
      </c>
      <c r="AU86" t="s">
        <v>7</v>
      </c>
      <c r="AW86" s="5" t="s">
        <v>8</v>
      </c>
      <c r="AX86" t="s">
        <v>8</v>
      </c>
    </row>
    <row r="87" spans="2:51" x14ac:dyDescent="0.2">
      <c r="B87" s="5" t="s">
        <v>26</v>
      </c>
      <c r="C87" s="5" t="s">
        <v>27</v>
      </c>
      <c r="D87" s="5" t="s">
        <v>28</v>
      </c>
      <c r="E87" s="5" t="s">
        <v>32</v>
      </c>
      <c r="F87" s="5" t="s">
        <v>33</v>
      </c>
      <c r="G87" s="5" t="s">
        <v>34</v>
      </c>
      <c r="H87" s="5"/>
      <c r="I87" s="5" t="s">
        <v>26</v>
      </c>
      <c r="J87" s="5" t="s">
        <v>27</v>
      </c>
      <c r="K87" s="5" t="s">
        <v>28</v>
      </c>
      <c r="L87" s="5" t="s">
        <v>32</v>
      </c>
      <c r="M87" s="5" t="s">
        <v>33</v>
      </c>
      <c r="N87" s="5" t="s">
        <v>34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L87" s="1">
        <v>1</v>
      </c>
      <c r="AM87">
        <v>0.112566940276567</v>
      </c>
      <c r="AN87">
        <v>5.3606286102533415E-2</v>
      </c>
      <c r="AP87">
        <v>3.5425673350071109E-2</v>
      </c>
      <c r="AQ87">
        <v>2.3303399198425091E-2</v>
      </c>
      <c r="AT87" s="5">
        <v>0.34698126301179738</v>
      </c>
      <c r="AU87">
        <v>0.21628064041953038</v>
      </c>
      <c r="AW87" s="5">
        <v>4.2331714087439284E-2</v>
      </c>
      <c r="AX87">
        <v>0.16594493663342735</v>
      </c>
    </row>
    <row r="88" spans="2:51" x14ac:dyDescent="0.2">
      <c r="B88" s="5" t="s">
        <v>7</v>
      </c>
      <c r="C88" s="5" t="s">
        <v>7</v>
      </c>
      <c r="D88" s="5" t="s">
        <v>7</v>
      </c>
      <c r="E88" s="5" t="s">
        <v>7</v>
      </c>
      <c r="F88" s="5" t="s">
        <v>7</v>
      </c>
      <c r="G88" s="5" t="s">
        <v>7</v>
      </c>
      <c r="H88" s="5"/>
      <c r="I88" s="5" t="s">
        <v>8</v>
      </c>
      <c r="J88" s="5" t="s">
        <v>8</v>
      </c>
      <c r="K88" s="5" t="s">
        <v>8</v>
      </c>
      <c r="L88" s="5" t="s">
        <v>8</v>
      </c>
      <c r="M88" s="5" t="s">
        <v>8</v>
      </c>
      <c r="N88" s="5" t="s">
        <v>8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L88" s="1">
        <v>2</v>
      </c>
      <c r="AM88">
        <v>7.9811944594268297E-2</v>
      </c>
      <c r="AN88">
        <v>6.8757359996661174E-2</v>
      </c>
      <c r="AP88">
        <v>3.162734163816542E-2</v>
      </c>
      <c r="AQ88">
        <v>2.7400367045514892E-2</v>
      </c>
      <c r="AT88" s="5">
        <v>0.36802721088435375</v>
      </c>
      <c r="AU88">
        <v>0.20557946510913006</v>
      </c>
      <c r="AW88" s="5">
        <v>9.9999999999999992E-2</v>
      </c>
      <c r="AX88">
        <v>0.3049108515216723</v>
      </c>
    </row>
    <row r="89" spans="2:51" x14ac:dyDescent="0.2">
      <c r="B89" s="5">
        <v>0.56439393939393934</v>
      </c>
      <c r="C89" s="5">
        <v>0.95102040816326527</v>
      </c>
      <c r="D89" s="5">
        <v>0.71375464684014867</v>
      </c>
      <c r="E89" s="5">
        <v>0.25</v>
      </c>
      <c r="F89" s="5">
        <v>0.4637404580152672</v>
      </c>
      <c r="G89" s="5">
        <v>0.31920199501246882</v>
      </c>
      <c r="H89" s="5"/>
      <c r="I89" s="5">
        <v>3.03030303030303E-2</v>
      </c>
      <c r="J89" s="5">
        <v>1.2244897959183673E-2</v>
      </c>
      <c r="K89" s="5">
        <v>0.12639405204460966</v>
      </c>
      <c r="L89" s="5">
        <v>9.8837209302325577E-2</v>
      </c>
      <c r="M89" s="5">
        <v>5.7251908396946565E-3</v>
      </c>
      <c r="N89" s="5">
        <v>1.7456359102244391E-2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L89" s="1">
        <v>3</v>
      </c>
      <c r="AM89">
        <v>8.6560417030925763E-2</v>
      </c>
      <c r="AN89">
        <v>5.3951437997861285E-2</v>
      </c>
      <c r="AP89">
        <v>0.12571389320134788</v>
      </c>
      <c r="AQ89">
        <v>6.8859107902313851E-2</v>
      </c>
      <c r="AT89" s="5">
        <v>0.3814165042235218</v>
      </c>
      <c r="AU89">
        <v>0.17414685427785864</v>
      </c>
      <c r="AW89" s="5">
        <v>0.21247563352826512</v>
      </c>
      <c r="AX89">
        <v>0.76779071648067287</v>
      </c>
    </row>
    <row r="90" spans="2:51" x14ac:dyDescent="0.2">
      <c r="B90" s="5">
        <v>0.42211838006230529</v>
      </c>
      <c r="C90" s="5">
        <v>0.61538461538461542</v>
      </c>
      <c r="D90" s="5">
        <v>0.6899696048632219</v>
      </c>
      <c r="E90" s="5">
        <v>0.30947775628626695</v>
      </c>
      <c r="F90" s="5">
        <v>0.44556451612903225</v>
      </c>
      <c r="G90" s="5">
        <v>0.35010940919037198</v>
      </c>
      <c r="H90" s="5"/>
      <c r="I90" s="5">
        <v>4.2056074766355138E-2</v>
      </c>
      <c r="J90" s="5">
        <v>2.564102564102564E-2</v>
      </c>
      <c r="K90" s="5">
        <v>0.1276595744680851</v>
      </c>
      <c r="L90" s="5">
        <v>0.16827852998065762</v>
      </c>
      <c r="M90" s="5">
        <v>1.2096774193548387E-2</v>
      </c>
      <c r="N90" s="5">
        <v>0.11816192560175054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L90" s="1">
        <v>4</v>
      </c>
      <c r="AM90">
        <v>2.2283812454592308E-2</v>
      </c>
      <c r="AN90">
        <v>2.5705473677035594E-2</v>
      </c>
      <c r="AP90">
        <v>9.9605700368254682E-2</v>
      </c>
      <c r="AQ90">
        <v>6.2792694013203115E-2</v>
      </c>
      <c r="AT90" s="5">
        <v>0.45625405055087481</v>
      </c>
      <c r="AU90">
        <v>7.1114852499817E-2</v>
      </c>
      <c r="AW90" s="5">
        <v>0.43033052495139335</v>
      </c>
      <c r="AX90">
        <v>0.83141790498499379</v>
      </c>
    </row>
    <row r="91" spans="2:51" x14ac:dyDescent="0.2">
      <c r="B91" s="5">
        <v>0.34590163934426227</v>
      </c>
      <c r="C91" s="5">
        <v>0.53164556962025311</v>
      </c>
      <c r="D91" s="5">
        <v>0.64263322884012541</v>
      </c>
      <c r="E91" s="5">
        <v>0.33874239350912777</v>
      </c>
      <c r="F91" s="5">
        <v>0.39594843462246782</v>
      </c>
      <c r="G91" s="5">
        <v>0.40755467196819084</v>
      </c>
      <c r="H91" s="5"/>
      <c r="I91" s="5">
        <v>0.23114754098360654</v>
      </c>
      <c r="J91" s="5">
        <v>0.22468354430379747</v>
      </c>
      <c r="K91" s="5">
        <v>0.60501567398119127</v>
      </c>
      <c r="L91" s="5">
        <v>0.34077079107505071</v>
      </c>
      <c r="M91" s="5">
        <v>9.7605893186003684E-2</v>
      </c>
      <c r="N91" s="5">
        <v>0.21073558648111335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L91" s="1">
        <v>5</v>
      </c>
      <c r="AM91">
        <v>1.4841733582668415E-2</v>
      </c>
      <c r="AN91">
        <v>1.0338261107278006E-2</v>
      </c>
      <c r="AP91">
        <v>5.7547020896468536E-2</v>
      </c>
      <c r="AQ91">
        <v>2.0376927652131487E-2</v>
      </c>
      <c r="AT91" s="5">
        <v>0.45379989065062881</v>
      </c>
      <c r="AU91">
        <v>6.3433650397629812E-2</v>
      </c>
      <c r="AW91" s="5">
        <v>0.51722252597047569</v>
      </c>
      <c r="AX91">
        <v>0.89642912833307331</v>
      </c>
    </row>
    <row r="92" spans="2:51" x14ac:dyDescent="0.2">
      <c r="B92" s="5">
        <v>0.53149606299212593</v>
      </c>
      <c r="C92" s="5">
        <v>0.60135135135135132</v>
      </c>
      <c r="D92" s="5">
        <v>0.59487179487179487</v>
      </c>
      <c r="E92" s="5">
        <v>0.4559099437148218</v>
      </c>
      <c r="F92" s="5">
        <v>0.43749999999999994</v>
      </c>
      <c r="G92" s="5">
        <v>0.4785407725321888</v>
      </c>
      <c r="H92" s="5"/>
      <c r="I92" s="5">
        <v>0.47047244094488189</v>
      </c>
      <c r="J92" s="5">
        <v>0.52364864864864868</v>
      </c>
      <c r="K92" s="5">
        <v>0.79230769230769227</v>
      </c>
      <c r="L92" s="5">
        <v>0.57035647279549717</v>
      </c>
      <c r="M92" s="5">
        <v>0.38235294117647056</v>
      </c>
      <c r="N92" s="5">
        <v>0.3261802575107296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L92" s="1">
        <v>6</v>
      </c>
      <c r="AM92">
        <v>1.3104169323424286E-2</v>
      </c>
      <c r="AN92">
        <v>1.2537028592381325E-2</v>
      </c>
      <c r="AP92">
        <v>0.12389685078599459</v>
      </c>
      <c r="AQ92">
        <v>5.6877031398193306E-2</v>
      </c>
      <c r="AT92" s="5">
        <v>0.38405797101449285</v>
      </c>
      <c r="AU92">
        <v>6.364939097205638E-2</v>
      </c>
      <c r="AW92" s="5">
        <v>0.37500000000000006</v>
      </c>
      <c r="AX92">
        <v>0.59087652256985912</v>
      </c>
    </row>
    <row r="93" spans="2:51" x14ac:dyDescent="0.2">
      <c r="B93" s="5">
        <v>0.48413793103448277</v>
      </c>
      <c r="C93" s="5">
        <v>0.43807339449541283</v>
      </c>
      <c r="D93" s="5">
        <v>0.44133099824868649</v>
      </c>
      <c r="E93" s="5">
        <v>0.38897396630934156</v>
      </c>
      <c r="F93" s="5">
        <v>0.4629080118694362</v>
      </c>
      <c r="G93" s="5">
        <v>0.52589641434262946</v>
      </c>
      <c r="H93" s="5"/>
      <c r="I93" s="5">
        <v>0.52413793103448281</v>
      </c>
      <c r="J93" s="5">
        <v>0.72247706422018354</v>
      </c>
      <c r="K93" s="5">
        <v>0.60595446584938706</v>
      </c>
      <c r="L93" s="5">
        <v>0.49923430321592654</v>
      </c>
      <c r="M93" s="5">
        <v>0.54451038575667654</v>
      </c>
      <c r="N93" s="5">
        <v>0.50398406374501992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L93" s="1" t="s">
        <v>9</v>
      </c>
      <c r="AM93">
        <v>3.9851630742716193E-2</v>
      </c>
      <c r="AN93">
        <v>3.3918714867167937E-2</v>
      </c>
      <c r="AP93">
        <v>5.2626636909180326E-2</v>
      </c>
      <c r="AQ93">
        <v>3.1227153564982464E-2</v>
      </c>
      <c r="AT93" s="5">
        <v>0.40291378074994028</v>
      </c>
      <c r="AU93">
        <v>0.13648321362953064</v>
      </c>
      <c r="AW93" s="5">
        <v>0.28086935753522807</v>
      </c>
      <c r="AX93">
        <v>0.60902093424642267</v>
      </c>
    </row>
    <row r="94" spans="2:51" x14ac:dyDescent="0.2">
      <c r="B94" s="5">
        <v>0.41493775933609967</v>
      </c>
      <c r="C94" s="5">
        <v>0.37037037037037035</v>
      </c>
      <c r="D94" s="5">
        <v>0.38518518518518519</v>
      </c>
      <c r="E94" s="5">
        <v>0.34042553191489366</v>
      </c>
      <c r="F94" s="5">
        <v>0.48356807511737093</v>
      </c>
      <c r="G94" s="5">
        <v>0.27884615384615385</v>
      </c>
      <c r="H94" s="5"/>
      <c r="I94" s="5">
        <v>0.76763485477178428</v>
      </c>
      <c r="J94" s="5">
        <v>0.59259259259259256</v>
      </c>
      <c r="K94" s="5">
        <v>0.34074074074074073</v>
      </c>
      <c r="L94" s="5">
        <v>0.42553191489361708</v>
      </c>
      <c r="M94" s="5">
        <v>0.4178403755868545</v>
      </c>
      <c r="N94" s="5">
        <v>0.1730769230769231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2:51" x14ac:dyDescent="0.2">
      <c r="B95" s="5">
        <v>0.46127842655193602</v>
      </c>
      <c r="C95" s="5">
        <v>0.58493870402802106</v>
      </c>
      <c r="D95" s="5">
        <v>0.57625434674615006</v>
      </c>
      <c r="E95" s="5">
        <v>0.35052595860196811</v>
      </c>
      <c r="F95" s="5">
        <v>0.44488977955911824</v>
      </c>
      <c r="G95" s="5">
        <v>0.4147143444307439</v>
      </c>
      <c r="H95" s="5"/>
      <c r="I95" s="5">
        <v>0.30362630608481872</v>
      </c>
      <c r="J95" s="5">
        <v>0.35960303561004087</v>
      </c>
      <c r="K95" s="5">
        <v>0.48186785891703926</v>
      </c>
      <c r="L95" s="5">
        <v>0.35154394299287406</v>
      </c>
      <c r="M95" s="5">
        <v>0.24248496993987972</v>
      </c>
      <c r="N95" s="5">
        <v>0.24249897246198113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L95" s="1" t="s">
        <v>3</v>
      </c>
      <c r="AM95" t="s">
        <v>24</v>
      </c>
      <c r="AN95" t="s">
        <v>25</v>
      </c>
      <c r="AT95" t="s">
        <v>43</v>
      </c>
      <c r="AU95" t="s">
        <v>47</v>
      </c>
      <c r="AW95" t="s">
        <v>48</v>
      </c>
      <c r="AX95" t="s">
        <v>49</v>
      </c>
    </row>
    <row r="96" spans="2:5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L96" s="1">
        <v>1</v>
      </c>
      <c r="AM96">
        <v>1.5322281894639777E-2</v>
      </c>
      <c r="AN96">
        <v>1.0338753425041244E-2</v>
      </c>
      <c r="AT96">
        <v>6.2966157926960697E-2</v>
      </c>
      <c r="AU96">
        <v>1.7429673246313632E-2</v>
      </c>
      <c r="AW96">
        <v>2.9278652699608852E-2</v>
      </c>
      <c r="AX96">
        <v>3.8107205901964397E-2</v>
      </c>
    </row>
    <row r="97" spans="2:50" x14ac:dyDescent="0.2">
      <c r="B97" s="5" t="s">
        <v>20</v>
      </c>
      <c r="C97" s="5" t="s">
        <v>21</v>
      </c>
      <c r="D97" s="5"/>
      <c r="E97" s="5"/>
      <c r="F97" s="5"/>
      <c r="G97" s="5"/>
      <c r="H97" s="5"/>
      <c r="I97" s="5" t="s">
        <v>22</v>
      </c>
      <c r="J97" s="5" t="s">
        <v>23</v>
      </c>
      <c r="K97" s="5"/>
      <c r="L97" s="5"/>
      <c r="M97" s="5"/>
      <c r="N97" s="5" t="s">
        <v>24</v>
      </c>
      <c r="O97" s="5" t="s">
        <v>25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L97" s="1">
        <v>2</v>
      </c>
      <c r="AM97">
        <v>2.1897906697231902E-2</v>
      </c>
      <c r="AN97">
        <v>1.6929803075836816E-2</v>
      </c>
      <c r="AT97">
        <v>4.033348131026096E-2</v>
      </c>
      <c r="AU97">
        <v>2.1747327009306986E-2</v>
      </c>
      <c r="AW97">
        <v>4.6039977325545253E-2</v>
      </c>
      <c r="AX97">
        <v>4.0334669648213896E-2</v>
      </c>
    </row>
    <row r="98" spans="2:50" x14ac:dyDescent="0.2">
      <c r="B98" s="5">
        <v>0.11256694027656719</v>
      </c>
      <c r="C98" s="5">
        <v>6.2966157926960697E-2</v>
      </c>
      <c r="D98" s="5"/>
      <c r="E98" s="5"/>
      <c r="F98" s="5"/>
      <c r="G98" s="5"/>
      <c r="H98" s="5"/>
      <c r="I98" s="5">
        <v>3.5425673350071109E-2</v>
      </c>
      <c r="J98" s="5">
        <v>2.9278652699608852E-2</v>
      </c>
      <c r="K98" s="5"/>
      <c r="L98" s="5"/>
      <c r="M98" s="5"/>
      <c r="N98" s="5">
        <v>3.6521649515706099E-2</v>
      </c>
      <c r="O98" s="5">
        <v>0.75073167718335898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L98" s="1">
        <v>3</v>
      </c>
      <c r="AM98">
        <v>2.2628835261775115E-2</v>
      </c>
      <c r="AN98">
        <v>6.3089318568020039E-2</v>
      </c>
      <c r="AT98">
        <v>2.1268606954217815E-2</v>
      </c>
      <c r="AU98">
        <v>9.5380422490069384E-3</v>
      </c>
      <c r="AW98">
        <v>7.0252184427968503E-2</v>
      </c>
      <c r="AX98">
        <v>5.8462649364733395E-2</v>
      </c>
    </row>
    <row r="99" spans="2:50" x14ac:dyDescent="0.2">
      <c r="B99" s="5">
        <v>7.9811944594268269E-2</v>
      </c>
      <c r="C99" s="5">
        <v>4.033348131026096E-2</v>
      </c>
      <c r="D99" s="5"/>
      <c r="E99" s="5"/>
      <c r="F99" s="5"/>
      <c r="G99" s="5"/>
      <c r="H99" s="5"/>
      <c r="I99" s="5">
        <v>3.162734163816542E-2</v>
      </c>
      <c r="J99" s="5">
        <v>4.6039977325545253E-2</v>
      </c>
      <c r="K99" s="5"/>
      <c r="L99" s="5"/>
      <c r="M99" s="5"/>
      <c r="N99" s="5">
        <v>8.1161046206626397E-2</v>
      </c>
      <c r="O99" s="5">
        <v>0.57137236833201532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L99" s="1">
        <v>4</v>
      </c>
      <c r="AM99">
        <v>1.01567205542141E-4</v>
      </c>
      <c r="AN99">
        <v>0.13880029306789363</v>
      </c>
      <c r="AT99">
        <v>1.186831788741855E-2</v>
      </c>
      <c r="AU99">
        <v>2.3877812057387444E-2</v>
      </c>
      <c r="AW99">
        <v>7.3832664557629907E-2</v>
      </c>
      <c r="AX99">
        <v>0.10498669489344806</v>
      </c>
    </row>
    <row r="100" spans="2:50" x14ac:dyDescent="0.2">
      <c r="B100" s="5">
        <v>8.6560417030925763E-2</v>
      </c>
      <c r="C100" s="5">
        <v>2.1268606954217815E-2</v>
      </c>
      <c r="D100" s="5"/>
      <c r="E100" s="5"/>
      <c r="F100" s="5"/>
      <c r="G100" s="5"/>
      <c r="H100" s="5"/>
      <c r="I100" s="5">
        <v>0.12571389320134788</v>
      </c>
      <c r="J100" s="5">
        <v>7.0252184427968503E-2</v>
      </c>
      <c r="K100" s="5"/>
      <c r="L100" s="5"/>
      <c r="M100" s="5"/>
      <c r="N100" s="5">
        <v>0.23043701955369308</v>
      </c>
      <c r="O100" s="5">
        <v>0.39455083026779059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L100" s="1">
        <v>5</v>
      </c>
      <c r="AM100">
        <v>2.0678333381056709E-5</v>
      </c>
      <c r="AN100">
        <v>5.5222900891234612E-2</v>
      </c>
      <c r="AT100">
        <v>3.9568182163082583E-2</v>
      </c>
      <c r="AU100">
        <v>2.3451028912149896E-2</v>
      </c>
      <c r="AW100">
        <v>1.4365983454584313E-2</v>
      </c>
      <c r="AX100">
        <v>5.3993283521759569E-2</v>
      </c>
    </row>
    <row r="101" spans="2:50" x14ac:dyDescent="0.2">
      <c r="B101" s="5">
        <v>2.2283812454592308E-2</v>
      </c>
      <c r="C101" s="5">
        <v>1.186831788741855E-2</v>
      </c>
      <c r="D101" s="5"/>
      <c r="E101" s="5"/>
      <c r="F101" s="5"/>
      <c r="G101" s="5"/>
      <c r="H101" s="5"/>
      <c r="I101" s="5">
        <v>9.9605700368254682E-2</v>
      </c>
      <c r="J101" s="5">
        <v>7.3832664557629907E-2</v>
      </c>
      <c r="K101" s="5"/>
      <c r="L101" s="5"/>
      <c r="M101" s="5"/>
      <c r="N101" s="5">
        <v>9.3283156045573974E-3</v>
      </c>
      <c r="O101" s="5">
        <v>0.24413100967785994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L101" s="1">
        <v>6</v>
      </c>
      <c r="AM101">
        <v>4.8075754561322702E-5</v>
      </c>
      <c r="AN101">
        <v>0.3526490171875587</v>
      </c>
      <c r="AT101">
        <v>6.0641419896334627E-2</v>
      </c>
      <c r="AU101">
        <v>2.8297266762764384E-2</v>
      </c>
      <c r="AW101">
        <v>8.2899480749833374E-2</v>
      </c>
      <c r="AX101">
        <v>0.11265177498582718</v>
      </c>
    </row>
    <row r="102" spans="2:50" x14ac:dyDescent="0.2">
      <c r="B102" s="5">
        <v>1.4841733582668415E-2</v>
      </c>
      <c r="C102" s="5">
        <v>3.9568182163082583E-2</v>
      </c>
      <c r="D102" s="5"/>
      <c r="E102" s="5"/>
      <c r="F102" s="5"/>
      <c r="G102" s="5"/>
      <c r="H102" s="5"/>
      <c r="I102" s="5">
        <v>5.7547020896468536E-2</v>
      </c>
      <c r="J102" s="5">
        <v>1.4365983454584313E-2</v>
      </c>
      <c r="K102" s="5"/>
      <c r="L102" s="5"/>
      <c r="M102" s="5"/>
      <c r="N102" s="5">
        <v>0.9160035826039159</v>
      </c>
      <c r="O102" s="5">
        <v>0.16183827014039226</v>
      </c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L102" s="1" t="s">
        <v>9</v>
      </c>
      <c r="AM102">
        <v>1.2047470203689792E-3</v>
      </c>
      <c r="AN102">
        <v>2.4382433589937479E-2</v>
      </c>
      <c r="AT102">
        <v>2.7824086753630101E-2</v>
      </c>
      <c r="AU102">
        <v>2.9821642384718614E-3</v>
      </c>
      <c r="AW102">
        <v>3.6350657488725589E-2</v>
      </c>
      <c r="AX102">
        <v>2.6073217109670661E-2</v>
      </c>
    </row>
    <row r="103" spans="2:50" x14ac:dyDescent="0.2">
      <c r="B103" s="5">
        <v>1.3104169323424286E-2</v>
      </c>
      <c r="C103" s="5">
        <v>6.0641419896334627E-2</v>
      </c>
      <c r="D103" s="5"/>
      <c r="E103" s="5"/>
      <c r="F103" s="5"/>
      <c r="G103" s="5"/>
      <c r="H103" s="5"/>
      <c r="I103" s="5">
        <v>0.12389685078599459</v>
      </c>
      <c r="J103" s="5">
        <v>8.2899480749833374E-2</v>
      </c>
      <c r="K103" s="5"/>
      <c r="L103" s="5"/>
      <c r="M103" s="5"/>
      <c r="N103" s="5">
        <v>0.73463681258347147</v>
      </c>
      <c r="O103" s="5">
        <v>0.2006133927971602</v>
      </c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2:50" x14ac:dyDescent="0.2">
      <c r="B104" s="5">
        <v>3.9851630742716193E-2</v>
      </c>
      <c r="C104" s="5">
        <v>2.7824086753630087E-2</v>
      </c>
      <c r="D104" s="5"/>
      <c r="E104" s="5"/>
      <c r="F104" s="5"/>
      <c r="G104" s="5"/>
      <c r="H104" s="5"/>
      <c r="I104" s="5">
        <v>5.2626636909180326E-2</v>
      </c>
      <c r="J104" s="5">
        <v>3.6350657488725589E-2</v>
      </c>
      <c r="K104" s="5"/>
      <c r="L104" s="5"/>
      <c r="M104" s="5"/>
      <c r="N104" s="5">
        <v>4.7445667062194524E-2</v>
      </c>
      <c r="O104" s="5">
        <v>0.18308830625886799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T104" t="s">
        <v>24</v>
      </c>
      <c r="AU104" t="s">
        <v>25</v>
      </c>
    </row>
    <row r="105" spans="2:50" x14ac:dyDescent="0.2">
      <c r="AT105">
        <v>0.12703007641396757</v>
      </c>
      <c r="AU105">
        <v>6.4960191917804458E-2</v>
      </c>
    </row>
    <row r="106" spans="2:50" x14ac:dyDescent="0.2"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>
        <v>2.4957320948243409E-2</v>
      </c>
      <c r="AU106">
        <v>2.9999760889855783E-2</v>
      </c>
    </row>
    <row r="107" spans="2:50" x14ac:dyDescent="0.2">
      <c r="Z107" s="8"/>
      <c r="AA107" s="8"/>
      <c r="AB107" s="8" t="s">
        <v>97</v>
      </c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>
        <v>9.3460215600853658E-4</v>
      </c>
      <c r="AU107">
        <v>3.4450935200794159E-3</v>
      </c>
    </row>
    <row r="108" spans="2:50" x14ac:dyDescent="0.2"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>
        <v>1.2346011554086614E-4</v>
      </c>
      <c r="AU108">
        <v>2.8619039480384932E-2</v>
      </c>
    </row>
    <row r="109" spans="2:50" x14ac:dyDescent="0.2">
      <c r="Z109" s="8"/>
      <c r="AA109" s="8"/>
      <c r="AB109" s="8" t="s">
        <v>78</v>
      </c>
      <c r="AC109" s="8" t="s">
        <v>78</v>
      </c>
      <c r="AD109" s="8" t="s">
        <v>62</v>
      </c>
      <c r="AE109" s="8" t="s">
        <v>62</v>
      </c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>
        <v>9.8795160618846438E-4</v>
      </c>
      <c r="AU109">
        <v>2.3345573211434804E-3</v>
      </c>
    </row>
    <row r="110" spans="2:50" x14ac:dyDescent="0.2">
      <c r="Z110" s="8"/>
      <c r="AA110" s="8"/>
      <c r="AB110" s="8" t="s">
        <v>7</v>
      </c>
      <c r="AC110" s="8" t="s">
        <v>8</v>
      </c>
      <c r="AD110" s="8" t="s">
        <v>7</v>
      </c>
      <c r="AE110" s="8" t="s">
        <v>8</v>
      </c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>
        <v>1.0265989198251314E-2</v>
      </c>
      <c r="AU110">
        <v>0.14668040921499609</v>
      </c>
    </row>
    <row r="111" spans="2:50" x14ac:dyDescent="0.2">
      <c r="Z111" s="8"/>
      <c r="AA111" s="8" t="s">
        <v>58</v>
      </c>
      <c r="AB111" s="8">
        <v>0.1091613736677791</v>
      </c>
      <c r="AC111" s="8">
        <v>0.59457422758100975</v>
      </c>
      <c r="AD111" s="8">
        <v>0.13648321362953064</v>
      </c>
      <c r="AE111" s="8">
        <v>0.60902093424642267</v>
      </c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>
        <v>6.7022446931282089E-4</v>
      </c>
      <c r="AU111">
        <v>1.7100077698711689E-3</v>
      </c>
    </row>
    <row r="112" spans="2:50" x14ac:dyDescent="0.2">
      <c r="Z112" s="8"/>
      <c r="AA112" s="8" t="s">
        <v>59</v>
      </c>
      <c r="AB112" s="8">
        <v>0.53646952391722258</v>
      </c>
      <c r="AC112" s="8">
        <v>0.38075313807531375</v>
      </c>
      <c r="AD112" s="8">
        <v>0.40291378074994028</v>
      </c>
      <c r="AE112" s="8">
        <v>0.28086935753522807</v>
      </c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</row>
    <row r="113" spans="26:45" x14ac:dyDescent="0.2">
      <c r="Z113" s="8"/>
      <c r="AA113" s="8" t="s">
        <v>60</v>
      </c>
      <c r="AB113" s="8">
        <v>3.3918714867167937E-2</v>
      </c>
      <c r="AC113" s="8">
        <v>3.1227153564982464E-2</v>
      </c>
      <c r="AD113" s="8">
        <v>2.9821642384718614E-3</v>
      </c>
      <c r="AE113" s="8">
        <v>2.6073217109670661E-2</v>
      </c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</row>
    <row r="114" spans="26:45" x14ac:dyDescent="0.2">
      <c r="Z114" s="8"/>
      <c r="AA114" s="8" t="s">
        <v>61</v>
      </c>
      <c r="AB114" s="8">
        <v>3.9851630742716193E-2</v>
      </c>
      <c r="AC114" s="8">
        <v>5.2626636909180326E-2</v>
      </c>
      <c r="AD114" s="8">
        <v>2.7824086753630087E-2</v>
      </c>
      <c r="AE114" s="8">
        <v>3.6350657488725589E-2</v>
      </c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</row>
    <row r="115" spans="26:45" x14ac:dyDescent="0.2"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</row>
    <row r="116" spans="26:45" x14ac:dyDescent="0.2"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</row>
    <row r="117" spans="26:45" x14ac:dyDescent="0.2"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</row>
    <row r="118" spans="26:45" x14ac:dyDescent="0.2"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</row>
    <row r="119" spans="26:45" x14ac:dyDescent="0.2"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</row>
    <row r="120" spans="26:45" x14ac:dyDescent="0.2"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</row>
    <row r="121" spans="26:45" x14ac:dyDescent="0.2"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</row>
    <row r="122" spans="26:45" x14ac:dyDescent="0.2"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</row>
    <row r="123" spans="26:45" x14ac:dyDescent="0.2"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</row>
    <row r="124" spans="26:45" x14ac:dyDescent="0.2"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</row>
    <row r="125" spans="26:45" x14ac:dyDescent="0.2"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104"/>
  <sheetViews>
    <sheetView topLeftCell="W50" zoomScale="66" zoomScaleNormal="66" workbookViewId="0">
      <selection activeCell="AG76" sqref="AG76:AK81"/>
    </sheetView>
  </sheetViews>
  <sheetFormatPr baseColWidth="10" defaultColWidth="8.83203125" defaultRowHeight="15" x14ac:dyDescent="0.2"/>
  <cols>
    <col min="32" max="32" width="8.83203125" customWidth="1"/>
  </cols>
  <sheetData>
    <row r="2" spans="2:57" x14ac:dyDescent="0.2">
      <c r="X2" t="s">
        <v>111</v>
      </c>
    </row>
    <row r="3" spans="2:57" x14ac:dyDescent="0.2">
      <c r="B3" t="s">
        <v>106</v>
      </c>
      <c r="D3" t="s">
        <v>109</v>
      </c>
      <c r="J3" t="s">
        <v>110</v>
      </c>
      <c r="Q3" t="s">
        <v>79</v>
      </c>
    </row>
    <row r="4" spans="2:57" x14ac:dyDescent="0.2"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I4" s="1" t="s">
        <v>3</v>
      </c>
      <c r="J4" s="1" t="s">
        <v>4</v>
      </c>
      <c r="K4" s="1" t="s">
        <v>5</v>
      </c>
      <c r="L4" s="1" t="s">
        <v>6</v>
      </c>
      <c r="M4" s="1" t="s">
        <v>7</v>
      </c>
      <c r="N4" s="1" t="s">
        <v>8</v>
      </c>
      <c r="P4" s="1" t="s">
        <v>3</v>
      </c>
      <c r="Q4" s="1" t="s">
        <v>4</v>
      </c>
      <c r="R4" s="1" t="s">
        <v>5</v>
      </c>
      <c r="S4" s="1" t="s">
        <v>6</v>
      </c>
      <c r="T4" s="1" t="s">
        <v>7</v>
      </c>
      <c r="U4" s="1" t="s">
        <v>8</v>
      </c>
      <c r="X4" s="1" t="s">
        <v>3</v>
      </c>
      <c r="Y4" s="1" t="s">
        <v>4</v>
      </c>
      <c r="Z4" s="1" t="s">
        <v>5</v>
      </c>
      <c r="AA4" s="1" t="s">
        <v>6</v>
      </c>
      <c r="AB4" s="1" t="s">
        <v>7</v>
      </c>
      <c r="AC4" s="1" t="s">
        <v>8</v>
      </c>
      <c r="AE4" s="1" t="s">
        <v>3</v>
      </c>
      <c r="AF4" s="1" t="s">
        <v>4</v>
      </c>
      <c r="AG4" s="1" t="s">
        <v>5</v>
      </c>
      <c r="AH4" s="1" t="s">
        <v>6</v>
      </c>
      <c r="AI4" s="1" t="s">
        <v>7</v>
      </c>
      <c r="AJ4" s="1" t="s">
        <v>8</v>
      </c>
      <c r="AL4" s="1" t="s">
        <v>3</v>
      </c>
      <c r="AM4" s="1" t="s">
        <v>4</v>
      </c>
      <c r="AN4" s="1" t="s">
        <v>5</v>
      </c>
      <c r="AO4" s="1" t="s">
        <v>6</v>
      </c>
      <c r="AP4" s="1" t="s">
        <v>7</v>
      </c>
      <c r="AQ4" s="1" t="s">
        <v>8</v>
      </c>
    </row>
    <row r="5" spans="2:57" x14ac:dyDescent="0.2">
      <c r="B5" s="1">
        <v>1</v>
      </c>
      <c r="C5">
        <v>42</v>
      </c>
      <c r="D5">
        <v>43</v>
      </c>
      <c r="E5">
        <v>191</v>
      </c>
      <c r="F5" s="1">
        <f>C5/E5</f>
        <v>0.21989528795811519</v>
      </c>
      <c r="G5" s="1">
        <f>D5/E5</f>
        <v>0.22513089005235601</v>
      </c>
      <c r="I5" s="1">
        <v>1</v>
      </c>
      <c r="J5">
        <v>27</v>
      </c>
      <c r="K5">
        <v>10</v>
      </c>
      <c r="L5">
        <v>77</v>
      </c>
      <c r="M5" s="1">
        <f>J5/L5</f>
        <v>0.35064935064935066</v>
      </c>
      <c r="N5" s="1">
        <f>K5/L5</f>
        <v>0.12987012987012986</v>
      </c>
      <c r="P5" s="1">
        <v>1</v>
      </c>
      <c r="Q5" s="2">
        <v>27</v>
      </c>
      <c r="R5" s="2">
        <v>27</v>
      </c>
      <c r="S5" s="2">
        <v>122</v>
      </c>
      <c r="T5" s="1">
        <f>Q5/S5</f>
        <v>0.22131147540983606</v>
      </c>
      <c r="U5" s="1">
        <f>R5/S5</f>
        <v>0.22131147540983606</v>
      </c>
      <c r="X5" s="1">
        <v>1</v>
      </c>
      <c r="Y5">
        <v>65</v>
      </c>
      <c r="Z5">
        <v>34</v>
      </c>
      <c r="AA5">
        <v>195</v>
      </c>
      <c r="AB5" s="1">
        <f>Y5/AA5</f>
        <v>0.33333333333333331</v>
      </c>
      <c r="AC5" s="1">
        <f>Z5/AA5</f>
        <v>0.17435897435897435</v>
      </c>
      <c r="AE5" s="1">
        <v>1</v>
      </c>
      <c r="AF5">
        <v>67</v>
      </c>
      <c r="AG5">
        <v>27</v>
      </c>
      <c r="AH5">
        <v>193</v>
      </c>
      <c r="AI5" s="1">
        <f>AF5/AH5</f>
        <v>0.34715025906735753</v>
      </c>
      <c r="AJ5" s="1">
        <f>AG5/AH5</f>
        <v>0.13989637305699482</v>
      </c>
      <c r="AL5" s="1">
        <v>1</v>
      </c>
      <c r="AM5">
        <v>65</v>
      </c>
      <c r="AN5">
        <v>34</v>
      </c>
      <c r="AO5">
        <v>195</v>
      </c>
      <c r="AP5" s="1">
        <f>AM5/AO5</f>
        <v>0.33333333333333331</v>
      </c>
      <c r="AQ5" s="1">
        <f>AN5/AO5</f>
        <v>0.17435897435897435</v>
      </c>
    </row>
    <row r="6" spans="2:57" x14ac:dyDescent="0.2">
      <c r="B6" s="1">
        <v>2</v>
      </c>
      <c r="C6">
        <v>39</v>
      </c>
      <c r="D6">
        <v>49</v>
      </c>
      <c r="E6">
        <v>208</v>
      </c>
      <c r="F6" s="1">
        <f t="shared" ref="F6:F11" si="0">C6/E6</f>
        <v>0.1875</v>
      </c>
      <c r="G6" s="1">
        <f t="shared" ref="G6:G11" si="1">D6/E6</f>
        <v>0.23557692307692307</v>
      </c>
      <c r="I6" s="1">
        <v>2</v>
      </c>
      <c r="J6">
        <v>33</v>
      </c>
      <c r="K6">
        <v>18</v>
      </c>
      <c r="L6">
        <v>85</v>
      </c>
      <c r="M6" s="1">
        <f t="shared" ref="M6:M11" si="2">J6/L6</f>
        <v>0.38823529411764707</v>
      </c>
      <c r="N6" s="1">
        <f t="shared" ref="N6:N11" si="3">K6/L6</f>
        <v>0.21176470588235294</v>
      </c>
      <c r="P6" s="1">
        <v>2</v>
      </c>
      <c r="Q6" s="2">
        <v>39</v>
      </c>
      <c r="R6" s="2">
        <v>39</v>
      </c>
      <c r="S6" s="2">
        <v>125</v>
      </c>
      <c r="T6" s="1">
        <f t="shared" ref="T6:T11" si="4">Q6/S6</f>
        <v>0.312</v>
      </c>
      <c r="U6" s="1">
        <f t="shared" ref="U6:U11" si="5">R6/S6</f>
        <v>0.312</v>
      </c>
      <c r="X6" s="1">
        <v>2</v>
      </c>
      <c r="Y6">
        <v>50</v>
      </c>
      <c r="Z6">
        <v>32</v>
      </c>
      <c r="AA6">
        <v>242</v>
      </c>
      <c r="AB6" s="1">
        <f t="shared" ref="AB6:AB11" si="6">Y6/AA6</f>
        <v>0.20661157024793389</v>
      </c>
      <c r="AC6" s="1">
        <f t="shared" ref="AC6:AC11" si="7">Z6/AA6</f>
        <v>0.13223140495867769</v>
      </c>
      <c r="AE6" s="1">
        <v>2</v>
      </c>
      <c r="AF6">
        <v>51</v>
      </c>
      <c r="AG6">
        <v>33</v>
      </c>
      <c r="AH6">
        <v>195</v>
      </c>
      <c r="AI6" s="1">
        <f t="shared" ref="AI6:AI11" si="8">AF6/AH6</f>
        <v>0.26153846153846155</v>
      </c>
      <c r="AJ6" s="1">
        <f t="shared" ref="AJ6:AJ11" si="9">AG6/AH6</f>
        <v>0.16923076923076924</v>
      </c>
      <c r="AL6" s="1">
        <v>2</v>
      </c>
      <c r="AM6">
        <v>50</v>
      </c>
      <c r="AN6">
        <v>32</v>
      </c>
      <c r="AO6">
        <v>242</v>
      </c>
      <c r="AP6" s="1">
        <f t="shared" ref="AP6:AP11" si="10">AM6/AO6</f>
        <v>0.20661157024793389</v>
      </c>
      <c r="AQ6" s="1">
        <f t="shared" ref="AQ6:AQ11" si="11">AN6/AO6</f>
        <v>0.13223140495867769</v>
      </c>
    </row>
    <row r="7" spans="2:57" x14ac:dyDescent="0.2">
      <c r="B7" s="1">
        <v>3</v>
      </c>
      <c r="C7">
        <v>36</v>
      </c>
      <c r="D7">
        <v>124</v>
      </c>
      <c r="E7">
        <v>209</v>
      </c>
      <c r="F7" s="1">
        <f t="shared" si="0"/>
        <v>0.17224880382775121</v>
      </c>
      <c r="G7" s="1">
        <f t="shared" si="1"/>
        <v>0.59330143540669855</v>
      </c>
      <c r="I7" s="1">
        <v>3</v>
      </c>
      <c r="J7">
        <v>28</v>
      </c>
      <c r="K7">
        <v>67</v>
      </c>
      <c r="L7">
        <v>75</v>
      </c>
      <c r="M7" s="1">
        <f t="shared" si="2"/>
        <v>0.37333333333333335</v>
      </c>
      <c r="N7" s="1">
        <f t="shared" si="3"/>
        <v>0.89333333333333331</v>
      </c>
      <c r="P7" s="1">
        <v>3</v>
      </c>
      <c r="Q7" s="2">
        <v>31</v>
      </c>
      <c r="R7" s="2">
        <v>74</v>
      </c>
      <c r="S7" s="2">
        <v>127</v>
      </c>
      <c r="T7" s="1">
        <f t="shared" si="4"/>
        <v>0.24409448818897639</v>
      </c>
      <c r="U7" s="1">
        <f t="shared" si="5"/>
        <v>0.58267716535433067</v>
      </c>
      <c r="X7" s="1">
        <v>3</v>
      </c>
      <c r="Y7">
        <v>25</v>
      </c>
      <c r="Z7">
        <v>147</v>
      </c>
      <c r="AA7">
        <v>236</v>
      </c>
      <c r="AB7" s="1">
        <f t="shared" si="6"/>
        <v>0.1059322033898305</v>
      </c>
      <c r="AC7" s="1">
        <f t="shared" si="7"/>
        <v>0.6228813559322034</v>
      </c>
      <c r="AE7" s="1">
        <v>3</v>
      </c>
      <c r="AF7">
        <v>43</v>
      </c>
      <c r="AG7">
        <v>118</v>
      </c>
      <c r="AH7">
        <v>220</v>
      </c>
      <c r="AI7" s="1">
        <f t="shared" si="8"/>
        <v>0.19545454545454546</v>
      </c>
      <c r="AJ7" s="1">
        <f t="shared" si="9"/>
        <v>0.53636363636363638</v>
      </c>
      <c r="AL7" s="1">
        <v>3</v>
      </c>
      <c r="AM7">
        <v>25</v>
      </c>
      <c r="AN7">
        <v>147</v>
      </c>
      <c r="AO7">
        <v>236</v>
      </c>
      <c r="AP7" s="1">
        <f t="shared" si="10"/>
        <v>0.1059322033898305</v>
      </c>
      <c r="AQ7" s="1">
        <f t="shared" si="11"/>
        <v>0.6228813559322034</v>
      </c>
    </row>
    <row r="8" spans="2:57" x14ac:dyDescent="0.2">
      <c r="B8" s="1">
        <v>4</v>
      </c>
      <c r="C8">
        <v>22</v>
      </c>
      <c r="D8">
        <v>164</v>
      </c>
      <c r="E8">
        <v>241</v>
      </c>
      <c r="F8" s="1">
        <f t="shared" si="0"/>
        <v>9.1286307053941904E-2</v>
      </c>
      <c r="G8" s="1">
        <f t="shared" si="1"/>
        <v>0.68049792531120334</v>
      </c>
      <c r="I8" s="1">
        <v>4</v>
      </c>
      <c r="J8">
        <v>48</v>
      </c>
      <c r="K8">
        <v>93</v>
      </c>
      <c r="L8">
        <v>97</v>
      </c>
      <c r="M8" s="1">
        <f t="shared" si="2"/>
        <v>0.49484536082474229</v>
      </c>
      <c r="N8" s="1">
        <f t="shared" si="3"/>
        <v>0.95876288659793818</v>
      </c>
      <c r="P8" s="1">
        <v>4</v>
      </c>
      <c r="Q8" s="2">
        <v>50</v>
      </c>
      <c r="R8" s="2">
        <v>101</v>
      </c>
      <c r="S8" s="2">
        <v>130</v>
      </c>
      <c r="T8" s="1">
        <f t="shared" si="4"/>
        <v>0.38461538461538464</v>
      </c>
      <c r="U8" s="1">
        <f t="shared" si="5"/>
        <v>0.77692307692307694</v>
      </c>
      <c r="X8" s="1">
        <v>4</v>
      </c>
      <c r="Y8">
        <v>9</v>
      </c>
      <c r="Z8">
        <v>171</v>
      </c>
      <c r="AA8">
        <v>273</v>
      </c>
      <c r="AB8" s="1">
        <f t="shared" si="6"/>
        <v>3.2967032967032968E-2</v>
      </c>
      <c r="AC8" s="1">
        <f t="shared" si="7"/>
        <v>0.62637362637362637</v>
      </c>
      <c r="AE8" s="1">
        <v>4</v>
      </c>
      <c r="AF8">
        <v>13</v>
      </c>
      <c r="AG8">
        <v>168</v>
      </c>
      <c r="AH8">
        <v>246</v>
      </c>
      <c r="AI8" s="1">
        <f t="shared" si="8"/>
        <v>5.2845528455284556E-2</v>
      </c>
      <c r="AJ8" s="1">
        <f t="shared" si="9"/>
        <v>0.68292682926829273</v>
      </c>
      <c r="AL8" s="1">
        <v>4</v>
      </c>
      <c r="AM8">
        <v>9</v>
      </c>
      <c r="AN8">
        <v>171</v>
      </c>
      <c r="AO8">
        <v>273</v>
      </c>
      <c r="AP8" s="1">
        <f t="shared" si="10"/>
        <v>3.2967032967032968E-2</v>
      </c>
      <c r="AQ8" s="1">
        <f t="shared" si="11"/>
        <v>0.62637362637362637</v>
      </c>
    </row>
    <row r="9" spans="2:57" x14ac:dyDescent="0.2">
      <c r="B9" s="1">
        <v>5</v>
      </c>
      <c r="C9">
        <v>21</v>
      </c>
      <c r="D9">
        <v>192</v>
      </c>
      <c r="E9">
        <v>264</v>
      </c>
      <c r="F9" s="1">
        <f t="shared" si="0"/>
        <v>7.9545454545454544E-2</v>
      </c>
      <c r="G9" s="1">
        <f t="shared" si="1"/>
        <v>0.72727272727272729</v>
      </c>
      <c r="I9" s="1">
        <v>5</v>
      </c>
      <c r="J9">
        <v>21</v>
      </c>
      <c r="K9">
        <v>114</v>
      </c>
      <c r="L9">
        <v>117</v>
      </c>
      <c r="M9" s="1">
        <f t="shared" si="2"/>
        <v>0.17948717948717949</v>
      </c>
      <c r="N9" s="1">
        <f t="shared" si="3"/>
        <v>0.97435897435897434</v>
      </c>
      <c r="P9" s="1">
        <v>5</v>
      </c>
      <c r="Q9" s="2">
        <v>14</v>
      </c>
      <c r="R9" s="2">
        <v>136</v>
      </c>
      <c r="S9" s="2">
        <v>141</v>
      </c>
      <c r="T9" s="1">
        <f t="shared" si="4"/>
        <v>9.9290780141843976E-2</v>
      </c>
      <c r="U9" s="1">
        <f t="shared" si="5"/>
        <v>0.96453900709219853</v>
      </c>
      <c r="X9" s="1">
        <v>5</v>
      </c>
      <c r="Y9">
        <v>9</v>
      </c>
      <c r="Z9">
        <v>207</v>
      </c>
      <c r="AA9">
        <v>296</v>
      </c>
      <c r="AB9" s="1">
        <f t="shared" si="6"/>
        <v>3.0405405405405407E-2</v>
      </c>
      <c r="AC9" s="1">
        <f t="shared" si="7"/>
        <v>0.69932432432432434</v>
      </c>
      <c r="AE9" s="1">
        <v>5</v>
      </c>
      <c r="AF9">
        <v>23</v>
      </c>
      <c r="AG9">
        <v>201</v>
      </c>
      <c r="AH9">
        <v>283</v>
      </c>
      <c r="AI9" s="1">
        <f t="shared" si="8"/>
        <v>8.1272084805653705E-2</v>
      </c>
      <c r="AJ9" s="1">
        <f t="shared" si="9"/>
        <v>0.71024734982332161</v>
      </c>
      <c r="AL9" s="1">
        <v>5</v>
      </c>
      <c r="AM9">
        <v>9</v>
      </c>
      <c r="AN9">
        <v>207</v>
      </c>
      <c r="AO9">
        <v>296</v>
      </c>
      <c r="AP9" s="1">
        <f t="shared" si="10"/>
        <v>3.0405405405405407E-2</v>
      </c>
      <c r="AQ9" s="1">
        <f t="shared" si="11"/>
        <v>0.69932432432432434</v>
      </c>
    </row>
    <row r="10" spans="2:57" x14ac:dyDescent="0.2">
      <c r="B10" s="1">
        <v>6</v>
      </c>
      <c r="C10">
        <v>7</v>
      </c>
      <c r="D10">
        <v>60</v>
      </c>
      <c r="E10">
        <v>104</v>
      </c>
      <c r="F10" s="1">
        <f t="shared" si="0"/>
        <v>6.7307692307692304E-2</v>
      </c>
      <c r="G10" s="1">
        <f t="shared" si="1"/>
        <v>0.57692307692307687</v>
      </c>
      <c r="I10" s="1">
        <v>6</v>
      </c>
      <c r="J10">
        <v>4</v>
      </c>
      <c r="K10">
        <v>54</v>
      </c>
      <c r="L10">
        <v>62</v>
      </c>
      <c r="M10" s="1">
        <f t="shared" si="2"/>
        <v>6.4516129032258063E-2</v>
      </c>
      <c r="N10" s="1">
        <f t="shared" si="3"/>
        <v>0.87096774193548387</v>
      </c>
      <c r="P10" s="1">
        <v>6</v>
      </c>
      <c r="Q10" s="2">
        <v>6</v>
      </c>
      <c r="R10" s="2">
        <v>19</v>
      </c>
      <c r="S10" s="2">
        <v>45</v>
      </c>
      <c r="T10" s="1">
        <f t="shared" si="4"/>
        <v>0.13333333333333333</v>
      </c>
      <c r="U10" s="1">
        <f t="shared" si="5"/>
        <v>0.42222222222222222</v>
      </c>
      <c r="X10" s="1">
        <v>6</v>
      </c>
      <c r="Y10">
        <v>5</v>
      </c>
      <c r="Z10">
        <v>48</v>
      </c>
      <c r="AA10">
        <v>89</v>
      </c>
      <c r="AB10" s="1">
        <f t="shared" si="6"/>
        <v>5.6179775280898875E-2</v>
      </c>
      <c r="AC10" s="1">
        <f t="shared" si="7"/>
        <v>0.5393258426966292</v>
      </c>
      <c r="AE10" s="1">
        <v>6</v>
      </c>
      <c r="AF10">
        <v>3</v>
      </c>
      <c r="AG10">
        <v>23</v>
      </c>
      <c r="AH10">
        <v>65</v>
      </c>
      <c r="AI10" s="1">
        <f t="shared" si="8"/>
        <v>4.6153846153846156E-2</v>
      </c>
      <c r="AJ10" s="1">
        <f t="shared" si="9"/>
        <v>0.35384615384615387</v>
      </c>
      <c r="AL10" s="1">
        <v>6</v>
      </c>
      <c r="AM10">
        <v>5</v>
      </c>
      <c r="AN10">
        <v>48</v>
      </c>
      <c r="AO10">
        <v>89</v>
      </c>
      <c r="AP10" s="1">
        <f t="shared" si="10"/>
        <v>5.6179775280898875E-2</v>
      </c>
      <c r="AQ10" s="1">
        <f t="shared" si="11"/>
        <v>0.5393258426966292</v>
      </c>
    </row>
    <row r="11" spans="2:57" x14ac:dyDescent="0.2">
      <c r="B11" s="1" t="s">
        <v>9</v>
      </c>
      <c r="C11" s="1">
        <f>SUM(C5:C10)</f>
        <v>167</v>
      </c>
      <c r="D11" s="1">
        <f t="shared" ref="D11:E11" si="12">SUM(D5:D10)</f>
        <v>632</v>
      </c>
      <c r="E11" s="1">
        <f t="shared" si="12"/>
        <v>1217</v>
      </c>
      <c r="F11" s="1">
        <f t="shared" si="0"/>
        <v>0.13722267871815941</v>
      </c>
      <c r="G11" s="1">
        <f t="shared" si="1"/>
        <v>0.51930977814297452</v>
      </c>
      <c r="I11" s="1" t="s">
        <v>9</v>
      </c>
      <c r="J11" s="1">
        <f>SUM(J5:J10)</f>
        <v>161</v>
      </c>
      <c r="K11" s="1">
        <f t="shared" ref="K11:L11" si="13">SUM(K5:K10)</f>
        <v>356</v>
      </c>
      <c r="L11" s="1">
        <f t="shared" si="13"/>
        <v>513</v>
      </c>
      <c r="M11" s="1">
        <f t="shared" si="2"/>
        <v>0.31384015594541909</v>
      </c>
      <c r="N11" s="1">
        <f t="shared" si="3"/>
        <v>0.69395711500974655</v>
      </c>
      <c r="P11" s="1" t="s">
        <v>9</v>
      </c>
      <c r="Q11" s="1">
        <f>SUM(Q5:Q10)</f>
        <v>167</v>
      </c>
      <c r="R11" s="1">
        <f t="shared" ref="R11:S11" si="14">SUM(R5:R10)</f>
        <v>396</v>
      </c>
      <c r="S11" s="1">
        <f t="shared" si="14"/>
        <v>690</v>
      </c>
      <c r="T11" s="1">
        <f t="shared" si="4"/>
        <v>0.24202898550724639</v>
      </c>
      <c r="U11" s="1">
        <f t="shared" si="5"/>
        <v>0.57391304347826089</v>
      </c>
      <c r="X11" s="1" t="s">
        <v>9</v>
      </c>
      <c r="Y11" s="1">
        <f>SUM(Y5:Y10)</f>
        <v>163</v>
      </c>
      <c r="Z11" s="1">
        <f t="shared" ref="Z11:AA11" si="15">SUM(Z5:Z10)</f>
        <v>639</v>
      </c>
      <c r="AA11" s="1">
        <f t="shared" si="15"/>
        <v>1331</v>
      </c>
      <c r="AB11" s="1">
        <f t="shared" si="6"/>
        <v>0.12246431254695718</v>
      </c>
      <c r="AC11" s="1">
        <f t="shared" si="7"/>
        <v>0.4800901577761082</v>
      </c>
      <c r="AE11" s="1" t="s">
        <v>9</v>
      </c>
      <c r="AF11" s="1">
        <f>SUM(AF5:AF10)</f>
        <v>200</v>
      </c>
      <c r="AG11" s="1">
        <f t="shared" ref="AG11:AH11" si="16">SUM(AG5:AG10)</f>
        <v>570</v>
      </c>
      <c r="AH11" s="1">
        <f t="shared" si="16"/>
        <v>1202</v>
      </c>
      <c r="AI11" s="1">
        <f t="shared" si="8"/>
        <v>0.16638935108153077</v>
      </c>
      <c r="AJ11" s="1">
        <f t="shared" si="9"/>
        <v>0.47420965058236275</v>
      </c>
      <c r="AL11" s="1" t="s">
        <v>9</v>
      </c>
      <c r="AM11" s="1">
        <f>SUM(AM5:AM10)</f>
        <v>163</v>
      </c>
      <c r="AN11" s="1">
        <f t="shared" ref="AN11:AO11" si="17">SUM(AN5:AN10)</f>
        <v>639</v>
      </c>
      <c r="AO11" s="1">
        <f t="shared" si="17"/>
        <v>1331</v>
      </c>
      <c r="AP11" s="1">
        <f t="shared" si="10"/>
        <v>0.12246431254695718</v>
      </c>
      <c r="AQ11" s="1">
        <f t="shared" si="11"/>
        <v>0.4800901577761082</v>
      </c>
    </row>
    <row r="13" spans="2:57" x14ac:dyDescent="0.2">
      <c r="B13" t="s">
        <v>107</v>
      </c>
      <c r="E13" s="2"/>
      <c r="F13" s="2"/>
      <c r="G13" s="2"/>
      <c r="L13" s="2"/>
      <c r="M13" s="2"/>
      <c r="N13" s="2"/>
      <c r="S13" s="2"/>
      <c r="T13" s="2"/>
      <c r="X13" t="s">
        <v>112</v>
      </c>
    </row>
    <row r="14" spans="2:57" x14ac:dyDescent="0.2">
      <c r="B14" s="1" t="s">
        <v>3</v>
      </c>
      <c r="C14" s="1" t="s">
        <v>4</v>
      </c>
      <c r="D14" s="1" t="s">
        <v>5</v>
      </c>
      <c r="E14" s="1" t="s">
        <v>6</v>
      </c>
      <c r="F14" s="1" t="s">
        <v>7</v>
      </c>
      <c r="G14" s="1" t="s">
        <v>8</v>
      </c>
      <c r="I14" s="1" t="s">
        <v>3</v>
      </c>
      <c r="J14" s="1" t="s">
        <v>4</v>
      </c>
      <c r="K14" s="1" t="s">
        <v>5</v>
      </c>
      <c r="L14" s="1" t="s">
        <v>6</v>
      </c>
      <c r="M14" s="1" t="s">
        <v>7</v>
      </c>
      <c r="N14" s="1" t="s">
        <v>8</v>
      </c>
      <c r="P14" s="3"/>
      <c r="Q14" s="3"/>
      <c r="R14" s="3"/>
      <c r="S14" s="3"/>
      <c r="T14" s="3"/>
      <c r="U14" s="3"/>
      <c r="V14" s="3"/>
      <c r="X14" s="1" t="s">
        <v>3</v>
      </c>
      <c r="Y14" s="1" t="s">
        <v>4</v>
      </c>
      <c r="Z14" s="1" t="s">
        <v>5</v>
      </c>
      <c r="AA14" s="1" t="s">
        <v>6</v>
      </c>
      <c r="AB14" s="1" t="s">
        <v>7</v>
      </c>
      <c r="AC14" s="1" t="s">
        <v>8</v>
      </c>
      <c r="AE14" s="1" t="s">
        <v>3</v>
      </c>
      <c r="AF14" s="1" t="s">
        <v>4</v>
      </c>
      <c r="AG14" s="1" t="s">
        <v>5</v>
      </c>
      <c r="AH14" s="1" t="s">
        <v>6</v>
      </c>
      <c r="AI14" s="1" t="s">
        <v>7</v>
      </c>
      <c r="AJ14" s="1" t="s">
        <v>8</v>
      </c>
      <c r="AL14" s="1" t="s">
        <v>3</v>
      </c>
      <c r="AM14" s="1" t="s">
        <v>4</v>
      </c>
      <c r="AN14" s="1" t="s">
        <v>5</v>
      </c>
      <c r="AO14" s="1" t="s">
        <v>6</v>
      </c>
      <c r="AP14" s="1" t="s">
        <v>7</v>
      </c>
      <c r="AQ14" s="1" t="s">
        <v>8</v>
      </c>
      <c r="AS14" s="3"/>
      <c r="AT14" s="3"/>
      <c r="AU14" s="3"/>
      <c r="AV14" s="3"/>
      <c r="AW14" s="3"/>
      <c r="AX14" s="3"/>
      <c r="AZ14" s="3"/>
      <c r="BA14" s="3"/>
      <c r="BB14" s="3"/>
      <c r="BC14" s="3"/>
      <c r="BD14" s="3"/>
      <c r="BE14" s="3"/>
    </row>
    <row r="15" spans="2:57" x14ac:dyDescent="0.2">
      <c r="B15" s="1">
        <v>1</v>
      </c>
      <c r="C15">
        <v>16</v>
      </c>
      <c r="D15">
        <v>14</v>
      </c>
      <c r="E15">
        <v>123</v>
      </c>
      <c r="F15" s="1">
        <f>C15/E15</f>
        <v>0.13008130081300814</v>
      </c>
      <c r="G15" s="1">
        <f>D15/E15</f>
        <v>0.11382113821138211</v>
      </c>
      <c r="I15" s="1">
        <v>1</v>
      </c>
      <c r="J15" s="2">
        <v>50</v>
      </c>
      <c r="K15" s="2">
        <v>29</v>
      </c>
      <c r="L15" s="2">
        <v>110</v>
      </c>
      <c r="M15" s="1">
        <f>J15/L15</f>
        <v>0.45454545454545453</v>
      </c>
      <c r="N15" s="1">
        <f>K15/L15</f>
        <v>0.26363636363636361</v>
      </c>
      <c r="P15" s="3"/>
      <c r="Q15" s="4"/>
      <c r="R15" s="4"/>
      <c r="S15" s="4"/>
      <c r="T15" s="3"/>
      <c r="U15" s="3"/>
      <c r="V15" s="3"/>
      <c r="X15" s="1">
        <v>1</v>
      </c>
      <c r="Y15">
        <v>34</v>
      </c>
      <c r="Z15">
        <v>49</v>
      </c>
      <c r="AA15">
        <v>165</v>
      </c>
      <c r="AB15" s="1">
        <f>Y15/AA15</f>
        <v>0.20606060606060606</v>
      </c>
      <c r="AC15" s="1">
        <f>Z15/AA15</f>
        <v>0.29696969696969699</v>
      </c>
      <c r="AE15" s="1">
        <v>1</v>
      </c>
      <c r="AF15">
        <v>94</v>
      </c>
      <c r="AG15">
        <v>51</v>
      </c>
      <c r="AH15">
        <v>211</v>
      </c>
      <c r="AI15" s="1">
        <f>AF15/AH15</f>
        <v>0.44549763033175355</v>
      </c>
      <c r="AJ15" s="1">
        <f>AG15/AH15</f>
        <v>0.24170616113744076</v>
      </c>
      <c r="AL15" s="1">
        <v>1</v>
      </c>
      <c r="AM15">
        <v>81</v>
      </c>
      <c r="AN15">
        <v>52</v>
      </c>
      <c r="AO15">
        <v>197</v>
      </c>
      <c r="AP15" s="1">
        <f>AM15/AO15</f>
        <v>0.41116751269035534</v>
      </c>
      <c r="AQ15" s="1">
        <f>AN15/AO15</f>
        <v>0.26395939086294418</v>
      </c>
      <c r="AS15" s="3"/>
      <c r="AT15" s="3"/>
      <c r="AU15" s="3"/>
      <c r="AV15" s="3"/>
      <c r="AW15" s="3"/>
      <c r="AX15" s="3"/>
      <c r="AZ15" s="3"/>
      <c r="BA15" s="3"/>
      <c r="BB15" s="3"/>
      <c r="BC15" s="3"/>
      <c r="BD15" s="3"/>
      <c r="BE15" s="3"/>
    </row>
    <row r="16" spans="2:57" x14ac:dyDescent="0.2">
      <c r="B16" s="1">
        <v>2</v>
      </c>
      <c r="C16">
        <v>35</v>
      </c>
      <c r="D16">
        <v>33</v>
      </c>
      <c r="E16">
        <v>115</v>
      </c>
      <c r="F16" s="1">
        <f t="shared" ref="F16:F21" si="18">C16/E16</f>
        <v>0.30434782608695654</v>
      </c>
      <c r="G16" s="1">
        <f t="shared" ref="G16:G21" si="19">D16/E16</f>
        <v>0.28695652173913044</v>
      </c>
      <c r="I16" s="1">
        <v>2</v>
      </c>
      <c r="J16" s="2">
        <v>28</v>
      </c>
      <c r="K16" s="2">
        <v>32</v>
      </c>
      <c r="L16" s="2">
        <v>115</v>
      </c>
      <c r="M16" s="1">
        <f t="shared" ref="M16:M21" si="20">J16/L16</f>
        <v>0.24347826086956523</v>
      </c>
      <c r="N16" s="1">
        <f t="shared" ref="N16:N21" si="21">K16/L16</f>
        <v>0.27826086956521739</v>
      </c>
      <c r="P16" s="3"/>
      <c r="Q16" s="4"/>
      <c r="R16" s="4"/>
      <c r="S16" s="4"/>
      <c r="T16" s="3"/>
      <c r="U16" s="3"/>
      <c r="V16" s="3"/>
      <c r="X16" s="1">
        <v>2</v>
      </c>
      <c r="Y16">
        <v>47</v>
      </c>
      <c r="Z16">
        <v>61</v>
      </c>
      <c r="AA16">
        <v>184</v>
      </c>
      <c r="AB16" s="1">
        <f t="shared" ref="AB16:AB21" si="22">Y16/AA16</f>
        <v>0.25543478260869568</v>
      </c>
      <c r="AC16" s="1">
        <f t="shared" ref="AC16:AC21" si="23">Z16/AA16</f>
        <v>0.33152173913043476</v>
      </c>
      <c r="AE16" s="1">
        <v>2</v>
      </c>
      <c r="AF16">
        <v>99</v>
      </c>
      <c r="AG16">
        <v>65</v>
      </c>
      <c r="AH16">
        <v>263</v>
      </c>
      <c r="AI16" s="1">
        <f t="shared" ref="AI16:AI21" si="24">AF16/AH16</f>
        <v>0.37642585551330798</v>
      </c>
      <c r="AJ16" s="1">
        <f t="shared" ref="AJ16:AJ21" si="25">AG16/AH16</f>
        <v>0.24714828897338403</v>
      </c>
      <c r="AL16" s="1">
        <v>2</v>
      </c>
      <c r="AM16">
        <v>90</v>
      </c>
      <c r="AN16">
        <v>54</v>
      </c>
      <c r="AO16">
        <v>236</v>
      </c>
      <c r="AP16" s="1">
        <f t="shared" ref="AP16:AP21" si="26">AM16/AO16</f>
        <v>0.38135593220338981</v>
      </c>
      <c r="AQ16" s="1">
        <f t="shared" ref="AQ16:AQ21" si="27">AN16/AO16</f>
        <v>0.2288135593220339</v>
      </c>
      <c r="AS16" s="3"/>
      <c r="AT16" s="3"/>
      <c r="AU16" s="3"/>
      <c r="AV16" s="3"/>
      <c r="AW16" s="3"/>
      <c r="AX16" s="3"/>
      <c r="AZ16" s="3"/>
      <c r="BA16" s="3"/>
      <c r="BB16" s="3"/>
      <c r="BC16" s="3"/>
      <c r="BD16" s="3"/>
      <c r="BE16" s="3"/>
    </row>
    <row r="17" spans="2:64" x14ac:dyDescent="0.2">
      <c r="B17" s="1">
        <v>3</v>
      </c>
      <c r="C17">
        <v>31</v>
      </c>
      <c r="D17">
        <v>75</v>
      </c>
      <c r="E17">
        <v>118</v>
      </c>
      <c r="F17" s="1">
        <f t="shared" si="18"/>
        <v>0.26271186440677968</v>
      </c>
      <c r="G17" s="1">
        <f t="shared" si="19"/>
        <v>0.63559322033898302</v>
      </c>
      <c r="I17" s="1">
        <v>3</v>
      </c>
      <c r="J17" s="2">
        <v>11</v>
      </c>
      <c r="K17" s="2">
        <v>123</v>
      </c>
      <c r="L17" s="2">
        <v>118</v>
      </c>
      <c r="M17" s="1">
        <f t="shared" si="20"/>
        <v>9.3220338983050849E-2</v>
      </c>
      <c r="N17" s="1">
        <f t="shared" si="21"/>
        <v>1.0423728813559323</v>
      </c>
      <c r="P17" s="3"/>
      <c r="Q17" s="4"/>
      <c r="R17" s="4"/>
      <c r="S17" s="4"/>
      <c r="T17" s="3"/>
      <c r="U17" s="3"/>
      <c r="V17" s="3"/>
      <c r="X17" s="1">
        <v>3</v>
      </c>
      <c r="Y17">
        <v>46</v>
      </c>
      <c r="Z17">
        <v>107</v>
      </c>
      <c r="AA17">
        <v>181</v>
      </c>
      <c r="AB17" s="1">
        <f t="shared" si="22"/>
        <v>0.2541436464088398</v>
      </c>
      <c r="AC17" s="1">
        <f t="shared" si="23"/>
        <v>0.59116022099447518</v>
      </c>
      <c r="AE17" s="1">
        <v>3</v>
      </c>
      <c r="AF17">
        <v>69</v>
      </c>
      <c r="AG17">
        <v>127</v>
      </c>
      <c r="AH17">
        <v>260</v>
      </c>
      <c r="AI17" s="1">
        <f t="shared" si="24"/>
        <v>0.26538461538461539</v>
      </c>
      <c r="AJ17" s="1">
        <f t="shared" si="25"/>
        <v>0.48846153846153845</v>
      </c>
      <c r="AL17" s="1">
        <v>3</v>
      </c>
      <c r="AM17">
        <v>70</v>
      </c>
      <c r="AN17">
        <v>153</v>
      </c>
      <c r="AO17">
        <v>218</v>
      </c>
      <c r="AP17" s="1">
        <f t="shared" si="26"/>
        <v>0.32110091743119268</v>
      </c>
      <c r="AQ17" s="1">
        <f t="shared" si="27"/>
        <v>0.70183486238532111</v>
      </c>
      <c r="AS17" s="3"/>
      <c r="AT17" s="3"/>
      <c r="AU17" s="3"/>
      <c r="AV17" s="3"/>
      <c r="AW17" s="3"/>
      <c r="AX17" s="3"/>
      <c r="AZ17" s="3"/>
      <c r="BA17" s="3"/>
      <c r="BB17" s="3"/>
      <c r="BC17" s="3"/>
      <c r="BD17" s="3"/>
      <c r="BE17" s="3"/>
    </row>
    <row r="18" spans="2:64" x14ac:dyDescent="0.2">
      <c r="B18" s="1">
        <v>4</v>
      </c>
      <c r="C18">
        <v>46</v>
      </c>
      <c r="D18">
        <v>97</v>
      </c>
      <c r="E18">
        <v>138</v>
      </c>
      <c r="F18" s="1">
        <f t="shared" si="18"/>
        <v>0.33333333333333331</v>
      </c>
      <c r="G18" s="1">
        <f t="shared" si="19"/>
        <v>0.70289855072463769</v>
      </c>
      <c r="I18" s="1">
        <v>4</v>
      </c>
      <c r="J18">
        <v>8</v>
      </c>
      <c r="K18" s="2">
        <v>144</v>
      </c>
      <c r="L18" s="2">
        <v>166</v>
      </c>
      <c r="M18" s="1">
        <f t="shared" si="20"/>
        <v>4.8192771084337352E-2</v>
      </c>
      <c r="N18" s="1">
        <f t="shared" si="21"/>
        <v>0.86746987951807231</v>
      </c>
      <c r="P18" s="3"/>
      <c r="Q18" s="3"/>
      <c r="R18" s="4"/>
      <c r="S18" s="4"/>
      <c r="T18" s="3"/>
      <c r="U18" s="3"/>
      <c r="V18" s="3"/>
      <c r="X18" s="1">
        <v>4</v>
      </c>
      <c r="Y18">
        <v>64</v>
      </c>
      <c r="Z18">
        <v>137</v>
      </c>
      <c r="AA18">
        <v>204</v>
      </c>
      <c r="AB18" s="1">
        <f t="shared" si="22"/>
        <v>0.31372549019607843</v>
      </c>
      <c r="AC18" s="1">
        <f t="shared" si="23"/>
        <v>0.67156862745098034</v>
      </c>
      <c r="AE18" s="1">
        <v>4</v>
      </c>
      <c r="AF18">
        <v>45</v>
      </c>
      <c r="AG18">
        <v>170</v>
      </c>
      <c r="AH18">
        <v>266</v>
      </c>
      <c r="AI18" s="1">
        <f t="shared" si="24"/>
        <v>0.16917293233082706</v>
      </c>
      <c r="AJ18" s="1">
        <f t="shared" si="25"/>
        <v>0.63909774436090228</v>
      </c>
      <c r="AL18" s="1">
        <v>4</v>
      </c>
      <c r="AM18">
        <v>41</v>
      </c>
      <c r="AN18">
        <v>185</v>
      </c>
      <c r="AO18">
        <v>277</v>
      </c>
      <c r="AP18" s="1">
        <f t="shared" si="26"/>
        <v>0.14801444043321299</v>
      </c>
      <c r="AQ18" s="1">
        <f t="shared" si="27"/>
        <v>0.66787003610108309</v>
      </c>
      <c r="AS18" s="3"/>
      <c r="AT18" s="3"/>
      <c r="AU18" s="3"/>
      <c r="AV18" s="3"/>
      <c r="AW18" s="3"/>
      <c r="AX18" s="3"/>
      <c r="AZ18" s="3"/>
      <c r="BA18" s="3"/>
      <c r="BB18" s="3"/>
      <c r="BC18" s="3"/>
      <c r="BD18" s="3"/>
      <c r="BE18" s="3"/>
    </row>
    <row r="19" spans="2:64" x14ac:dyDescent="0.2">
      <c r="B19" s="1">
        <v>5</v>
      </c>
      <c r="C19">
        <v>23</v>
      </c>
      <c r="D19">
        <v>124</v>
      </c>
      <c r="E19">
        <v>141</v>
      </c>
      <c r="F19" s="1">
        <f t="shared" si="18"/>
        <v>0.16312056737588654</v>
      </c>
      <c r="G19" s="1">
        <f t="shared" si="19"/>
        <v>0.87943262411347523</v>
      </c>
      <c r="I19" s="1">
        <v>5</v>
      </c>
      <c r="J19">
        <v>1</v>
      </c>
      <c r="K19" s="2">
        <v>177</v>
      </c>
      <c r="L19" s="2">
        <v>224</v>
      </c>
      <c r="M19" s="1">
        <f t="shared" si="20"/>
        <v>4.464285714285714E-3</v>
      </c>
      <c r="N19" s="1">
        <f t="shared" si="21"/>
        <v>0.7901785714285714</v>
      </c>
      <c r="P19" s="3"/>
      <c r="Q19" s="3"/>
      <c r="R19" s="4"/>
      <c r="S19" s="4"/>
      <c r="T19" s="3"/>
      <c r="U19" s="3"/>
      <c r="V19" s="3"/>
      <c r="X19" s="1">
        <v>5</v>
      </c>
      <c r="Y19">
        <v>105</v>
      </c>
      <c r="Z19">
        <v>185</v>
      </c>
      <c r="AA19">
        <v>217</v>
      </c>
      <c r="AB19" s="1">
        <f t="shared" si="22"/>
        <v>0.4838709677419355</v>
      </c>
      <c r="AC19" s="1">
        <f t="shared" si="23"/>
        <v>0.85253456221198154</v>
      </c>
      <c r="AE19" s="1">
        <v>5</v>
      </c>
      <c r="AF19">
        <v>13</v>
      </c>
      <c r="AG19">
        <v>202</v>
      </c>
      <c r="AH19">
        <v>306</v>
      </c>
      <c r="AI19" s="1">
        <f t="shared" si="24"/>
        <v>4.2483660130718956E-2</v>
      </c>
      <c r="AJ19" s="1">
        <f t="shared" si="25"/>
        <v>0.66013071895424835</v>
      </c>
      <c r="AL19" s="1">
        <v>5</v>
      </c>
      <c r="AM19">
        <v>13</v>
      </c>
      <c r="AN19">
        <v>219</v>
      </c>
      <c r="AO19">
        <v>309</v>
      </c>
      <c r="AP19" s="1">
        <f t="shared" si="26"/>
        <v>4.2071197411003236E-2</v>
      </c>
      <c r="AQ19" s="1">
        <f t="shared" si="27"/>
        <v>0.70873786407766992</v>
      </c>
      <c r="AS19" s="3"/>
      <c r="AT19" s="3"/>
      <c r="AU19" s="3"/>
      <c r="AV19" s="3"/>
      <c r="AW19" s="3"/>
      <c r="AX19" s="3"/>
      <c r="AZ19" s="3"/>
      <c r="BA19" s="3"/>
      <c r="BB19" s="3"/>
      <c r="BC19" s="3"/>
      <c r="BD19" s="3"/>
      <c r="BE19" s="3"/>
    </row>
    <row r="20" spans="2:64" x14ac:dyDescent="0.2">
      <c r="B20" s="1">
        <v>6</v>
      </c>
      <c r="C20">
        <v>8</v>
      </c>
      <c r="D20">
        <v>51</v>
      </c>
      <c r="E20">
        <v>51</v>
      </c>
      <c r="F20" s="1">
        <f t="shared" si="18"/>
        <v>0.15686274509803921</v>
      </c>
      <c r="G20" s="1">
        <f t="shared" si="19"/>
        <v>1</v>
      </c>
      <c r="I20" s="1">
        <v>6</v>
      </c>
      <c r="J20">
        <v>5</v>
      </c>
      <c r="K20" s="2">
        <v>55</v>
      </c>
      <c r="L20" s="2">
        <v>89</v>
      </c>
      <c r="M20" s="1">
        <f t="shared" si="20"/>
        <v>5.6179775280898875E-2</v>
      </c>
      <c r="N20" s="1">
        <f t="shared" si="21"/>
        <v>0.6179775280898876</v>
      </c>
      <c r="P20" s="3"/>
      <c r="Q20" s="3"/>
      <c r="R20" s="4"/>
      <c r="S20" s="4"/>
      <c r="T20" s="3"/>
      <c r="U20" s="3"/>
      <c r="V20" s="3"/>
      <c r="X20" s="1">
        <v>6</v>
      </c>
      <c r="Y20">
        <v>43</v>
      </c>
      <c r="Z20">
        <v>69</v>
      </c>
      <c r="AA20">
        <v>71</v>
      </c>
      <c r="AB20" s="1">
        <f t="shared" si="22"/>
        <v>0.60563380281690138</v>
      </c>
      <c r="AC20" s="1">
        <f t="shared" si="23"/>
        <v>0.971830985915493</v>
      </c>
      <c r="AE20" s="1">
        <v>6</v>
      </c>
      <c r="AF20">
        <v>7</v>
      </c>
      <c r="AG20">
        <v>43</v>
      </c>
      <c r="AH20">
        <v>77</v>
      </c>
      <c r="AI20" s="1">
        <f t="shared" si="24"/>
        <v>9.0909090909090912E-2</v>
      </c>
      <c r="AJ20" s="1">
        <f t="shared" si="25"/>
        <v>0.55844155844155841</v>
      </c>
      <c r="AL20" s="1">
        <v>6</v>
      </c>
      <c r="AM20">
        <v>6</v>
      </c>
      <c r="AN20">
        <v>64</v>
      </c>
      <c r="AO20">
        <v>76</v>
      </c>
      <c r="AP20" s="1">
        <f t="shared" si="26"/>
        <v>7.8947368421052627E-2</v>
      </c>
      <c r="AQ20" s="1">
        <f t="shared" si="27"/>
        <v>0.84210526315789469</v>
      </c>
      <c r="AS20" s="3"/>
      <c r="AT20" s="3"/>
      <c r="AU20" s="3"/>
      <c r="AV20" s="3"/>
      <c r="AW20" s="3"/>
      <c r="AX20" s="3"/>
      <c r="AZ20" s="3"/>
      <c r="BA20" s="3"/>
      <c r="BB20" s="3"/>
      <c r="BC20" s="3"/>
      <c r="BD20" s="3"/>
      <c r="BE20" s="3"/>
    </row>
    <row r="21" spans="2:64" x14ac:dyDescent="0.2">
      <c r="B21" s="1" t="s">
        <v>9</v>
      </c>
      <c r="C21" s="1">
        <f>SUM(C15:C20)</f>
        <v>159</v>
      </c>
      <c r="D21" s="1">
        <f t="shared" ref="D21:E21" si="28">SUM(D15:D20)</f>
        <v>394</v>
      </c>
      <c r="E21" s="1">
        <f t="shared" si="28"/>
        <v>686</v>
      </c>
      <c r="F21" s="1">
        <f t="shared" si="18"/>
        <v>0.23177842565597667</v>
      </c>
      <c r="G21" s="1">
        <f t="shared" si="19"/>
        <v>0.57434402332361512</v>
      </c>
      <c r="I21" s="1" t="s">
        <v>9</v>
      </c>
      <c r="J21" s="1">
        <f>SUM(J15:J20)</f>
        <v>103</v>
      </c>
      <c r="K21" s="1">
        <f t="shared" ref="K21:L21" si="29">SUM(K15:K20)</f>
        <v>560</v>
      </c>
      <c r="L21" s="1">
        <f t="shared" si="29"/>
        <v>822</v>
      </c>
      <c r="M21" s="1">
        <f t="shared" si="20"/>
        <v>0.12530413625304138</v>
      </c>
      <c r="N21" s="1">
        <f t="shared" si="21"/>
        <v>0.68126520681265201</v>
      </c>
      <c r="P21" s="3"/>
      <c r="Q21" s="3"/>
      <c r="R21" s="3"/>
      <c r="S21" s="3"/>
      <c r="T21" s="3"/>
      <c r="U21" s="3"/>
      <c r="V21" s="3"/>
      <c r="X21" s="1" t="s">
        <v>9</v>
      </c>
      <c r="Y21" s="1">
        <f>SUM(Y15:Y20)</f>
        <v>339</v>
      </c>
      <c r="Z21" s="1">
        <f t="shared" ref="Z21:AA21" si="30">SUM(Z15:Z20)</f>
        <v>608</v>
      </c>
      <c r="AA21" s="1">
        <f t="shared" si="30"/>
        <v>1022</v>
      </c>
      <c r="AB21" s="1">
        <f t="shared" si="22"/>
        <v>0.33170254403131116</v>
      </c>
      <c r="AC21" s="1">
        <f t="shared" si="23"/>
        <v>0.59491193737769077</v>
      </c>
      <c r="AE21" s="1" t="s">
        <v>9</v>
      </c>
      <c r="AF21" s="1">
        <f>SUM(AF15:AF20)</f>
        <v>327</v>
      </c>
      <c r="AG21" s="1">
        <f t="shared" ref="AG21:AH21" si="31">SUM(AG15:AG20)</f>
        <v>658</v>
      </c>
      <c r="AH21" s="1">
        <f t="shared" si="31"/>
        <v>1383</v>
      </c>
      <c r="AI21" s="1">
        <f t="shared" si="24"/>
        <v>0.23644251626898047</v>
      </c>
      <c r="AJ21" s="1">
        <f t="shared" si="25"/>
        <v>0.47577729573391181</v>
      </c>
      <c r="AL21" s="1" t="s">
        <v>9</v>
      </c>
      <c r="AM21" s="1">
        <f>SUM(AM15:AM20)</f>
        <v>301</v>
      </c>
      <c r="AN21" s="1">
        <f t="shared" ref="AN21:AO21" si="32">SUM(AN15:AN20)</f>
        <v>727</v>
      </c>
      <c r="AO21" s="1">
        <f t="shared" si="32"/>
        <v>1313</v>
      </c>
      <c r="AP21" s="1">
        <f t="shared" si="26"/>
        <v>0.22924600152322924</v>
      </c>
      <c r="AQ21" s="1">
        <f t="shared" si="27"/>
        <v>0.55369383092155366</v>
      </c>
      <c r="AS21" s="3"/>
      <c r="AT21" s="3"/>
      <c r="AU21" s="3"/>
      <c r="AV21" s="3"/>
      <c r="AW21" s="3"/>
      <c r="AX21" s="3"/>
      <c r="AZ21" s="3"/>
      <c r="BA21" s="3"/>
      <c r="BB21" s="3"/>
      <c r="BC21" s="3"/>
      <c r="BD21" s="3"/>
      <c r="BE21" s="3"/>
    </row>
    <row r="22" spans="2:64" x14ac:dyDescent="0.2">
      <c r="E22" s="2"/>
      <c r="F22" s="2"/>
      <c r="G22" s="2"/>
      <c r="L22" s="2"/>
      <c r="M22" s="2"/>
      <c r="AS22" s="3"/>
      <c r="AT22" s="3"/>
      <c r="AU22" s="3"/>
      <c r="AV22" s="3"/>
      <c r="AW22" s="3"/>
      <c r="AX22" s="3"/>
    </row>
    <row r="23" spans="2:64" x14ac:dyDescent="0.2">
      <c r="B23" t="s">
        <v>108</v>
      </c>
      <c r="E23" s="2"/>
      <c r="F23" s="2"/>
      <c r="G23" s="2"/>
      <c r="L23" s="2"/>
      <c r="M23" s="2"/>
      <c r="X23" t="s">
        <v>113</v>
      </c>
    </row>
    <row r="24" spans="2:64" x14ac:dyDescent="0.2">
      <c r="B24" s="1" t="s">
        <v>3</v>
      </c>
      <c r="C24" s="1" t="s">
        <v>4</v>
      </c>
      <c r="D24" s="1" t="s">
        <v>5</v>
      </c>
      <c r="E24" s="1" t="s">
        <v>6</v>
      </c>
      <c r="F24" s="1" t="s">
        <v>7</v>
      </c>
      <c r="G24" s="1" t="s">
        <v>8</v>
      </c>
      <c r="I24" s="1" t="s">
        <v>3</v>
      </c>
      <c r="J24" s="1" t="s">
        <v>4</v>
      </c>
      <c r="K24" s="1" t="s">
        <v>5</v>
      </c>
      <c r="L24" s="1" t="s">
        <v>6</v>
      </c>
      <c r="M24" s="1" t="s">
        <v>7</v>
      </c>
      <c r="N24" s="1" t="s">
        <v>8</v>
      </c>
      <c r="X24" s="1" t="s">
        <v>3</v>
      </c>
      <c r="Y24" s="1" t="s">
        <v>4</v>
      </c>
      <c r="Z24" s="1" t="s">
        <v>5</v>
      </c>
      <c r="AA24" s="1" t="s">
        <v>6</v>
      </c>
      <c r="AB24" s="1" t="s">
        <v>7</v>
      </c>
      <c r="AC24" s="1" t="s">
        <v>8</v>
      </c>
      <c r="AE24" s="1" t="s">
        <v>3</v>
      </c>
      <c r="AF24" s="1" t="s">
        <v>4</v>
      </c>
      <c r="AG24" s="1" t="s">
        <v>5</v>
      </c>
      <c r="AH24" s="1" t="s">
        <v>6</v>
      </c>
      <c r="AI24" s="1" t="s">
        <v>7</v>
      </c>
      <c r="AJ24" s="1" t="s">
        <v>8</v>
      </c>
      <c r="AL24" s="1" t="s">
        <v>3</v>
      </c>
      <c r="AM24" s="1" t="s">
        <v>4</v>
      </c>
      <c r="AN24" s="1" t="s">
        <v>5</v>
      </c>
      <c r="AO24" s="1" t="s">
        <v>6</v>
      </c>
      <c r="AP24" s="1" t="s">
        <v>7</v>
      </c>
      <c r="AQ24" s="1" t="s">
        <v>8</v>
      </c>
      <c r="AS24" s="3"/>
      <c r="AT24" s="3"/>
      <c r="AU24" s="3"/>
      <c r="AV24" s="3"/>
      <c r="AW24" s="3"/>
      <c r="AX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2:64" x14ac:dyDescent="0.2">
      <c r="B25" s="1">
        <v>1</v>
      </c>
      <c r="C25">
        <v>24</v>
      </c>
      <c r="D25">
        <v>21</v>
      </c>
      <c r="E25">
        <v>139</v>
      </c>
      <c r="F25" s="1">
        <f>C25/E25</f>
        <v>0.17266187050359713</v>
      </c>
      <c r="G25" s="1">
        <f>D25/E25</f>
        <v>0.15107913669064749</v>
      </c>
      <c r="I25" s="1">
        <v>1</v>
      </c>
      <c r="J25" s="2">
        <v>24</v>
      </c>
      <c r="K25" s="2">
        <v>21</v>
      </c>
      <c r="L25" s="2">
        <v>140</v>
      </c>
      <c r="M25" s="1">
        <f>J25/L25</f>
        <v>0.17142857142857143</v>
      </c>
      <c r="N25" s="1">
        <f>K25/L25</f>
        <v>0.15</v>
      </c>
      <c r="X25" s="1">
        <v>1</v>
      </c>
      <c r="Y25">
        <v>65</v>
      </c>
      <c r="Z25">
        <v>34</v>
      </c>
      <c r="AA25">
        <v>195</v>
      </c>
      <c r="AB25" s="1">
        <f>Y25/AA25</f>
        <v>0.33333333333333331</v>
      </c>
      <c r="AC25" s="1">
        <f>Z25/AA25</f>
        <v>0.17435897435897435</v>
      </c>
      <c r="AE25" s="1">
        <v>1</v>
      </c>
      <c r="AF25">
        <v>67</v>
      </c>
      <c r="AG25">
        <v>27</v>
      </c>
      <c r="AH25">
        <v>193</v>
      </c>
      <c r="AI25" s="1">
        <f>AF25/AH25</f>
        <v>0.34715025906735753</v>
      </c>
      <c r="AJ25" s="1">
        <f>AG25/AH25</f>
        <v>0.13989637305699482</v>
      </c>
      <c r="AL25" s="1">
        <v>1</v>
      </c>
      <c r="AM25">
        <v>51</v>
      </c>
      <c r="AN25">
        <v>10</v>
      </c>
      <c r="AO25">
        <v>188</v>
      </c>
      <c r="AP25" s="1">
        <f>AM25/AO25</f>
        <v>0.27127659574468083</v>
      </c>
      <c r="AQ25" s="1">
        <f>AN25/AO25</f>
        <v>5.3191489361702128E-2</v>
      </c>
      <c r="AS25" s="3"/>
      <c r="AT25" s="3"/>
      <c r="AU25" s="3"/>
      <c r="AV25" s="3"/>
      <c r="AW25" s="3"/>
      <c r="AX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2:64" x14ac:dyDescent="0.2">
      <c r="B26" s="1">
        <v>2</v>
      </c>
      <c r="C26">
        <v>25</v>
      </c>
      <c r="D26">
        <v>19</v>
      </c>
      <c r="E26">
        <v>153</v>
      </c>
      <c r="F26" s="1">
        <f t="shared" ref="F26:F31" si="33">C26/E26</f>
        <v>0.16339869281045752</v>
      </c>
      <c r="G26" s="1">
        <f t="shared" ref="G26:G31" si="34">D26/E26</f>
        <v>0.12418300653594772</v>
      </c>
      <c r="I26" s="1">
        <v>2</v>
      </c>
      <c r="J26" s="2">
        <v>25</v>
      </c>
      <c r="K26" s="2">
        <v>19</v>
      </c>
      <c r="L26" s="2">
        <v>151</v>
      </c>
      <c r="M26" s="1">
        <f t="shared" ref="M26:M31" si="35">J26/L26</f>
        <v>0.16556291390728478</v>
      </c>
      <c r="N26" s="1">
        <f t="shared" ref="N26:N31" si="36">K26/L26</f>
        <v>0.12582781456953643</v>
      </c>
      <c r="X26" s="1">
        <v>2</v>
      </c>
      <c r="Y26">
        <v>50</v>
      </c>
      <c r="Z26">
        <v>32</v>
      </c>
      <c r="AA26">
        <v>242</v>
      </c>
      <c r="AB26" s="1">
        <f t="shared" ref="AB26:AB31" si="37">Y26/AA26</f>
        <v>0.20661157024793389</v>
      </c>
      <c r="AC26" s="1">
        <f t="shared" ref="AC26:AC31" si="38">Z26/AA26</f>
        <v>0.13223140495867769</v>
      </c>
      <c r="AE26" s="1">
        <v>2</v>
      </c>
      <c r="AF26">
        <v>51</v>
      </c>
      <c r="AG26">
        <v>33</v>
      </c>
      <c r="AH26">
        <v>195</v>
      </c>
      <c r="AI26" s="1">
        <f t="shared" ref="AI26:AI31" si="39">AF26/AH26</f>
        <v>0.26153846153846155</v>
      </c>
      <c r="AJ26" s="1">
        <f t="shared" ref="AJ26:AJ31" si="40">AG26/AH26</f>
        <v>0.16923076923076924</v>
      </c>
      <c r="AL26" s="1">
        <v>2</v>
      </c>
      <c r="AM26">
        <v>30</v>
      </c>
      <c r="AN26">
        <v>16</v>
      </c>
      <c r="AO26">
        <v>212</v>
      </c>
      <c r="AP26" s="1">
        <f t="shared" ref="AP26:AP31" si="41">AM26/AO26</f>
        <v>0.14150943396226415</v>
      </c>
      <c r="AQ26" s="1">
        <f t="shared" ref="AQ26:AQ31" si="42">AN26/AO26</f>
        <v>7.5471698113207544E-2</v>
      </c>
      <c r="AS26" s="3"/>
      <c r="AT26" s="3"/>
      <c r="AU26" s="3"/>
      <c r="AV26" s="3"/>
      <c r="AW26" s="3"/>
      <c r="AX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2:64" x14ac:dyDescent="0.2">
      <c r="B27" s="1">
        <v>3</v>
      </c>
      <c r="C27">
        <v>22</v>
      </c>
      <c r="D27">
        <v>103</v>
      </c>
      <c r="E27">
        <v>134</v>
      </c>
      <c r="F27" s="1">
        <f t="shared" si="33"/>
        <v>0.16417910447761194</v>
      </c>
      <c r="G27" s="1">
        <f t="shared" si="34"/>
        <v>0.76865671641791045</v>
      </c>
      <c r="I27" s="1">
        <v>3</v>
      </c>
      <c r="J27" s="2">
        <v>22</v>
      </c>
      <c r="K27" s="2">
        <v>103</v>
      </c>
      <c r="L27" s="2">
        <v>133</v>
      </c>
      <c r="M27" s="1">
        <f t="shared" si="35"/>
        <v>0.16541353383458646</v>
      </c>
      <c r="N27" s="1">
        <f t="shared" si="36"/>
        <v>0.77443609022556392</v>
      </c>
      <c r="X27" s="1">
        <v>3</v>
      </c>
      <c r="Y27">
        <v>25</v>
      </c>
      <c r="Z27">
        <v>147</v>
      </c>
      <c r="AA27">
        <v>236</v>
      </c>
      <c r="AB27" s="1">
        <f t="shared" si="37"/>
        <v>0.1059322033898305</v>
      </c>
      <c r="AC27" s="1">
        <f t="shared" si="38"/>
        <v>0.6228813559322034</v>
      </c>
      <c r="AE27" s="1">
        <v>3</v>
      </c>
      <c r="AF27">
        <v>43</v>
      </c>
      <c r="AG27">
        <v>118</v>
      </c>
      <c r="AH27">
        <v>220</v>
      </c>
      <c r="AI27" s="1">
        <f t="shared" si="39"/>
        <v>0.19545454545454546</v>
      </c>
      <c r="AJ27" s="1">
        <f t="shared" si="40"/>
        <v>0.53636363636363638</v>
      </c>
      <c r="AL27" s="1">
        <v>3</v>
      </c>
      <c r="AM27">
        <v>21</v>
      </c>
      <c r="AN27">
        <v>111</v>
      </c>
      <c r="AO27">
        <v>190</v>
      </c>
      <c r="AP27" s="1">
        <f t="shared" si="41"/>
        <v>0.11052631578947368</v>
      </c>
      <c r="AQ27" s="1">
        <f t="shared" si="42"/>
        <v>0.58421052631578951</v>
      </c>
      <c r="AS27" s="3"/>
      <c r="AT27" s="3"/>
      <c r="AU27" s="3"/>
      <c r="AV27" s="3"/>
      <c r="AW27" s="3"/>
      <c r="AX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2:64" x14ac:dyDescent="0.2">
      <c r="B28" s="1">
        <v>4</v>
      </c>
      <c r="C28">
        <v>14</v>
      </c>
      <c r="D28">
        <v>136</v>
      </c>
      <c r="E28">
        <v>174</v>
      </c>
      <c r="F28" s="1">
        <f t="shared" si="33"/>
        <v>8.0459770114942528E-2</v>
      </c>
      <c r="G28" s="1">
        <f t="shared" si="34"/>
        <v>0.7816091954022989</v>
      </c>
      <c r="I28" s="1">
        <v>4</v>
      </c>
      <c r="J28" s="2">
        <v>14</v>
      </c>
      <c r="K28" s="2">
        <v>136</v>
      </c>
      <c r="L28" s="2">
        <v>172</v>
      </c>
      <c r="M28" s="1">
        <f t="shared" si="35"/>
        <v>8.1395348837209308E-2</v>
      </c>
      <c r="N28" s="1">
        <f t="shared" si="36"/>
        <v>0.79069767441860461</v>
      </c>
      <c r="X28" s="1">
        <v>4</v>
      </c>
      <c r="Y28">
        <v>9</v>
      </c>
      <c r="Z28">
        <v>171</v>
      </c>
      <c r="AA28">
        <v>273</v>
      </c>
      <c r="AB28" s="1">
        <f t="shared" si="37"/>
        <v>3.2967032967032968E-2</v>
      </c>
      <c r="AC28" s="1">
        <f t="shared" si="38"/>
        <v>0.62637362637362637</v>
      </c>
      <c r="AE28" s="1">
        <v>4</v>
      </c>
      <c r="AF28">
        <v>13</v>
      </c>
      <c r="AG28">
        <v>168</v>
      </c>
      <c r="AH28">
        <v>246</v>
      </c>
      <c r="AI28" s="1">
        <f t="shared" si="39"/>
        <v>5.2845528455284556E-2</v>
      </c>
      <c r="AJ28" s="1">
        <f t="shared" si="40"/>
        <v>0.68292682926829273</v>
      </c>
      <c r="AL28" s="1">
        <v>4</v>
      </c>
      <c r="AM28">
        <v>4</v>
      </c>
      <c r="AN28">
        <v>154</v>
      </c>
      <c r="AO28">
        <v>222</v>
      </c>
      <c r="AP28" s="1">
        <f t="shared" si="41"/>
        <v>1.8018018018018018E-2</v>
      </c>
      <c r="AQ28" s="1">
        <f t="shared" si="42"/>
        <v>0.69369369369369371</v>
      </c>
      <c r="AS28" s="3"/>
      <c r="AT28" s="3"/>
      <c r="AU28" s="3"/>
      <c r="AV28" s="3"/>
      <c r="AW28" s="3"/>
      <c r="AX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2:64" x14ac:dyDescent="0.2">
      <c r="B29" s="1">
        <v>5</v>
      </c>
      <c r="C29">
        <v>12</v>
      </c>
      <c r="D29">
        <v>148</v>
      </c>
      <c r="E29">
        <v>233</v>
      </c>
      <c r="F29" s="1">
        <f t="shared" si="33"/>
        <v>5.1502145922746781E-2</v>
      </c>
      <c r="G29" s="1">
        <f t="shared" si="34"/>
        <v>0.63519313304721026</v>
      </c>
      <c r="I29" s="1">
        <v>5</v>
      </c>
      <c r="J29" s="2">
        <v>12</v>
      </c>
      <c r="K29" s="2">
        <v>148</v>
      </c>
      <c r="L29" s="2">
        <v>231</v>
      </c>
      <c r="M29" s="1">
        <f t="shared" si="35"/>
        <v>5.1948051948051951E-2</v>
      </c>
      <c r="N29" s="1">
        <f t="shared" si="36"/>
        <v>0.64069264069264065</v>
      </c>
      <c r="X29" s="1">
        <v>5</v>
      </c>
      <c r="Y29">
        <v>9</v>
      </c>
      <c r="Z29">
        <v>207</v>
      </c>
      <c r="AA29">
        <v>296</v>
      </c>
      <c r="AB29" s="1">
        <f t="shared" si="37"/>
        <v>3.0405405405405407E-2</v>
      </c>
      <c r="AC29" s="1">
        <f t="shared" si="38"/>
        <v>0.69932432432432434</v>
      </c>
      <c r="AE29" s="1">
        <v>5</v>
      </c>
      <c r="AF29">
        <v>23</v>
      </c>
      <c r="AG29">
        <v>201</v>
      </c>
      <c r="AH29">
        <v>283</v>
      </c>
      <c r="AI29" s="1">
        <f t="shared" si="39"/>
        <v>8.1272084805653705E-2</v>
      </c>
      <c r="AJ29" s="1">
        <f t="shared" si="40"/>
        <v>0.71024734982332161</v>
      </c>
      <c r="AL29" s="1">
        <v>5</v>
      </c>
      <c r="AM29">
        <v>2</v>
      </c>
      <c r="AN29">
        <v>220</v>
      </c>
      <c r="AO29">
        <v>310</v>
      </c>
      <c r="AP29" s="1">
        <f t="shared" si="41"/>
        <v>6.4516129032258064E-3</v>
      </c>
      <c r="AQ29" s="1">
        <f t="shared" si="42"/>
        <v>0.70967741935483875</v>
      </c>
      <c r="AS29" s="3"/>
      <c r="AT29" s="3"/>
      <c r="AU29" s="3"/>
      <c r="AV29" s="3"/>
      <c r="AW29" s="3"/>
      <c r="AX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2:64" x14ac:dyDescent="0.2">
      <c r="B30" s="1">
        <v>6</v>
      </c>
      <c r="C30">
        <v>11</v>
      </c>
      <c r="D30">
        <v>36</v>
      </c>
      <c r="E30">
        <v>71</v>
      </c>
      <c r="F30" s="1">
        <f t="shared" si="33"/>
        <v>0.15492957746478872</v>
      </c>
      <c r="G30" s="1">
        <f t="shared" si="34"/>
        <v>0.50704225352112675</v>
      </c>
      <c r="I30" s="1">
        <v>6</v>
      </c>
      <c r="J30" s="2">
        <v>11</v>
      </c>
      <c r="K30" s="2">
        <v>36</v>
      </c>
      <c r="L30" s="2">
        <v>69</v>
      </c>
      <c r="M30" s="1">
        <f t="shared" si="35"/>
        <v>0.15942028985507245</v>
      </c>
      <c r="N30" s="1">
        <f t="shared" si="36"/>
        <v>0.52173913043478259</v>
      </c>
      <c r="X30" s="1">
        <v>6</v>
      </c>
      <c r="Y30">
        <v>5</v>
      </c>
      <c r="Z30">
        <v>48</v>
      </c>
      <c r="AA30">
        <v>89</v>
      </c>
      <c r="AB30" s="1">
        <f t="shared" si="37"/>
        <v>5.6179775280898875E-2</v>
      </c>
      <c r="AC30" s="1">
        <f t="shared" si="38"/>
        <v>0.5393258426966292</v>
      </c>
      <c r="AE30" s="1">
        <v>6</v>
      </c>
      <c r="AF30">
        <v>3</v>
      </c>
      <c r="AG30">
        <v>23</v>
      </c>
      <c r="AH30">
        <v>65</v>
      </c>
      <c r="AI30" s="1">
        <f t="shared" si="39"/>
        <v>4.6153846153846156E-2</v>
      </c>
      <c r="AJ30" s="1">
        <f t="shared" si="40"/>
        <v>0.35384615384615387</v>
      </c>
      <c r="AL30" s="1">
        <v>6</v>
      </c>
      <c r="AM30">
        <v>2</v>
      </c>
      <c r="AN30">
        <v>85</v>
      </c>
      <c r="AO30">
        <v>142</v>
      </c>
      <c r="AP30" s="1">
        <f t="shared" si="41"/>
        <v>1.4084507042253521E-2</v>
      </c>
      <c r="AQ30" s="1">
        <f t="shared" si="42"/>
        <v>0.59859154929577463</v>
      </c>
      <c r="AS30" s="3"/>
      <c r="AT30" s="3"/>
      <c r="AU30" s="3"/>
      <c r="AV30" s="3"/>
      <c r="AW30" s="3"/>
      <c r="AX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2:64" x14ac:dyDescent="0.2">
      <c r="B31" s="1" t="s">
        <v>9</v>
      </c>
      <c r="C31" s="1">
        <f>SUM(C25:C30)</f>
        <v>108</v>
      </c>
      <c r="D31" s="1">
        <f t="shared" ref="D31:E31" si="43">SUM(D25:D30)</f>
        <v>463</v>
      </c>
      <c r="E31" s="1">
        <f t="shared" si="43"/>
        <v>904</v>
      </c>
      <c r="F31" s="1">
        <f t="shared" si="33"/>
        <v>0.11946902654867257</v>
      </c>
      <c r="G31" s="1">
        <f t="shared" si="34"/>
        <v>0.51216814159292035</v>
      </c>
      <c r="I31" s="1" t="s">
        <v>9</v>
      </c>
      <c r="J31" s="1">
        <f>SUM(J25:J30)</f>
        <v>108</v>
      </c>
      <c r="K31" s="1">
        <f t="shared" ref="K31:L31" si="44">SUM(K25:K30)</f>
        <v>463</v>
      </c>
      <c r="L31" s="1">
        <f t="shared" si="44"/>
        <v>896</v>
      </c>
      <c r="M31" s="1">
        <f t="shared" si="35"/>
        <v>0.12053571428571429</v>
      </c>
      <c r="N31" s="1">
        <f t="shared" si="36"/>
        <v>0.5167410714285714</v>
      </c>
      <c r="X31" s="1" t="s">
        <v>9</v>
      </c>
      <c r="Y31" s="1">
        <f>SUM(Y25:Y30)</f>
        <v>163</v>
      </c>
      <c r="Z31" s="1">
        <f t="shared" ref="Z31:AA31" si="45">SUM(Z25:Z30)</f>
        <v>639</v>
      </c>
      <c r="AA31" s="1">
        <f t="shared" si="45"/>
        <v>1331</v>
      </c>
      <c r="AB31" s="1">
        <f t="shared" si="37"/>
        <v>0.12246431254695718</v>
      </c>
      <c r="AC31" s="1">
        <f t="shared" si="38"/>
        <v>0.4800901577761082</v>
      </c>
      <c r="AE31" s="1" t="s">
        <v>9</v>
      </c>
      <c r="AF31" s="1">
        <f>SUM(AF25:AF30)</f>
        <v>200</v>
      </c>
      <c r="AG31" s="1">
        <f t="shared" ref="AG31:AH31" si="46">SUM(AG25:AG30)</f>
        <v>570</v>
      </c>
      <c r="AH31" s="1">
        <f t="shared" si="46"/>
        <v>1202</v>
      </c>
      <c r="AI31" s="1">
        <f t="shared" si="39"/>
        <v>0.16638935108153077</v>
      </c>
      <c r="AJ31" s="1">
        <f t="shared" si="40"/>
        <v>0.47420965058236275</v>
      </c>
      <c r="AL31" s="1" t="s">
        <v>9</v>
      </c>
      <c r="AM31" s="1">
        <f>SUM(AM25:AM30)</f>
        <v>110</v>
      </c>
      <c r="AN31" s="1">
        <f t="shared" ref="AN31:AO31" si="47">SUM(AN25:AN30)</f>
        <v>596</v>
      </c>
      <c r="AO31" s="1">
        <f t="shared" si="47"/>
        <v>1264</v>
      </c>
      <c r="AP31" s="1">
        <f t="shared" si="41"/>
        <v>8.7025316455696208E-2</v>
      </c>
      <c r="AQ31" s="1">
        <f t="shared" si="42"/>
        <v>0.47151898734177217</v>
      </c>
      <c r="AS31" s="3"/>
      <c r="AT31" s="3"/>
      <c r="AU31" s="3"/>
      <c r="AV31" s="3"/>
      <c r="AW31" s="3"/>
      <c r="AX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2:64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AS32" s="3"/>
      <c r="AT32" s="3"/>
      <c r="AU32" s="3"/>
      <c r="AV32" s="3"/>
      <c r="AW32" s="3"/>
      <c r="AX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2:64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2:64" x14ac:dyDescent="0.2">
      <c r="B34" t="s">
        <v>66</v>
      </c>
      <c r="I34" t="s">
        <v>114</v>
      </c>
      <c r="P34" t="s">
        <v>115</v>
      </c>
      <c r="X34" s="3" t="s">
        <v>116</v>
      </c>
      <c r="Y34" s="3"/>
      <c r="Z34" s="3"/>
      <c r="AA34" s="3"/>
      <c r="AB34" s="3"/>
      <c r="AC34" s="3"/>
      <c r="AD34" s="3"/>
      <c r="AE34" s="3" t="s">
        <v>117</v>
      </c>
      <c r="AF34" s="3"/>
      <c r="AG34" s="3"/>
      <c r="AH34" s="3"/>
      <c r="AI34" s="3"/>
      <c r="AJ34" s="3"/>
      <c r="AK34" s="3"/>
      <c r="AL34" s="3" t="s">
        <v>118</v>
      </c>
      <c r="AM34" s="3"/>
      <c r="AN34" s="3"/>
      <c r="AO34" s="3"/>
      <c r="AP34" s="3"/>
      <c r="AQ34" s="3"/>
    </row>
    <row r="35" spans="2:64" x14ac:dyDescent="0.2">
      <c r="B35" s="1" t="s">
        <v>3</v>
      </c>
      <c r="C35" s="1" t="s">
        <v>4</v>
      </c>
      <c r="D35" s="1" t="s">
        <v>5</v>
      </c>
      <c r="E35" s="1" t="s">
        <v>6</v>
      </c>
      <c r="F35" s="1" t="s">
        <v>7</v>
      </c>
      <c r="G35" s="1" t="s">
        <v>8</v>
      </c>
      <c r="I35" s="1" t="s">
        <v>3</v>
      </c>
      <c r="J35" s="1" t="s">
        <v>4</v>
      </c>
      <c r="K35" s="1" t="s">
        <v>5</v>
      </c>
      <c r="L35" s="1" t="s">
        <v>6</v>
      </c>
      <c r="M35" s="1" t="s">
        <v>7</v>
      </c>
      <c r="N35" s="1" t="s">
        <v>8</v>
      </c>
      <c r="P35" s="1" t="s">
        <v>3</v>
      </c>
      <c r="Q35" s="1" t="s">
        <v>4</v>
      </c>
      <c r="R35" s="1" t="s">
        <v>5</v>
      </c>
      <c r="S35" s="1" t="s">
        <v>6</v>
      </c>
      <c r="T35" s="1" t="s">
        <v>7</v>
      </c>
      <c r="U35" s="1" t="s">
        <v>8</v>
      </c>
      <c r="X35" s="1" t="s">
        <v>3</v>
      </c>
      <c r="Y35" s="1" t="s">
        <v>4</v>
      </c>
      <c r="Z35" s="1" t="s">
        <v>5</v>
      </c>
      <c r="AA35" s="1" t="s">
        <v>6</v>
      </c>
      <c r="AB35" s="1" t="s">
        <v>7</v>
      </c>
      <c r="AC35" s="1" t="s">
        <v>8</v>
      </c>
      <c r="AE35" s="1" t="s">
        <v>3</v>
      </c>
      <c r="AF35" s="1" t="s">
        <v>4</v>
      </c>
      <c r="AG35" s="1" t="s">
        <v>5</v>
      </c>
      <c r="AH35" s="1" t="s">
        <v>6</v>
      </c>
      <c r="AI35" s="1" t="s">
        <v>7</v>
      </c>
      <c r="AJ35" s="1" t="s">
        <v>8</v>
      </c>
      <c r="AL35" s="1" t="s">
        <v>3</v>
      </c>
      <c r="AM35" s="1" t="s">
        <v>4</v>
      </c>
      <c r="AN35" s="1" t="s">
        <v>5</v>
      </c>
      <c r="AO35" s="1" t="s">
        <v>6</v>
      </c>
      <c r="AP35" s="1" t="s">
        <v>7</v>
      </c>
      <c r="AQ35" s="1" t="s">
        <v>8</v>
      </c>
    </row>
    <row r="36" spans="2:64" x14ac:dyDescent="0.2">
      <c r="B36" s="1">
        <v>1</v>
      </c>
      <c r="C36" s="2">
        <f>AVERAGE(C5,J5,Q5)</f>
        <v>32</v>
      </c>
      <c r="D36" s="2">
        <f>AVERAGE(D5,K5,R5)</f>
        <v>26.666666666666668</v>
      </c>
      <c r="E36" s="2">
        <f>AVERAGE(E5,L5,S5)</f>
        <v>130</v>
      </c>
      <c r="F36" s="1">
        <f>C36/E36</f>
        <v>0.24615384615384617</v>
      </c>
      <c r="G36" s="1">
        <f>D36/E36</f>
        <v>0.20512820512820515</v>
      </c>
      <c r="I36" s="1">
        <v>1</v>
      </c>
      <c r="J36" s="2">
        <f>AVERAGE(C15,J15)</f>
        <v>33</v>
      </c>
      <c r="K36" s="2">
        <f>AVERAGE(D15,K15)</f>
        <v>21.5</v>
      </c>
      <c r="L36" s="2">
        <f>AVERAGE(E15,L15)</f>
        <v>116.5</v>
      </c>
      <c r="M36" s="1">
        <f>J36/L36</f>
        <v>0.2832618025751073</v>
      </c>
      <c r="N36" s="1">
        <f>K36/L36</f>
        <v>0.18454935622317598</v>
      </c>
      <c r="P36" s="1">
        <v>1</v>
      </c>
      <c r="Q36" s="2">
        <f>AVERAGE(C25,J25)</f>
        <v>24</v>
      </c>
      <c r="R36" s="2">
        <f>AVERAGE(D25,K25)</f>
        <v>21</v>
      </c>
      <c r="S36" s="2">
        <f>AVERAGE(E25,L25)</f>
        <v>139.5</v>
      </c>
      <c r="T36" s="1">
        <f>Q36/S36</f>
        <v>0.17204301075268819</v>
      </c>
      <c r="U36" s="1">
        <f>R36/S36</f>
        <v>0.15053763440860216</v>
      </c>
      <c r="X36" s="1">
        <v>1</v>
      </c>
      <c r="Y36">
        <f>AVERAGE(Y5,AF5,AM5)</f>
        <v>65.666666666666671</v>
      </c>
      <c r="Z36">
        <f t="shared" ref="Z36:AA41" si="48">AVERAGE(Z5,AG5,AN5)</f>
        <v>31.666666666666668</v>
      </c>
      <c r="AA36">
        <f t="shared" si="48"/>
        <v>194.33333333333334</v>
      </c>
      <c r="AB36" s="1">
        <f>Y36/AA36</f>
        <v>0.33790737564322471</v>
      </c>
      <c r="AC36" s="1">
        <f>Z36/AA36</f>
        <v>0.16295025728987994</v>
      </c>
      <c r="AE36" s="1">
        <v>1</v>
      </c>
      <c r="AF36">
        <f>AVERAGE(Y15,AF15,AM15)</f>
        <v>69.666666666666671</v>
      </c>
      <c r="AG36">
        <f t="shared" ref="AG36:AH41" si="49">AVERAGE(Z15,AG15,AN15)</f>
        <v>50.666666666666664</v>
      </c>
      <c r="AH36">
        <f t="shared" si="49"/>
        <v>191</v>
      </c>
      <c r="AI36" s="1">
        <f>AF36/AH36</f>
        <v>0.36474694589877837</v>
      </c>
      <c r="AJ36" s="1">
        <f>AG36/AH36</f>
        <v>0.26527050610820241</v>
      </c>
      <c r="AL36" s="1">
        <v>1</v>
      </c>
      <c r="AM36">
        <f>AVERAGE(Y25,AF25,AM25)</f>
        <v>61</v>
      </c>
      <c r="AN36">
        <f t="shared" ref="AN36:AO41" si="50">AVERAGE(Z25,AG25,AN25)</f>
        <v>23.666666666666668</v>
      </c>
      <c r="AO36">
        <f t="shared" si="50"/>
        <v>192</v>
      </c>
      <c r="AP36" s="1">
        <f>AM36/AO36</f>
        <v>0.31770833333333331</v>
      </c>
      <c r="AQ36" s="1">
        <f>AN36/AO36</f>
        <v>0.1232638888888889</v>
      </c>
    </row>
    <row r="37" spans="2:64" x14ac:dyDescent="0.2">
      <c r="B37" s="1">
        <v>2</v>
      </c>
      <c r="C37">
        <f t="shared" ref="C37:C41" si="51">AVERAGE(C6,J6,Q6)</f>
        <v>37</v>
      </c>
      <c r="D37">
        <f t="shared" ref="D37:E41" si="52">AVERAGE(D6,K6,R6)</f>
        <v>35.333333333333336</v>
      </c>
      <c r="E37">
        <f t="shared" si="52"/>
        <v>139.33333333333334</v>
      </c>
      <c r="F37" s="1">
        <f t="shared" ref="F37:F42" si="53">C37/E37</f>
        <v>0.26555023923444976</v>
      </c>
      <c r="G37" s="1">
        <f t="shared" ref="G37:G42" si="54">D37/E37</f>
        <v>0.25358851674641147</v>
      </c>
      <c r="I37" s="1">
        <v>2</v>
      </c>
      <c r="J37" s="2">
        <f t="shared" ref="J37:J41" si="55">AVERAGE(C16,J16)</f>
        <v>31.5</v>
      </c>
      <c r="K37" s="2">
        <f t="shared" ref="K37:L41" si="56">AVERAGE(D16,K16)</f>
        <v>32.5</v>
      </c>
      <c r="L37" s="2">
        <f t="shared" si="56"/>
        <v>115</v>
      </c>
      <c r="M37" s="1">
        <f t="shared" ref="M37:M42" si="57">J37/L37</f>
        <v>0.27391304347826084</v>
      </c>
      <c r="N37" s="1">
        <f t="shared" ref="N37:N42" si="58">K37/L37</f>
        <v>0.28260869565217389</v>
      </c>
      <c r="P37" s="1">
        <v>2</v>
      </c>
      <c r="Q37" s="2">
        <f t="shared" ref="Q37:Q41" si="59">AVERAGE(C26,J26)</f>
        <v>25</v>
      </c>
      <c r="R37" s="2">
        <f t="shared" ref="R37:S41" si="60">AVERAGE(D26,K26)</f>
        <v>19</v>
      </c>
      <c r="S37" s="2">
        <f t="shared" si="60"/>
        <v>152</v>
      </c>
      <c r="T37" s="1">
        <f t="shared" ref="T37:T42" si="61">Q37/S37</f>
        <v>0.16447368421052633</v>
      </c>
      <c r="U37" s="1">
        <f t="shared" ref="U37:U42" si="62">R37/S37</f>
        <v>0.125</v>
      </c>
      <c r="X37" s="1">
        <v>2</v>
      </c>
      <c r="Y37">
        <f t="shared" ref="Y37:Y41" si="63">AVERAGE(Y6,AF6,AM6)</f>
        <v>50.333333333333336</v>
      </c>
      <c r="Z37">
        <f t="shared" si="48"/>
        <v>32.333333333333336</v>
      </c>
      <c r="AA37">
        <f t="shared" si="48"/>
        <v>226.33333333333334</v>
      </c>
      <c r="AB37" s="1">
        <f t="shared" ref="AB37:AB42" si="64">Y37/AA37</f>
        <v>0.22238586156111931</v>
      </c>
      <c r="AC37" s="1">
        <f t="shared" ref="AC37:AC42" si="65">Z37/AA37</f>
        <v>0.14285714285714285</v>
      </c>
      <c r="AE37" s="1">
        <v>2</v>
      </c>
      <c r="AF37">
        <f t="shared" ref="AF37:AF41" si="66">AVERAGE(Y16,AF16,AM16)</f>
        <v>78.666666666666671</v>
      </c>
      <c r="AG37">
        <f t="shared" si="49"/>
        <v>60</v>
      </c>
      <c r="AH37">
        <f t="shared" si="49"/>
        <v>227.66666666666666</v>
      </c>
      <c r="AI37" s="1">
        <f t="shared" ref="AI37:AI42" si="67">AF37/AH37</f>
        <v>0.34553440702781846</v>
      </c>
      <c r="AJ37" s="1">
        <f t="shared" ref="AJ37:AJ42" si="68">AG37/AH37</f>
        <v>0.26354319180087848</v>
      </c>
      <c r="AL37" s="1">
        <v>2</v>
      </c>
      <c r="AM37">
        <f t="shared" ref="AM37:AM41" si="69">AVERAGE(Y26,AF26,AM26)</f>
        <v>43.666666666666664</v>
      </c>
      <c r="AN37">
        <f t="shared" si="50"/>
        <v>27</v>
      </c>
      <c r="AO37">
        <f t="shared" si="50"/>
        <v>216.33333333333334</v>
      </c>
      <c r="AP37" s="1">
        <f t="shared" ref="AP37:AP42" si="70">AM37/AO37</f>
        <v>0.20184899845916793</v>
      </c>
      <c r="AQ37" s="1">
        <f t="shared" ref="AQ37:AQ42" si="71">AN37/AO37</f>
        <v>0.12480739599383667</v>
      </c>
    </row>
    <row r="38" spans="2:64" x14ac:dyDescent="0.2">
      <c r="B38" s="1">
        <v>3</v>
      </c>
      <c r="C38">
        <f t="shared" si="51"/>
        <v>31.666666666666668</v>
      </c>
      <c r="D38">
        <f t="shared" si="52"/>
        <v>88.333333333333329</v>
      </c>
      <c r="E38">
        <f t="shared" si="52"/>
        <v>137</v>
      </c>
      <c r="F38" s="1">
        <f t="shared" si="53"/>
        <v>0.23114355231143552</v>
      </c>
      <c r="G38" s="1">
        <f t="shared" si="54"/>
        <v>0.64476885644768855</v>
      </c>
      <c r="I38" s="1">
        <v>3</v>
      </c>
      <c r="J38" s="2">
        <f t="shared" si="55"/>
        <v>21</v>
      </c>
      <c r="K38" s="2">
        <f t="shared" si="56"/>
        <v>99</v>
      </c>
      <c r="L38" s="2">
        <f t="shared" si="56"/>
        <v>118</v>
      </c>
      <c r="M38" s="1">
        <f t="shared" si="57"/>
        <v>0.17796610169491525</v>
      </c>
      <c r="N38" s="1">
        <f t="shared" si="58"/>
        <v>0.83898305084745761</v>
      </c>
      <c r="P38" s="1">
        <v>3</v>
      </c>
      <c r="Q38" s="2">
        <f t="shared" si="59"/>
        <v>22</v>
      </c>
      <c r="R38" s="2">
        <f t="shared" si="60"/>
        <v>103</v>
      </c>
      <c r="S38" s="2">
        <f t="shared" si="60"/>
        <v>133.5</v>
      </c>
      <c r="T38" s="1">
        <f t="shared" si="61"/>
        <v>0.16479400749063669</v>
      </c>
      <c r="U38" s="1">
        <f t="shared" si="62"/>
        <v>0.77153558052434457</v>
      </c>
      <c r="X38" s="1">
        <v>3</v>
      </c>
      <c r="Y38">
        <f t="shared" si="63"/>
        <v>31</v>
      </c>
      <c r="Z38">
        <f t="shared" si="48"/>
        <v>137.33333333333334</v>
      </c>
      <c r="AA38">
        <f t="shared" si="48"/>
        <v>230.66666666666666</v>
      </c>
      <c r="AB38" s="1">
        <f t="shared" si="64"/>
        <v>0.13439306358381503</v>
      </c>
      <c r="AC38" s="1">
        <f t="shared" si="65"/>
        <v>0.59537572254335269</v>
      </c>
      <c r="AE38" s="1">
        <v>3</v>
      </c>
      <c r="AF38">
        <f t="shared" si="66"/>
        <v>61.666666666666664</v>
      </c>
      <c r="AG38">
        <f t="shared" si="49"/>
        <v>129</v>
      </c>
      <c r="AH38">
        <f t="shared" si="49"/>
        <v>219.66666666666666</v>
      </c>
      <c r="AI38" s="1">
        <f t="shared" si="67"/>
        <v>0.28072837632776937</v>
      </c>
      <c r="AJ38" s="1">
        <f t="shared" si="68"/>
        <v>0.58725341426403643</v>
      </c>
      <c r="AL38" s="1">
        <v>3</v>
      </c>
      <c r="AM38">
        <f t="shared" si="69"/>
        <v>29.666666666666668</v>
      </c>
      <c r="AN38">
        <f t="shared" si="50"/>
        <v>125.33333333333333</v>
      </c>
      <c r="AO38">
        <f t="shared" si="50"/>
        <v>215.33333333333334</v>
      </c>
      <c r="AP38" s="1">
        <f t="shared" si="70"/>
        <v>0.13777089783281735</v>
      </c>
      <c r="AQ38" s="1">
        <f t="shared" si="71"/>
        <v>0.58204334365325072</v>
      </c>
    </row>
    <row r="39" spans="2:64" x14ac:dyDescent="0.2">
      <c r="B39" s="1">
        <v>4</v>
      </c>
      <c r="C39">
        <f t="shared" si="51"/>
        <v>40</v>
      </c>
      <c r="D39">
        <f t="shared" si="52"/>
        <v>119.33333333333333</v>
      </c>
      <c r="E39">
        <f t="shared" si="52"/>
        <v>156</v>
      </c>
      <c r="F39" s="1">
        <f t="shared" si="53"/>
        <v>0.25641025641025639</v>
      </c>
      <c r="G39" s="1">
        <f t="shared" si="54"/>
        <v>0.7649572649572649</v>
      </c>
      <c r="I39" s="1">
        <v>4</v>
      </c>
      <c r="J39" s="2">
        <f t="shared" si="55"/>
        <v>27</v>
      </c>
      <c r="K39" s="2">
        <f t="shared" si="56"/>
        <v>120.5</v>
      </c>
      <c r="L39" s="2">
        <f t="shared" si="56"/>
        <v>152</v>
      </c>
      <c r="M39" s="1">
        <f t="shared" si="57"/>
        <v>0.17763157894736842</v>
      </c>
      <c r="N39" s="1">
        <f t="shared" si="58"/>
        <v>0.79276315789473684</v>
      </c>
      <c r="P39" s="1">
        <v>4</v>
      </c>
      <c r="Q39" s="2">
        <f t="shared" si="59"/>
        <v>14</v>
      </c>
      <c r="R39" s="2">
        <f t="shared" si="60"/>
        <v>136</v>
      </c>
      <c r="S39" s="2">
        <f t="shared" si="60"/>
        <v>173</v>
      </c>
      <c r="T39" s="1">
        <f t="shared" si="61"/>
        <v>8.0924855491329481E-2</v>
      </c>
      <c r="U39" s="1">
        <f t="shared" si="62"/>
        <v>0.78612716763005785</v>
      </c>
      <c r="X39" s="1">
        <v>4</v>
      </c>
      <c r="Y39">
        <f t="shared" si="63"/>
        <v>10.333333333333334</v>
      </c>
      <c r="Z39">
        <f t="shared" si="48"/>
        <v>170</v>
      </c>
      <c r="AA39">
        <f t="shared" si="48"/>
        <v>264</v>
      </c>
      <c r="AB39" s="1">
        <f t="shared" si="64"/>
        <v>3.9141414141414144E-2</v>
      </c>
      <c r="AC39" s="1">
        <f t="shared" si="65"/>
        <v>0.64393939393939392</v>
      </c>
      <c r="AE39" s="1">
        <v>4</v>
      </c>
      <c r="AF39">
        <f t="shared" si="66"/>
        <v>50</v>
      </c>
      <c r="AG39">
        <f t="shared" si="49"/>
        <v>164</v>
      </c>
      <c r="AH39">
        <f t="shared" si="49"/>
        <v>249</v>
      </c>
      <c r="AI39" s="1">
        <f t="shared" si="67"/>
        <v>0.20080321285140562</v>
      </c>
      <c r="AJ39" s="1">
        <f t="shared" si="68"/>
        <v>0.65863453815261042</v>
      </c>
      <c r="AL39" s="1">
        <v>4</v>
      </c>
      <c r="AM39">
        <f t="shared" si="69"/>
        <v>8.6666666666666661</v>
      </c>
      <c r="AN39">
        <f t="shared" si="50"/>
        <v>164.33333333333334</v>
      </c>
      <c r="AO39">
        <f t="shared" si="50"/>
        <v>247</v>
      </c>
      <c r="AP39" s="1">
        <f t="shared" si="70"/>
        <v>3.5087719298245612E-2</v>
      </c>
      <c r="AQ39" s="1">
        <f t="shared" si="71"/>
        <v>0.66531713900134959</v>
      </c>
    </row>
    <row r="40" spans="2:64" x14ac:dyDescent="0.2">
      <c r="B40" s="1">
        <v>5</v>
      </c>
      <c r="C40">
        <f t="shared" si="51"/>
        <v>18.666666666666668</v>
      </c>
      <c r="D40">
        <f t="shared" si="52"/>
        <v>147.33333333333334</v>
      </c>
      <c r="E40">
        <f t="shared" si="52"/>
        <v>174</v>
      </c>
      <c r="F40" s="1">
        <f t="shared" si="53"/>
        <v>0.10727969348659004</v>
      </c>
      <c r="G40" s="1">
        <f t="shared" si="54"/>
        <v>0.84674329501915713</v>
      </c>
      <c r="I40" s="1">
        <v>5</v>
      </c>
      <c r="J40" s="2">
        <f t="shared" si="55"/>
        <v>12</v>
      </c>
      <c r="K40" s="2">
        <f t="shared" si="56"/>
        <v>150.5</v>
      </c>
      <c r="L40" s="2">
        <f t="shared" si="56"/>
        <v>182.5</v>
      </c>
      <c r="M40" s="1">
        <f t="shared" si="57"/>
        <v>6.575342465753424E-2</v>
      </c>
      <c r="N40" s="1">
        <f t="shared" si="58"/>
        <v>0.8246575342465754</v>
      </c>
      <c r="P40" s="1">
        <v>5</v>
      </c>
      <c r="Q40" s="2">
        <f t="shared" si="59"/>
        <v>12</v>
      </c>
      <c r="R40" s="2">
        <f t="shared" si="60"/>
        <v>148</v>
      </c>
      <c r="S40" s="2">
        <f t="shared" si="60"/>
        <v>232</v>
      </c>
      <c r="T40" s="1">
        <f t="shared" si="61"/>
        <v>5.1724137931034482E-2</v>
      </c>
      <c r="U40" s="1">
        <f t="shared" si="62"/>
        <v>0.63793103448275867</v>
      </c>
      <c r="X40" s="1">
        <v>5</v>
      </c>
      <c r="Y40">
        <f t="shared" si="63"/>
        <v>13.666666666666666</v>
      </c>
      <c r="Z40">
        <f t="shared" si="48"/>
        <v>205</v>
      </c>
      <c r="AA40">
        <f t="shared" si="48"/>
        <v>291.66666666666669</v>
      </c>
      <c r="AB40" s="1">
        <f t="shared" si="64"/>
        <v>4.6857142857142854E-2</v>
      </c>
      <c r="AC40" s="1">
        <f t="shared" si="65"/>
        <v>0.70285714285714285</v>
      </c>
      <c r="AE40" s="1">
        <v>5</v>
      </c>
      <c r="AF40">
        <f t="shared" si="66"/>
        <v>43.666666666666664</v>
      </c>
      <c r="AG40">
        <f t="shared" si="49"/>
        <v>202</v>
      </c>
      <c r="AH40">
        <f t="shared" si="49"/>
        <v>277.33333333333331</v>
      </c>
      <c r="AI40" s="1">
        <f t="shared" si="67"/>
        <v>0.15745192307692307</v>
      </c>
      <c r="AJ40" s="1">
        <f t="shared" si="68"/>
        <v>0.72836538461538469</v>
      </c>
      <c r="AL40" s="1">
        <v>5</v>
      </c>
      <c r="AM40">
        <f t="shared" si="69"/>
        <v>11.333333333333334</v>
      </c>
      <c r="AN40">
        <f t="shared" si="50"/>
        <v>209.33333333333334</v>
      </c>
      <c r="AO40">
        <f t="shared" si="50"/>
        <v>296.33333333333331</v>
      </c>
      <c r="AP40" s="1">
        <f t="shared" si="70"/>
        <v>3.8245219347581558E-2</v>
      </c>
      <c r="AQ40" s="1">
        <f t="shared" si="71"/>
        <v>0.70641169853768282</v>
      </c>
    </row>
    <row r="41" spans="2:64" x14ac:dyDescent="0.2">
      <c r="B41" s="1">
        <v>6</v>
      </c>
      <c r="C41">
        <f t="shared" si="51"/>
        <v>5.666666666666667</v>
      </c>
      <c r="D41">
        <f t="shared" si="52"/>
        <v>44.333333333333336</v>
      </c>
      <c r="E41">
        <f t="shared" si="52"/>
        <v>70.333333333333329</v>
      </c>
      <c r="F41" s="1">
        <f t="shared" si="53"/>
        <v>8.0568720379146933E-2</v>
      </c>
      <c r="G41" s="1">
        <f t="shared" si="54"/>
        <v>0.63033175355450244</v>
      </c>
      <c r="I41" s="1">
        <v>6</v>
      </c>
      <c r="J41" s="2">
        <f t="shared" si="55"/>
        <v>6.5</v>
      </c>
      <c r="K41" s="2">
        <f t="shared" si="56"/>
        <v>53</v>
      </c>
      <c r="L41" s="2">
        <f t="shared" si="56"/>
        <v>70</v>
      </c>
      <c r="M41" s="1">
        <f t="shared" si="57"/>
        <v>9.285714285714286E-2</v>
      </c>
      <c r="N41" s="1">
        <f t="shared" si="58"/>
        <v>0.75714285714285712</v>
      </c>
      <c r="P41" s="1">
        <v>6</v>
      </c>
      <c r="Q41" s="2">
        <f t="shared" si="59"/>
        <v>11</v>
      </c>
      <c r="R41" s="2">
        <f t="shared" si="60"/>
        <v>36</v>
      </c>
      <c r="S41" s="2">
        <f t="shared" si="60"/>
        <v>70</v>
      </c>
      <c r="T41" s="1">
        <f t="shared" si="61"/>
        <v>0.15714285714285714</v>
      </c>
      <c r="U41" s="1">
        <f t="shared" si="62"/>
        <v>0.51428571428571423</v>
      </c>
      <c r="X41" s="1">
        <v>6</v>
      </c>
      <c r="Y41">
        <f t="shared" si="63"/>
        <v>4.333333333333333</v>
      </c>
      <c r="Z41">
        <f t="shared" si="48"/>
        <v>39.666666666666664</v>
      </c>
      <c r="AA41">
        <f t="shared" si="48"/>
        <v>81</v>
      </c>
      <c r="AB41" s="1">
        <f t="shared" si="64"/>
        <v>5.3497942386831275E-2</v>
      </c>
      <c r="AC41" s="1">
        <f t="shared" si="65"/>
        <v>0.48971193415637859</v>
      </c>
      <c r="AE41" s="1">
        <v>6</v>
      </c>
      <c r="AF41">
        <f t="shared" si="66"/>
        <v>18.666666666666668</v>
      </c>
      <c r="AG41">
        <f t="shared" si="49"/>
        <v>58.666666666666664</v>
      </c>
      <c r="AH41">
        <f t="shared" si="49"/>
        <v>74.666666666666671</v>
      </c>
      <c r="AI41" s="1">
        <f t="shared" si="67"/>
        <v>0.25</v>
      </c>
      <c r="AJ41" s="1">
        <f t="shared" si="68"/>
        <v>0.78571428571428559</v>
      </c>
      <c r="AL41" s="1">
        <v>6</v>
      </c>
      <c r="AM41">
        <f t="shared" si="69"/>
        <v>3.3333333333333335</v>
      </c>
      <c r="AN41">
        <f t="shared" si="50"/>
        <v>52</v>
      </c>
      <c r="AO41">
        <f t="shared" si="50"/>
        <v>98.666666666666671</v>
      </c>
      <c r="AP41" s="1">
        <f t="shared" si="70"/>
        <v>3.3783783783783786E-2</v>
      </c>
      <c r="AQ41" s="1">
        <f t="shared" si="71"/>
        <v>0.52702702702702697</v>
      </c>
    </row>
    <row r="42" spans="2:64" x14ac:dyDescent="0.2">
      <c r="B42" s="1" t="s">
        <v>9</v>
      </c>
      <c r="C42" s="1">
        <f>SUM(C36:C41)</f>
        <v>165</v>
      </c>
      <c r="D42" s="1">
        <f t="shared" ref="D42:E42" si="72">SUM(D36:D41)</f>
        <v>461.33333333333331</v>
      </c>
      <c r="E42" s="1">
        <f t="shared" si="72"/>
        <v>806.66666666666674</v>
      </c>
      <c r="F42" s="1">
        <f t="shared" si="53"/>
        <v>0.20454545454545453</v>
      </c>
      <c r="G42" s="1">
        <f t="shared" si="54"/>
        <v>0.57190082644628093</v>
      </c>
      <c r="I42" s="1" t="s">
        <v>9</v>
      </c>
      <c r="J42" s="1">
        <f>SUM(J36:J41)</f>
        <v>131</v>
      </c>
      <c r="K42" s="1">
        <f t="shared" ref="K42:L42" si="73">SUM(K36:K41)</f>
        <v>477</v>
      </c>
      <c r="L42" s="1">
        <f t="shared" si="73"/>
        <v>754</v>
      </c>
      <c r="M42" s="1">
        <f t="shared" si="57"/>
        <v>0.17374005305039789</v>
      </c>
      <c r="N42" s="1">
        <f t="shared" si="58"/>
        <v>0.63262599469496017</v>
      </c>
      <c r="P42" s="1" t="s">
        <v>9</v>
      </c>
      <c r="Q42" s="1">
        <f>SUM(Q36:Q41)</f>
        <v>108</v>
      </c>
      <c r="R42" s="1">
        <f t="shared" ref="R42:S42" si="74">SUM(R36:R41)</f>
        <v>463</v>
      </c>
      <c r="S42" s="1">
        <f t="shared" si="74"/>
        <v>900</v>
      </c>
      <c r="T42" s="1">
        <f t="shared" si="61"/>
        <v>0.12</v>
      </c>
      <c r="U42" s="1">
        <f t="shared" si="62"/>
        <v>0.51444444444444448</v>
      </c>
      <c r="X42" s="1" t="s">
        <v>9</v>
      </c>
      <c r="Y42" s="1">
        <f>SUM(Y36:Y41)</f>
        <v>175.33333333333334</v>
      </c>
      <c r="Z42" s="1">
        <f t="shared" ref="Z42:AA42" si="75">SUM(Z36:Z41)</f>
        <v>616</v>
      </c>
      <c r="AA42" s="1">
        <f t="shared" si="75"/>
        <v>1288</v>
      </c>
      <c r="AB42" s="1">
        <f t="shared" si="64"/>
        <v>0.13612836438923395</v>
      </c>
      <c r="AC42" s="1">
        <f t="shared" si="65"/>
        <v>0.47826086956521741</v>
      </c>
      <c r="AE42" s="1" t="s">
        <v>9</v>
      </c>
      <c r="AF42" s="1">
        <f>SUM(AF36:AF41)</f>
        <v>322.33333333333337</v>
      </c>
      <c r="AG42" s="1">
        <f t="shared" ref="AG42:AH42" si="76">SUM(AG36:AG41)</f>
        <v>664.33333333333326</v>
      </c>
      <c r="AH42" s="1">
        <f t="shared" si="76"/>
        <v>1239.3333333333333</v>
      </c>
      <c r="AI42" s="1">
        <f t="shared" si="67"/>
        <v>0.26008606777837551</v>
      </c>
      <c r="AJ42" s="1">
        <f t="shared" si="68"/>
        <v>0.53604088219472834</v>
      </c>
      <c r="AL42" s="1" t="s">
        <v>9</v>
      </c>
      <c r="AM42" s="1">
        <f>SUM(AM36:AM41)</f>
        <v>157.66666666666666</v>
      </c>
      <c r="AN42" s="1">
        <f t="shared" ref="AN42:AO42" si="77">SUM(AN36:AN41)</f>
        <v>601.66666666666674</v>
      </c>
      <c r="AO42" s="1">
        <f t="shared" si="77"/>
        <v>1265.6666666666667</v>
      </c>
      <c r="AP42" s="1">
        <f t="shared" si="70"/>
        <v>0.12457203055043455</v>
      </c>
      <c r="AQ42" s="1">
        <f t="shared" si="71"/>
        <v>0.47537529628654202</v>
      </c>
    </row>
    <row r="43" spans="2:64" x14ac:dyDescent="0.2">
      <c r="X43" s="3"/>
      <c r="Y43" s="3"/>
      <c r="Z43" s="4"/>
      <c r="AA43" s="4"/>
      <c r="AB43" s="4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</row>
    <row r="44" spans="2:64" x14ac:dyDescent="0.2">
      <c r="B44" t="s">
        <v>69</v>
      </c>
      <c r="X44" t="s">
        <v>52</v>
      </c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2:64" x14ac:dyDescent="0.2">
      <c r="B45" s="1" t="s">
        <v>3</v>
      </c>
      <c r="C45" s="1" t="s">
        <v>4</v>
      </c>
      <c r="D45" s="1" t="s">
        <v>5</v>
      </c>
      <c r="E45" s="1" t="s">
        <v>6</v>
      </c>
      <c r="F45" s="1" t="s">
        <v>7</v>
      </c>
      <c r="G45" s="1" t="s">
        <v>8</v>
      </c>
      <c r="X45" s="1" t="s">
        <v>3</v>
      </c>
      <c r="Y45" s="1" t="s">
        <v>4</v>
      </c>
      <c r="Z45" s="1" t="s">
        <v>5</v>
      </c>
      <c r="AA45" s="1" t="s">
        <v>6</v>
      </c>
      <c r="AB45" s="1" t="s">
        <v>7</v>
      </c>
      <c r="AC45" s="1" t="s">
        <v>8</v>
      </c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2:64" x14ac:dyDescent="0.2">
      <c r="B46" s="1">
        <v>1</v>
      </c>
      <c r="C46" s="2">
        <f>AVERAGE(C36,J36,Q36)</f>
        <v>29.666666666666668</v>
      </c>
      <c r="D46">
        <f t="shared" ref="D46:E51" si="78">AVERAGE(D36,K36,R36)</f>
        <v>23.055555555555557</v>
      </c>
      <c r="E46">
        <f t="shared" si="78"/>
        <v>128.66666666666666</v>
      </c>
      <c r="F46" s="1">
        <f>C46/E46</f>
        <v>0.23056994818652851</v>
      </c>
      <c r="G46" s="1">
        <f>D46/E46</f>
        <v>0.1791882556131261</v>
      </c>
      <c r="X46" s="1">
        <v>1</v>
      </c>
      <c r="Y46">
        <f>AVERAGE(Y36,AF36,AM36)</f>
        <v>65.444444444444443</v>
      </c>
      <c r="Z46">
        <f t="shared" ref="Z46:AA51" si="79">AVERAGE(Z36,AG36,AN36)</f>
        <v>35.333333333333336</v>
      </c>
      <c r="AA46">
        <f t="shared" si="79"/>
        <v>192.44444444444446</v>
      </c>
      <c r="AB46" s="1">
        <f>Y46/AA46</f>
        <v>0.34006928406466508</v>
      </c>
      <c r="AC46" s="1">
        <f>Z46/AA46</f>
        <v>0.1836027713625866</v>
      </c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2:64" x14ac:dyDescent="0.2">
      <c r="B47" s="1">
        <v>2</v>
      </c>
      <c r="C47">
        <f t="shared" ref="C47:C51" si="80">AVERAGE(C37,J37,Q37)</f>
        <v>31.166666666666668</v>
      </c>
      <c r="D47">
        <f t="shared" si="78"/>
        <v>28.944444444444446</v>
      </c>
      <c r="E47">
        <f t="shared" si="78"/>
        <v>135.44444444444446</v>
      </c>
      <c r="F47" s="1">
        <f t="shared" ref="F47:F52" si="81">C47/E47</f>
        <v>0.23010664479081214</v>
      </c>
      <c r="G47" s="1">
        <f t="shared" ref="G47:G52" si="82">D47/E47</f>
        <v>0.21369975389663659</v>
      </c>
      <c r="X47" s="1">
        <v>2</v>
      </c>
      <c r="Y47">
        <f t="shared" ref="Y47:Y51" si="83">AVERAGE(Y37,AF37,AM37)</f>
        <v>57.55555555555555</v>
      </c>
      <c r="Z47">
        <f t="shared" si="79"/>
        <v>39.777777777777779</v>
      </c>
      <c r="AA47">
        <f t="shared" si="79"/>
        <v>223.44444444444446</v>
      </c>
      <c r="AB47" s="1">
        <f t="shared" ref="AB47:AB52" si="84">Y47/AA47</f>
        <v>0.25758329189457979</v>
      </c>
      <c r="AC47" s="1">
        <f t="shared" ref="AC47:AC52" si="85">Z47/AA47</f>
        <v>0.17802088513177522</v>
      </c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2:64" x14ac:dyDescent="0.2">
      <c r="B48" s="1">
        <v>3</v>
      </c>
      <c r="C48">
        <f t="shared" si="80"/>
        <v>24.888888888888889</v>
      </c>
      <c r="D48">
        <f t="shared" si="78"/>
        <v>96.777777777777771</v>
      </c>
      <c r="E48">
        <f t="shared" si="78"/>
        <v>129.5</v>
      </c>
      <c r="F48" s="1">
        <f t="shared" si="81"/>
        <v>0.19219219219219219</v>
      </c>
      <c r="G48" s="1">
        <f t="shared" si="82"/>
        <v>0.74731874731874726</v>
      </c>
      <c r="X48" s="1">
        <v>3</v>
      </c>
      <c r="Y48">
        <f t="shared" si="83"/>
        <v>40.777777777777779</v>
      </c>
      <c r="Z48">
        <f t="shared" si="79"/>
        <v>130.55555555555557</v>
      </c>
      <c r="AA48">
        <f t="shared" si="79"/>
        <v>221.88888888888889</v>
      </c>
      <c r="AB48" s="1">
        <f t="shared" si="84"/>
        <v>0.18377566349524288</v>
      </c>
      <c r="AC48" s="1">
        <f t="shared" si="85"/>
        <v>0.58838257386079129</v>
      </c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2:62" x14ac:dyDescent="0.2">
      <c r="B49" s="1">
        <v>4</v>
      </c>
      <c r="C49">
        <f t="shared" si="80"/>
        <v>27</v>
      </c>
      <c r="D49" s="2">
        <f>AVERAGE(D39,K39,R39)</f>
        <v>125.27777777777777</v>
      </c>
      <c r="E49">
        <f t="shared" si="78"/>
        <v>160.33333333333334</v>
      </c>
      <c r="F49" s="1">
        <f t="shared" si="81"/>
        <v>0.16839916839916838</v>
      </c>
      <c r="G49" s="1">
        <f t="shared" si="82"/>
        <v>0.78135828135828123</v>
      </c>
      <c r="X49" s="1">
        <v>4</v>
      </c>
      <c r="Y49">
        <f t="shared" si="83"/>
        <v>23</v>
      </c>
      <c r="Z49">
        <f t="shared" si="79"/>
        <v>166.11111111111111</v>
      </c>
      <c r="AA49">
        <f t="shared" si="79"/>
        <v>253.33333333333334</v>
      </c>
      <c r="AB49" s="1">
        <f t="shared" si="84"/>
        <v>9.0789473684210517E-2</v>
      </c>
      <c r="AC49" s="1">
        <f t="shared" si="85"/>
        <v>0.6557017543859649</v>
      </c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2:62" x14ac:dyDescent="0.2">
      <c r="B50" s="1">
        <v>5</v>
      </c>
      <c r="C50">
        <f t="shared" si="80"/>
        <v>14.222222222222223</v>
      </c>
      <c r="D50">
        <f t="shared" si="78"/>
        <v>148.61111111111111</v>
      </c>
      <c r="E50">
        <f t="shared" si="78"/>
        <v>196.16666666666666</v>
      </c>
      <c r="F50" s="1">
        <f t="shared" si="81"/>
        <v>7.2500708014726717E-2</v>
      </c>
      <c r="G50" s="1">
        <f t="shared" si="82"/>
        <v>0.75757575757575768</v>
      </c>
      <c r="X50" s="1">
        <v>5</v>
      </c>
      <c r="Y50">
        <f t="shared" si="83"/>
        <v>22.888888888888886</v>
      </c>
      <c r="Z50">
        <f t="shared" si="79"/>
        <v>205.44444444444446</v>
      </c>
      <c r="AA50">
        <f t="shared" si="79"/>
        <v>288.4444444444444</v>
      </c>
      <c r="AB50" s="1">
        <f t="shared" si="84"/>
        <v>7.9352850539291225E-2</v>
      </c>
      <c r="AC50" s="1">
        <f t="shared" si="85"/>
        <v>0.71224961479198778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2:62" x14ac:dyDescent="0.2">
      <c r="B51" s="1">
        <v>6</v>
      </c>
      <c r="C51">
        <f t="shared" si="80"/>
        <v>7.7222222222222223</v>
      </c>
      <c r="D51">
        <f t="shared" si="78"/>
        <v>44.44444444444445</v>
      </c>
      <c r="E51" s="2">
        <f>AVERAGE(E41,L41,S41)</f>
        <v>70.1111111111111</v>
      </c>
      <c r="F51" s="1">
        <f t="shared" si="81"/>
        <v>0.11014263074484947</v>
      </c>
      <c r="G51" s="1">
        <f t="shared" si="82"/>
        <v>0.63391442155309052</v>
      </c>
      <c r="X51" s="1">
        <v>6</v>
      </c>
      <c r="Y51">
        <f t="shared" si="83"/>
        <v>8.7777777777777768</v>
      </c>
      <c r="Z51">
        <f t="shared" si="79"/>
        <v>50.111111111111107</v>
      </c>
      <c r="AA51">
        <f t="shared" si="79"/>
        <v>84.777777777777786</v>
      </c>
      <c r="AB51" s="1">
        <f t="shared" si="84"/>
        <v>0.10353866317169068</v>
      </c>
      <c r="AC51" s="1">
        <f t="shared" si="85"/>
        <v>0.59108781127129739</v>
      </c>
      <c r="AD51" s="3"/>
      <c r="AE51" s="3"/>
      <c r="AF51" s="3"/>
      <c r="AG51" s="3"/>
      <c r="AH51" s="3"/>
      <c r="AI51" s="3"/>
      <c r="AJ51" s="3" t="s">
        <v>100</v>
      </c>
      <c r="AK51" s="3"/>
      <c r="AL51" s="3"/>
      <c r="AM51" s="3"/>
      <c r="AN51" s="3"/>
      <c r="AO51" s="3"/>
      <c r="AP51" s="3"/>
      <c r="AQ51" s="3"/>
      <c r="AZ51" t="s">
        <v>101</v>
      </c>
    </row>
    <row r="52" spans="2:62" x14ac:dyDescent="0.2">
      <c r="B52" s="1" t="s">
        <v>9</v>
      </c>
      <c r="C52" s="1">
        <f>SUM(C46:C51)</f>
        <v>134.66666666666669</v>
      </c>
      <c r="D52" s="1">
        <f t="shared" ref="D52:E52" si="86">SUM(D46:D51)</f>
        <v>467.11111111111109</v>
      </c>
      <c r="E52" s="1">
        <f t="shared" si="86"/>
        <v>820.22222222222217</v>
      </c>
      <c r="F52" s="1">
        <f t="shared" si="81"/>
        <v>0.16418314819832028</v>
      </c>
      <c r="G52" s="1">
        <f t="shared" si="82"/>
        <v>0.56949336223245728</v>
      </c>
      <c r="X52" s="1" t="s">
        <v>9</v>
      </c>
      <c r="Y52" s="1">
        <f>SUM(Y46:Y51)</f>
        <v>218.44444444444443</v>
      </c>
      <c r="Z52" s="1">
        <f t="shared" ref="Z52:AA52" si="87">SUM(Z46:Z51)</f>
        <v>627.33333333333337</v>
      </c>
      <c r="AA52" s="1">
        <f t="shared" si="87"/>
        <v>1264.3333333333335</v>
      </c>
      <c r="AB52" s="1">
        <f t="shared" si="84"/>
        <v>0.17277440899903326</v>
      </c>
      <c r="AC52" s="1">
        <f t="shared" si="85"/>
        <v>0.4961771684682309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spans="2:62" x14ac:dyDescent="0.2"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</row>
    <row r="54" spans="2:62" x14ac:dyDescent="0.2">
      <c r="X54" s="3"/>
      <c r="Y54" s="3"/>
      <c r="Z54" s="3"/>
      <c r="AA54" s="3"/>
      <c r="AB54" s="3"/>
      <c r="AC54" s="3"/>
      <c r="AD54" s="3"/>
      <c r="AE54" s="3"/>
      <c r="AF54" t="s">
        <v>70</v>
      </c>
      <c r="AG54" t="s">
        <v>71</v>
      </c>
      <c r="AH54" t="s">
        <v>72</v>
      </c>
      <c r="AI54" s="5" t="s">
        <v>73</v>
      </c>
      <c r="AJ54" s="5" t="s">
        <v>74</v>
      </c>
      <c r="AK54" s="5" t="s">
        <v>75</v>
      </c>
      <c r="AM54" t="s">
        <v>70</v>
      </c>
      <c r="AN54" t="s">
        <v>71</v>
      </c>
      <c r="AO54" t="s">
        <v>72</v>
      </c>
      <c r="AP54" s="5" t="s">
        <v>73</v>
      </c>
      <c r="AQ54" s="5" t="s">
        <v>74</v>
      </c>
      <c r="AR54" s="5" t="s">
        <v>75</v>
      </c>
      <c r="AW54" s="5" t="s">
        <v>29</v>
      </c>
      <c r="AX54" s="5" t="s">
        <v>30</v>
      </c>
      <c r="AY54" s="5" t="s">
        <v>31</v>
      </c>
      <c r="AZ54" t="s">
        <v>38</v>
      </c>
      <c r="BA54" t="s">
        <v>39</v>
      </c>
      <c r="BB54" t="s">
        <v>40</v>
      </c>
      <c r="BD54" s="5" t="s">
        <v>29</v>
      </c>
      <c r="BE54" s="5" t="s">
        <v>30</v>
      </c>
      <c r="BF54" s="5" t="s">
        <v>31</v>
      </c>
      <c r="BG54" t="s">
        <v>38</v>
      </c>
      <c r="BH54" t="s">
        <v>39</v>
      </c>
      <c r="BI54" t="s">
        <v>40</v>
      </c>
    </row>
    <row r="55" spans="2:62" x14ac:dyDescent="0.2">
      <c r="B55" t="s">
        <v>70</v>
      </c>
      <c r="C55" t="s">
        <v>71</v>
      </c>
      <c r="D55" t="s">
        <v>72</v>
      </c>
      <c r="E55" t="s">
        <v>38</v>
      </c>
      <c r="F55" t="s">
        <v>39</v>
      </c>
      <c r="G55" t="s">
        <v>40</v>
      </c>
      <c r="I55" t="s">
        <v>70</v>
      </c>
      <c r="J55" t="s">
        <v>71</v>
      </c>
      <c r="K55" t="s">
        <v>72</v>
      </c>
      <c r="L55" t="s">
        <v>38</v>
      </c>
      <c r="M55" t="s">
        <v>39</v>
      </c>
      <c r="N55" t="s">
        <v>40</v>
      </c>
      <c r="X55" s="3"/>
      <c r="Y55" s="3"/>
      <c r="Z55" s="3"/>
      <c r="AA55" s="3"/>
      <c r="AB55" s="3"/>
      <c r="AC55" s="3"/>
      <c r="AD55" s="3"/>
      <c r="AE55" s="1" t="s">
        <v>3</v>
      </c>
      <c r="AF55" t="s">
        <v>7</v>
      </c>
      <c r="AG55" t="s">
        <v>7</v>
      </c>
      <c r="AH55" t="s">
        <v>7</v>
      </c>
      <c r="AI55" s="5" t="s">
        <v>7</v>
      </c>
      <c r="AJ55" s="5" t="s">
        <v>7</v>
      </c>
      <c r="AK55" s="5" t="s">
        <v>7</v>
      </c>
      <c r="AM55" t="s">
        <v>8</v>
      </c>
      <c r="AN55" t="s">
        <v>8</v>
      </c>
      <c r="AO55" t="s">
        <v>8</v>
      </c>
      <c r="AP55" s="5" t="s">
        <v>8</v>
      </c>
      <c r="AQ55" s="5" t="s">
        <v>8</v>
      </c>
      <c r="AR55" s="5" t="s">
        <v>8</v>
      </c>
      <c r="AW55" s="5" t="s">
        <v>7</v>
      </c>
      <c r="AX55" s="5" t="s">
        <v>7</v>
      </c>
      <c r="AY55" s="5" t="s">
        <v>7</v>
      </c>
      <c r="AZ55" t="s">
        <v>7</v>
      </c>
      <c r="BA55" t="s">
        <v>7</v>
      </c>
      <c r="BB55" t="s">
        <v>7</v>
      </c>
      <c r="BD55" s="5" t="s">
        <v>8</v>
      </c>
      <c r="BE55" s="5" t="s">
        <v>8</v>
      </c>
      <c r="BF55" s="5" t="s">
        <v>8</v>
      </c>
      <c r="BG55" t="s">
        <v>8</v>
      </c>
      <c r="BH55" t="s">
        <v>8</v>
      </c>
      <c r="BI55" t="s">
        <v>8</v>
      </c>
    </row>
    <row r="56" spans="2:62" x14ac:dyDescent="0.2">
      <c r="B56" t="s">
        <v>7</v>
      </c>
      <c r="C56" t="s">
        <v>7</v>
      </c>
      <c r="D56" t="s">
        <v>7</v>
      </c>
      <c r="E56" t="s">
        <v>7</v>
      </c>
      <c r="F56" t="s">
        <v>7</v>
      </c>
      <c r="G56" t="s">
        <v>7</v>
      </c>
      <c r="I56" t="s">
        <v>8</v>
      </c>
      <c r="J56" t="s">
        <v>8</v>
      </c>
      <c r="K56" t="s">
        <v>8</v>
      </c>
      <c r="L56" t="s">
        <v>8</v>
      </c>
      <c r="M56" t="s">
        <v>8</v>
      </c>
      <c r="N56" t="s">
        <v>8</v>
      </c>
      <c r="X56" s="3"/>
      <c r="Y56" s="3"/>
      <c r="Z56" s="3"/>
      <c r="AA56" s="3"/>
      <c r="AB56" s="3"/>
      <c r="AC56" s="3"/>
      <c r="AD56" s="3"/>
      <c r="AE56" s="1">
        <v>1</v>
      </c>
      <c r="AF56">
        <v>0.24615384615384617</v>
      </c>
      <c r="AG56">
        <v>0.2832618025751073</v>
      </c>
      <c r="AH56">
        <v>0.17204301075268819</v>
      </c>
      <c r="AI56" s="5">
        <v>0.4773413897280967</v>
      </c>
      <c r="AJ56" s="5">
        <v>0.49290060851926976</v>
      </c>
      <c r="AK56" s="5">
        <v>0.54045307443365698</v>
      </c>
      <c r="AM56">
        <v>0.20512820512820515</v>
      </c>
      <c r="AN56">
        <v>0.18454935622317598</v>
      </c>
      <c r="AO56">
        <v>0.15053763440860216</v>
      </c>
      <c r="AP56" s="5">
        <v>3.3232628398791542E-2</v>
      </c>
      <c r="AQ56" s="5">
        <v>3.6511156186612576E-2</v>
      </c>
      <c r="AR56" s="5">
        <v>2.2653721682847898E-2</v>
      </c>
      <c r="AW56" s="5">
        <v>0.24924012158054709</v>
      </c>
      <c r="AX56" s="5">
        <v>0.46254681647940071</v>
      </c>
      <c r="AY56" s="5">
        <v>0.52180936995153471</v>
      </c>
      <c r="AZ56">
        <v>0.33790737564322471</v>
      </c>
      <c r="BA56">
        <v>0.36474694589877837</v>
      </c>
      <c r="BB56">
        <v>0.31770833333333331</v>
      </c>
      <c r="BD56" s="5">
        <v>0.13069908814589665</v>
      </c>
      <c r="BE56" s="5">
        <v>4.6816479400749067E-2</v>
      </c>
      <c r="BF56" s="5">
        <v>1.9386106623586429E-2</v>
      </c>
      <c r="BG56">
        <v>0.16295025728987994</v>
      </c>
      <c r="BH56">
        <v>0.26527050610820241</v>
      </c>
      <c r="BI56">
        <v>0.1232638888888889</v>
      </c>
    </row>
    <row r="57" spans="2:62" x14ac:dyDescent="0.2">
      <c r="B57">
        <v>0.24615384615384617</v>
      </c>
      <c r="C57">
        <v>0.2832618025751073</v>
      </c>
      <c r="D57">
        <v>0.17204301075268819</v>
      </c>
      <c r="E57">
        <v>0.33790737564322471</v>
      </c>
      <c r="F57">
        <v>0.36474694589877837</v>
      </c>
      <c r="G57">
        <v>0.31770833333333331</v>
      </c>
      <c r="I57">
        <v>0.20512820512820515</v>
      </c>
      <c r="J57">
        <v>0.18454935622317598</v>
      </c>
      <c r="K57">
        <v>0.15053763440860216</v>
      </c>
      <c r="L57">
        <v>0.16295025728987994</v>
      </c>
      <c r="M57">
        <v>0.26527050610820241</v>
      </c>
      <c r="N57">
        <v>0.1232638888888889</v>
      </c>
      <c r="X57" s="3"/>
      <c r="Y57" s="3"/>
      <c r="Z57" s="3"/>
      <c r="AA57" s="3"/>
      <c r="AB57" s="3"/>
      <c r="AC57" s="3"/>
      <c r="AD57" s="3"/>
      <c r="AE57" s="1">
        <v>2</v>
      </c>
      <c r="AF57">
        <v>0.26555023923444976</v>
      </c>
      <c r="AG57">
        <v>0.27391304347826084</v>
      </c>
      <c r="AH57">
        <v>0.16447368421052633</v>
      </c>
      <c r="AI57" s="5">
        <v>0.4921875</v>
      </c>
      <c r="AJ57" s="5">
        <v>0.38566552901023887</v>
      </c>
      <c r="AK57" s="5">
        <v>0.47008547008547008</v>
      </c>
      <c r="AM57">
        <v>0.25358851674641147</v>
      </c>
      <c r="AN57">
        <v>0.28260869565217389</v>
      </c>
      <c r="AO57">
        <v>0.125</v>
      </c>
      <c r="AP57" s="5">
        <v>4.1666666666666664E-2</v>
      </c>
      <c r="AQ57" s="5">
        <v>4.607508532423208E-2</v>
      </c>
      <c r="AR57" s="5">
        <v>7.1225071225071226E-2</v>
      </c>
      <c r="AW57" s="5">
        <v>0.32010943912448703</v>
      </c>
      <c r="AX57" s="5">
        <v>0.42260869565217396</v>
      </c>
      <c r="AY57" s="5">
        <v>0.43883792048929665</v>
      </c>
      <c r="AZ57">
        <v>0.22238586156111931</v>
      </c>
      <c r="BA57">
        <v>0.34553440702781846</v>
      </c>
      <c r="BB57">
        <v>0.20184899845916793</v>
      </c>
      <c r="BD57" s="5">
        <v>0.13679890560875516</v>
      </c>
      <c r="BE57" s="5">
        <v>5.9130434782608703E-2</v>
      </c>
      <c r="BF57" s="5">
        <v>1.834862385321101E-2</v>
      </c>
      <c r="BG57">
        <v>0.14285714285714285</v>
      </c>
      <c r="BH57">
        <v>0.26354319180087848</v>
      </c>
      <c r="BI57">
        <v>0.12480739599383667</v>
      </c>
    </row>
    <row r="58" spans="2:62" x14ac:dyDescent="0.2">
      <c r="B58">
        <v>0.26555023923444976</v>
      </c>
      <c r="C58">
        <v>0.27391304347826084</v>
      </c>
      <c r="D58">
        <v>0.16447368421052633</v>
      </c>
      <c r="E58">
        <v>0.22238586156111931</v>
      </c>
      <c r="F58">
        <v>0.34553440702781846</v>
      </c>
      <c r="G58">
        <v>0.20184899845916793</v>
      </c>
      <c r="I58">
        <v>0.25358851674641147</v>
      </c>
      <c r="J58">
        <v>0.28260869565217389</v>
      </c>
      <c r="K58">
        <v>0.125</v>
      </c>
      <c r="L58">
        <v>0.14285714285714285</v>
      </c>
      <c r="M58">
        <v>0.26354319180087848</v>
      </c>
      <c r="N58">
        <v>0.12480739599383667</v>
      </c>
      <c r="X58" s="3"/>
      <c r="Y58" s="3"/>
      <c r="Z58" s="3"/>
      <c r="AA58" s="3"/>
      <c r="AB58" s="3"/>
      <c r="AC58" s="3"/>
      <c r="AD58" s="3"/>
      <c r="AE58" s="1">
        <v>3</v>
      </c>
      <c r="AF58">
        <v>0.23114355231143552</v>
      </c>
      <c r="AG58">
        <v>0.17796610169491525</v>
      </c>
      <c r="AH58">
        <v>0.16479400749063669</v>
      </c>
      <c r="AI58" s="5">
        <v>0.47422680412371132</v>
      </c>
      <c r="AJ58" s="5">
        <v>0.41694915254237291</v>
      </c>
      <c r="AK58" s="5">
        <v>0.4716417910447761</v>
      </c>
      <c r="AM58">
        <v>0.64476885644768855</v>
      </c>
      <c r="AN58">
        <v>0.83898305084745761</v>
      </c>
      <c r="AO58">
        <v>0.77153558052434457</v>
      </c>
      <c r="AP58" s="5">
        <v>0.3170103092783505</v>
      </c>
      <c r="AQ58" s="5">
        <v>0.26610169491525426</v>
      </c>
      <c r="AR58" s="5">
        <v>0.31940298507462689</v>
      </c>
      <c r="AW58" s="5">
        <v>0.3214756258234519</v>
      </c>
      <c r="AX58" s="5">
        <v>0.44867549668874168</v>
      </c>
      <c r="AY58" s="5">
        <v>0.33002832861189801</v>
      </c>
      <c r="AZ58">
        <v>0.13439306358381503</v>
      </c>
      <c r="BA58">
        <v>0.28072837632776937</v>
      </c>
      <c r="BB58">
        <v>0.13777089783281735</v>
      </c>
      <c r="BD58" s="5">
        <v>0.25691699604743085</v>
      </c>
      <c r="BE58" s="5">
        <v>0.17880794701986755</v>
      </c>
      <c r="BF58" s="5">
        <v>0.11048158640226628</v>
      </c>
      <c r="BG58">
        <v>0.59537572254335269</v>
      </c>
      <c r="BH58">
        <v>0.58725341426403643</v>
      </c>
      <c r="BI58">
        <v>0.58204334365325072</v>
      </c>
    </row>
    <row r="59" spans="2:62" x14ac:dyDescent="0.2">
      <c r="B59">
        <v>0.23114355231143552</v>
      </c>
      <c r="C59">
        <v>0.17796610169491525</v>
      </c>
      <c r="D59">
        <v>0.16479400749063669</v>
      </c>
      <c r="E59">
        <v>0.13439306358381503</v>
      </c>
      <c r="F59">
        <v>0.28072837632776937</v>
      </c>
      <c r="G59">
        <v>0.13777089783281735</v>
      </c>
      <c r="I59">
        <v>0.64476885644768855</v>
      </c>
      <c r="J59">
        <v>0.83898305084745761</v>
      </c>
      <c r="K59">
        <v>0.77153558052434457</v>
      </c>
      <c r="L59">
        <v>0.59537572254335269</v>
      </c>
      <c r="M59">
        <v>0.58725341426403643</v>
      </c>
      <c r="N59">
        <v>0.58204334365325072</v>
      </c>
      <c r="X59" s="3"/>
      <c r="Y59" s="3"/>
      <c r="Z59" s="3"/>
      <c r="AA59" s="3"/>
      <c r="AB59" s="3"/>
      <c r="AC59" s="3"/>
      <c r="AD59" s="3"/>
      <c r="AE59" s="1">
        <v>4</v>
      </c>
      <c r="AF59">
        <v>0.25641025641025639</v>
      </c>
      <c r="AG59">
        <v>0.17763157894736842</v>
      </c>
      <c r="AH59">
        <v>8.0924855491329481E-2</v>
      </c>
      <c r="AI59" s="5">
        <v>0.481981981981982</v>
      </c>
      <c r="AJ59" s="5">
        <v>0.53873239436619713</v>
      </c>
      <c r="AK59" s="5">
        <v>0.51458885941644561</v>
      </c>
      <c r="AM59">
        <v>0.7649572649572649</v>
      </c>
      <c r="AN59">
        <v>0.79276315789473684</v>
      </c>
      <c r="AO59">
        <v>0.78612716763005785</v>
      </c>
      <c r="AP59" s="5">
        <v>0.64414414414414412</v>
      </c>
      <c r="AQ59" s="5">
        <v>0.46830985915492956</v>
      </c>
      <c r="AR59" s="5">
        <v>0.50132625994694957</v>
      </c>
      <c r="AW59" s="5">
        <v>0.4567901234567901</v>
      </c>
      <c r="AX59" s="5">
        <v>0.47334410339256866</v>
      </c>
      <c r="AY59" s="5">
        <v>0.40305343511450381</v>
      </c>
      <c r="AZ59">
        <v>3.9141414141414144E-2</v>
      </c>
      <c r="BA59">
        <v>0.20080321285140562</v>
      </c>
      <c r="BB59">
        <v>3.5087719298245612E-2</v>
      </c>
      <c r="BD59" s="5">
        <v>0.32222222222222224</v>
      </c>
      <c r="BE59" s="5">
        <v>0.48303715670436187</v>
      </c>
      <c r="BF59" s="5">
        <v>0.34809160305343512</v>
      </c>
      <c r="BG59">
        <v>0.64393939393939392</v>
      </c>
      <c r="BH59">
        <v>0.65863453815261042</v>
      </c>
      <c r="BI59">
        <v>0.66531713900134959</v>
      </c>
    </row>
    <row r="60" spans="2:62" x14ac:dyDescent="0.2">
      <c r="B60">
        <v>0.25641025641025639</v>
      </c>
      <c r="C60">
        <v>0.17763157894736842</v>
      </c>
      <c r="D60">
        <v>8.0924855491329481E-2</v>
      </c>
      <c r="E60">
        <v>3.9141414141414144E-2</v>
      </c>
      <c r="F60">
        <v>0.20080321285140562</v>
      </c>
      <c r="G60">
        <v>3.5087719298245612E-2</v>
      </c>
      <c r="I60">
        <v>0.7649572649572649</v>
      </c>
      <c r="J60">
        <v>0.79276315789473684</v>
      </c>
      <c r="K60">
        <v>0.78612716763005785</v>
      </c>
      <c r="L60">
        <v>0.64393939393939392</v>
      </c>
      <c r="M60">
        <v>0.65863453815261042</v>
      </c>
      <c r="N60">
        <v>0.66531713900134959</v>
      </c>
      <c r="X60" s="3"/>
      <c r="Y60" s="3"/>
      <c r="Z60" s="3"/>
      <c r="AA60" s="3"/>
      <c r="AB60" s="3"/>
      <c r="AC60" s="3"/>
      <c r="AD60" s="3"/>
      <c r="AE60" s="1">
        <v>5</v>
      </c>
      <c r="AF60">
        <v>0.10727969348659004</v>
      </c>
      <c r="AG60">
        <v>6.575342465753424E-2</v>
      </c>
      <c r="AH60">
        <v>5.1724137931034482E-2</v>
      </c>
      <c r="AI60" s="5">
        <v>0.47404844290657439</v>
      </c>
      <c r="AJ60" s="5">
        <v>0.56628477905073649</v>
      </c>
      <c r="AK60" s="5">
        <v>0.55897435897435899</v>
      </c>
      <c r="AM60">
        <v>0.84674329501915713</v>
      </c>
      <c r="AN60">
        <v>0.8246575342465754</v>
      </c>
      <c r="AO60">
        <v>0.63793103448275867</v>
      </c>
      <c r="AP60" s="5">
        <v>0.6453287197231834</v>
      </c>
      <c r="AQ60" s="5">
        <v>0.53191489361702127</v>
      </c>
      <c r="AR60" s="5">
        <v>0.53846153846153844</v>
      </c>
      <c r="AW60" s="5">
        <v>0.49431818181818182</v>
      </c>
      <c r="AX60" s="5">
        <v>0.55110497237569056</v>
      </c>
      <c r="AY60" s="5">
        <v>0.57867360208062424</v>
      </c>
      <c r="AZ60">
        <v>4.6857142857142854E-2</v>
      </c>
      <c r="BA60">
        <v>0.15745192307692307</v>
      </c>
      <c r="BB60">
        <v>3.8245219347581558E-2</v>
      </c>
      <c r="BD60" s="5">
        <v>0.50909090909090915</v>
      </c>
      <c r="BE60" s="5">
        <v>0.62430939226519333</v>
      </c>
      <c r="BF60" s="5">
        <v>0.54876462938881665</v>
      </c>
      <c r="BG60">
        <v>0.70285714285714285</v>
      </c>
      <c r="BH60">
        <v>0.72836538461538469</v>
      </c>
      <c r="BI60">
        <v>0.70641169853768282</v>
      </c>
    </row>
    <row r="61" spans="2:62" x14ac:dyDescent="0.2">
      <c r="B61">
        <v>0.10727969348659004</v>
      </c>
      <c r="C61">
        <v>6.575342465753424E-2</v>
      </c>
      <c r="D61">
        <v>5.1724137931034482E-2</v>
      </c>
      <c r="E61">
        <v>4.6857142857142854E-2</v>
      </c>
      <c r="F61">
        <v>0.15745192307692307</v>
      </c>
      <c r="G61">
        <v>3.8245219347581558E-2</v>
      </c>
      <c r="I61">
        <v>0.84674329501915713</v>
      </c>
      <c r="J61">
        <v>0.8246575342465754</v>
      </c>
      <c r="K61">
        <v>0.63793103448275867</v>
      </c>
      <c r="L61">
        <v>0.70285714285714285</v>
      </c>
      <c r="M61">
        <v>0.72836538461538469</v>
      </c>
      <c r="N61">
        <v>0.70641169853768282</v>
      </c>
      <c r="X61" s="3"/>
      <c r="Y61" s="3"/>
      <c r="Z61" s="3"/>
      <c r="AA61" s="3"/>
      <c r="AB61" s="3"/>
      <c r="AC61" s="3"/>
      <c r="AD61" s="3"/>
      <c r="AE61" s="1">
        <v>6</v>
      </c>
      <c r="AF61">
        <v>8.0568720379146933E-2</v>
      </c>
      <c r="AG61">
        <v>9.285714285714286E-2</v>
      </c>
      <c r="AH61">
        <v>0.15714285714285714</v>
      </c>
      <c r="AI61" s="5">
        <v>0.22807017543859648</v>
      </c>
      <c r="AJ61" s="5">
        <v>0.28571428571428575</v>
      </c>
      <c r="AK61" s="5">
        <v>0.81578947368421051</v>
      </c>
      <c r="AM61">
        <v>0.63033175355450244</v>
      </c>
      <c r="AN61">
        <v>0.75714285714285712</v>
      </c>
      <c r="AO61">
        <v>0.51428571428571423</v>
      </c>
      <c r="AP61" s="5">
        <v>0.40935672514619881</v>
      </c>
      <c r="AQ61" s="5">
        <v>0.44285714285714289</v>
      </c>
      <c r="AR61" s="5">
        <v>0.11842105263157894</v>
      </c>
      <c r="AW61" s="5">
        <v>0.57593123209169061</v>
      </c>
      <c r="AX61" s="5">
        <v>0.48562300319488816</v>
      </c>
      <c r="AY61" s="5">
        <v>0.56400000000000006</v>
      </c>
      <c r="AZ61">
        <v>5.3497942386831275E-2</v>
      </c>
      <c r="BA61">
        <v>0.25</v>
      </c>
      <c r="BB61">
        <v>3.3783783783783786E-2</v>
      </c>
      <c r="BD61" s="5">
        <v>0.81375358166189116</v>
      </c>
      <c r="BE61" s="5">
        <v>0.64856230031948892</v>
      </c>
      <c r="BF61" s="5">
        <v>0.70800000000000007</v>
      </c>
      <c r="BG61">
        <v>0.48971193415637859</v>
      </c>
      <c r="BH61">
        <v>0.78571428571428559</v>
      </c>
      <c r="BI61">
        <v>0.52702702702702697</v>
      </c>
    </row>
    <row r="62" spans="2:62" x14ac:dyDescent="0.2">
      <c r="B62">
        <v>8.0568720379146933E-2</v>
      </c>
      <c r="C62">
        <v>9.285714285714286E-2</v>
      </c>
      <c r="D62">
        <v>0.15714285714285714</v>
      </c>
      <c r="E62">
        <v>5.3497942386831275E-2</v>
      </c>
      <c r="F62">
        <v>0.25</v>
      </c>
      <c r="G62">
        <v>3.3783783783783786E-2</v>
      </c>
      <c r="I62">
        <v>0.63033175355450244</v>
      </c>
      <c r="J62">
        <v>0.75714285714285712</v>
      </c>
      <c r="K62">
        <v>0.51428571428571423</v>
      </c>
      <c r="L62">
        <v>0.48971193415637859</v>
      </c>
      <c r="M62">
        <v>0.78571428571428559</v>
      </c>
      <c r="N62">
        <v>0.52702702702702697</v>
      </c>
      <c r="AE62" s="1" t="s">
        <v>9</v>
      </c>
      <c r="AF62">
        <v>0.20454545454545453</v>
      </c>
      <c r="AG62">
        <v>0.17374005305039789</v>
      </c>
      <c r="AH62">
        <v>0.12</v>
      </c>
      <c r="AI62" s="5">
        <v>0.46080139372822299</v>
      </c>
      <c r="AJ62" s="5">
        <v>0.4708835341365461</v>
      </c>
      <c r="AK62" s="5">
        <v>0.52448313384113165</v>
      </c>
      <c r="AM62">
        <v>0.57190082644628093</v>
      </c>
      <c r="AN62">
        <v>0.63262599469496017</v>
      </c>
      <c r="AO62">
        <v>0.51444444444444448</v>
      </c>
      <c r="AP62" s="5">
        <v>0.38283972125435539</v>
      </c>
      <c r="AQ62" s="5">
        <v>0.28614457831325302</v>
      </c>
      <c r="AR62" s="5">
        <v>0.29760609357997825</v>
      </c>
      <c r="AW62" s="5">
        <v>0.39359923572963934</v>
      </c>
      <c r="AX62" s="5">
        <v>0.4764024933214604</v>
      </c>
      <c r="AY62" s="5">
        <v>0.46345469477142076</v>
      </c>
      <c r="AZ62">
        <v>0.13612836438923395</v>
      </c>
      <c r="BA62">
        <v>0.26008606777837551</v>
      </c>
      <c r="BB62">
        <v>0.12457203055043455</v>
      </c>
      <c r="BD62" s="5">
        <v>0.32815858609983289</v>
      </c>
      <c r="BE62" s="5">
        <v>0.33273968536657761</v>
      </c>
      <c r="BF62" s="5">
        <v>0.25431152477415819</v>
      </c>
      <c r="BG62">
        <v>0.47826086956521741</v>
      </c>
      <c r="BH62">
        <v>0.53604088219472834</v>
      </c>
      <c r="BI62">
        <v>0.47537529628654202</v>
      </c>
    </row>
    <row r="63" spans="2:62" x14ac:dyDescent="0.2">
      <c r="B63">
        <v>0.20454545454545453</v>
      </c>
      <c r="C63">
        <v>0.17374005305039789</v>
      </c>
      <c r="D63">
        <v>0.12</v>
      </c>
      <c r="E63">
        <v>0.13612836438923395</v>
      </c>
      <c r="F63">
        <v>0.26008606777837551</v>
      </c>
      <c r="G63">
        <v>0.12457203055043455</v>
      </c>
      <c r="I63">
        <v>0.57190082644628093</v>
      </c>
      <c r="J63">
        <v>0.63262599469496017</v>
      </c>
      <c r="K63">
        <v>0.51444444444444448</v>
      </c>
      <c r="L63">
        <v>0.47826086956521741</v>
      </c>
      <c r="M63">
        <v>0.53604088219472834</v>
      </c>
      <c r="N63">
        <v>0.47537529628654202</v>
      </c>
    </row>
    <row r="64" spans="2:62" x14ac:dyDescent="0.2">
      <c r="AF64" t="s">
        <v>47</v>
      </c>
      <c r="AG64" t="s">
        <v>43</v>
      </c>
      <c r="AM64" t="s">
        <v>49</v>
      </c>
      <c r="AN64" t="s">
        <v>48</v>
      </c>
      <c r="AR64" t="s">
        <v>24</v>
      </c>
      <c r="AS64" t="s">
        <v>25</v>
      </c>
      <c r="AW64" t="s">
        <v>43</v>
      </c>
      <c r="AX64" t="s">
        <v>47</v>
      </c>
      <c r="BD64" t="s">
        <v>48</v>
      </c>
      <c r="BE64" t="s">
        <v>49</v>
      </c>
      <c r="BI64" t="s">
        <v>24</v>
      </c>
      <c r="BJ64" t="s">
        <v>25</v>
      </c>
    </row>
    <row r="65" spans="2:62" x14ac:dyDescent="0.2">
      <c r="B65" t="s">
        <v>76</v>
      </c>
      <c r="C65" t="s">
        <v>57</v>
      </c>
      <c r="I65" t="s">
        <v>77</v>
      </c>
      <c r="J65" t="s">
        <v>56</v>
      </c>
      <c r="N65" t="s">
        <v>24</v>
      </c>
      <c r="O65" t="s">
        <v>25</v>
      </c>
      <c r="AF65">
        <f>STDEV(AF56:AH56)/SQRT(3)</f>
        <v>3.2693047177970745E-2</v>
      </c>
      <c r="AG65">
        <f>STDEV(AI56:AK56)/SQRT(3)</f>
        <v>1.8983049530077269E-2</v>
      </c>
      <c r="AM65">
        <f>STDEV(AM56:AO56)/SQRT(3)</f>
        <v>1.5917175654235158E-2</v>
      </c>
      <c r="AN65">
        <f>STDEV(AP56:AR56)/SQRT(3)</f>
        <v>4.181244516928995E-3</v>
      </c>
      <c r="AR65">
        <f>_xlfn.T.TEST(AF56:AH56,AI56:AK56,2,2)</f>
        <v>2.0402503506395243E-3</v>
      </c>
      <c r="AS65">
        <f>_xlfn.T.TEST(AM56:AO56,AP56:AR56,2,2)</f>
        <v>8.1894973463894833E-4</v>
      </c>
      <c r="AW65">
        <f>STDEV(AW56:AY56)/SQRT(3)</f>
        <v>8.2766670522967919E-2</v>
      </c>
      <c r="AX65">
        <f>STDEV(AZ56:BB56)/SQRT(3)</f>
        <v>1.3623906508254015E-2</v>
      </c>
      <c r="BD65">
        <f>STDEV(BD56:BF56)/SQRT(3)</f>
        <v>3.3482414336128918E-2</v>
      </c>
      <c r="BE65">
        <f>STDEV(BG56:BI56)/SQRT(3)</f>
        <v>4.2302035995902494E-2</v>
      </c>
      <c r="BI65">
        <f>_xlfn.T.TEST(AW56:AY56,AZ56:BB56,2,2)</f>
        <v>0.44451290224965112</v>
      </c>
      <c r="BJ65">
        <f>_xlfn.T.TEST(BD56:BF56,BG56:BI56,2,2)</f>
        <v>9.3604477173809361E-2</v>
      </c>
    </row>
    <row r="66" spans="2:62" x14ac:dyDescent="0.2">
      <c r="B66">
        <f>STDEV(B57:D57)/SQRT(3)</f>
        <v>3.2693047177970745E-2</v>
      </c>
      <c r="C66">
        <f>STDEV(E57:G57)/SQRT(3)</f>
        <v>1.3623906508254015E-2</v>
      </c>
      <c r="I66">
        <f>STDEV(I57:K57)/SQRT(3)</f>
        <v>1.5917175654235158E-2</v>
      </c>
      <c r="J66">
        <f>STDEV(L57:N57)/SQRT(3)</f>
        <v>4.2302035995902494E-2</v>
      </c>
      <c r="N66">
        <f>_xlfn.T.TEST(B57:D57,E57:G57,2,2)</f>
        <v>3.9889910881858628E-2</v>
      </c>
      <c r="O66">
        <f>_xlfn.T.TEST(I57:K57,L57:N57,2,2)</f>
        <v>0.93775510292707054</v>
      </c>
      <c r="AF66">
        <f t="shared" ref="AF66:AF71" si="88">STDEV(AF57:AH57)/SQRT(3)</f>
        <v>3.5168941338169432E-2</v>
      </c>
      <c r="AG66">
        <f t="shared" ref="AG66:AG71" si="89">STDEV(AI57:AK57)/SQRT(3)</f>
        <v>3.2456942829464305E-2</v>
      </c>
      <c r="AM66">
        <f t="shared" ref="AM66:AM71" si="90">STDEV(AM57:AO57)/SQRT(3)</f>
        <v>4.8429604334506972E-2</v>
      </c>
      <c r="AN66">
        <f t="shared" ref="AN66:AN71" si="91">STDEV(AP57:AR57)/SQRT(3)</f>
        <v>9.2064446808595556E-3</v>
      </c>
      <c r="AR66">
        <f t="shared" ref="AR66:AR71" si="92">_xlfn.T.TEST(AF57:AH57,AI57:AK57,2,2)</f>
        <v>1.0942850452474244E-2</v>
      </c>
      <c r="AS66">
        <f t="shared" ref="AS66:AS71" si="93">_xlfn.T.TEST(AM57:AO57,AP57:AR57,2,2)</f>
        <v>2.737917616125141E-2</v>
      </c>
      <c r="AW66">
        <f t="shared" ref="AW66:AW71" si="94">STDEV(AW57:AY57)/SQRT(3)</f>
        <v>3.7167741101612098E-2</v>
      </c>
      <c r="AX66">
        <f t="shared" ref="AX66:AX71" si="95">STDEV(AZ57:BB57)/SQRT(3)</f>
        <v>4.4865740228283095E-2</v>
      </c>
      <c r="BD66">
        <f t="shared" ref="BD66:BD71" si="96">STDEV(BD57:BF57)/SQRT(3)</f>
        <v>3.4741918893400302E-2</v>
      </c>
      <c r="BE66">
        <f t="shared" ref="BE66:BE71" si="97">STDEV(BG57:BI57)/SQRT(3)</f>
        <v>4.354980342454192E-2</v>
      </c>
      <c r="BI66">
        <f t="shared" ref="BI66:BI71" si="98">_xlfn.T.TEST(AW57:AY57,AZ57:BB57,2,2)</f>
        <v>7.800451341882346E-2</v>
      </c>
      <c r="BJ66">
        <f t="shared" ref="BJ66:BJ71" si="99">_xlfn.T.TEST(BD57:BF57,BG57:BI57,2,2)</f>
        <v>0.13079412401530865</v>
      </c>
    </row>
    <row r="67" spans="2:62" x14ac:dyDescent="0.2">
      <c r="B67">
        <f t="shared" ref="B67:B72" si="100">STDEV(B58:D58)/SQRT(3)</f>
        <v>3.5168941338169432E-2</v>
      </c>
      <c r="C67">
        <f t="shared" ref="C67:C72" si="101">STDEV(E58:G58)/SQRT(3)</f>
        <v>4.4865740228283095E-2</v>
      </c>
      <c r="I67">
        <f t="shared" ref="I67:I72" si="102">STDEV(I58:K58)/SQRT(3)</f>
        <v>4.8429604334506972E-2</v>
      </c>
      <c r="J67">
        <f t="shared" ref="J67:J72" si="103">STDEV(L58:N58)/SQRT(3)</f>
        <v>4.354980342454192E-2</v>
      </c>
      <c r="N67">
        <f t="shared" ref="N67:N72" si="104">_xlfn.T.TEST(B58:D58,E58:G58,2,2)</f>
        <v>0.71987579139536551</v>
      </c>
      <c r="O67">
        <f t="shared" ref="O67:O72" si="105">_xlfn.T.TEST(I58:K58,L58:N58,2,2)</f>
        <v>0.54227237821194119</v>
      </c>
      <c r="AF67">
        <f t="shared" si="88"/>
        <v>2.0280816630673507E-2</v>
      </c>
      <c r="AG67">
        <f t="shared" si="89"/>
        <v>1.8676628844101779E-2</v>
      </c>
      <c r="AM67">
        <f t="shared" si="90"/>
        <v>5.6929838345333883E-2</v>
      </c>
      <c r="AN67">
        <f t="shared" si="91"/>
        <v>1.7382046047718588E-2</v>
      </c>
      <c r="AR67">
        <f t="shared" si="92"/>
        <v>6.7471144421361157E-4</v>
      </c>
      <c r="AS67">
        <f t="shared" si="93"/>
        <v>1.62807617716462E-3</v>
      </c>
      <c r="AW67">
        <f t="shared" si="94"/>
        <v>4.1048823481440663E-2</v>
      </c>
      <c r="AX67">
        <f t="shared" si="95"/>
        <v>4.82253242473515E-2</v>
      </c>
      <c r="BD67">
        <f t="shared" si="96"/>
        <v>4.2303693228043865E-2</v>
      </c>
      <c r="BE67">
        <f t="shared" si="97"/>
        <v>3.8792113633147078E-3</v>
      </c>
      <c r="BI67">
        <f t="shared" si="98"/>
        <v>4.4985472984760445E-2</v>
      </c>
      <c r="BJ67">
        <f t="shared" si="99"/>
        <v>6.685606357290766E-4</v>
      </c>
    </row>
    <row r="68" spans="2:62" x14ac:dyDescent="0.2">
      <c r="B68">
        <f t="shared" si="100"/>
        <v>2.0280816630673507E-2</v>
      </c>
      <c r="C68">
        <f t="shared" si="101"/>
        <v>4.82253242473515E-2</v>
      </c>
      <c r="I68">
        <f t="shared" si="102"/>
        <v>5.6929838345333883E-2</v>
      </c>
      <c r="J68">
        <f t="shared" si="103"/>
        <v>3.8792113633147078E-3</v>
      </c>
      <c r="N68">
        <f t="shared" si="104"/>
        <v>0.8999678576480834</v>
      </c>
      <c r="O68">
        <f t="shared" si="105"/>
        <v>4.5653059513498399E-2</v>
      </c>
      <c r="AF68">
        <f t="shared" si="88"/>
        <v>5.074631695452337E-2</v>
      </c>
      <c r="AG68">
        <f t="shared" si="89"/>
        <v>1.6443046557527805E-2</v>
      </c>
      <c r="AM68">
        <f t="shared" si="90"/>
        <v>8.3844062534716868E-3</v>
      </c>
      <c r="AN68">
        <f t="shared" si="91"/>
        <v>5.3957146857221021E-2</v>
      </c>
      <c r="AR68">
        <f t="shared" si="92"/>
        <v>3.1040797720804209E-3</v>
      </c>
      <c r="AS68">
        <f t="shared" si="93"/>
        <v>1.1188876372390402E-2</v>
      </c>
      <c r="AW68">
        <f t="shared" si="94"/>
        <v>2.1216403471380242E-2</v>
      </c>
      <c r="AX68">
        <f t="shared" si="95"/>
        <v>5.4575429151668804E-2</v>
      </c>
      <c r="BD68">
        <f t="shared" si="96"/>
        <v>4.9855887018508287E-2</v>
      </c>
      <c r="BE68">
        <f t="shared" si="97"/>
        <v>6.3140601547690967E-3</v>
      </c>
      <c r="BI68">
        <f t="shared" si="98"/>
        <v>3.8266433435975183E-3</v>
      </c>
      <c r="BJ68">
        <f t="shared" si="99"/>
        <v>5.6815765210014389E-3</v>
      </c>
    </row>
    <row r="69" spans="2:62" x14ac:dyDescent="0.2">
      <c r="B69">
        <f t="shared" si="100"/>
        <v>5.074631695452337E-2</v>
      </c>
      <c r="C69">
        <f t="shared" si="101"/>
        <v>5.4575429151668804E-2</v>
      </c>
      <c r="I69">
        <f t="shared" si="102"/>
        <v>8.3844062534716868E-3</v>
      </c>
      <c r="J69">
        <f t="shared" si="103"/>
        <v>6.3140601547690967E-3</v>
      </c>
      <c r="N69">
        <f t="shared" si="104"/>
        <v>0.34361193197965512</v>
      </c>
      <c r="O69">
        <f t="shared" si="105"/>
        <v>2.819267624382936E-4</v>
      </c>
      <c r="AF69">
        <f t="shared" si="88"/>
        <v>1.6679447835924347E-2</v>
      </c>
      <c r="AG69">
        <f t="shared" si="89"/>
        <v>2.9602360235239846E-2</v>
      </c>
      <c r="AM69">
        <f t="shared" si="90"/>
        <v>6.6230710690095007E-2</v>
      </c>
      <c r="AN69">
        <f t="shared" si="91"/>
        <v>3.6762109827593106E-2</v>
      </c>
      <c r="AR69">
        <f t="shared" si="92"/>
        <v>1.7499569810565648E-4</v>
      </c>
      <c r="AS69">
        <f t="shared" si="93"/>
        <v>5.9280184538861684E-2</v>
      </c>
      <c r="AW69">
        <f t="shared" si="94"/>
        <v>2.4833451737171192E-2</v>
      </c>
      <c r="AX69">
        <f t="shared" si="95"/>
        <v>3.8380846534300177E-2</v>
      </c>
      <c r="BD69">
        <f t="shared" si="96"/>
        <v>3.3793748719505461E-2</v>
      </c>
      <c r="BE69">
        <f t="shared" si="97"/>
        <v>7.976596308650748E-3</v>
      </c>
      <c r="BI69">
        <f t="shared" si="98"/>
        <v>5.4623473976002596E-4</v>
      </c>
      <c r="BJ69">
        <f t="shared" si="99"/>
        <v>1.1944837726444359E-2</v>
      </c>
    </row>
    <row r="70" spans="2:62" x14ac:dyDescent="0.2">
      <c r="B70">
        <f t="shared" si="100"/>
        <v>1.6679447835924347E-2</v>
      </c>
      <c r="C70">
        <f t="shared" si="101"/>
        <v>3.8380846534300177E-2</v>
      </c>
      <c r="I70">
        <f t="shared" si="102"/>
        <v>6.6230710690095007E-2</v>
      </c>
      <c r="J70">
        <f t="shared" si="103"/>
        <v>7.976596308650748E-3</v>
      </c>
      <c r="N70">
        <f t="shared" si="104"/>
        <v>0.89412445595803591</v>
      </c>
      <c r="O70">
        <f t="shared" si="105"/>
        <v>0.43929203143397727</v>
      </c>
      <c r="AF70">
        <f t="shared" si="88"/>
        <v>2.3743135627107073E-2</v>
      </c>
      <c r="AG70">
        <f t="shared" si="89"/>
        <v>0.18704077420610485</v>
      </c>
      <c r="AM70">
        <f t="shared" si="90"/>
        <v>7.0129772984725641E-2</v>
      </c>
      <c r="AN70">
        <f t="shared" si="91"/>
        <v>0.10301688647153166</v>
      </c>
      <c r="AR70">
        <f t="shared" si="92"/>
        <v>0.15211298285514097</v>
      </c>
      <c r="AS70">
        <f t="shared" si="93"/>
        <v>6.7446104258764197E-2</v>
      </c>
      <c r="AW70">
        <f t="shared" si="94"/>
        <v>2.8324394799743809E-2</v>
      </c>
      <c r="AX70">
        <f t="shared" si="95"/>
        <v>6.9021397185741046E-2</v>
      </c>
      <c r="BD70">
        <f t="shared" si="96"/>
        <v>4.8307360613042534E-2</v>
      </c>
      <c r="BE70">
        <f t="shared" si="97"/>
        <v>9.3073718121976484E-2</v>
      </c>
      <c r="BI70">
        <f t="shared" si="98"/>
        <v>4.5187921522291657E-3</v>
      </c>
      <c r="BJ70">
        <f t="shared" si="99"/>
        <v>0.30719368307785461</v>
      </c>
    </row>
    <row r="71" spans="2:62" x14ac:dyDescent="0.2">
      <c r="B71">
        <f t="shared" si="100"/>
        <v>2.3743135627107073E-2</v>
      </c>
      <c r="C71">
        <f t="shared" si="101"/>
        <v>6.9021397185741046E-2</v>
      </c>
      <c r="I71">
        <f t="shared" si="102"/>
        <v>7.0129772984725641E-2</v>
      </c>
      <c r="J71">
        <f t="shared" si="103"/>
        <v>9.3073718121976484E-2</v>
      </c>
      <c r="N71">
        <f t="shared" si="104"/>
        <v>0.97701192819504412</v>
      </c>
      <c r="O71">
        <f t="shared" si="105"/>
        <v>0.79046933236434047</v>
      </c>
      <c r="AF71">
        <f>STDEV(AF62:AH62)/SQRT(3)</f>
        <v>2.4703688374443099E-2</v>
      </c>
      <c r="AG71">
        <f t="shared" si="89"/>
        <v>1.9762381024328059E-2</v>
      </c>
      <c r="AM71">
        <f>STDEV(AM62:AO62)/SQRT(3)</f>
        <v>3.4120424570097244E-2</v>
      </c>
      <c r="AN71">
        <f t="shared" si="91"/>
        <v>3.0501446493152728E-2</v>
      </c>
      <c r="AR71">
        <f t="shared" si="92"/>
        <v>5.4225192292349381E-4</v>
      </c>
      <c r="AS71">
        <f t="shared" si="93"/>
        <v>5.3989953726751227E-3</v>
      </c>
      <c r="AW71">
        <f t="shared" si="94"/>
        <v>2.5716196920583259E-2</v>
      </c>
      <c r="AX71">
        <f t="shared" si="95"/>
        <v>4.3373773032354748E-2</v>
      </c>
      <c r="BD71">
        <f t="shared" si="96"/>
        <v>2.5413635131602681E-2</v>
      </c>
      <c r="BE71">
        <f t="shared" si="97"/>
        <v>1.9758499867422157E-2</v>
      </c>
      <c r="BI71">
        <f t="shared" si="98"/>
        <v>5.7987247431630301E-3</v>
      </c>
      <c r="BJ71">
        <f t="shared" si="99"/>
        <v>4.0069387527814316E-3</v>
      </c>
    </row>
    <row r="72" spans="2:62" x14ac:dyDescent="0.2">
      <c r="B72">
        <f t="shared" si="100"/>
        <v>2.4703688374443099E-2</v>
      </c>
      <c r="C72">
        <f t="shared" si="101"/>
        <v>4.3373773032354748E-2</v>
      </c>
      <c r="I72">
        <f t="shared" si="102"/>
        <v>3.4120424570097244E-2</v>
      </c>
      <c r="J72">
        <f t="shared" si="103"/>
        <v>1.9758499867422157E-2</v>
      </c>
      <c r="N72">
        <f t="shared" si="104"/>
        <v>0.88783172417399003</v>
      </c>
      <c r="O72">
        <f t="shared" si="105"/>
        <v>0.12459417528960022</v>
      </c>
    </row>
    <row r="75" spans="2:62" x14ac:dyDescent="0.2">
      <c r="B75" t="s">
        <v>99</v>
      </c>
    </row>
    <row r="76" spans="2:62" x14ac:dyDescent="0.2">
      <c r="B76" s="5" t="s">
        <v>69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 t="s">
        <v>52</v>
      </c>
      <c r="Y76" s="5"/>
      <c r="Z76" s="5"/>
      <c r="AA76" s="5"/>
      <c r="AB76" s="5"/>
      <c r="AC76" s="5"/>
      <c r="AH76" t="s">
        <v>78</v>
      </c>
      <c r="AI76" t="s">
        <v>78</v>
      </c>
      <c r="AJ76" t="s">
        <v>14</v>
      </c>
      <c r="AK76" t="s">
        <v>14</v>
      </c>
    </row>
    <row r="77" spans="2:62" x14ac:dyDescent="0.2">
      <c r="B77" s="5" t="s">
        <v>3</v>
      </c>
      <c r="C77" s="5" t="s">
        <v>4</v>
      </c>
      <c r="D77" s="5" t="s">
        <v>5</v>
      </c>
      <c r="E77" s="5" t="s">
        <v>6</v>
      </c>
      <c r="F77" s="5" t="s">
        <v>7</v>
      </c>
      <c r="G77" s="5" t="s">
        <v>8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 t="s">
        <v>3</v>
      </c>
      <c r="Y77" s="5" t="s">
        <v>4</v>
      </c>
      <c r="Z77" s="5" t="s">
        <v>5</v>
      </c>
      <c r="AA77" s="5" t="s">
        <v>6</v>
      </c>
      <c r="AB77" s="5" t="s">
        <v>7</v>
      </c>
      <c r="AC77" s="5" t="s">
        <v>8</v>
      </c>
      <c r="AH77" t="s">
        <v>7</v>
      </c>
      <c r="AI77" t="s">
        <v>8</v>
      </c>
      <c r="AJ77" t="s">
        <v>7</v>
      </c>
      <c r="AK77" t="s">
        <v>8</v>
      </c>
    </row>
    <row r="78" spans="2:62" x14ac:dyDescent="0.2">
      <c r="B78" s="5">
        <v>1</v>
      </c>
      <c r="C78" s="5">
        <v>81.166666666666671</v>
      </c>
      <c r="D78" s="5">
        <v>5</v>
      </c>
      <c r="E78" s="5">
        <v>161.44444444444446</v>
      </c>
      <c r="F78" s="5">
        <v>0.50275292498279422</v>
      </c>
      <c r="G78" s="5">
        <v>3.097040605643496E-2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>
        <v>1</v>
      </c>
      <c r="Y78" s="5">
        <v>81.555555555555557</v>
      </c>
      <c r="Z78" s="5">
        <v>13.666666666666666</v>
      </c>
      <c r="AA78" s="5">
        <v>201.22222222222226</v>
      </c>
      <c r="AB78" s="5">
        <v>0.40530093870789613</v>
      </c>
      <c r="AC78" s="5">
        <v>6.7918277194919913E-2</v>
      </c>
      <c r="AG78" t="s">
        <v>58</v>
      </c>
      <c r="AH78">
        <v>0.16418314819832</v>
      </c>
      <c r="AI78">
        <v>0.56949336223245728</v>
      </c>
      <c r="AJ78">
        <v>0.17277440899903326</v>
      </c>
      <c r="AK78">
        <v>0.4961771684682309</v>
      </c>
    </row>
    <row r="79" spans="2:62" x14ac:dyDescent="0.2">
      <c r="B79" s="5">
        <v>2</v>
      </c>
      <c r="C79" s="5">
        <v>84.1111111111111</v>
      </c>
      <c r="D79" s="5">
        <v>9.8333333333333339</v>
      </c>
      <c r="E79" s="5">
        <v>187.61111111111111</v>
      </c>
      <c r="F79" s="5">
        <v>0.44832691738229191</v>
      </c>
      <c r="G79" s="5">
        <v>5.241338466094167E-2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>
        <v>2</v>
      </c>
      <c r="Y79" s="5">
        <v>84.8888888888889</v>
      </c>
      <c r="Z79" s="5">
        <v>16.222222222222225</v>
      </c>
      <c r="AA79" s="5">
        <v>217.77777777777774</v>
      </c>
      <c r="AB79" s="5">
        <v>0.38979591836734706</v>
      </c>
      <c r="AC79" s="5">
        <v>7.4489795918367366E-2</v>
      </c>
      <c r="AG79" t="s">
        <v>59</v>
      </c>
      <c r="AH79">
        <v>0.48318641854391126</v>
      </c>
      <c r="AI79">
        <v>0.32582435520731307</v>
      </c>
      <c r="AJ79">
        <v>0.4412525649032028</v>
      </c>
      <c r="AK79">
        <v>0.30546881969845657</v>
      </c>
    </row>
    <row r="80" spans="2:62" x14ac:dyDescent="0.2">
      <c r="B80" s="5">
        <v>3</v>
      </c>
      <c r="C80" s="5">
        <v>84.333333333333329</v>
      </c>
      <c r="D80" s="5">
        <v>55.777777777777779</v>
      </c>
      <c r="E80" s="5">
        <v>186.05555555555554</v>
      </c>
      <c r="F80" s="5">
        <v>0.45326963272618692</v>
      </c>
      <c r="G80" s="5">
        <v>0.29979098238280089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>
        <v>3</v>
      </c>
      <c r="Y80" s="5">
        <v>83.1111111111111</v>
      </c>
      <c r="Z80" s="5">
        <v>42.333333333333336</v>
      </c>
      <c r="AA80" s="5">
        <v>229.88888888888891</v>
      </c>
      <c r="AB80" s="5">
        <v>0.36152730787820192</v>
      </c>
      <c r="AC80" s="5">
        <v>0.18414693088448525</v>
      </c>
      <c r="AG80" t="s">
        <v>60</v>
      </c>
      <c r="AH80">
        <v>2.4703688374443099E-2</v>
      </c>
      <c r="AI80">
        <v>3.4120424570097202E-2</v>
      </c>
      <c r="AJ80">
        <v>4.3373773032354748E-2</v>
      </c>
      <c r="AK80">
        <v>1.9758499867422157E-2</v>
      </c>
    </row>
    <row r="81" spans="2:37" x14ac:dyDescent="0.2">
      <c r="B81" s="5">
        <v>4</v>
      </c>
      <c r="C81" s="5">
        <v>102</v>
      </c>
      <c r="D81" s="5">
        <v>108.72222222222223</v>
      </c>
      <c r="E81" s="5">
        <v>199.94444444444446</v>
      </c>
      <c r="F81" s="5">
        <v>0.51014170602945264</v>
      </c>
      <c r="G81" s="5">
        <v>0.54376215615448731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>
        <v>4</v>
      </c>
      <c r="Y81" s="5">
        <v>103</v>
      </c>
      <c r="Z81" s="5">
        <v>87.555555555555557</v>
      </c>
      <c r="AA81" s="5">
        <v>231.55555555555557</v>
      </c>
      <c r="AB81" s="5">
        <v>0.44481765834932818</v>
      </c>
      <c r="AC81" s="5">
        <v>0.3781190019193858</v>
      </c>
      <c r="AG81" t="s">
        <v>61</v>
      </c>
      <c r="AH81">
        <v>1.9762381024328059E-2</v>
      </c>
      <c r="AI81">
        <v>3.0501446493152728E-2</v>
      </c>
      <c r="AJ81">
        <v>2.5716196920583259E-2</v>
      </c>
      <c r="AK81">
        <v>2.5413635131602681E-2</v>
      </c>
    </row>
    <row r="82" spans="2:37" x14ac:dyDescent="0.2">
      <c r="B82" s="5">
        <v>5</v>
      </c>
      <c r="C82" s="5">
        <v>120.44444444444444</v>
      </c>
      <c r="D82" s="5">
        <v>133.27777777777777</v>
      </c>
      <c r="E82" s="5">
        <v>229.2222222222222</v>
      </c>
      <c r="F82" s="5">
        <v>0.52544837615123607</v>
      </c>
      <c r="G82" s="5">
        <v>0.58143480368395539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>
        <v>5</v>
      </c>
      <c r="Y82" s="5">
        <v>142.11111111111111</v>
      </c>
      <c r="Z82" s="5">
        <v>146.88888888888889</v>
      </c>
      <c r="AA82" s="5">
        <v>263.66666666666669</v>
      </c>
      <c r="AB82" s="5">
        <v>0.53898019384745044</v>
      </c>
      <c r="AC82" s="5">
        <v>0.55710071639275172</v>
      </c>
    </row>
    <row r="83" spans="2:37" x14ac:dyDescent="0.2">
      <c r="B83" s="5">
        <v>6</v>
      </c>
      <c r="C83" s="5">
        <v>21.277777777777779</v>
      </c>
      <c r="D83" s="5">
        <v>20.055555555555557</v>
      </c>
      <c r="E83" s="5">
        <v>56.722222222222221</v>
      </c>
      <c r="F83" s="5">
        <v>0.37512242899118514</v>
      </c>
      <c r="G83" s="5">
        <v>0.35357492654260531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>
        <v>6</v>
      </c>
      <c r="Y83" s="5">
        <v>54.888888888888886</v>
      </c>
      <c r="Z83" s="5">
        <v>73.777777777777786</v>
      </c>
      <c r="AA83" s="5">
        <v>101.33333333333333</v>
      </c>
      <c r="AB83" s="5">
        <v>0.54166666666666663</v>
      </c>
      <c r="AC83" s="5">
        <v>0.72807017543859665</v>
      </c>
    </row>
    <row r="84" spans="2:37" x14ac:dyDescent="0.2">
      <c r="B84" s="5" t="s">
        <v>9</v>
      </c>
      <c r="C84" s="5">
        <v>493.33333333333331</v>
      </c>
      <c r="D84" s="5">
        <v>332.66666666666663</v>
      </c>
      <c r="E84" s="5">
        <v>1020.9999999999999</v>
      </c>
      <c r="F84" s="5">
        <v>0.48318641854391126</v>
      </c>
      <c r="G84" s="5">
        <v>0.32582435520731307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 t="s">
        <v>9</v>
      </c>
      <c r="Y84" s="5">
        <v>549.55555555555554</v>
      </c>
      <c r="Z84" s="5">
        <v>380.4444444444444</v>
      </c>
      <c r="AA84" s="5">
        <v>1245.4444444444443</v>
      </c>
      <c r="AB84" s="5">
        <v>0.4412525649032028</v>
      </c>
      <c r="AC84" s="5">
        <v>0.30546881969845657</v>
      </c>
    </row>
    <row r="85" spans="2:37" x14ac:dyDescent="0.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2:37" x14ac:dyDescent="0.2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2:37" x14ac:dyDescent="0.2">
      <c r="B87" s="5" t="s">
        <v>73</v>
      </c>
      <c r="C87" s="5" t="s">
        <v>74</v>
      </c>
      <c r="D87" s="5" t="s">
        <v>75</v>
      </c>
      <c r="E87" s="5" t="s">
        <v>29</v>
      </c>
      <c r="F87" s="5" t="s">
        <v>30</v>
      </c>
      <c r="G87" s="5" t="s">
        <v>31</v>
      </c>
      <c r="H87" s="5"/>
      <c r="I87" s="5" t="s">
        <v>73</v>
      </c>
      <c r="J87" s="5" t="s">
        <v>74</v>
      </c>
      <c r="K87" s="5" t="s">
        <v>75</v>
      </c>
      <c r="L87" s="5" t="s">
        <v>29</v>
      </c>
      <c r="M87" s="5" t="s">
        <v>30</v>
      </c>
      <c r="N87" s="5" t="s">
        <v>31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2:37" x14ac:dyDescent="0.2">
      <c r="B88" s="5" t="s">
        <v>7</v>
      </c>
      <c r="C88" s="5" t="s">
        <v>7</v>
      </c>
      <c r="D88" s="5" t="s">
        <v>7</v>
      </c>
      <c r="E88" s="5" t="s">
        <v>7</v>
      </c>
      <c r="F88" s="5" t="s">
        <v>7</v>
      </c>
      <c r="G88" s="5" t="s">
        <v>7</v>
      </c>
      <c r="H88" s="5"/>
      <c r="I88" s="5" t="s">
        <v>8</v>
      </c>
      <c r="J88" s="5" t="s">
        <v>8</v>
      </c>
      <c r="K88" s="5" t="s">
        <v>8</v>
      </c>
      <c r="L88" s="5" t="s">
        <v>8</v>
      </c>
      <c r="M88" s="5" t="s">
        <v>8</v>
      </c>
      <c r="N88" s="5" t="s">
        <v>8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2:37" x14ac:dyDescent="0.2">
      <c r="B89" s="5">
        <v>0.4773413897280967</v>
      </c>
      <c r="C89" s="5">
        <v>0.49290060851926976</v>
      </c>
      <c r="D89" s="5">
        <v>0.54045307443365698</v>
      </c>
      <c r="E89" s="5">
        <v>0.24924012158054709</v>
      </c>
      <c r="F89" s="5">
        <v>0.46254681647940071</v>
      </c>
      <c r="G89" s="5">
        <v>0.52180936995153471</v>
      </c>
      <c r="H89" s="5"/>
      <c r="I89" s="5">
        <v>3.3232628398791542E-2</v>
      </c>
      <c r="J89" s="5">
        <v>3.6511156186612576E-2</v>
      </c>
      <c r="K89" s="5">
        <v>2.2653721682847898E-2</v>
      </c>
      <c r="L89" s="5">
        <v>0.13069908814589665</v>
      </c>
      <c r="M89" s="5">
        <v>4.6816479400749067E-2</v>
      </c>
      <c r="N89" s="5">
        <v>1.9386106623586429E-2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2:37" x14ac:dyDescent="0.2">
      <c r="B90" s="5">
        <v>0.4921875</v>
      </c>
      <c r="C90" s="5">
        <v>0.38566552901023887</v>
      </c>
      <c r="D90" s="5">
        <v>0.47008547008547008</v>
      </c>
      <c r="E90" s="5">
        <v>0.32010943912448703</v>
      </c>
      <c r="F90" s="5">
        <v>0.42260869565217396</v>
      </c>
      <c r="G90" s="5">
        <v>0.43883792048929665</v>
      </c>
      <c r="H90" s="5"/>
      <c r="I90" s="5">
        <v>4.1666666666666664E-2</v>
      </c>
      <c r="J90" s="5">
        <v>4.607508532423208E-2</v>
      </c>
      <c r="K90" s="5">
        <v>7.1225071225071226E-2</v>
      </c>
      <c r="L90" s="5">
        <v>0.13679890560875516</v>
      </c>
      <c r="M90" s="5">
        <v>5.9130434782608703E-2</v>
      </c>
      <c r="N90" s="5">
        <v>1.834862385321101E-2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2:37" x14ac:dyDescent="0.2">
      <c r="B91" s="5">
        <v>0.47422680412371132</v>
      </c>
      <c r="C91" s="5">
        <v>0.41694915254237291</v>
      </c>
      <c r="D91" s="5">
        <v>0.4716417910447761</v>
      </c>
      <c r="E91" s="5">
        <v>0.3214756258234519</v>
      </c>
      <c r="F91" s="5">
        <v>0.44867549668874168</v>
      </c>
      <c r="G91" s="5">
        <v>0.33002832861189801</v>
      </c>
      <c r="H91" s="5"/>
      <c r="I91" s="5">
        <v>0.3170103092783505</v>
      </c>
      <c r="J91" s="5">
        <v>0.26610169491525426</v>
      </c>
      <c r="K91" s="5">
        <v>0.31940298507462689</v>
      </c>
      <c r="L91" s="5">
        <v>0.25691699604743085</v>
      </c>
      <c r="M91" s="5">
        <v>0.17880794701986755</v>
      </c>
      <c r="N91" s="5">
        <v>0.11048158640226628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2:37" x14ac:dyDescent="0.2">
      <c r="B92" s="5">
        <v>0.481981981981982</v>
      </c>
      <c r="C92" s="5">
        <v>0.53873239436619713</v>
      </c>
      <c r="D92" s="5">
        <v>0.51458885941644561</v>
      </c>
      <c r="E92" s="5">
        <v>0.4567901234567901</v>
      </c>
      <c r="F92" s="5">
        <v>0.47334410339256866</v>
      </c>
      <c r="G92" s="5">
        <v>0.40305343511450381</v>
      </c>
      <c r="H92" s="5"/>
      <c r="I92" s="5">
        <v>0.64414414414414412</v>
      </c>
      <c r="J92" s="5">
        <v>0.46830985915492956</v>
      </c>
      <c r="K92" s="5">
        <v>0.50132625994694957</v>
      </c>
      <c r="L92" s="5">
        <v>0.32222222222222224</v>
      </c>
      <c r="M92" s="5">
        <v>0.48303715670436187</v>
      </c>
      <c r="N92" s="5">
        <v>0.34809160305343512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2:37" x14ac:dyDescent="0.2">
      <c r="B93" s="5">
        <v>0.47404844290657439</v>
      </c>
      <c r="C93" s="5">
        <v>0.56628477905073649</v>
      </c>
      <c r="D93" s="5">
        <v>0.55897435897435899</v>
      </c>
      <c r="E93" s="5">
        <v>0.49431818181818182</v>
      </c>
      <c r="F93" s="5">
        <v>0.55110497237569056</v>
      </c>
      <c r="G93" s="5">
        <v>0.57867360208062424</v>
      </c>
      <c r="H93" s="5"/>
      <c r="I93" s="5">
        <v>0.6453287197231834</v>
      </c>
      <c r="J93" s="5">
        <v>0.53191489361702127</v>
      </c>
      <c r="K93" s="5">
        <v>0.53846153846153844</v>
      </c>
      <c r="L93" s="5">
        <v>0.50909090909090915</v>
      </c>
      <c r="M93" s="5">
        <v>0.62430939226519333</v>
      </c>
      <c r="N93" s="5">
        <v>0.54876462938881665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2:37" x14ac:dyDescent="0.2">
      <c r="B94" s="5">
        <v>0.22807017543859648</v>
      </c>
      <c r="C94" s="5">
        <v>0.28571428571428575</v>
      </c>
      <c r="D94" s="5">
        <v>0.81578947368421051</v>
      </c>
      <c r="E94" s="5">
        <v>0.57593123209169061</v>
      </c>
      <c r="F94" s="5">
        <v>0.48562300319488816</v>
      </c>
      <c r="G94" s="5">
        <v>0.56400000000000006</v>
      </c>
      <c r="H94" s="5"/>
      <c r="I94" s="5">
        <v>0.40935672514619881</v>
      </c>
      <c r="J94" s="5">
        <v>0.44285714285714289</v>
      </c>
      <c r="K94" s="5">
        <v>0.11842105263157894</v>
      </c>
      <c r="L94" s="5">
        <v>0.81375358166189116</v>
      </c>
      <c r="M94" s="5">
        <v>0.64856230031948892</v>
      </c>
      <c r="N94" s="5">
        <v>0.70800000000000007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2:37" x14ac:dyDescent="0.2">
      <c r="B95" s="5">
        <v>0.46080139372822299</v>
      </c>
      <c r="C95" s="5">
        <v>0.4708835341365461</v>
      </c>
      <c r="D95" s="5">
        <v>0.52448313384113165</v>
      </c>
      <c r="E95" s="5">
        <v>0.39359923572963934</v>
      </c>
      <c r="F95" s="5">
        <v>0.4764024933214604</v>
      </c>
      <c r="G95" s="5">
        <v>0.46345469477142076</v>
      </c>
      <c r="H95" s="5"/>
      <c r="I95" s="5">
        <v>0.38283972125435539</v>
      </c>
      <c r="J95" s="5">
        <v>0.28614457831325302</v>
      </c>
      <c r="K95" s="5">
        <v>0.29760609357997825</v>
      </c>
      <c r="L95" s="5">
        <v>0.32815858609983289</v>
      </c>
      <c r="M95" s="5">
        <v>0.33273968536657761</v>
      </c>
      <c r="N95" s="5">
        <v>0.25431152477415819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2:37" x14ac:dyDescent="0.2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2:29" x14ac:dyDescent="0.2">
      <c r="B97" s="5" t="s">
        <v>76</v>
      </c>
      <c r="C97" s="5" t="s">
        <v>57</v>
      </c>
      <c r="D97" s="5"/>
      <c r="E97" s="5"/>
      <c r="F97" s="5"/>
      <c r="G97" s="5"/>
      <c r="H97" s="5"/>
      <c r="I97" s="5" t="s">
        <v>77</v>
      </c>
      <c r="J97" s="5" t="s">
        <v>56</v>
      </c>
      <c r="K97" s="5"/>
      <c r="L97" s="5"/>
      <c r="M97" s="5"/>
      <c r="N97" s="5" t="s">
        <v>24</v>
      </c>
      <c r="O97" s="5" t="s">
        <v>25</v>
      </c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2:29" x14ac:dyDescent="0.2">
      <c r="B98" s="5">
        <v>1.8983049530077269E-2</v>
      </c>
      <c r="C98" s="5">
        <v>8.2766670522967919E-2</v>
      </c>
      <c r="D98" s="5"/>
      <c r="E98" s="5"/>
      <c r="F98" s="5"/>
      <c r="G98" s="5"/>
      <c r="H98" s="5"/>
      <c r="I98" s="5">
        <v>4.181244516928995E-3</v>
      </c>
      <c r="J98" s="5">
        <v>3.3482414336128918E-2</v>
      </c>
      <c r="K98" s="5"/>
      <c r="L98" s="5"/>
      <c r="M98" s="5"/>
      <c r="N98" s="5">
        <v>0.33786332614503517</v>
      </c>
      <c r="O98" s="5">
        <v>0.36022764080634601</v>
      </c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2:29" x14ac:dyDescent="0.2">
      <c r="B99" s="5">
        <v>3.2456942829464305E-2</v>
      </c>
      <c r="C99" s="5">
        <v>3.7167741101612098E-2</v>
      </c>
      <c r="D99" s="5"/>
      <c r="E99" s="5"/>
      <c r="F99" s="5"/>
      <c r="G99" s="5"/>
      <c r="H99" s="5"/>
      <c r="I99" s="5">
        <v>9.2064446808595556E-3</v>
      </c>
      <c r="J99" s="5">
        <v>3.4741918893400302E-2</v>
      </c>
      <c r="K99" s="5"/>
      <c r="L99" s="5"/>
      <c r="M99" s="5"/>
      <c r="N99" s="5">
        <v>0.32392384150482173</v>
      </c>
      <c r="O99" s="5">
        <v>0.6349960767353473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2:29" x14ac:dyDescent="0.2">
      <c r="B100" s="5">
        <v>1.8676628844101779E-2</v>
      </c>
      <c r="C100" s="5">
        <v>4.1048823481440663E-2</v>
      </c>
      <c r="D100" s="5"/>
      <c r="E100" s="5"/>
      <c r="F100" s="5"/>
      <c r="G100" s="5"/>
      <c r="H100" s="5"/>
      <c r="I100" s="5">
        <v>1.7382046047718588E-2</v>
      </c>
      <c r="J100" s="5">
        <v>4.2303693228043865E-2</v>
      </c>
      <c r="K100" s="5"/>
      <c r="L100" s="5"/>
      <c r="M100" s="5"/>
      <c r="N100" s="5">
        <v>0.12419961984876275</v>
      </c>
      <c r="O100" s="5">
        <v>6.0245915718079357E-2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2:29" x14ac:dyDescent="0.2">
      <c r="B101" s="5">
        <v>1.6443046557527805E-2</v>
      </c>
      <c r="C101" s="5">
        <v>2.1216403471380242E-2</v>
      </c>
      <c r="D101" s="5"/>
      <c r="E101" s="5"/>
      <c r="F101" s="5"/>
      <c r="G101" s="5"/>
      <c r="H101" s="5"/>
      <c r="I101" s="5">
        <v>5.3957146857221021E-2</v>
      </c>
      <c r="J101" s="5">
        <v>4.9855887018508287E-2</v>
      </c>
      <c r="K101" s="5"/>
      <c r="L101" s="5"/>
      <c r="M101" s="5"/>
      <c r="N101" s="5">
        <v>6.6063503505109089E-2</v>
      </c>
      <c r="O101" s="5">
        <v>0.10493346084498076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2:29" x14ac:dyDescent="0.2">
      <c r="B102" s="5">
        <v>2.9602360235239846E-2</v>
      </c>
      <c r="C102" s="5">
        <v>2.4833451737171192E-2</v>
      </c>
      <c r="D102" s="5"/>
      <c r="E102" s="5"/>
      <c r="F102" s="5"/>
      <c r="G102" s="5"/>
      <c r="H102" s="5"/>
      <c r="I102" s="5">
        <v>3.6762109827593106E-2</v>
      </c>
      <c r="J102" s="5">
        <v>3.3793748719505461E-2</v>
      </c>
      <c r="K102" s="5"/>
      <c r="L102" s="5"/>
      <c r="M102" s="5"/>
      <c r="N102" s="5">
        <v>0.84112186875222561</v>
      </c>
      <c r="O102" s="5">
        <v>0.83381035205341603</v>
      </c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2:29" x14ac:dyDescent="0.2">
      <c r="B103" s="5">
        <v>0.18704077420610485</v>
      </c>
      <c r="C103" s="5">
        <v>2.8324394799743809E-2</v>
      </c>
      <c r="D103" s="5"/>
      <c r="E103" s="5"/>
      <c r="F103" s="5"/>
      <c r="G103" s="5"/>
      <c r="H103" s="5"/>
      <c r="I103" s="5">
        <v>0.10301688647153166</v>
      </c>
      <c r="J103" s="5">
        <v>4.8307360613042534E-2</v>
      </c>
      <c r="K103" s="5"/>
      <c r="L103" s="5"/>
      <c r="M103" s="5"/>
      <c r="N103" s="5">
        <v>0.6295400512545315</v>
      </c>
      <c r="O103" s="5">
        <v>2.4569654292215935E-2</v>
      </c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2:29" x14ac:dyDescent="0.2">
      <c r="B104" s="5">
        <v>1.9762381024328059E-2</v>
      </c>
      <c r="C104" s="5">
        <v>2.5716196920583259E-2</v>
      </c>
      <c r="D104" s="5"/>
      <c r="E104" s="5"/>
      <c r="F104" s="5"/>
      <c r="G104" s="5"/>
      <c r="H104" s="5"/>
      <c r="I104" s="5">
        <v>3.0501446493152728E-2</v>
      </c>
      <c r="J104" s="5">
        <v>2.5413635131602681E-2</v>
      </c>
      <c r="K104" s="5"/>
      <c r="L104" s="5"/>
      <c r="M104" s="5"/>
      <c r="N104" s="5">
        <v>0.27578065174025551</v>
      </c>
      <c r="O104" s="5">
        <v>0.68841540696719772</v>
      </c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N82"/>
  <sheetViews>
    <sheetView topLeftCell="A39" zoomScale="84" zoomScaleNormal="84" workbookViewId="0">
      <selection activeCell="Q56" sqref="Q56:S56"/>
    </sheetView>
  </sheetViews>
  <sheetFormatPr baseColWidth="10" defaultColWidth="8.83203125" defaultRowHeight="15" x14ac:dyDescent="0.2"/>
  <sheetData>
    <row r="2" spans="2:92" x14ac:dyDescent="0.2">
      <c r="X2" t="s">
        <v>103</v>
      </c>
      <c r="Z2" t="s">
        <v>10</v>
      </c>
      <c r="AG2" t="s">
        <v>11</v>
      </c>
      <c r="AM2" t="s">
        <v>12</v>
      </c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</row>
    <row r="3" spans="2:92" x14ac:dyDescent="0.2">
      <c r="B3" t="s">
        <v>63</v>
      </c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</row>
    <row r="4" spans="2:92" x14ac:dyDescent="0.2">
      <c r="B4" t="s">
        <v>10</v>
      </c>
      <c r="I4" t="s">
        <v>11</v>
      </c>
      <c r="P4" t="s">
        <v>12</v>
      </c>
      <c r="X4" s="1" t="s">
        <v>3</v>
      </c>
      <c r="Y4" s="1" t="s">
        <v>4</v>
      </c>
      <c r="Z4" s="1" t="s">
        <v>5</v>
      </c>
      <c r="AA4" s="1" t="s">
        <v>6</v>
      </c>
      <c r="AB4" s="1" t="s">
        <v>7</v>
      </c>
      <c r="AC4" s="1" t="s">
        <v>8</v>
      </c>
      <c r="AE4" s="1" t="s">
        <v>3</v>
      </c>
      <c r="AF4" s="1" t="s">
        <v>4</v>
      </c>
      <c r="AG4" s="1" t="s">
        <v>5</v>
      </c>
      <c r="AH4" s="1" t="s">
        <v>6</v>
      </c>
      <c r="AI4" s="1" t="s">
        <v>7</v>
      </c>
      <c r="AJ4" s="1" t="s">
        <v>8</v>
      </c>
      <c r="AL4" s="1" t="s">
        <v>3</v>
      </c>
      <c r="AM4" s="1" t="s">
        <v>4</v>
      </c>
      <c r="AN4" s="1" t="s">
        <v>5</v>
      </c>
      <c r="AO4" s="1" t="s">
        <v>6</v>
      </c>
      <c r="AP4" s="1" t="s">
        <v>7</v>
      </c>
      <c r="AQ4" s="1" t="s">
        <v>8</v>
      </c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</row>
    <row r="5" spans="2:92" x14ac:dyDescent="0.2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I5" s="1" t="s">
        <v>3</v>
      </c>
      <c r="J5" s="1" t="s">
        <v>4</v>
      </c>
      <c r="K5" s="1" t="s">
        <v>5</v>
      </c>
      <c r="L5" s="1" t="s">
        <v>6</v>
      </c>
      <c r="M5" s="1" t="s">
        <v>7</v>
      </c>
      <c r="N5" s="1" t="s">
        <v>8</v>
      </c>
      <c r="P5" s="1" t="s">
        <v>3</v>
      </c>
      <c r="Q5" s="1" t="s">
        <v>4</v>
      </c>
      <c r="R5" s="1" t="s">
        <v>5</v>
      </c>
      <c r="S5" s="1" t="s">
        <v>6</v>
      </c>
      <c r="T5" s="1" t="s">
        <v>7</v>
      </c>
      <c r="U5" s="1" t="s">
        <v>8</v>
      </c>
      <c r="X5" s="1">
        <v>1</v>
      </c>
      <c r="Y5">
        <v>17</v>
      </c>
      <c r="Z5">
        <v>26</v>
      </c>
      <c r="AA5">
        <v>125</v>
      </c>
      <c r="AB5" s="1">
        <f>Y5/AA5</f>
        <v>0.13600000000000001</v>
      </c>
      <c r="AC5" s="1">
        <f>Z5/AA5</f>
        <v>0.20799999999999999</v>
      </c>
      <c r="AE5" s="1">
        <v>1</v>
      </c>
      <c r="AF5">
        <v>58</v>
      </c>
      <c r="AG5">
        <v>16</v>
      </c>
      <c r="AH5">
        <v>224</v>
      </c>
      <c r="AI5" s="1">
        <f>AF5/AH5</f>
        <v>0.25892857142857145</v>
      </c>
      <c r="AJ5" s="1">
        <f>AG5/AH5</f>
        <v>7.1428571428571425E-2</v>
      </c>
      <c r="AL5" s="1">
        <v>1</v>
      </c>
      <c r="AM5">
        <v>54</v>
      </c>
      <c r="AN5">
        <v>9</v>
      </c>
      <c r="AO5">
        <v>167</v>
      </c>
      <c r="AP5" s="1">
        <f>AM5/AO5</f>
        <v>0.32335329341317365</v>
      </c>
      <c r="AQ5" s="1">
        <f>AN5/AO5</f>
        <v>5.3892215568862277E-2</v>
      </c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</row>
    <row r="6" spans="2:92" x14ac:dyDescent="0.2">
      <c r="B6" s="1">
        <v>1</v>
      </c>
      <c r="C6">
        <v>113</v>
      </c>
      <c r="D6">
        <v>9</v>
      </c>
      <c r="E6">
        <v>208</v>
      </c>
      <c r="F6" s="1">
        <f>C6/E6</f>
        <v>0.54326923076923073</v>
      </c>
      <c r="G6" s="1">
        <f>D6/E6</f>
        <v>4.3269230769230768E-2</v>
      </c>
      <c r="I6" s="1">
        <v>1</v>
      </c>
      <c r="J6">
        <v>97</v>
      </c>
      <c r="K6">
        <v>4</v>
      </c>
      <c r="L6">
        <v>167</v>
      </c>
      <c r="M6" s="1">
        <f>J6/L6</f>
        <v>0.58083832335329344</v>
      </c>
      <c r="N6" s="1">
        <f>K6/L6</f>
        <v>2.3952095808383235E-2</v>
      </c>
      <c r="P6" s="1">
        <v>1</v>
      </c>
      <c r="Q6">
        <v>88</v>
      </c>
      <c r="R6">
        <v>3</v>
      </c>
      <c r="S6">
        <v>153</v>
      </c>
      <c r="T6" s="1">
        <f>Q6/S6</f>
        <v>0.57516339869281041</v>
      </c>
      <c r="U6" s="1">
        <f>R6/S6</f>
        <v>1.9607843137254902E-2</v>
      </c>
      <c r="X6" s="1">
        <v>2</v>
      </c>
      <c r="Y6">
        <v>33</v>
      </c>
      <c r="Z6">
        <v>40</v>
      </c>
      <c r="AA6">
        <v>148</v>
      </c>
      <c r="AB6" s="1">
        <f t="shared" ref="AB6:AB11" si="0">Y6/AA6</f>
        <v>0.22297297297297297</v>
      </c>
      <c r="AC6" s="1">
        <f t="shared" ref="AC6:AC11" si="1">Z6/AA6</f>
        <v>0.27027027027027029</v>
      </c>
      <c r="AE6" s="1">
        <v>2</v>
      </c>
      <c r="AF6">
        <v>65</v>
      </c>
      <c r="AG6">
        <v>29</v>
      </c>
      <c r="AH6">
        <v>210</v>
      </c>
      <c r="AI6" s="1">
        <f t="shared" ref="AI6:AI11" si="2">AF6/AH6</f>
        <v>0.30952380952380953</v>
      </c>
      <c r="AJ6" s="1">
        <f t="shared" ref="AJ6:AJ11" si="3">AG6/AH6</f>
        <v>0.1380952380952381</v>
      </c>
      <c r="AL6" s="1">
        <v>2</v>
      </c>
      <c r="AM6">
        <v>62</v>
      </c>
      <c r="AN6">
        <v>18</v>
      </c>
      <c r="AO6">
        <v>159</v>
      </c>
      <c r="AP6" s="1">
        <f t="shared" ref="AP6:AP11" si="4">AM6/AO6</f>
        <v>0.38993710691823902</v>
      </c>
      <c r="AQ6" s="1">
        <f t="shared" ref="AQ6:AQ11" si="5">AN6/AO6</f>
        <v>0.11320754716981132</v>
      </c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</row>
    <row r="7" spans="2:92" x14ac:dyDescent="0.2">
      <c r="B7" s="1">
        <v>2</v>
      </c>
      <c r="C7">
        <v>115</v>
      </c>
      <c r="D7">
        <v>13</v>
      </c>
      <c r="E7">
        <v>225</v>
      </c>
      <c r="F7" s="1">
        <f t="shared" ref="F7:F12" si="6">C7/E7</f>
        <v>0.51111111111111107</v>
      </c>
      <c r="G7" s="1">
        <f t="shared" ref="G7:G12" si="7">D7/E7</f>
        <v>5.7777777777777775E-2</v>
      </c>
      <c r="I7" s="1">
        <v>2</v>
      </c>
      <c r="J7">
        <v>63</v>
      </c>
      <c r="K7">
        <v>12</v>
      </c>
      <c r="L7">
        <v>210</v>
      </c>
      <c r="M7" s="1">
        <f t="shared" ref="M7:M12" si="8">J7/L7</f>
        <v>0.3</v>
      </c>
      <c r="N7" s="1">
        <f t="shared" ref="N7:N12" si="9">K7/L7</f>
        <v>5.7142857142857141E-2</v>
      </c>
      <c r="P7" s="1">
        <v>2</v>
      </c>
      <c r="Q7">
        <v>93</v>
      </c>
      <c r="R7">
        <v>2</v>
      </c>
      <c r="S7">
        <v>207</v>
      </c>
      <c r="T7" s="1">
        <f t="shared" ref="T7:T12" si="10">Q7/S7</f>
        <v>0.44927536231884058</v>
      </c>
      <c r="U7" s="1">
        <f t="shared" ref="U7:U12" si="11">R7/S7</f>
        <v>9.6618357487922701E-3</v>
      </c>
      <c r="X7" s="1">
        <v>3</v>
      </c>
      <c r="Y7">
        <v>65</v>
      </c>
      <c r="Z7">
        <v>50</v>
      </c>
      <c r="AA7">
        <v>142</v>
      </c>
      <c r="AB7" s="1">
        <f t="shared" si="0"/>
        <v>0.45774647887323944</v>
      </c>
      <c r="AC7" s="1">
        <f t="shared" si="1"/>
        <v>0.352112676056338</v>
      </c>
      <c r="AE7" s="1">
        <v>3</v>
      </c>
      <c r="AF7">
        <v>52</v>
      </c>
      <c r="AG7">
        <v>85</v>
      </c>
      <c r="AH7">
        <v>200</v>
      </c>
      <c r="AI7" s="1">
        <f t="shared" si="2"/>
        <v>0.26</v>
      </c>
      <c r="AJ7" s="1">
        <f t="shared" si="3"/>
        <v>0.42499999999999999</v>
      </c>
      <c r="AL7" s="1">
        <v>3</v>
      </c>
      <c r="AM7">
        <v>50</v>
      </c>
      <c r="AN7">
        <v>33</v>
      </c>
      <c r="AO7">
        <v>151</v>
      </c>
      <c r="AP7" s="1">
        <f t="shared" si="4"/>
        <v>0.33112582781456956</v>
      </c>
      <c r="AQ7" s="1">
        <f t="shared" si="5"/>
        <v>0.2185430463576159</v>
      </c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</row>
    <row r="8" spans="2:92" x14ac:dyDescent="0.2">
      <c r="B8" s="1">
        <v>3</v>
      </c>
      <c r="C8">
        <v>102</v>
      </c>
      <c r="D8">
        <v>46</v>
      </c>
      <c r="E8">
        <v>223</v>
      </c>
      <c r="F8" s="1">
        <f t="shared" si="6"/>
        <v>0.45739910313901344</v>
      </c>
      <c r="G8" s="1">
        <f t="shared" si="7"/>
        <v>0.20627802690582961</v>
      </c>
      <c r="I8" s="1">
        <v>3</v>
      </c>
      <c r="J8">
        <v>58</v>
      </c>
      <c r="K8">
        <v>61</v>
      </c>
      <c r="L8">
        <v>182</v>
      </c>
      <c r="M8" s="1">
        <f t="shared" si="8"/>
        <v>0.31868131868131866</v>
      </c>
      <c r="N8" s="1">
        <f t="shared" si="9"/>
        <v>0.33516483516483514</v>
      </c>
      <c r="P8" s="1">
        <v>3</v>
      </c>
      <c r="Q8">
        <v>51</v>
      </c>
      <c r="R8">
        <v>34</v>
      </c>
      <c r="S8">
        <v>205</v>
      </c>
      <c r="T8" s="1">
        <f t="shared" si="10"/>
        <v>0.24878048780487805</v>
      </c>
      <c r="U8" s="1">
        <f t="shared" si="11"/>
        <v>0.16585365853658537</v>
      </c>
      <c r="X8" s="1">
        <v>4</v>
      </c>
      <c r="Y8">
        <v>88</v>
      </c>
      <c r="Z8">
        <v>65</v>
      </c>
      <c r="AA8">
        <v>170</v>
      </c>
      <c r="AB8" s="1">
        <f t="shared" si="0"/>
        <v>0.51764705882352946</v>
      </c>
      <c r="AC8" s="1">
        <f t="shared" si="1"/>
        <v>0.38235294117647056</v>
      </c>
      <c r="AE8" s="1">
        <v>4</v>
      </c>
      <c r="AF8">
        <v>87</v>
      </c>
      <c r="AG8">
        <v>167</v>
      </c>
      <c r="AH8">
        <v>224</v>
      </c>
      <c r="AI8" s="1">
        <f t="shared" si="2"/>
        <v>0.38839285714285715</v>
      </c>
      <c r="AJ8" s="1">
        <f t="shared" si="3"/>
        <v>0.7455357142857143</v>
      </c>
      <c r="AL8" s="1">
        <v>4</v>
      </c>
      <c r="AM8">
        <v>68</v>
      </c>
      <c r="AN8">
        <v>72</v>
      </c>
      <c r="AO8">
        <v>139</v>
      </c>
      <c r="AP8" s="1">
        <f t="shared" si="4"/>
        <v>0.48920863309352519</v>
      </c>
      <c r="AQ8" s="1">
        <f t="shared" si="5"/>
        <v>0.51798561151079137</v>
      </c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</row>
    <row r="9" spans="2:92" x14ac:dyDescent="0.2">
      <c r="B9" s="1">
        <v>4</v>
      </c>
      <c r="C9">
        <v>93</v>
      </c>
      <c r="D9">
        <v>87</v>
      </c>
      <c r="E9">
        <v>175</v>
      </c>
      <c r="F9" s="1">
        <f t="shared" si="6"/>
        <v>0.53142857142857147</v>
      </c>
      <c r="G9" s="1">
        <f t="shared" si="7"/>
        <v>0.49714285714285716</v>
      </c>
      <c r="I9" s="1">
        <v>4</v>
      </c>
      <c r="J9">
        <v>90</v>
      </c>
      <c r="K9">
        <v>98</v>
      </c>
      <c r="L9">
        <v>156</v>
      </c>
      <c r="M9" s="1">
        <f t="shared" si="8"/>
        <v>0.57692307692307687</v>
      </c>
      <c r="N9" s="1">
        <f t="shared" si="9"/>
        <v>0.62820512820512819</v>
      </c>
      <c r="P9" s="1">
        <v>4</v>
      </c>
      <c r="Q9">
        <v>87</v>
      </c>
      <c r="R9">
        <v>54</v>
      </c>
      <c r="S9">
        <v>177</v>
      </c>
      <c r="T9" s="1">
        <f t="shared" si="10"/>
        <v>0.49152542372881358</v>
      </c>
      <c r="U9" s="1">
        <f t="shared" si="11"/>
        <v>0.30508474576271188</v>
      </c>
      <c r="X9" s="1">
        <v>5</v>
      </c>
      <c r="Y9">
        <v>71</v>
      </c>
      <c r="Z9">
        <v>50</v>
      </c>
      <c r="AA9">
        <v>171</v>
      </c>
      <c r="AB9" s="1">
        <f t="shared" si="0"/>
        <v>0.41520467836257308</v>
      </c>
      <c r="AC9" s="1">
        <f t="shared" si="1"/>
        <v>0.29239766081871343</v>
      </c>
      <c r="AE9" s="1">
        <v>5</v>
      </c>
      <c r="AF9">
        <v>96</v>
      </c>
      <c r="AG9">
        <v>197</v>
      </c>
      <c r="AH9">
        <v>296</v>
      </c>
      <c r="AI9" s="1">
        <f t="shared" si="2"/>
        <v>0.32432432432432434</v>
      </c>
      <c r="AJ9" s="1">
        <f t="shared" si="3"/>
        <v>0.66554054054054057</v>
      </c>
      <c r="AL9" s="1">
        <v>5</v>
      </c>
      <c r="AM9">
        <v>87</v>
      </c>
      <c r="AN9">
        <v>79</v>
      </c>
      <c r="AO9">
        <v>186</v>
      </c>
      <c r="AP9" s="1">
        <f t="shared" si="4"/>
        <v>0.46774193548387094</v>
      </c>
      <c r="AQ9" s="1">
        <f t="shared" si="5"/>
        <v>0.42473118279569894</v>
      </c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</row>
    <row r="10" spans="2:92" x14ac:dyDescent="0.2">
      <c r="B10" s="1">
        <v>5</v>
      </c>
      <c r="C10">
        <v>111</v>
      </c>
      <c r="D10">
        <v>140</v>
      </c>
      <c r="E10">
        <v>244</v>
      </c>
      <c r="F10" s="1">
        <f t="shared" si="6"/>
        <v>0.45491803278688525</v>
      </c>
      <c r="G10" s="1">
        <f t="shared" si="7"/>
        <v>0.57377049180327866</v>
      </c>
      <c r="I10" s="1">
        <v>5</v>
      </c>
      <c r="J10">
        <v>124</v>
      </c>
      <c r="K10">
        <v>147</v>
      </c>
      <c r="L10">
        <v>247</v>
      </c>
      <c r="M10" s="1">
        <f t="shared" si="8"/>
        <v>0.50202429149797567</v>
      </c>
      <c r="N10" s="1">
        <f t="shared" si="9"/>
        <v>0.59514170040485825</v>
      </c>
      <c r="P10" s="1">
        <v>5</v>
      </c>
      <c r="Q10">
        <v>116</v>
      </c>
      <c r="R10">
        <v>93</v>
      </c>
      <c r="S10">
        <v>234</v>
      </c>
      <c r="T10" s="1">
        <f t="shared" si="10"/>
        <v>0.49572649572649574</v>
      </c>
      <c r="U10" s="1">
        <f t="shared" si="11"/>
        <v>0.39743589743589741</v>
      </c>
      <c r="X10" s="1">
        <v>6</v>
      </c>
      <c r="Y10">
        <v>9</v>
      </c>
      <c r="Z10">
        <v>1</v>
      </c>
      <c r="AA10">
        <v>45</v>
      </c>
      <c r="AB10" s="1">
        <f t="shared" si="0"/>
        <v>0.2</v>
      </c>
      <c r="AC10" s="1">
        <f t="shared" si="1"/>
        <v>2.2222222222222223E-2</v>
      </c>
      <c r="AE10" s="1">
        <v>6</v>
      </c>
      <c r="AF10">
        <v>22</v>
      </c>
      <c r="AG10">
        <v>48</v>
      </c>
      <c r="AH10">
        <v>82</v>
      </c>
      <c r="AI10" s="1">
        <f t="shared" si="2"/>
        <v>0.26829268292682928</v>
      </c>
      <c r="AJ10" s="1">
        <f t="shared" si="3"/>
        <v>0.58536585365853655</v>
      </c>
      <c r="AL10" s="1">
        <v>6</v>
      </c>
      <c r="AM10">
        <v>49</v>
      </c>
      <c r="AN10">
        <v>51</v>
      </c>
      <c r="AO10">
        <v>108</v>
      </c>
      <c r="AP10" s="1">
        <f t="shared" si="4"/>
        <v>0.45370370370370372</v>
      </c>
      <c r="AQ10" s="1">
        <f t="shared" si="5"/>
        <v>0.47222222222222221</v>
      </c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</row>
    <row r="11" spans="2:92" x14ac:dyDescent="0.2">
      <c r="B11" s="1">
        <v>6</v>
      </c>
      <c r="C11">
        <v>26</v>
      </c>
      <c r="D11">
        <v>42</v>
      </c>
      <c r="E11">
        <v>56</v>
      </c>
      <c r="F11" s="1">
        <f t="shared" si="6"/>
        <v>0.4642857142857143</v>
      </c>
      <c r="G11" s="1">
        <f t="shared" si="7"/>
        <v>0.75</v>
      </c>
      <c r="I11" s="1">
        <v>6</v>
      </c>
      <c r="J11">
        <v>34</v>
      </c>
      <c r="K11">
        <v>73</v>
      </c>
      <c r="L11">
        <v>86</v>
      </c>
      <c r="M11" s="1">
        <f t="shared" si="8"/>
        <v>0.39534883720930231</v>
      </c>
      <c r="N11" s="1">
        <f t="shared" si="9"/>
        <v>0.84883720930232553</v>
      </c>
      <c r="P11" s="1">
        <v>6</v>
      </c>
      <c r="Q11">
        <v>40</v>
      </c>
      <c r="R11">
        <v>70</v>
      </c>
      <c r="S11">
        <v>99</v>
      </c>
      <c r="T11" s="1">
        <f t="shared" si="10"/>
        <v>0.40404040404040403</v>
      </c>
      <c r="U11" s="1">
        <f t="shared" si="11"/>
        <v>0.70707070707070707</v>
      </c>
      <c r="X11" s="1" t="s">
        <v>9</v>
      </c>
      <c r="Y11" s="1">
        <f>SUM(Y5:Y10)</f>
        <v>283</v>
      </c>
      <c r="Z11" s="1">
        <f t="shared" ref="Z11:AA11" si="12">SUM(Z5:Z10)</f>
        <v>232</v>
      </c>
      <c r="AA11" s="1">
        <f t="shared" si="12"/>
        <v>801</v>
      </c>
      <c r="AB11" s="1">
        <f t="shared" si="0"/>
        <v>0.35330836454431958</v>
      </c>
      <c r="AC11" s="1">
        <f t="shared" si="1"/>
        <v>0.28963795255930086</v>
      </c>
      <c r="AE11" s="1" t="s">
        <v>9</v>
      </c>
      <c r="AF11" s="1">
        <f>SUM(AF5:AF10)</f>
        <v>380</v>
      </c>
      <c r="AG11" s="1">
        <f t="shared" ref="AG11:AH11" si="13">SUM(AG5:AG10)</f>
        <v>542</v>
      </c>
      <c r="AH11" s="1">
        <f t="shared" si="13"/>
        <v>1236</v>
      </c>
      <c r="AI11" s="1">
        <f t="shared" si="2"/>
        <v>0.30744336569579289</v>
      </c>
      <c r="AJ11" s="1">
        <f t="shared" si="3"/>
        <v>0.43851132686084143</v>
      </c>
      <c r="AL11" s="1" t="s">
        <v>9</v>
      </c>
      <c r="AM11" s="1">
        <f>SUM(AM5:AM10)</f>
        <v>370</v>
      </c>
      <c r="AN11" s="1">
        <f t="shared" ref="AN11:AO11" si="14">SUM(AN5:AN10)</f>
        <v>262</v>
      </c>
      <c r="AO11" s="1">
        <f t="shared" si="14"/>
        <v>910</v>
      </c>
      <c r="AP11" s="1">
        <f t="shared" si="4"/>
        <v>0.40659340659340659</v>
      </c>
      <c r="AQ11" s="1">
        <f t="shared" si="5"/>
        <v>0.28791208791208789</v>
      </c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</row>
    <row r="12" spans="2:92" x14ac:dyDescent="0.2">
      <c r="B12" s="1" t="s">
        <v>9</v>
      </c>
      <c r="C12" s="1">
        <f>SUM(C6:C11)</f>
        <v>560</v>
      </c>
      <c r="D12" s="1">
        <f t="shared" ref="D12:E12" si="15">SUM(D6:D11)</f>
        <v>337</v>
      </c>
      <c r="E12" s="1">
        <f t="shared" si="15"/>
        <v>1131</v>
      </c>
      <c r="F12" s="1">
        <f t="shared" si="6"/>
        <v>0.49513704686118482</v>
      </c>
      <c r="G12" s="1">
        <f t="shared" si="7"/>
        <v>0.29796640141467728</v>
      </c>
      <c r="I12" s="1" t="s">
        <v>9</v>
      </c>
      <c r="J12" s="1">
        <f>SUM(J6:J11)</f>
        <v>466</v>
      </c>
      <c r="K12" s="1">
        <f t="shared" ref="K12:L12" si="16">SUM(K6:K11)</f>
        <v>395</v>
      </c>
      <c r="L12" s="1">
        <f t="shared" si="16"/>
        <v>1048</v>
      </c>
      <c r="M12" s="1">
        <f t="shared" si="8"/>
        <v>0.44465648854961831</v>
      </c>
      <c r="N12" s="1">
        <f t="shared" si="9"/>
        <v>0.37690839694656486</v>
      </c>
      <c r="P12" s="1" t="s">
        <v>9</v>
      </c>
      <c r="Q12" s="1">
        <f>SUM(Q6:Q11)</f>
        <v>475</v>
      </c>
      <c r="R12" s="1">
        <f t="shared" ref="R12:S12" si="17">SUM(R6:R11)</f>
        <v>256</v>
      </c>
      <c r="S12" s="1">
        <f t="shared" si="17"/>
        <v>1075</v>
      </c>
      <c r="T12" s="1">
        <f t="shared" si="10"/>
        <v>0.44186046511627908</v>
      </c>
      <c r="U12" s="1">
        <f t="shared" si="11"/>
        <v>0.23813953488372094</v>
      </c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</row>
    <row r="13" spans="2:92" x14ac:dyDescent="0.2">
      <c r="X13" t="s">
        <v>104</v>
      </c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</row>
    <row r="14" spans="2:92" x14ac:dyDescent="0.2">
      <c r="B14" t="s">
        <v>64</v>
      </c>
      <c r="X14" s="1" t="s">
        <v>3</v>
      </c>
      <c r="Y14" s="1" t="s">
        <v>4</v>
      </c>
      <c r="Z14" s="1" t="s">
        <v>5</v>
      </c>
      <c r="AA14" s="1" t="s">
        <v>6</v>
      </c>
      <c r="AB14" s="1" t="s">
        <v>7</v>
      </c>
      <c r="AC14" s="1" t="s">
        <v>8</v>
      </c>
      <c r="AE14" s="1" t="s">
        <v>3</v>
      </c>
      <c r="AF14" s="1" t="s">
        <v>4</v>
      </c>
      <c r="AG14" s="1" t="s">
        <v>5</v>
      </c>
      <c r="AH14" s="1" t="s">
        <v>6</v>
      </c>
      <c r="AI14" s="1" t="s">
        <v>7</v>
      </c>
      <c r="AJ14" s="1" t="s">
        <v>8</v>
      </c>
      <c r="AL14" s="1" t="s">
        <v>3</v>
      </c>
      <c r="AM14" s="1" t="s">
        <v>4</v>
      </c>
      <c r="AN14" s="1" t="s">
        <v>5</v>
      </c>
      <c r="AO14" s="1" t="s">
        <v>6</v>
      </c>
      <c r="AP14" s="1" t="s">
        <v>7</v>
      </c>
      <c r="AQ14" s="1" t="s">
        <v>8</v>
      </c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</row>
    <row r="15" spans="2:92" x14ac:dyDescent="0.2">
      <c r="B15" s="1" t="s">
        <v>3</v>
      </c>
      <c r="C15" s="1" t="s">
        <v>4</v>
      </c>
      <c r="D15" s="1" t="s">
        <v>5</v>
      </c>
      <c r="E15" s="1" t="s">
        <v>6</v>
      </c>
      <c r="F15" s="1" t="s">
        <v>7</v>
      </c>
      <c r="G15" s="1" t="s">
        <v>8</v>
      </c>
      <c r="I15" s="1" t="s">
        <v>3</v>
      </c>
      <c r="J15" s="1" t="s">
        <v>4</v>
      </c>
      <c r="K15" s="1" t="s">
        <v>5</v>
      </c>
      <c r="L15" s="1" t="s">
        <v>6</v>
      </c>
      <c r="M15" s="1" t="s">
        <v>7</v>
      </c>
      <c r="N15" s="1" t="s">
        <v>8</v>
      </c>
      <c r="P15" s="3"/>
      <c r="Q15" s="3"/>
      <c r="R15" s="3"/>
      <c r="S15" s="3"/>
      <c r="T15" s="3"/>
      <c r="U15" s="3"/>
      <c r="X15" s="1">
        <v>1</v>
      </c>
      <c r="Y15">
        <v>52</v>
      </c>
      <c r="Z15">
        <v>1</v>
      </c>
      <c r="AA15">
        <v>143</v>
      </c>
      <c r="AB15" s="1">
        <f>Y15/AA15</f>
        <v>0.36363636363636365</v>
      </c>
      <c r="AC15" s="1">
        <f>Z15/AA15</f>
        <v>6.993006993006993E-3</v>
      </c>
      <c r="AE15" s="1">
        <v>1</v>
      </c>
      <c r="AF15">
        <v>107</v>
      </c>
      <c r="AG15">
        <v>1</v>
      </c>
      <c r="AH15">
        <v>212</v>
      </c>
      <c r="AI15" s="1">
        <f>AF15/AH15</f>
        <v>0.50471698113207553</v>
      </c>
      <c r="AJ15" s="1">
        <f>AG15/AH15</f>
        <v>4.7169811320754715E-3</v>
      </c>
      <c r="AL15" s="1">
        <v>1</v>
      </c>
      <c r="AM15">
        <v>84</v>
      </c>
      <c r="AN15">
        <v>1</v>
      </c>
      <c r="AO15">
        <v>169</v>
      </c>
      <c r="AP15" s="1">
        <f>AM15/AO15</f>
        <v>0.49704142011834318</v>
      </c>
      <c r="AQ15" s="1">
        <f>AN15/AO15</f>
        <v>5.9171597633136093E-3</v>
      </c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</row>
    <row r="16" spans="2:92" x14ac:dyDescent="0.2">
      <c r="B16" s="1">
        <v>1</v>
      </c>
      <c r="C16">
        <v>122</v>
      </c>
      <c r="D16">
        <v>3</v>
      </c>
      <c r="E16">
        <v>125</v>
      </c>
      <c r="F16" s="1">
        <f>C16/E16</f>
        <v>0.97599999999999998</v>
      </c>
      <c r="G16" s="1">
        <f>D16/E16</f>
        <v>2.4E-2</v>
      </c>
      <c r="I16" s="1">
        <v>1</v>
      </c>
      <c r="J16" s="2">
        <v>111</v>
      </c>
      <c r="K16" s="2">
        <v>0</v>
      </c>
      <c r="L16" s="2">
        <v>120</v>
      </c>
      <c r="M16" s="1">
        <f>J16/L16</f>
        <v>0.92500000000000004</v>
      </c>
      <c r="N16" s="1">
        <f>K16/L16</f>
        <v>0</v>
      </c>
      <c r="P16" s="3"/>
      <c r="Q16" s="3"/>
      <c r="R16" s="3"/>
      <c r="S16" s="3"/>
      <c r="T16" s="3"/>
      <c r="U16" s="3"/>
      <c r="X16" s="1">
        <v>2</v>
      </c>
      <c r="Y16">
        <v>60</v>
      </c>
      <c r="Z16">
        <v>3</v>
      </c>
      <c r="AA16">
        <v>151</v>
      </c>
      <c r="AB16" s="1">
        <f t="shared" ref="AB16:AB21" si="18">Y16/AA16</f>
        <v>0.39735099337748342</v>
      </c>
      <c r="AC16" s="1">
        <f t="shared" ref="AC16:AC21" si="19">Z16/AA16</f>
        <v>1.9867549668874173E-2</v>
      </c>
      <c r="AE16" s="1">
        <v>2</v>
      </c>
      <c r="AF16">
        <v>92</v>
      </c>
      <c r="AG16">
        <v>1</v>
      </c>
      <c r="AH16">
        <v>183</v>
      </c>
      <c r="AI16" s="1">
        <f t="shared" ref="AI16:AI21" si="20">AF16/AH16</f>
        <v>0.50273224043715847</v>
      </c>
      <c r="AJ16" s="1">
        <f t="shared" ref="AJ16:AJ21" si="21">AG16/AH16</f>
        <v>5.4644808743169399E-3</v>
      </c>
      <c r="AL16" s="1">
        <v>2</v>
      </c>
      <c r="AM16">
        <v>69</v>
      </c>
      <c r="AN16">
        <v>2</v>
      </c>
      <c r="AO16">
        <v>162</v>
      </c>
      <c r="AP16" s="1">
        <f t="shared" ref="AP16:AP21" si="22">AM16/AO16</f>
        <v>0.42592592592592593</v>
      </c>
      <c r="AQ16" s="1">
        <f t="shared" ref="AQ16:AQ21" si="23">AN16/AO16</f>
        <v>1.2345679012345678E-2</v>
      </c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</row>
    <row r="17" spans="2:92" x14ac:dyDescent="0.2">
      <c r="B17" s="1">
        <v>2</v>
      </c>
      <c r="C17">
        <v>109</v>
      </c>
      <c r="D17">
        <v>7</v>
      </c>
      <c r="E17">
        <v>155</v>
      </c>
      <c r="F17" s="1">
        <f t="shared" ref="F17:F22" si="24">C17/E17</f>
        <v>0.70322580645161292</v>
      </c>
      <c r="G17" s="1">
        <f t="shared" ref="G17:G22" si="25">D17/E17</f>
        <v>4.5161290322580643E-2</v>
      </c>
      <c r="I17" s="1">
        <v>2</v>
      </c>
      <c r="J17" s="2">
        <v>83</v>
      </c>
      <c r="K17" s="2">
        <v>1</v>
      </c>
      <c r="L17" s="2">
        <v>157</v>
      </c>
      <c r="M17" s="1">
        <f t="shared" ref="M17:M22" si="26">J17/L17</f>
        <v>0.5286624203821656</v>
      </c>
      <c r="N17" s="1">
        <f t="shared" ref="N17:N22" si="27">K17/L17</f>
        <v>6.369426751592357E-3</v>
      </c>
      <c r="P17" s="3"/>
      <c r="Q17" s="3"/>
      <c r="R17" s="3"/>
      <c r="S17" s="3"/>
      <c r="T17" s="3"/>
      <c r="U17" s="3"/>
      <c r="X17" s="1">
        <v>3</v>
      </c>
      <c r="Y17">
        <v>63</v>
      </c>
      <c r="Z17">
        <v>9</v>
      </c>
      <c r="AA17">
        <v>143</v>
      </c>
      <c r="AB17" s="1">
        <f t="shared" si="18"/>
        <v>0.44055944055944057</v>
      </c>
      <c r="AC17" s="1">
        <f t="shared" si="19"/>
        <v>6.2937062937062943E-2</v>
      </c>
      <c r="AE17" s="1">
        <v>3</v>
      </c>
      <c r="AF17">
        <v>99</v>
      </c>
      <c r="AG17">
        <v>13</v>
      </c>
      <c r="AH17">
        <v>215</v>
      </c>
      <c r="AI17" s="1">
        <f t="shared" si="20"/>
        <v>0.46046511627906977</v>
      </c>
      <c r="AJ17" s="1">
        <f t="shared" si="21"/>
        <v>6.0465116279069767E-2</v>
      </c>
      <c r="AL17" s="1">
        <v>3</v>
      </c>
      <c r="AM17">
        <v>53</v>
      </c>
      <c r="AN17">
        <v>31</v>
      </c>
      <c r="AO17">
        <v>185</v>
      </c>
      <c r="AP17" s="1">
        <f t="shared" si="22"/>
        <v>0.2864864864864865</v>
      </c>
      <c r="AQ17" s="1">
        <f t="shared" si="23"/>
        <v>0.16756756756756758</v>
      </c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</row>
    <row r="18" spans="2:92" x14ac:dyDescent="0.2">
      <c r="B18" s="1">
        <v>3</v>
      </c>
      <c r="C18">
        <v>99</v>
      </c>
      <c r="D18">
        <v>34</v>
      </c>
      <c r="E18">
        <v>173</v>
      </c>
      <c r="F18" s="1">
        <f t="shared" si="24"/>
        <v>0.5722543352601156</v>
      </c>
      <c r="G18" s="1">
        <f t="shared" si="25"/>
        <v>0.19653179190751446</v>
      </c>
      <c r="I18" s="1">
        <v>3</v>
      </c>
      <c r="J18" s="2">
        <v>69</v>
      </c>
      <c r="K18" s="2">
        <v>37</v>
      </c>
      <c r="L18" s="2">
        <v>143</v>
      </c>
      <c r="M18" s="1">
        <f t="shared" si="26"/>
        <v>0.4825174825174825</v>
      </c>
      <c r="N18" s="1">
        <f t="shared" si="27"/>
        <v>0.25874125874125875</v>
      </c>
      <c r="P18" s="3"/>
      <c r="Q18" s="3"/>
      <c r="R18" s="3"/>
      <c r="S18" s="3"/>
      <c r="T18" s="3"/>
      <c r="U18" s="3"/>
      <c r="X18" s="1">
        <v>4</v>
      </c>
      <c r="Y18">
        <v>56</v>
      </c>
      <c r="Z18">
        <v>30</v>
      </c>
      <c r="AA18">
        <v>150</v>
      </c>
      <c r="AB18" s="1">
        <f t="shared" si="18"/>
        <v>0.37333333333333335</v>
      </c>
      <c r="AC18" s="1">
        <f t="shared" si="19"/>
        <v>0.2</v>
      </c>
      <c r="AE18" s="1">
        <v>4</v>
      </c>
      <c r="AF18">
        <v>93</v>
      </c>
      <c r="AG18">
        <v>90</v>
      </c>
      <c r="AH18">
        <v>187</v>
      </c>
      <c r="AI18" s="1">
        <f t="shared" si="20"/>
        <v>0.49732620320855614</v>
      </c>
      <c r="AJ18" s="1">
        <f t="shared" si="21"/>
        <v>0.48128342245989303</v>
      </c>
      <c r="AL18" s="1">
        <v>4</v>
      </c>
      <c r="AM18">
        <v>89</v>
      </c>
      <c r="AN18">
        <v>88</v>
      </c>
      <c r="AO18">
        <v>207</v>
      </c>
      <c r="AP18" s="1">
        <f t="shared" si="22"/>
        <v>0.42995169082125606</v>
      </c>
      <c r="AQ18" s="1">
        <f t="shared" si="23"/>
        <v>0.4251207729468599</v>
      </c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</row>
    <row r="19" spans="2:92" x14ac:dyDescent="0.2">
      <c r="B19" s="1">
        <v>4</v>
      </c>
      <c r="C19">
        <v>117</v>
      </c>
      <c r="D19">
        <v>83</v>
      </c>
      <c r="E19">
        <v>157</v>
      </c>
      <c r="F19" s="1">
        <f t="shared" si="24"/>
        <v>0.74522292993630568</v>
      </c>
      <c r="G19" s="1">
        <f t="shared" si="25"/>
        <v>0.5286624203821656</v>
      </c>
      <c r="I19" s="1">
        <v>4</v>
      </c>
      <c r="J19" s="2">
        <v>61</v>
      </c>
      <c r="K19" s="2">
        <v>72</v>
      </c>
      <c r="L19" s="2">
        <v>139</v>
      </c>
      <c r="M19" s="1">
        <f t="shared" si="26"/>
        <v>0.43884892086330934</v>
      </c>
      <c r="N19" s="1">
        <f t="shared" si="27"/>
        <v>0.51798561151079137</v>
      </c>
      <c r="P19" s="3"/>
      <c r="Q19" s="3"/>
      <c r="R19" s="3"/>
      <c r="S19" s="3"/>
      <c r="T19" s="3"/>
      <c r="U19" s="3"/>
      <c r="X19" s="1">
        <v>5</v>
      </c>
      <c r="Y19">
        <v>74</v>
      </c>
      <c r="Z19">
        <v>62</v>
      </c>
      <c r="AA19">
        <v>176</v>
      </c>
      <c r="AB19" s="1">
        <f t="shared" si="18"/>
        <v>0.42045454545454547</v>
      </c>
      <c r="AC19" s="1">
        <f t="shared" si="19"/>
        <v>0.35227272727272729</v>
      </c>
      <c r="AE19" s="1">
        <v>5</v>
      </c>
      <c r="AF19">
        <v>127</v>
      </c>
      <c r="AG19">
        <v>157</v>
      </c>
      <c r="AH19">
        <v>242</v>
      </c>
      <c r="AI19" s="1">
        <f t="shared" si="20"/>
        <v>0.52479338842975209</v>
      </c>
      <c r="AJ19" s="1">
        <f t="shared" si="21"/>
        <v>0.64876033057851235</v>
      </c>
      <c r="AL19" s="1">
        <v>5</v>
      </c>
      <c r="AM19">
        <v>111</v>
      </c>
      <c r="AN19">
        <v>148</v>
      </c>
      <c r="AO19">
        <v>256</v>
      </c>
      <c r="AP19" s="1">
        <f t="shared" si="22"/>
        <v>0.43359375</v>
      </c>
      <c r="AQ19" s="1">
        <f t="shared" si="23"/>
        <v>0.578125</v>
      </c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7"/>
      <c r="CA19" s="7"/>
      <c r="CB19" s="7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</row>
    <row r="20" spans="2:92" x14ac:dyDescent="0.2">
      <c r="B20" s="1">
        <v>5</v>
      </c>
      <c r="C20">
        <v>130</v>
      </c>
      <c r="D20">
        <v>156</v>
      </c>
      <c r="E20">
        <v>206</v>
      </c>
      <c r="F20" s="1">
        <f t="shared" si="24"/>
        <v>0.6310679611650486</v>
      </c>
      <c r="G20" s="1">
        <f t="shared" si="25"/>
        <v>0.75728155339805825</v>
      </c>
      <c r="I20" s="1">
        <v>5</v>
      </c>
      <c r="J20" s="2">
        <v>61</v>
      </c>
      <c r="K20" s="2">
        <v>159</v>
      </c>
      <c r="L20" s="2">
        <v>230</v>
      </c>
      <c r="M20" s="1">
        <f t="shared" si="26"/>
        <v>0.26521739130434785</v>
      </c>
      <c r="N20" s="1">
        <f t="shared" si="27"/>
        <v>0.69130434782608696</v>
      </c>
      <c r="P20" s="3"/>
      <c r="Q20" s="3"/>
      <c r="R20" s="3"/>
      <c r="S20" s="3"/>
      <c r="T20" s="3"/>
      <c r="U20" s="3"/>
      <c r="X20" s="1">
        <v>6</v>
      </c>
      <c r="Y20">
        <v>55</v>
      </c>
      <c r="Z20">
        <v>37</v>
      </c>
      <c r="AA20">
        <v>103</v>
      </c>
      <c r="AB20" s="1">
        <f t="shared" si="18"/>
        <v>0.53398058252427183</v>
      </c>
      <c r="AC20" s="1">
        <f t="shared" si="19"/>
        <v>0.35922330097087379</v>
      </c>
      <c r="AE20" s="1">
        <v>6</v>
      </c>
      <c r="AF20">
        <v>32</v>
      </c>
      <c r="AG20">
        <v>41</v>
      </c>
      <c r="AH20">
        <v>55</v>
      </c>
      <c r="AI20" s="1">
        <f t="shared" si="20"/>
        <v>0.58181818181818179</v>
      </c>
      <c r="AJ20" s="1">
        <f t="shared" si="21"/>
        <v>0.74545454545454548</v>
      </c>
      <c r="AL20" s="1">
        <v>6</v>
      </c>
      <c r="AM20">
        <v>16</v>
      </c>
      <c r="AN20">
        <v>11</v>
      </c>
      <c r="AO20">
        <v>55</v>
      </c>
      <c r="AP20" s="1">
        <f t="shared" si="22"/>
        <v>0.29090909090909089</v>
      </c>
      <c r="AQ20" s="1">
        <f t="shared" si="23"/>
        <v>0.2</v>
      </c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7"/>
      <c r="CA20" s="7"/>
      <c r="CB20" s="7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</row>
    <row r="21" spans="2:92" x14ac:dyDescent="0.2">
      <c r="B21" s="1">
        <v>6</v>
      </c>
      <c r="C21">
        <v>21</v>
      </c>
      <c r="D21">
        <v>38</v>
      </c>
      <c r="E21">
        <v>56</v>
      </c>
      <c r="F21" s="1">
        <f t="shared" si="24"/>
        <v>0.375</v>
      </c>
      <c r="G21" s="1">
        <f t="shared" si="25"/>
        <v>0.6785714285714286</v>
      </c>
      <c r="I21" s="1">
        <v>6</v>
      </c>
      <c r="J21" s="2">
        <v>19</v>
      </c>
      <c r="K21" s="2">
        <v>26</v>
      </c>
      <c r="L21" s="2">
        <v>52</v>
      </c>
      <c r="M21" s="1">
        <f t="shared" si="26"/>
        <v>0.36538461538461536</v>
      </c>
      <c r="N21" s="1">
        <f t="shared" si="27"/>
        <v>0.5</v>
      </c>
      <c r="P21" s="3"/>
      <c r="Q21" s="3"/>
      <c r="R21" s="3"/>
      <c r="S21" s="3"/>
      <c r="T21" s="3"/>
      <c r="U21" s="3"/>
      <c r="X21" s="1" t="s">
        <v>9</v>
      </c>
      <c r="Y21" s="1">
        <f>SUM(Y15:Y20)</f>
        <v>360</v>
      </c>
      <c r="Z21" s="1">
        <f t="shared" ref="Z21:AA21" si="28">SUM(Z15:Z20)</f>
        <v>142</v>
      </c>
      <c r="AA21" s="1">
        <f t="shared" si="28"/>
        <v>866</v>
      </c>
      <c r="AB21" s="1">
        <f t="shared" si="18"/>
        <v>0.41570438799076215</v>
      </c>
      <c r="AC21" s="1">
        <f t="shared" si="19"/>
        <v>0.16397228637413394</v>
      </c>
      <c r="AE21" s="1" t="s">
        <v>9</v>
      </c>
      <c r="AF21" s="1">
        <f>SUM(AF15:AF20)</f>
        <v>550</v>
      </c>
      <c r="AG21" s="1">
        <f t="shared" ref="AG21:AH21" si="29">SUM(AG15:AG20)</f>
        <v>303</v>
      </c>
      <c r="AH21" s="1">
        <f t="shared" si="29"/>
        <v>1094</v>
      </c>
      <c r="AI21" s="1">
        <f t="shared" si="20"/>
        <v>0.50274223034734922</v>
      </c>
      <c r="AJ21" s="1">
        <f t="shared" si="21"/>
        <v>0.27696526508226693</v>
      </c>
      <c r="AL21" s="1" t="s">
        <v>9</v>
      </c>
      <c r="AM21" s="1">
        <f>SUM(AM15:AM20)</f>
        <v>422</v>
      </c>
      <c r="AN21" s="1">
        <f t="shared" ref="AN21:AO21" si="30">SUM(AN15:AN20)</f>
        <v>281</v>
      </c>
      <c r="AO21" s="1">
        <f t="shared" si="30"/>
        <v>1034</v>
      </c>
      <c r="AP21" s="1">
        <f t="shared" si="22"/>
        <v>0.40812379110251451</v>
      </c>
      <c r="AQ21" s="1">
        <f t="shared" si="23"/>
        <v>0.27176015473887816</v>
      </c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7"/>
      <c r="CA21" s="7"/>
      <c r="CB21" s="7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</row>
    <row r="22" spans="2:92" x14ac:dyDescent="0.2">
      <c r="B22" s="1" t="s">
        <v>9</v>
      </c>
      <c r="C22" s="1">
        <f>SUM(C16:C21)</f>
        <v>598</v>
      </c>
      <c r="D22" s="1">
        <f t="shared" ref="D22:E22" si="31">SUM(D16:D21)</f>
        <v>321</v>
      </c>
      <c r="E22" s="1">
        <f t="shared" si="31"/>
        <v>872</v>
      </c>
      <c r="F22" s="1">
        <f t="shared" si="24"/>
        <v>0.68577981651376152</v>
      </c>
      <c r="G22" s="1">
        <f t="shared" si="25"/>
        <v>0.36811926605504586</v>
      </c>
      <c r="I22" s="1" t="s">
        <v>9</v>
      </c>
      <c r="J22" s="1">
        <f>SUM(J16:J21)</f>
        <v>404</v>
      </c>
      <c r="K22" s="1">
        <f t="shared" ref="K22:L22" si="32">SUM(K16:K21)</f>
        <v>295</v>
      </c>
      <c r="L22" s="1">
        <f t="shared" si="32"/>
        <v>841</v>
      </c>
      <c r="M22" s="1">
        <f t="shared" si="26"/>
        <v>0.48038049940546967</v>
      </c>
      <c r="N22" s="1">
        <f t="shared" si="27"/>
        <v>0.35077288941736029</v>
      </c>
      <c r="P22" s="3"/>
      <c r="Q22" s="3"/>
      <c r="R22" s="3"/>
      <c r="S22" s="3"/>
      <c r="T22" s="3"/>
      <c r="U22" s="3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7"/>
      <c r="CA22" s="7"/>
      <c r="CB22" s="7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</row>
    <row r="23" spans="2:92" x14ac:dyDescent="0.2">
      <c r="P23" s="3"/>
      <c r="Q23" s="3"/>
      <c r="R23" s="3"/>
      <c r="S23" s="3"/>
      <c r="T23" s="3"/>
      <c r="U23" s="3"/>
      <c r="X23" t="s">
        <v>105</v>
      </c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7"/>
      <c r="CA23" s="7"/>
      <c r="CB23" s="7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</row>
    <row r="24" spans="2:92" x14ac:dyDescent="0.2">
      <c r="B24" t="s">
        <v>65</v>
      </c>
      <c r="P24" s="3"/>
      <c r="Q24" s="3"/>
      <c r="R24" s="3"/>
      <c r="S24" s="3"/>
      <c r="T24" s="3"/>
      <c r="U24" s="3"/>
      <c r="X24" s="1" t="s">
        <v>3</v>
      </c>
      <c r="Y24" s="1" t="s">
        <v>4</v>
      </c>
      <c r="Z24" s="1" t="s">
        <v>5</v>
      </c>
      <c r="AA24" s="1" t="s">
        <v>6</v>
      </c>
      <c r="AB24" s="1" t="s">
        <v>7</v>
      </c>
      <c r="AC24" s="1" t="s">
        <v>8</v>
      </c>
      <c r="AE24" s="1" t="s">
        <v>3</v>
      </c>
      <c r="AF24" s="1" t="s">
        <v>4</v>
      </c>
      <c r="AG24" s="1" t="s">
        <v>5</v>
      </c>
      <c r="AH24" s="1" t="s">
        <v>6</v>
      </c>
      <c r="AI24" s="1" t="s">
        <v>7</v>
      </c>
      <c r="AJ24" s="1" t="s">
        <v>8</v>
      </c>
      <c r="AL24" s="1" t="s">
        <v>3</v>
      </c>
      <c r="AM24" s="1" t="s">
        <v>4</v>
      </c>
      <c r="AN24" s="1" t="s">
        <v>5</v>
      </c>
      <c r="AO24" s="1" t="s">
        <v>6</v>
      </c>
      <c r="AP24" s="1" t="s">
        <v>7</v>
      </c>
      <c r="AQ24" s="1" t="s">
        <v>8</v>
      </c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7"/>
      <c r="CA24" s="7"/>
      <c r="CB24" s="7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</row>
    <row r="25" spans="2:92" x14ac:dyDescent="0.2">
      <c r="B25" s="1" t="s">
        <v>3</v>
      </c>
      <c r="C25" s="1" t="s">
        <v>4</v>
      </c>
      <c r="D25" s="1" t="s">
        <v>5</v>
      </c>
      <c r="E25" s="1" t="s">
        <v>6</v>
      </c>
      <c r="F25" s="1" t="s">
        <v>7</v>
      </c>
      <c r="G25" s="1" t="s">
        <v>8</v>
      </c>
      <c r="I25" s="1" t="s">
        <v>3</v>
      </c>
      <c r="J25" s="1" t="s">
        <v>4</v>
      </c>
      <c r="K25" s="1" t="s">
        <v>5</v>
      </c>
      <c r="L25" s="1" t="s">
        <v>6</v>
      </c>
      <c r="M25" s="1" t="s">
        <v>7</v>
      </c>
      <c r="N25" s="1" t="s">
        <v>8</v>
      </c>
      <c r="P25" s="3"/>
      <c r="Q25" s="3"/>
      <c r="R25" s="3"/>
      <c r="S25" s="3"/>
      <c r="T25" s="3"/>
      <c r="U25" s="3"/>
      <c r="X25" s="1">
        <v>1</v>
      </c>
      <c r="Y25">
        <v>50</v>
      </c>
      <c r="Z25">
        <v>2</v>
      </c>
      <c r="AA25">
        <v>156</v>
      </c>
      <c r="AB25" s="1">
        <f>Y25/AA25</f>
        <v>0.32051282051282054</v>
      </c>
      <c r="AC25" s="1">
        <f>Z25/AA25</f>
        <v>1.282051282051282E-2</v>
      </c>
      <c r="AE25" s="1">
        <v>1</v>
      </c>
      <c r="AF25">
        <v>37</v>
      </c>
      <c r="AG25">
        <v>4</v>
      </c>
      <c r="AH25">
        <v>129</v>
      </c>
      <c r="AI25" s="1">
        <f>AF25/AH25</f>
        <v>0.2868217054263566</v>
      </c>
      <c r="AJ25" s="1">
        <f>AG25/AH25</f>
        <v>3.1007751937984496E-2</v>
      </c>
      <c r="AL25" s="1">
        <v>1</v>
      </c>
      <c r="AM25">
        <v>41</v>
      </c>
      <c r="AN25">
        <v>1</v>
      </c>
      <c r="AO25">
        <v>116</v>
      </c>
      <c r="AP25" s="1">
        <f>AM25/AO25</f>
        <v>0.35344827586206895</v>
      </c>
      <c r="AQ25" s="1">
        <f>AN25/AO25</f>
        <v>8.6206896551724137E-3</v>
      </c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</row>
    <row r="26" spans="2:92" x14ac:dyDescent="0.2">
      <c r="B26" s="1">
        <v>1</v>
      </c>
      <c r="C26">
        <v>96</v>
      </c>
      <c r="D26">
        <v>19</v>
      </c>
      <c r="E26">
        <v>139</v>
      </c>
      <c r="F26" s="1">
        <f>C26/E26</f>
        <v>0.69064748201438853</v>
      </c>
      <c r="G26" s="1">
        <f>D26/E26</f>
        <v>0.1366906474820144</v>
      </c>
      <c r="I26" s="1">
        <v>1</v>
      </c>
      <c r="J26">
        <v>96</v>
      </c>
      <c r="K26">
        <v>15</v>
      </c>
      <c r="L26">
        <v>130</v>
      </c>
      <c r="M26" s="1">
        <f>J26/L26</f>
        <v>0.7384615384615385</v>
      </c>
      <c r="N26" s="1">
        <f>K26/L26</f>
        <v>0.11538461538461539</v>
      </c>
      <c r="P26" s="3"/>
      <c r="Q26" s="4"/>
      <c r="R26" s="4"/>
      <c r="S26" s="4"/>
      <c r="T26" s="3"/>
      <c r="U26" s="3"/>
      <c r="X26" s="1">
        <v>2</v>
      </c>
      <c r="Y26">
        <v>52</v>
      </c>
      <c r="Z26">
        <v>20</v>
      </c>
      <c r="AA26">
        <v>159</v>
      </c>
      <c r="AB26" s="1">
        <f t="shared" ref="AB26:AB31" si="33">Y26/AA26</f>
        <v>0.32704402515723269</v>
      </c>
      <c r="AC26" s="1">
        <f t="shared" ref="AC26:AC31" si="34">Z26/AA26</f>
        <v>0.12578616352201258</v>
      </c>
      <c r="AE26" s="1">
        <v>2</v>
      </c>
      <c r="AF26">
        <v>47</v>
      </c>
      <c r="AG26">
        <v>20</v>
      </c>
      <c r="AH26">
        <v>142</v>
      </c>
      <c r="AI26" s="1">
        <f t="shared" ref="AI26:AI31" si="35">AF26/AH26</f>
        <v>0.33098591549295775</v>
      </c>
      <c r="AJ26" s="1">
        <f t="shared" ref="AJ26:AJ31" si="36">AG26/AH26</f>
        <v>0.14084507042253522</v>
      </c>
      <c r="AL26" s="1">
        <v>2</v>
      </c>
      <c r="AM26">
        <v>61</v>
      </c>
      <c r="AN26">
        <v>14</v>
      </c>
      <c r="AO26">
        <v>156</v>
      </c>
      <c r="AP26" s="1">
        <f t="shared" ref="AP26:AP31" si="37">AM26/AO26</f>
        <v>0.39102564102564102</v>
      </c>
      <c r="AQ26" s="1">
        <f t="shared" ref="AQ26:AQ31" si="38">AN26/AO26</f>
        <v>8.9743589743589744E-2</v>
      </c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</row>
    <row r="27" spans="2:92" x14ac:dyDescent="0.2">
      <c r="B27" s="1">
        <v>2</v>
      </c>
      <c r="C27">
        <v>117</v>
      </c>
      <c r="D27">
        <v>23</v>
      </c>
      <c r="E27">
        <v>160</v>
      </c>
      <c r="F27" s="1">
        <f t="shared" ref="F27:F32" si="39">C27/E27</f>
        <v>0.73124999999999996</v>
      </c>
      <c r="G27" s="1">
        <f t="shared" ref="G27:G32" si="40">D27/E27</f>
        <v>0.14374999999999999</v>
      </c>
      <c r="I27" s="1">
        <v>2</v>
      </c>
      <c r="J27">
        <v>110</v>
      </c>
      <c r="K27">
        <v>19</v>
      </c>
      <c r="L27">
        <v>169</v>
      </c>
      <c r="M27" s="1">
        <f t="shared" ref="M27:M32" si="41">J27/L27</f>
        <v>0.65088757396449703</v>
      </c>
      <c r="N27" s="1">
        <f t="shared" ref="N27:N32" si="42">K27/L27</f>
        <v>0.11242603550295859</v>
      </c>
      <c r="P27" s="3"/>
      <c r="Q27" s="4"/>
      <c r="R27" s="4"/>
      <c r="S27" s="4"/>
      <c r="T27" s="3"/>
      <c r="U27" s="3"/>
      <c r="X27" s="1">
        <v>3</v>
      </c>
      <c r="Y27">
        <v>82</v>
      </c>
      <c r="Z27">
        <v>29</v>
      </c>
      <c r="AA27">
        <v>187</v>
      </c>
      <c r="AB27" s="1">
        <f t="shared" si="33"/>
        <v>0.43850267379679142</v>
      </c>
      <c r="AC27" s="1">
        <f t="shared" si="34"/>
        <v>0.15508021390374332</v>
      </c>
      <c r="AE27" s="1">
        <v>3</v>
      </c>
      <c r="AF27">
        <v>62</v>
      </c>
      <c r="AG27">
        <v>45</v>
      </c>
      <c r="AH27">
        <v>159</v>
      </c>
      <c r="AI27" s="1">
        <f t="shared" si="35"/>
        <v>0.38993710691823902</v>
      </c>
      <c r="AJ27" s="1">
        <f t="shared" si="36"/>
        <v>0.28301886792452829</v>
      </c>
      <c r="AL27" s="1">
        <v>3</v>
      </c>
      <c r="AM27">
        <v>61</v>
      </c>
      <c r="AN27">
        <v>32</v>
      </c>
      <c r="AO27">
        <v>157</v>
      </c>
      <c r="AP27" s="1">
        <f t="shared" si="37"/>
        <v>0.38853503184713378</v>
      </c>
      <c r="AQ27" s="1">
        <f t="shared" si="38"/>
        <v>0.20382165605095542</v>
      </c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</row>
    <row r="28" spans="2:92" x14ac:dyDescent="0.2">
      <c r="B28" s="1">
        <v>3</v>
      </c>
      <c r="C28">
        <v>111</v>
      </c>
      <c r="D28">
        <v>91</v>
      </c>
      <c r="E28">
        <v>152</v>
      </c>
      <c r="F28" s="1">
        <f t="shared" si="39"/>
        <v>0.73026315789473684</v>
      </c>
      <c r="G28" s="1">
        <f t="shared" si="40"/>
        <v>0.59868421052631582</v>
      </c>
      <c r="I28" s="1">
        <v>3</v>
      </c>
      <c r="J28">
        <v>94</v>
      </c>
      <c r="K28">
        <v>102</v>
      </c>
      <c r="L28">
        <v>167</v>
      </c>
      <c r="M28" s="1">
        <f t="shared" si="41"/>
        <v>0.56287425149700598</v>
      </c>
      <c r="N28" s="1">
        <f t="shared" si="42"/>
        <v>0.6107784431137725</v>
      </c>
      <c r="P28" s="3"/>
      <c r="Q28" s="4"/>
      <c r="R28" s="4"/>
      <c r="S28" s="4"/>
      <c r="T28" s="3"/>
      <c r="U28" s="3"/>
      <c r="X28" s="1">
        <v>4</v>
      </c>
      <c r="Y28">
        <v>84</v>
      </c>
      <c r="Z28">
        <v>51</v>
      </c>
      <c r="AA28">
        <v>167</v>
      </c>
      <c r="AB28" s="1">
        <f t="shared" si="33"/>
        <v>0.50299401197604787</v>
      </c>
      <c r="AC28" s="1">
        <f t="shared" si="34"/>
        <v>0.30538922155688625</v>
      </c>
      <c r="AE28" s="1">
        <v>4</v>
      </c>
      <c r="AF28">
        <v>65</v>
      </c>
      <c r="AG28">
        <v>60</v>
      </c>
      <c r="AH28">
        <v>148</v>
      </c>
      <c r="AI28" s="1">
        <f t="shared" si="35"/>
        <v>0.4391891891891892</v>
      </c>
      <c r="AJ28" s="1">
        <f t="shared" si="36"/>
        <v>0.40540540540540543</v>
      </c>
      <c r="AL28" s="1">
        <v>4</v>
      </c>
      <c r="AM28">
        <v>74</v>
      </c>
      <c r="AN28">
        <v>41</v>
      </c>
      <c r="AO28">
        <v>151</v>
      </c>
      <c r="AP28" s="1">
        <f t="shared" si="37"/>
        <v>0.49006622516556292</v>
      </c>
      <c r="AQ28" s="1">
        <f t="shared" si="38"/>
        <v>0.27152317880794702</v>
      </c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</row>
    <row r="29" spans="2:92" x14ac:dyDescent="0.2">
      <c r="B29" s="1">
        <v>4</v>
      </c>
      <c r="C29">
        <v>119</v>
      </c>
      <c r="D29">
        <v>150</v>
      </c>
      <c r="E29">
        <v>186</v>
      </c>
      <c r="F29" s="1">
        <f t="shared" si="39"/>
        <v>0.63978494623655913</v>
      </c>
      <c r="G29" s="1">
        <f t="shared" si="40"/>
        <v>0.80645161290322576</v>
      </c>
      <c r="I29" s="1">
        <v>4</v>
      </c>
      <c r="J29">
        <v>113</v>
      </c>
      <c r="K29">
        <v>159</v>
      </c>
      <c r="L29">
        <v>204</v>
      </c>
      <c r="M29" s="1">
        <f t="shared" si="41"/>
        <v>0.55392156862745101</v>
      </c>
      <c r="N29" s="1">
        <f t="shared" si="42"/>
        <v>0.77941176470588236</v>
      </c>
      <c r="P29" s="3"/>
      <c r="Q29" s="4"/>
      <c r="R29" s="4"/>
      <c r="S29" s="4"/>
      <c r="T29" s="3"/>
      <c r="U29" s="3"/>
      <c r="X29" s="1">
        <v>5</v>
      </c>
      <c r="Y29">
        <v>103</v>
      </c>
      <c r="Z29">
        <v>74</v>
      </c>
      <c r="AA29">
        <v>186</v>
      </c>
      <c r="AB29" s="1">
        <f t="shared" si="33"/>
        <v>0.55376344086021501</v>
      </c>
      <c r="AC29" s="1">
        <f t="shared" si="34"/>
        <v>0.39784946236559138</v>
      </c>
      <c r="AE29" s="1">
        <v>5</v>
      </c>
      <c r="AF29">
        <v>78</v>
      </c>
      <c r="AG29">
        <v>89</v>
      </c>
      <c r="AH29">
        <v>153</v>
      </c>
      <c r="AI29" s="1">
        <f t="shared" si="35"/>
        <v>0.50980392156862742</v>
      </c>
      <c r="AJ29" s="1">
        <f t="shared" si="36"/>
        <v>0.5816993464052288</v>
      </c>
      <c r="AL29" s="1">
        <v>5</v>
      </c>
      <c r="AM29">
        <v>83</v>
      </c>
      <c r="AN29">
        <v>90</v>
      </c>
      <c r="AO29">
        <v>163</v>
      </c>
      <c r="AP29" s="1">
        <f t="shared" si="37"/>
        <v>0.50920245398773001</v>
      </c>
      <c r="AQ29" s="1">
        <f t="shared" si="38"/>
        <v>0.55214723926380371</v>
      </c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7"/>
      <c r="BK29" s="7"/>
      <c r="BL29" s="7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7"/>
      <c r="CH29" s="7"/>
      <c r="CI29" s="7"/>
      <c r="CJ29" s="6"/>
      <c r="CK29" s="6"/>
      <c r="CL29" s="6"/>
      <c r="CM29" s="6"/>
      <c r="CN29" s="6"/>
    </row>
    <row r="30" spans="2:92" x14ac:dyDescent="0.2">
      <c r="B30" s="1">
        <v>5</v>
      </c>
      <c r="C30">
        <v>136</v>
      </c>
      <c r="D30">
        <v>174</v>
      </c>
      <c r="E30">
        <v>274</v>
      </c>
      <c r="F30" s="1">
        <f t="shared" si="39"/>
        <v>0.49635036496350365</v>
      </c>
      <c r="G30" s="1">
        <f t="shared" si="40"/>
        <v>0.63503649635036497</v>
      </c>
      <c r="I30" s="1">
        <v>5</v>
      </c>
      <c r="J30">
        <v>116</v>
      </c>
      <c r="K30">
        <v>172</v>
      </c>
      <c r="L30">
        <v>297</v>
      </c>
      <c r="M30" s="1">
        <f t="shared" si="41"/>
        <v>0.39057239057239057</v>
      </c>
      <c r="N30" s="1">
        <f t="shared" si="42"/>
        <v>0.57912457912457915</v>
      </c>
      <c r="P30" s="3"/>
      <c r="Q30" s="4"/>
      <c r="R30" s="4"/>
      <c r="S30" s="4"/>
      <c r="T30" s="3"/>
      <c r="U30" s="3"/>
      <c r="X30" s="1">
        <v>6</v>
      </c>
      <c r="Y30">
        <v>11</v>
      </c>
      <c r="Z30">
        <v>4</v>
      </c>
      <c r="AA30">
        <v>32</v>
      </c>
      <c r="AB30" s="1">
        <f t="shared" si="33"/>
        <v>0.34375</v>
      </c>
      <c r="AC30" s="1">
        <f t="shared" si="34"/>
        <v>0.125</v>
      </c>
      <c r="AE30" s="1">
        <v>6</v>
      </c>
      <c r="AF30">
        <v>9</v>
      </c>
      <c r="AG30">
        <v>2</v>
      </c>
      <c r="AH30">
        <v>38</v>
      </c>
      <c r="AI30" s="1">
        <f t="shared" si="35"/>
        <v>0.23684210526315788</v>
      </c>
      <c r="AJ30" s="1">
        <f t="shared" si="36"/>
        <v>5.2631578947368418E-2</v>
      </c>
      <c r="AL30" s="1">
        <v>6</v>
      </c>
      <c r="AM30">
        <v>9</v>
      </c>
      <c r="AN30">
        <v>12</v>
      </c>
      <c r="AO30">
        <v>34</v>
      </c>
      <c r="AP30" s="1">
        <f t="shared" si="37"/>
        <v>0.26470588235294118</v>
      </c>
      <c r="AQ30" s="1">
        <f t="shared" si="38"/>
        <v>0.35294117647058826</v>
      </c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7"/>
      <c r="BK30" s="7"/>
      <c r="BL30" s="7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7"/>
      <c r="CH30" s="7"/>
      <c r="CI30" s="7"/>
      <c r="CJ30" s="6"/>
      <c r="CK30" s="6"/>
      <c r="CL30" s="6"/>
      <c r="CM30" s="6"/>
      <c r="CN30" s="6"/>
    </row>
    <row r="31" spans="2:92" x14ac:dyDescent="0.2">
      <c r="B31" s="1">
        <v>6</v>
      </c>
      <c r="C31">
        <v>26</v>
      </c>
      <c r="D31">
        <v>28</v>
      </c>
      <c r="E31">
        <v>80</v>
      </c>
      <c r="F31" s="1">
        <f t="shared" si="39"/>
        <v>0.32500000000000001</v>
      </c>
      <c r="G31" s="1">
        <f t="shared" si="40"/>
        <v>0.35</v>
      </c>
      <c r="I31" s="1">
        <v>6</v>
      </c>
      <c r="J31">
        <v>26</v>
      </c>
      <c r="K31">
        <v>18</v>
      </c>
      <c r="L31">
        <v>55</v>
      </c>
      <c r="M31" s="1">
        <f t="shared" si="41"/>
        <v>0.47272727272727272</v>
      </c>
      <c r="N31" s="1">
        <f t="shared" si="42"/>
        <v>0.32727272727272727</v>
      </c>
      <c r="P31" s="3"/>
      <c r="Q31" s="4"/>
      <c r="R31" s="4"/>
      <c r="S31" s="4"/>
      <c r="T31" s="3"/>
      <c r="U31" s="3"/>
      <c r="X31" s="1" t="s">
        <v>9</v>
      </c>
      <c r="Y31" s="1">
        <f>SUM(Y25:Y30)</f>
        <v>382</v>
      </c>
      <c r="Z31" s="1">
        <f t="shared" ref="Z31:AA31" si="43">SUM(Z25:Z30)</f>
        <v>180</v>
      </c>
      <c r="AA31" s="1">
        <f t="shared" si="43"/>
        <v>887</v>
      </c>
      <c r="AB31" s="1">
        <f t="shared" si="33"/>
        <v>0.43066516347237882</v>
      </c>
      <c r="AC31" s="1">
        <f t="shared" si="34"/>
        <v>0.20293122886133033</v>
      </c>
      <c r="AE31" s="1" t="s">
        <v>9</v>
      </c>
      <c r="AF31" s="1">
        <f>SUM(AF25:AF30)</f>
        <v>298</v>
      </c>
      <c r="AG31" s="1">
        <f t="shared" ref="AG31:AH31" si="44">SUM(AG25:AG30)</f>
        <v>220</v>
      </c>
      <c r="AH31" s="1">
        <f t="shared" si="44"/>
        <v>769</v>
      </c>
      <c r="AI31" s="1">
        <f t="shared" si="35"/>
        <v>0.38751625487646296</v>
      </c>
      <c r="AJ31" s="1">
        <f t="shared" si="36"/>
        <v>0.28608582574772434</v>
      </c>
      <c r="AL31" s="1" t="s">
        <v>9</v>
      </c>
      <c r="AM31" s="1">
        <f>SUM(AM25:AM30)</f>
        <v>329</v>
      </c>
      <c r="AN31" s="1">
        <f t="shared" ref="AN31:AO31" si="45">SUM(AN25:AN30)</f>
        <v>190</v>
      </c>
      <c r="AO31" s="1">
        <f t="shared" si="45"/>
        <v>777</v>
      </c>
      <c r="AP31" s="1">
        <f t="shared" si="37"/>
        <v>0.42342342342342343</v>
      </c>
      <c r="AQ31" s="1">
        <f t="shared" si="38"/>
        <v>0.24453024453024452</v>
      </c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7"/>
      <c r="BK31" s="7"/>
      <c r="BL31" s="7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7"/>
      <c r="CH31" s="7"/>
      <c r="CI31" s="7"/>
      <c r="CJ31" s="6"/>
      <c r="CK31" s="6"/>
      <c r="CL31" s="6"/>
      <c r="CM31" s="6"/>
      <c r="CN31" s="6"/>
    </row>
    <row r="32" spans="2:92" x14ac:dyDescent="0.2">
      <c r="B32" s="1" t="s">
        <v>9</v>
      </c>
      <c r="C32" s="1">
        <f>SUM(C26:C31)</f>
        <v>605</v>
      </c>
      <c r="D32" s="1">
        <f t="shared" ref="D32:E32" si="46">SUM(D26:D31)</f>
        <v>485</v>
      </c>
      <c r="E32" s="1">
        <f t="shared" si="46"/>
        <v>991</v>
      </c>
      <c r="F32" s="1">
        <f t="shared" si="39"/>
        <v>0.61049445005045411</v>
      </c>
      <c r="G32" s="1">
        <f t="shared" si="40"/>
        <v>0.48940464177598386</v>
      </c>
      <c r="I32" s="1" t="s">
        <v>9</v>
      </c>
      <c r="J32" s="1">
        <f>SUM(J26:J31)</f>
        <v>555</v>
      </c>
      <c r="K32" s="1">
        <f t="shared" ref="K32:L32" si="47">SUM(K26:K31)</f>
        <v>485</v>
      </c>
      <c r="L32" s="1">
        <f t="shared" si="47"/>
        <v>1022</v>
      </c>
      <c r="M32" s="1">
        <f t="shared" si="41"/>
        <v>0.54305283757338552</v>
      </c>
      <c r="N32" s="1">
        <f t="shared" si="42"/>
        <v>0.47455968688845401</v>
      </c>
      <c r="P32" s="3"/>
      <c r="Q32" s="3"/>
      <c r="R32" s="3"/>
      <c r="S32" s="3"/>
      <c r="T32" s="3"/>
      <c r="U32" s="3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7"/>
      <c r="BK32" s="7"/>
      <c r="BL32" s="7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7"/>
      <c r="CH32" s="7"/>
      <c r="CI32" s="7"/>
      <c r="CJ32" s="6"/>
      <c r="CK32" s="6"/>
      <c r="CL32" s="6"/>
      <c r="CM32" s="6"/>
      <c r="CN32" s="6"/>
    </row>
    <row r="33" spans="2:92" x14ac:dyDescent="0.2"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7"/>
      <c r="BK33" s="7"/>
      <c r="BL33" s="7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7"/>
      <c r="CH33" s="7"/>
      <c r="CI33" s="7"/>
      <c r="CJ33" s="6"/>
      <c r="CK33" s="6"/>
      <c r="CL33" s="6"/>
      <c r="CM33" s="6"/>
      <c r="CN33" s="6"/>
    </row>
    <row r="34" spans="2:92" x14ac:dyDescent="0.2"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7"/>
      <c r="BK34" s="7"/>
      <c r="BL34" s="7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7"/>
      <c r="CH34" s="7"/>
      <c r="CI34" s="7"/>
      <c r="CJ34" s="6"/>
      <c r="CK34" s="6"/>
      <c r="CL34" s="6"/>
      <c r="CM34" s="6"/>
      <c r="CN34" s="6"/>
    </row>
    <row r="35" spans="2:92" x14ac:dyDescent="0.2">
      <c r="B35" t="s">
        <v>66</v>
      </c>
      <c r="I35" t="s">
        <v>67</v>
      </c>
      <c r="P35" t="s">
        <v>68</v>
      </c>
      <c r="X35" s="3" t="s">
        <v>15</v>
      </c>
      <c r="Y35" s="3"/>
      <c r="Z35" s="3"/>
      <c r="AA35" s="3"/>
      <c r="AB35" s="3"/>
      <c r="AC35" s="3"/>
      <c r="AD35" s="3"/>
      <c r="AE35" s="3" t="s">
        <v>16</v>
      </c>
      <c r="AF35" s="3"/>
      <c r="AG35" s="3"/>
      <c r="AH35" s="3"/>
      <c r="AI35" s="3"/>
      <c r="AJ35" s="3"/>
      <c r="AK35" s="3"/>
      <c r="AL35" s="3" t="s">
        <v>17</v>
      </c>
      <c r="AM35" s="3"/>
      <c r="AN35" s="3"/>
      <c r="AO35" s="3"/>
      <c r="AP35" s="3"/>
      <c r="AQ35" s="3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</row>
    <row r="36" spans="2:92" x14ac:dyDescent="0.2">
      <c r="B36" s="1" t="s">
        <v>3</v>
      </c>
      <c r="C36" s="1" t="s">
        <v>4</v>
      </c>
      <c r="D36" s="1" t="s">
        <v>5</v>
      </c>
      <c r="E36" s="1" t="s">
        <v>6</v>
      </c>
      <c r="F36" s="1" t="s">
        <v>7</v>
      </c>
      <c r="G36" s="1" t="s">
        <v>8</v>
      </c>
      <c r="I36" s="1" t="s">
        <v>3</v>
      </c>
      <c r="J36" s="1" t="s">
        <v>4</v>
      </c>
      <c r="K36" s="1" t="s">
        <v>5</v>
      </c>
      <c r="L36" s="1" t="s">
        <v>6</v>
      </c>
      <c r="M36" s="1" t="s">
        <v>7</v>
      </c>
      <c r="N36" s="1" t="s">
        <v>8</v>
      </c>
      <c r="P36" s="1" t="s">
        <v>3</v>
      </c>
      <c r="Q36" s="1" t="s">
        <v>4</v>
      </c>
      <c r="R36" s="1" t="s">
        <v>5</v>
      </c>
      <c r="S36" s="1" t="s">
        <v>6</v>
      </c>
      <c r="T36" s="1" t="s">
        <v>7</v>
      </c>
      <c r="U36" s="1" t="s">
        <v>8</v>
      </c>
      <c r="X36" s="1" t="s">
        <v>3</v>
      </c>
      <c r="Y36" s="1" t="s">
        <v>4</v>
      </c>
      <c r="Z36" s="1" t="s">
        <v>5</v>
      </c>
      <c r="AA36" s="1" t="s">
        <v>6</v>
      </c>
      <c r="AB36" s="1" t="s">
        <v>7</v>
      </c>
      <c r="AC36" s="1" t="s">
        <v>8</v>
      </c>
      <c r="AE36" s="1" t="s">
        <v>3</v>
      </c>
      <c r="AF36" s="1" t="s">
        <v>4</v>
      </c>
      <c r="AG36" s="1" t="s">
        <v>5</v>
      </c>
      <c r="AH36" s="1" t="s">
        <v>6</v>
      </c>
      <c r="AI36" s="1" t="s">
        <v>7</v>
      </c>
      <c r="AJ36" s="1" t="s">
        <v>8</v>
      </c>
      <c r="AL36" s="1" t="s">
        <v>3</v>
      </c>
      <c r="AM36" s="1" t="s">
        <v>4</v>
      </c>
      <c r="AN36" s="1" t="s">
        <v>5</v>
      </c>
      <c r="AO36" s="1" t="s">
        <v>6</v>
      </c>
      <c r="AP36" s="1" t="s">
        <v>7</v>
      </c>
      <c r="AQ36" s="1" t="s">
        <v>8</v>
      </c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</row>
    <row r="37" spans="2:92" x14ac:dyDescent="0.2">
      <c r="B37" s="1">
        <v>1</v>
      </c>
      <c r="C37">
        <f>AVERAGE(C6,J6,Q6)</f>
        <v>99.333333333333329</v>
      </c>
      <c r="D37">
        <f t="shared" ref="D37:E42" si="48">AVERAGE(D6,K6,R6)</f>
        <v>5.333333333333333</v>
      </c>
      <c r="E37">
        <f t="shared" si="48"/>
        <v>176</v>
      </c>
      <c r="F37" s="1">
        <f>C37/E37</f>
        <v>0.56439393939393934</v>
      </c>
      <c r="G37" s="1">
        <f>D37/E37</f>
        <v>3.03030303030303E-2</v>
      </c>
      <c r="I37" s="1">
        <v>1</v>
      </c>
      <c r="J37" s="2">
        <f>AVERAGE(C16,J16)</f>
        <v>116.5</v>
      </c>
      <c r="K37" s="2">
        <f t="shared" ref="K37:L42" si="49">AVERAGE(D16,K16)</f>
        <v>1.5</v>
      </c>
      <c r="L37" s="2">
        <f t="shared" si="49"/>
        <v>122.5</v>
      </c>
      <c r="M37" s="1">
        <f>J37/L37</f>
        <v>0.95102040816326527</v>
      </c>
      <c r="N37" s="1">
        <f>K37/L37</f>
        <v>1.2244897959183673E-2</v>
      </c>
      <c r="P37" s="1">
        <v>1</v>
      </c>
      <c r="Q37" s="2">
        <f>AVERAGE(C26,J26)</f>
        <v>96</v>
      </c>
      <c r="R37" s="2">
        <f t="shared" ref="R37:S42" si="50">AVERAGE(D26,K26)</f>
        <v>17</v>
      </c>
      <c r="S37" s="2">
        <f t="shared" si="50"/>
        <v>134.5</v>
      </c>
      <c r="T37" s="1">
        <f>Q37/S37</f>
        <v>0.71375464684014867</v>
      </c>
      <c r="U37" s="1">
        <f>R37/S37</f>
        <v>0.12639405204460966</v>
      </c>
      <c r="X37" s="1">
        <v>1</v>
      </c>
      <c r="Y37">
        <f>AVERAGE(Y5,AF5,AM5)</f>
        <v>43</v>
      </c>
      <c r="Z37">
        <f>AVERAGE(Z5,AG5,AN5)</f>
        <v>17</v>
      </c>
      <c r="AA37">
        <f>AVERAGE(AA5,AH5,AO5)</f>
        <v>172</v>
      </c>
      <c r="AB37" s="1">
        <f>Y37/AA37</f>
        <v>0.25</v>
      </c>
      <c r="AC37" s="1">
        <f>Z37/AA37</f>
        <v>9.8837209302325577E-2</v>
      </c>
      <c r="AE37" s="1">
        <v>1</v>
      </c>
      <c r="AF37">
        <f>AVERAGE(Y15,AF15,AM15)</f>
        <v>81</v>
      </c>
      <c r="AG37">
        <f>AVERAGE(Z15,AG15,AN15)</f>
        <v>1</v>
      </c>
      <c r="AH37">
        <f>AVERAGE(AA15,AH15,AO15)</f>
        <v>174.66666666666666</v>
      </c>
      <c r="AI37" s="1">
        <f>AF37/AH37</f>
        <v>0.4637404580152672</v>
      </c>
      <c r="AJ37" s="1">
        <f>AG37/AH37</f>
        <v>5.7251908396946565E-3</v>
      </c>
      <c r="AL37" s="1">
        <v>1</v>
      </c>
      <c r="AM37">
        <f>AVERAGE(Y25,AF25,AM25)</f>
        <v>42.666666666666664</v>
      </c>
      <c r="AN37">
        <f>AVERAGE(Z25,AG25,AN25)</f>
        <v>2.3333333333333335</v>
      </c>
      <c r="AO37">
        <f>AVERAGE(AA25,AH25,AO25)</f>
        <v>133.66666666666666</v>
      </c>
      <c r="AP37" s="1">
        <f>AM37/AO37</f>
        <v>0.31920199501246882</v>
      </c>
      <c r="AQ37" s="1">
        <f>AN37/AO37</f>
        <v>1.7456359102244391E-2</v>
      </c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</row>
    <row r="38" spans="2:92" x14ac:dyDescent="0.2">
      <c r="B38" s="1">
        <v>2</v>
      </c>
      <c r="C38">
        <f t="shared" ref="C38:C42" si="51">AVERAGE(C7,J7,Q7)</f>
        <v>90.333333333333329</v>
      </c>
      <c r="D38">
        <f t="shared" si="48"/>
        <v>9</v>
      </c>
      <c r="E38">
        <f t="shared" si="48"/>
        <v>214</v>
      </c>
      <c r="F38" s="1">
        <f t="shared" ref="F38:F43" si="52">C38/E38</f>
        <v>0.42211838006230529</v>
      </c>
      <c r="G38" s="1">
        <f t="shared" ref="G38:G43" si="53">D38/E38</f>
        <v>4.2056074766355138E-2</v>
      </c>
      <c r="I38" s="1">
        <v>2</v>
      </c>
      <c r="J38" s="2">
        <f t="shared" ref="J38:J42" si="54">AVERAGE(C17,J17)</f>
        <v>96</v>
      </c>
      <c r="K38" s="2">
        <f t="shared" si="49"/>
        <v>4</v>
      </c>
      <c r="L38" s="2">
        <f t="shared" si="49"/>
        <v>156</v>
      </c>
      <c r="M38" s="1">
        <f t="shared" ref="M38:M43" si="55">J38/L38</f>
        <v>0.61538461538461542</v>
      </c>
      <c r="N38" s="1">
        <f t="shared" ref="N38:N43" si="56">K38/L38</f>
        <v>2.564102564102564E-2</v>
      </c>
      <c r="P38" s="1">
        <v>2</v>
      </c>
      <c r="Q38" s="2">
        <f t="shared" ref="Q38:Q42" si="57">AVERAGE(C27,J27)</f>
        <v>113.5</v>
      </c>
      <c r="R38" s="2">
        <f t="shared" si="50"/>
        <v>21</v>
      </c>
      <c r="S38" s="2">
        <f t="shared" si="50"/>
        <v>164.5</v>
      </c>
      <c r="T38" s="1">
        <f t="shared" ref="T38:T43" si="58">Q38/S38</f>
        <v>0.6899696048632219</v>
      </c>
      <c r="U38" s="1">
        <f t="shared" ref="U38:U43" si="59">R38/S38</f>
        <v>0.1276595744680851</v>
      </c>
      <c r="X38" s="1">
        <v>2</v>
      </c>
      <c r="Y38">
        <f t="shared" ref="Y38:Y42" si="60">AVERAGE(Y6,AF6,AM6)</f>
        <v>53.333333333333336</v>
      </c>
      <c r="Z38">
        <f t="shared" ref="Z38:Z42" si="61">AVERAGE(Z6,AG6,AN6)</f>
        <v>29</v>
      </c>
      <c r="AA38">
        <f t="shared" ref="AA38:AA42" si="62">AVERAGE(AA6,AH6,AO6)</f>
        <v>172.33333333333334</v>
      </c>
      <c r="AB38" s="1">
        <f t="shared" ref="AB38:AB43" si="63">Y38/AA38</f>
        <v>0.30947775628626695</v>
      </c>
      <c r="AC38" s="1">
        <f t="shared" ref="AC38:AC43" si="64">Z38/AA38</f>
        <v>0.16827852998065762</v>
      </c>
      <c r="AE38" s="1">
        <v>2</v>
      </c>
      <c r="AF38">
        <f t="shared" ref="AF38:AF42" si="65">AVERAGE(Y16,AF16,AM16)</f>
        <v>73.666666666666671</v>
      </c>
      <c r="AG38">
        <f t="shared" ref="AG38:AG42" si="66">AVERAGE(Z16,AG16,AN16)</f>
        <v>2</v>
      </c>
      <c r="AH38">
        <f t="shared" ref="AH38:AH42" si="67">AVERAGE(AA16,AH16,AO16)</f>
        <v>165.33333333333334</v>
      </c>
      <c r="AI38" s="1">
        <f t="shared" ref="AI38:AI43" si="68">AF38/AH38</f>
        <v>0.44556451612903225</v>
      </c>
      <c r="AJ38" s="1">
        <f t="shared" ref="AJ38:AJ43" si="69">AG38/AH38</f>
        <v>1.2096774193548387E-2</v>
      </c>
      <c r="AL38" s="1">
        <v>2</v>
      </c>
      <c r="AM38">
        <f t="shared" ref="AM38:AM42" si="70">AVERAGE(Y26,AF26,AM26)</f>
        <v>53.333333333333336</v>
      </c>
      <c r="AN38">
        <f t="shared" ref="AN38:AN42" si="71">AVERAGE(Z26,AG26,AN26)</f>
        <v>18</v>
      </c>
      <c r="AO38">
        <f t="shared" ref="AO38:AO42" si="72">AVERAGE(AA26,AH26,AO26)</f>
        <v>152.33333333333334</v>
      </c>
      <c r="AP38" s="1">
        <f t="shared" ref="AP38:AP43" si="73">AM38/AO38</f>
        <v>0.35010940919037198</v>
      </c>
      <c r="AQ38" s="1">
        <f t="shared" ref="AQ38:AQ43" si="74">AN38/AO38</f>
        <v>0.11816192560175054</v>
      </c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</row>
    <row r="39" spans="2:92" x14ac:dyDescent="0.2">
      <c r="B39" s="1">
        <v>3</v>
      </c>
      <c r="C39">
        <f t="shared" si="51"/>
        <v>70.333333333333329</v>
      </c>
      <c r="D39">
        <f t="shared" si="48"/>
        <v>47</v>
      </c>
      <c r="E39">
        <f t="shared" si="48"/>
        <v>203.33333333333334</v>
      </c>
      <c r="F39" s="1">
        <f t="shared" si="52"/>
        <v>0.34590163934426227</v>
      </c>
      <c r="G39" s="1">
        <f t="shared" si="53"/>
        <v>0.23114754098360654</v>
      </c>
      <c r="I39" s="1">
        <v>3</v>
      </c>
      <c r="J39" s="2">
        <f t="shared" si="54"/>
        <v>84</v>
      </c>
      <c r="K39" s="2">
        <f t="shared" si="49"/>
        <v>35.5</v>
      </c>
      <c r="L39" s="2">
        <f t="shared" si="49"/>
        <v>158</v>
      </c>
      <c r="M39" s="1">
        <f t="shared" si="55"/>
        <v>0.53164556962025311</v>
      </c>
      <c r="N39" s="1">
        <f t="shared" si="56"/>
        <v>0.22468354430379747</v>
      </c>
      <c r="P39" s="1">
        <v>3</v>
      </c>
      <c r="Q39" s="2">
        <f t="shared" si="57"/>
        <v>102.5</v>
      </c>
      <c r="R39" s="2">
        <f t="shared" si="50"/>
        <v>96.5</v>
      </c>
      <c r="S39" s="2">
        <f t="shared" si="50"/>
        <v>159.5</v>
      </c>
      <c r="T39" s="1">
        <f t="shared" si="58"/>
        <v>0.64263322884012541</v>
      </c>
      <c r="U39" s="1">
        <f t="shared" si="59"/>
        <v>0.60501567398119127</v>
      </c>
      <c r="X39" s="1">
        <v>3</v>
      </c>
      <c r="Y39">
        <f t="shared" si="60"/>
        <v>55.666666666666664</v>
      </c>
      <c r="Z39">
        <f t="shared" si="61"/>
        <v>56</v>
      </c>
      <c r="AA39">
        <f t="shared" si="62"/>
        <v>164.33333333333334</v>
      </c>
      <c r="AB39" s="1">
        <f t="shared" si="63"/>
        <v>0.33874239350912777</v>
      </c>
      <c r="AC39" s="1">
        <f t="shared" si="64"/>
        <v>0.34077079107505071</v>
      </c>
      <c r="AE39" s="1">
        <v>3</v>
      </c>
      <c r="AF39">
        <f t="shared" si="65"/>
        <v>71.666666666666671</v>
      </c>
      <c r="AG39">
        <f t="shared" si="66"/>
        <v>17.666666666666668</v>
      </c>
      <c r="AH39">
        <f t="shared" si="67"/>
        <v>181</v>
      </c>
      <c r="AI39" s="1">
        <f t="shared" si="68"/>
        <v>0.39594843462246782</v>
      </c>
      <c r="AJ39" s="1">
        <f t="shared" si="69"/>
        <v>9.7605893186003684E-2</v>
      </c>
      <c r="AL39" s="1">
        <v>3</v>
      </c>
      <c r="AM39">
        <f t="shared" si="70"/>
        <v>68.333333333333329</v>
      </c>
      <c r="AN39">
        <f t="shared" si="71"/>
        <v>35.333333333333336</v>
      </c>
      <c r="AO39">
        <f t="shared" si="72"/>
        <v>167.66666666666666</v>
      </c>
      <c r="AP39" s="1">
        <f t="shared" si="73"/>
        <v>0.40755467196819084</v>
      </c>
      <c r="AQ39" s="1">
        <f t="shared" si="74"/>
        <v>0.21073558648111335</v>
      </c>
      <c r="AT39" s="6"/>
      <c r="AU39" s="6"/>
      <c r="AV39" s="7"/>
      <c r="AW39" s="7"/>
      <c r="AX39" s="7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</row>
    <row r="40" spans="2:92" x14ac:dyDescent="0.2">
      <c r="B40" s="1">
        <v>4</v>
      </c>
      <c r="C40">
        <f t="shared" si="51"/>
        <v>90</v>
      </c>
      <c r="D40">
        <f t="shared" si="48"/>
        <v>79.666666666666671</v>
      </c>
      <c r="E40">
        <f t="shared" si="48"/>
        <v>169.33333333333334</v>
      </c>
      <c r="F40" s="1">
        <f t="shared" si="52"/>
        <v>0.53149606299212593</v>
      </c>
      <c r="G40" s="1">
        <f t="shared" si="53"/>
        <v>0.47047244094488189</v>
      </c>
      <c r="I40" s="1">
        <v>4</v>
      </c>
      <c r="J40" s="2">
        <f t="shared" si="54"/>
        <v>89</v>
      </c>
      <c r="K40" s="2">
        <f t="shared" si="49"/>
        <v>77.5</v>
      </c>
      <c r="L40" s="2">
        <f t="shared" si="49"/>
        <v>148</v>
      </c>
      <c r="M40" s="1">
        <f t="shared" si="55"/>
        <v>0.60135135135135132</v>
      </c>
      <c r="N40" s="1">
        <f t="shared" si="56"/>
        <v>0.52364864864864868</v>
      </c>
      <c r="P40" s="1">
        <v>4</v>
      </c>
      <c r="Q40" s="2">
        <f t="shared" si="57"/>
        <v>116</v>
      </c>
      <c r="R40" s="2">
        <f t="shared" si="50"/>
        <v>154.5</v>
      </c>
      <c r="S40" s="2">
        <f t="shared" si="50"/>
        <v>195</v>
      </c>
      <c r="T40" s="1">
        <f t="shared" si="58"/>
        <v>0.59487179487179487</v>
      </c>
      <c r="U40" s="1">
        <f t="shared" si="59"/>
        <v>0.79230769230769227</v>
      </c>
      <c r="X40" s="1">
        <v>4</v>
      </c>
      <c r="Y40">
        <f t="shared" si="60"/>
        <v>81</v>
      </c>
      <c r="Z40">
        <f t="shared" si="61"/>
        <v>101.33333333333333</v>
      </c>
      <c r="AA40">
        <f t="shared" si="62"/>
        <v>177.66666666666666</v>
      </c>
      <c r="AB40" s="1">
        <f t="shared" si="63"/>
        <v>0.4559099437148218</v>
      </c>
      <c r="AC40" s="1">
        <f t="shared" si="64"/>
        <v>0.57035647279549717</v>
      </c>
      <c r="AE40" s="1">
        <v>4</v>
      </c>
      <c r="AF40">
        <f t="shared" si="65"/>
        <v>79.333333333333329</v>
      </c>
      <c r="AG40">
        <f t="shared" si="66"/>
        <v>69.333333333333329</v>
      </c>
      <c r="AH40">
        <f t="shared" si="67"/>
        <v>181.33333333333334</v>
      </c>
      <c r="AI40" s="1">
        <f t="shared" si="68"/>
        <v>0.43749999999999994</v>
      </c>
      <c r="AJ40" s="1">
        <f t="shared" si="69"/>
        <v>0.38235294117647056</v>
      </c>
      <c r="AL40" s="1">
        <v>4</v>
      </c>
      <c r="AM40">
        <f t="shared" si="70"/>
        <v>74.333333333333329</v>
      </c>
      <c r="AN40">
        <f t="shared" si="71"/>
        <v>50.666666666666664</v>
      </c>
      <c r="AO40">
        <f t="shared" si="72"/>
        <v>155.33333333333334</v>
      </c>
      <c r="AP40" s="1">
        <f t="shared" si="73"/>
        <v>0.4785407725321888</v>
      </c>
      <c r="AQ40" s="1">
        <f t="shared" si="74"/>
        <v>0.3261802575107296</v>
      </c>
      <c r="AT40" s="6"/>
      <c r="AU40" s="6"/>
      <c r="AV40" s="7"/>
      <c r="AW40" s="7"/>
      <c r="AX40" s="7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</row>
    <row r="41" spans="2:92" x14ac:dyDescent="0.2">
      <c r="B41" s="1">
        <v>5</v>
      </c>
      <c r="C41">
        <f t="shared" si="51"/>
        <v>117</v>
      </c>
      <c r="D41">
        <f t="shared" si="48"/>
        <v>126.66666666666667</v>
      </c>
      <c r="E41">
        <f t="shared" si="48"/>
        <v>241.66666666666666</v>
      </c>
      <c r="F41" s="1">
        <f t="shared" si="52"/>
        <v>0.48413793103448277</v>
      </c>
      <c r="G41" s="1">
        <f t="shared" si="53"/>
        <v>0.52413793103448281</v>
      </c>
      <c r="I41" s="1">
        <v>5</v>
      </c>
      <c r="J41" s="2">
        <f t="shared" si="54"/>
        <v>95.5</v>
      </c>
      <c r="K41" s="2">
        <f t="shared" si="49"/>
        <v>157.5</v>
      </c>
      <c r="L41" s="2">
        <f t="shared" si="49"/>
        <v>218</v>
      </c>
      <c r="M41" s="1">
        <f t="shared" si="55"/>
        <v>0.43807339449541283</v>
      </c>
      <c r="N41" s="1">
        <f t="shared" si="56"/>
        <v>0.72247706422018354</v>
      </c>
      <c r="P41" s="1">
        <v>5</v>
      </c>
      <c r="Q41" s="2">
        <f t="shared" si="57"/>
        <v>126</v>
      </c>
      <c r="R41" s="2">
        <f t="shared" si="50"/>
        <v>173</v>
      </c>
      <c r="S41" s="2">
        <f t="shared" si="50"/>
        <v>285.5</v>
      </c>
      <c r="T41" s="1">
        <f t="shared" si="58"/>
        <v>0.44133099824868649</v>
      </c>
      <c r="U41" s="1">
        <f t="shared" si="59"/>
        <v>0.60595446584938706</v>
      </c>
      <c r="X41" s="1">
        <v>5</v>
      </c>
      <c r="Y41">
        <f t="shared" si="60"/>
        <v>84.666666666666671</v>
      </c>
      <c r="Z41">
        <f t="shared" si="61"/>
        <v>108.66666666666667</v>
      </c>
      <c r="AA41">
        <f t="shared" si="62"/>
        <v>217.66666666666666</v>
      </c>
      <c r="AB41" s="1">
        <f t="shared" si="63"/>
        <v>0.38897396630934156</v>
      </c>
      <c r="AC41" s="1">
        <f t="shared" si="64"/>
        <v>0.49923430321592654</v>
      </c>
      <c r="AE41" s="1">
        <v>5</v>
      </c>
      <c r="AF41">
        <f t="shared" si="65"/>
        <v>104</v>
      </c>
      <c r="AG41">
        <f t="shared" si="66"/>
        <v>122.33333333333333</v>
      </c>
      <c r="AH41">
        <f t="shared" si="67"/>
        <v>224.66666666666666</v>
      </c>
      <c r="AI41" s="1">
        <f t="shared" si="68"/>
        <v>0.4629080118694362</v>
      </c>
      <c r="AJ41" s="1">
        <f t="shared" si="69"/>
        <v>0.54451038575667654</v>
      </c>
      <c r="AL41" s="1">
        <v>5</v>
      </c>
      <c r="AM41">
        <f t="shared" si="70"/>
        <v>88</v>
      </c>
      <c r="AN41">
        <f t="shared" si="71"/>
        <v>84.333333333333329</v>
      </c>
      <c r="AO41">
        <f t="shared" si="72"/>
        <v>167.33333333333334</v>
      </c>
      <c r="AP41" s="1">
        <f t="shared" si="73"/>
        <v>0.52589641434262946</v>
      </c>
      <c r="AQ41" s="1">
        <f t="shared" si="74"/>
        <v>0.50398406374501992</v>
      </c>
      <c r="AT41" s="6"/>
      <c r="AU41" s="6"/>
      <c r="AV41" s="7"/>
      <c r="AW41" s="7"/>
      <c r="AX41" s="7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</row>
    <row r="42" spans="2:92" x14ac:dyDescent="0.2">
      <c r="B42" s="1">
        <v>6</v>
      </c>
      <c r="C42">
        <f t="shared" si="51"/>
        <v>33.333333333333336</v>
      </c>
      <c r="D42">
        <f t="shared" si="48"/>
        <v>61.666666666666664</v>
      </c>
      <c r="E42">
        <f t="shared" si="48"/>
        <v>80.333333333333329</v>
      </c>
      <c r="F42" s="1">
        <f t="shared" si="52"/>
        <v>0.41493775933609967</v>
      </c>
      <c r="G42" s="1">
        <f t="shared" si="53"/>
        <v>0.76763485477178428</v>
      </c>
      <c r="I42" s="1">
        <v>6</v>
      </c>
      <c r="J42" s="2">
        <f t="shared" si="54"/>
        <v>20</v>
      </c>
      <c r="K42" s="2">
        <f t="shared" si="49"/>
        <v>32</v>
      </c>
      <c r="L42" s="2">
        <f t="shared" si="49"/>
        <v>54</v>
      </c>
      <c r="M42" s="1">
        <f t="shared" si="55"/>
        <v>0.37037037037037035</v>
      </c>
      <c r="N42" s="1">
        <f t="shared" si="56"/>
        <v>0.59259259259259256</v>
      </c>
      <c r="P42" s="1">
        <v>6</v>
      </c>
      <c r="Q42" s="2">
        <f t="shared" si="57"/>
        <v>26</v>
      </c>
      <c r="R42" s="2">
        <f t="shared" si="50"/>
        <v>23</v>
      </c>
      <c r="S42" s="2">
        <f t="shared" si="50"/>
        <v>67.5</v>
      </c>
      <c r="T42" s="1">
        <f t="shared" si="58"/>
        <v>0.38518518518518519</v>
      </c>
      <c r="U42" s="1">
        <f t="shared" si="59"/>
        <v>0.34074074074074073</v>
      </c>
      <c r="X42" s="1">
        <v>6</v>
      </c>
      <c r="Y42">
        <f t="shared" si="60"/>
        <v>26.666666666666668</v>
      </c>
      <c r="Z42">
        <f t="shared" si="61"/>
        <v>33.333333333333336</v>
      </c>
      <c r="AA42">
        <f t="shared" si="62"/>
        <v>78.333333333333329</v>
      </c>
      <c r="AB42" s="1">
        <f t="shared" si="63"/>
        <v>0.34042553191489366</v>
      </c>
      <c r="AC42" s="1">
        <f t="shared" si="64"/>
        <v>0.42553191489361708</v>
      </c>
      <c r="AE42" s="1">
        <v>6</v>
      </c>
      <c r="AF42">
        <f t="shared" si="65"/>
        <v>34.333333333333336</v>
      </c>
      <c r="AG42">
        <f t="shared" si="66"/>
        <v>29.666666666666668</v>
      </c>
      <c r="AH42">
        <f t="shared" si="67"/>
        <v>71</v>
      </c>
      <c r="AI42" s="1">
        <f t="shared" si="68"/>
        <v>0.48356807511737093</v>
      </c>
      <c r="AJ42" s="1">
        <f t="shared" si="69"/>
        <v>0.4178403755868545</v>
      </c>
      <c r="AL42" s="1">
        <v>6</v>
      </c>
      <c r="AM42">
        <f t="shared" si="70"/>
        <v>9.6666666666666661</v>
      </c>
      <c r="AN42">
        <f t="shared" si="71"/>
        <v>6</v>
      </c>
      <c r="AO42">
        <f t="shared" si="72"/>
        <v>34.666666666666664</v>
      </c>
      <c r="AP42" s="1">
        <f t="shared" si="73"/>
        <v>0.27884615384615385</v>
      </c>
      <c r="AQ42" s="1">
        <f t="shared" si="74"/>
        <v>0.1730769230769231</v>
      </c>
      <c r="AT42" s="6"/>
      <c r="AU42" s="6"/>
      <c r="AV42" s="7"/>
      <c r="AW42" s="7"/>
      <c r="AX42" s="7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</row>
    <row r="43" spans="2:92" x14ac:dyDescent="0.2">
      <c r="B43" s="1" t="s">
        <v>9</v>
      </c>
      <c r="C43" s="1">
        <f>SUM(C37:C42)</f>
        <v>500.33333333333331</v>
      </c>
      <c r="D43" s="1">
        <f t="shared" ref="D43:E43" si="75">SUM(D37:D42)</f>
        <v>329.33333333333337</v>
      </c>
      <c r="E43" s="1">
        <f t="shared" si="75"/>
        <v>1084.6666666666667</v>
      </c>
      <c r="F43" s="1">
        <f t="shared" si="52"/>
        <v>0.46127842655193602</v>
      </c>
      <c r="G43" s="1">
        <f t="shared" si="53"/>
        <v>0.30362630608481872</v>
      </c>
      <c r="I43" s="1" t="s">
        <v>9</v>
      </c>
      <c r="J43" s="1">
        <f>SUM(J37:J42)</f>
        <v>501</v>
      </c>
      <c r="K43" s="1">
        <f t="shared" ref="K43:L43" si="76">SUM(K37:K42)</f>
        <v>308</v>
      </c>
      <c r="L43" s="1">
        <f t="shared" si="76"/>
        <v>856.5</v>
      </c>
      <c r="M43" s="1">
        <f t="shared" si="55"/>
        <v>0.58493870402802106</v>
      </c>
      <c r="N43" s="1">
        <f t="shared" si="56"/>
        <v>0.35960303561004087</v>
      </c>
      <c r="P43" s="1" t="s">
        <v>9</v>
      </c>
      <c r="Q43" s="1">
        <f>SUM(Q37:Q42)</f>
        <v>580</v>
      </c>
      <c r="R43" s="1">
        <f t="shared" ref="R43:S43" si="77">SUM(R37:R42)</f>
        <v>485</v>
      </c>
      <c r="S43" s="1">
        <f t="shared" si="77"/>
        <v>1006.5</v>
      </c>
      <c r="T43" s="1">
        <f t="shared" si="58"/>
        <v>0.57625434674615006</v>
      </c>
      <c r="U43" s="1">
        <f t="shared" si="59"/>
        <v>0.48186785891703926</v>
      </c>
      <c r="X43" s="1" t="s">
        <v>9</v>
      </c>
      <c r="Y43" s="1">
        <f>SUM(Y37:Y42)</f>
        <v>344.33333333333337</v>
      </c>
      <c r="Z43" s="1">
        <f t="shared" ref="Z43:AA43" si="78">SUM(Z37:Z42)</f>
        <v>345.33333333333331</v>
      </c>
      <c r="AA43" s="1">
        <f t="shared" si="78"/>
        <v>982.33333333333337</v>
      </c>
      <c r="AB43" s="1">
        <f t="shared" si="63"/>
        <v>0.35052595860196811</v>
      </c>
      <c r="AC43" s="1">
        <f t="shared" si="64"/>
        <v>0.35154394299287406</v>
      </c>
      <c r="AE43" s="1" t="s">
        <v>9</v>
      </c>
      <c r="AF43" s="1">
        <f>SUM(AF37:AF42)</f>
        <v>444</v>
      </c>
      <c r="AG43" s="1">
        <f t="shared" ref="AG43:AH43" si="79">SUM(AG37:AG42)</f>
        <v>241.99999999999997</v>
      </c>
      <c r="AH43" s="1">
        <f t="shared" si="79"/>
        <v>998</v>
      </c>
      <c r="AI43" s="1">
        <f t="shared" si="68"/>
        <v>0.44488977955911824</v>
      </c>
      <c r="AJ43" s="1">
        <f t="shared" si="69"/>
        <v>0.24248496993987972</v>
      </c>
      <c r="AL43" s="1" t="s">
        <v>9</v>
      </c>
      <c r="AM43" s="1">
        <f>SUM(AM37:AM42)</f>
        <v>336.33333333333331</v>
      </c>
      <c r="AN43" s="1">
        <f t="shared" ref="AN43:AO43" si="80">SUM(AN37:AN42)</f>
        <v>196.66666666666669</v>
      </c>
      <c r="AO43" s="1">
        <f t="shared" si="80"/>
        <v>811</v>
      </c>
      <c r="AP43" s="1">
        <f t="shared" si="73"/>
        <v>0.4147143444307439</v>
      </c>
      <c r="AQ43" s="1">
        <f t="shared" si="74"/>
        <v>0.24249897246198113</v>
      </c>
      <c r="AT43" s="6"/>
      <c r="AU43" s="6"/>
      <c r="AV43" s="7"/>
      <c r="AW43" s="7"/>
      <c r="AX43" s="7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</row>
    <row r="44" spans="2:92" x14ac:dyDescent="0.2">
      <c r="X44" s="3"/>
      <c r="Y44" s="3"/>
      <c r="Z44" s="4"/>
      <c r="AA44" s="4"/>
      <c r="AB44" s="4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T44" s="6"/>
      <c r="AU44" s="6"/>
      <c r="AV44" s="7"/>
      <c r="AW44" s="7"/>
      <c r="AX44" s="7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</row>
    <row r="45" spans="2:92" x14ac:dyDescent="0.2">
      <c r="B45" t="s">
        <v>69</v>
      </c>
      <c r="X45" t="s">
        <v>19</v>
      </c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</row>
    <row r="46" spans="2:92" x14ac:dyDescent="0.2">
      <c r="B46" s="1" t="s">
        <v>3</v>
      </c>
      <c r="C46" s="1" t="s">
        <v>4</v>
      </c>
      <c r="D46" s="1" t="s">
        <v>5</v>
      </c>
      <c r="E46" s="1" t="s">
        <v>6</v>
      </c>
      <c r="F46" s="1" t="s">
        <v>7</v>
      </c>
      <c r="G46" s="1" t="s">
        <v>8</v>
      </c>
      <c r="X46" s="1" t="s">
        <v>3</v>
      </c>
      <c r="Y46" s="1" t="s">
        <v>4</v>
      </c>
      <c r="Z46" s="1" t="s">
        <v>5</v>
      </c>
      <c r="AA46" s="1" t="s">
        <v>6</v>
      </c>
      <c r="AB46" s="1" t="s">
        <v>7</v>
      </c>
      <c r="AC46" s="1" t="s">
        <v>8</v>
      </c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</row>
    <row r="47" spans="2:92" x14ac:dyDescent="0.2">
      <c r="B47" s="1">
        <v>1</v>
      </c>
      <c r="C47">
        <f>AVERAGE(C37,J37,Q37)</f>
        <v>103.94444444444444</v>
      </c>
      <c r="D47">
        <f t="shared" ref="D47:E52" si="81">AVERAGE(D37,K37,R37)</f>
        <v>7.9444444444444438</v>
      </c>
      <c r="E47">
        <f t="shared" si="81"/>
        <v>144.33333333333334</v>
      </c>
      <c r="F47" s="1">
        <f>C47/E47</f>
        <v>0.72016936104695917</v>
      </c>
      <c r="G47" s="1">
        <f>D47/E47</f>
        <v>5.5042340261739792E-2</v>
      </c>
      <c r="X47" s="1">
        <v>1</v>
      </c>
      <c r="Y47">
        <f>AVERAGE(Y37,AF37,AM37)</f>
        <v>55.55555555555555</v>
      </c>
      <c r="Z47">
        <f t="shared" ref="Z47:AA52" si="82">AVERAGE(Z37,AG37,AN37)</f>
        <v>6.7777777777777777</v>
      </c>
      <c r="AA47">
        <f t="shared" si="82"/>
        <v>160.11111111111109</v>
      </c>
      <c r="AB47" s="1">
        <f>Y47/AA47</f>
        <v>0.34698126301179738</v>
      </c>
      <c r="AC47" s="1">
        <f>Z47/AA47</f>
        <v>4.2331714087439284E-2</v>
      </c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</row>
    <row r="48" spans="2:92" x14ac:dyDescent="0.2">
      <c r="B48" s="1">
        <v>2</v>
      </c>
      <c r="C48">
        <f t="shared" ref="C48:C52" si="83">AVERAGE(C38,J38,Q38)</f>
        <v>99.944444444444443</v>
      </c>
      <c r="D48">
        <f t="shared" si="81"/>
        <v>11.333333333333334</v>
      </c>
      <c r="E48">
        <f t="shared" si="81"/>
        <v>178.16666666666666</v>
      </c>
      <c r="F48" s="1">
        <f t="shared" ref="F48:F53" si="84">C48/E48</f>
        <v>0.56096039912690987</v>
      </c>
      <c r="G48" s="1">
        <f t="shared" ref="G48:G53" si="85">D48/E48</f>
        <v>6.3610851262862492E-2</v>
      </c>
      <c r="X48" s="1">
        <v>2</v>
      </c>
      <c r="Y48">
        <f t="shared" ref="Y48:Y52" si="86">AVERAGE(Y38,AF38,AM38)</f>
        <v>60.111111111111114</v>
      </c>
      <c r="Z48">
        <f t="shared" si="82"/>
        <v>16.333333333333332</v>
      </c>
      <c r="AA48">
        <f t="shared" si="82"/>
        <v>163.33333333333334</v>
      </c>
      <c r="AB48" s="1">
        <f t="shared" ref="AB48:AB53" si="87">Y48/AA48</f>
        <v>0.36802721088435375</v>
      </c>
      <c r="AC48" s="1">
        <f t="shared" ref="AC48:AC53" si="88">Z48/AA48</f>
        <v>9.9999999999999992E-2</v>
      </c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</row>
    <row r="49" spans="2:92" x14ac:dyDescent="0.2">
      <c r="B49" s="1">
        <v>3</v>
      </c>
      <c r="C49">
        <f t="shared" si="83"/>
        <v>85.6111111111111</v>
      </c>
      <c r="D49">
        <f t="shared" si="81"/>
        <v>59.666666666666664</v>
      </c>
      <c r="E49">
        <f t="shared" si="81"/>
        <v>173.61111111111111</v>
      </c>
      <c r="F49" s="1">
        <f t="shared" si="84"/>
        <v>0.49311999999999995</v>
      </c>
      <c r="G49" s="1">
        <f t="shared" si="85"/>
        <v>0.34367999999999999</v>
      </c>
      <c r="X49" s="1">
        <v>3</v>
      </c>
      <c r="Y49">
        <f t="shared" si="86"/>
        <v>65.222222222222229</v>
      </c>
      <c r="Z49">
        <f t="shared" si="82"/>
        <v>36.333333333333336</v>
      </c>
      <c r="AA49">
        <f t="shared" si="82"/>
        <v>171</v>
      </c>
      <c r="AB49" s="1">
        <f t="shared" si="87"/>
        <v>0.3814165042235218</v>
      </c>
      <c r="AC49" s="1">
        <f t="shared" si="88"/>
        <v>0.21247563352826512</v>
      </c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</row>
    <row r="50" spans="2:92" x14ac:dyDescent="0.2">
      <c r="B50" s="1">
        <v>4</v>
      </c>
      <c r="C50">
        <f t="shared" si="83"/>
        <v>98.333333333333329</v>
      </c>
      <c r="D50">
        <f t="shared" si="81"/>
        <v>103.8888888888889</v>
      </c>
      <c r="E50">
        <f t="shared" si="81"/>
        <v>170.7777777777778</v>
      </c>
      <c r="F50" s="1">
        <f t="shared" si="84"/>
        <v>0.57579700715679882</v>
      </c>
      <c r="G50" s="1">
        <f t="shared" si="85"/>
        <v>0.60832791151594012</v>
      </c>
      <c r="X50" s="1">
        <v>4</v>
      </c>
      <c r="Y50">
        <f t="shared" si="86"/>
        <v>78.222222222222214</v>
      </c>
      <c r="Z50">
        <f t="shared" si="82"/>
        <v>73.777777777777771</v>
      </c>
      <c r="AA50">
        <f t="shared" si="82"/>
        <v>171.44444444444446</v>
      </c>
      <c r="AB50" s="1">
        <f t="shared" si="87"/>
        <v>0.45625405055087481</v>
      </c>
      <c r="AC50" s="1">
        <f t="shared" si="88"/>
        <v>0.43033052495139335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</row>
    <row r="51" spans="2:92" x14ac:dyDescent="0.2">
      <c r="B51" s="1">
        <v>5</v>
      </c>
      <c r="C51">
        <f t="shared" si="83"/>
        <v>112.83333333333333</v>
      </c>
      <c r="D51">
        <f t="shared" si="81"/>
        <v>152.38888888888889</v>
      </c>
      <c r="E51">
        <f t="shared" si="81"/>
        <v>248.38888888888889</v>
      </c>
      <c r="F51" s="1">
        <f t="shared" si="84"/>
        <v>0.45426079176917916</v>
      </c>
      <c r="G51" s="1">
        <f t="shared" si="85"/>
        <v>0.61350928203981214</v>
      </c>
      <c r="X51" s="1">
        <v>5</v>
      </c>
      <c r="Y51">
        <f t="shared" si="86"/>
        <v>92.222222222222229</v>
      </c>
      <c r="Z51">
        <f t="shared" si="82"/>
        <v>105.1111111111111</v>
      </c>
      <c r="AA51">
        <f t="shared" si="82"/>
        <v>203.2222222222222</v>
      </c>
      <c r="AB51" s="1">
        <f t="shared" si="87"/>
        <v>0.45379989065062881</v>
      </c>
      <c r="AC51" s="1">
        <f t="shared" si="88"/>
        <v>0.51722252597047569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</row>
    <row r="52" spans="2:92" x14ac:dyDescent="0.2">
      <c r="B52" s="1">
        <v>6</v>
      </c>
      <c r="C52">
        <f t="shared" si="83"/>
        <v>26.444444444444446</v>
      </c>
      <c r="D52">
        <f t="shared" si="81"/>
        <v>38.888888888888886</v>
      </c>
      <c r="E52">
        <f t="shared" si="81"/>
        <v>67.277777777777771</v>
      </c>
      <c r="F52" s="1">
        <f t="shared" si="84"/>
        <v>0.39306358381502898</v>
      </c>
      <c r="G52" s="1">
        <f t="shared" si="85"/>
        <v>0.5780346820809249</v>
      </c>
      <c r="X52" s="1">
        <v>6</v>
      </c>
      <c r="Y52">
        <f t="shared" si="86"/>
        <v>23.555555555555557</v>
      </c>
      <c r="Z52">
        <f t="shared" si="82"/>
        <v>23</v>
      </c>
      <c r="AA52">
        <f t="shared" si="82"/>
        <v>61.333333333333321</v>
      </c>
      <c r="AB52" s="1">
        <f t="shared" si="87"/>
        <v>0.38405797101449285</v>
      </c>
      <c r="AC52" s="1">
        <f t="shared" si="88"/>
        <v>0.37500000000000006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</row>
    <row r="53" spans="2:92" x14ac:dyDescent="0.2">
      <c r="B53" s="1" t="s">
        <v>9</v>
      </c>
      <c r="C53" s="1">
        <f>SUM(C47:C52)</f>
        <v>527.11111111111109</v>
      </c>
      <c r="D53" s="1">
        <f t="shared" ref="D53:E53" si="89">SUM(D47:D52)</f>
        <v>374.11111111111109</v>
      </c>
      <c r="E53" s="1">
        <f t="shared" si="89"/>
        <v>982.55555555555566</v>
      </c>
      <c r="F53" s="1">
        <f t="shared" si="84"/>
        <v>0.53646952391722258</v>
      </c>
      <c r="G53" s="1">
        <f t="shared" si="85"/>
        <v>0.38075313807531375</v>
      </c>
      <c r="X53" s="1" t="s">
        <v>9</v>
      </c>
      <c r="Y53" s="1">
        <f>SUM(Y47:Y52)</f>
        <v>374.88888888888886</v>
      </c>
      <c r="Z53" s="1">
        <f t="shared" ref="Z53:AA53" si="90">SUM(Z47:Z52)</f>
        <v>261.33333333333331</v>
      </c>
      <c r="AA53" s="1">
        <f t="shared" si="90"/>
        <v>930.44444444444446</v>
      </c>
      <c r="AB53" s="1">
        <f t="shared" si="87"/>
        <v>0.40291378074994028</v>
      </c>
      <c r="AC53" s="1">
        <f t="shared" si="88"/>
        <v>0.28086935753522807</v>
      </c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</row>
    <row r="54" spans="2:92" x14ac:dyDescent="0.2"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</row>
    <row r="55" spans="2:92" x14ac:dyDescent="0.2"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</row>
    <row r="56" spans="2:92" x14ac:dyDescent="0.2">
      <c r="B56" t="s">
        <v>73</v>
      </c>
      <c r="C56" t="s">
        <v>74</v>
      </c>
      <c r="D56" t="s">
        <v>75</v>
      </c>
      <c r="E56" t="s">
        <v>32</v>
      </c>
      <c r="F56" t="s">
        <v>33</v>
      </c>
      <c r="G56" t="s">
        <v>34</v>
      </c>
      <c r="I56" t="s">
        <v>73</v>
      </c>
      <c r="J56" t="s">
        <v>74</v>
      </c>
      <c r="K56" t="s">
        <v>75</v>
      </c>
      <c r="L56" t="s">
        <v>32</v>
      </c>
      <c r="M56" t="s">
        <v>33</v>
      </c>
      <c r="N56" t="s">
        <v>34</v>
      </c>
      <c r="Q56" s="8"/>
      <c r="R56" s="8"/>
      <c r="S56" s="8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</row>
    <row r="57" spans="2:92" x14ac:dyDescent="0.2">
      <c r="B57" t="s">
        <v>7</v>
      </c>
      <c r="C57" t="s">
        <v>7</v>
      </c>
      <c r="D57" t="s">
        <v>7</v>
      </c>
      <c r="E57" t="s">
        <v>7</v>
      </c>
      <c r="F57" t="s">
        <v>7</v>
      </c>
      <c r="G57" t="s">
        <v>7</v>
      </c>
      <c r="I57" t="s">
        <v>8</v>
      </c>
      <c r="J57" t="s">
        <v>8</v>
      </c>
      <c r="K57" t="s">
        <v>8</v>
      </c>
      <c r="L57" t="s">
        <v>8</v>
      </c>
      <c r="M57" t="s">
        <v>8</v>
      </c>
      <c r="N57" t="s">
        <v>8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T57" s="6"/>
      <c r="AU57" s="6"/>
      <c r="AV57" s="6"/>
      <c r="AW57" s="6"/>
      <c r="AX57" s="7"/>
      <c r="AY57" s="7"/>
      <c r="AZ57" s="7"/>
      <c r="BA57" s="6"/>
      <c r="BB57" s="6"/>
      <c r="BC57" s="6"/>
      <c r="BD57" s="6"/>
      <c r="BE57" s="7"/>
      <c r="BF57" s="7"/>
      <c r="BG57" s="6"/>
      <c r="BH57" s="6"/>
      <c r="BI57" s="6"/>
      <c r="BJ57" s="6"/>
      <c r="BK57" s="6"/>
      <c r="BL57" s="7"/>
      <c r="BM57" s="7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</row>
    <row r="58" spans="2:92" x14ac:dyDescent="0.2">
      <c r="B58">
        <v>0.56439393939393934</v>
      </c>
      <c r="C58">
        <v>0.95102040816326527</v>
      </c>
      <c r="D58">
        <v>0.71375464684014867</v>
      </c>
      <c r="E58">
        <v>0.25</v>
      </c>
      <c r="F58">
        <v>0.4637404580152672</v>
      </c>
      <c r="G58">
        <v>0.31920199501246882</v>
      </c>
      <c r="I58">
        <v>3.03030303030303E-2</v>
      </c>
      <c r="J58">
        <v>1.2244897959183673E-2</v>
      </c>
      <c r="K58">
        <v>0.12639405204460966</v>
      </c>
      <c r="L58">
        <v>9.8837209302325577E-2</v>
      </c>
      <c r="M58">
        <v>5.7251908396946565E-3</v>
      </c>
      <c r="N58">
        <v>1.7456359102244391E-2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7"/>
      <c r="BM58" s="7"/>
      <c r="BN58" s="6"/>
      <c r="BO58" s="7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</row>
    <row r="59" spans="2:92" x14ac:dyDescent="0.2">
      <c r="B59">
        <v>0.42211838006230529</v>
      </c>
      <c r="C59">
        <v>0.61538461538461542</v>
      </c>
      <c r="D59">
        <v>0.6899696048632219</v>
      </c>
      <c r="E59">
        <v>0.30947775628626695</v>
      </c>
      <c r="F59">
        <v>0.44556451612903225</v>
      </c>
      <c r="G59">
        <v>0.35010940919037198</v>
      </c>
      <c r="I59">
        <v>4.2056074766355138E-2</v>
      </c>
      <c r="J59">
        <v>2.564102564102564E-2</v>
      </c>
      <c r="K59">
        <v>0.1276595744680851</v>
      </c>
      <c r="L59">
        <v>0.16827852998065762</v>
      </c>
      <c r="M59">
        <v>1.2096774193548387E-2</v>
      </c>
      <c r="N59">
        <v>0.11816192560175054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7"/>
      <c r="BM59" s="7"/>
      <c r="BN59" s="6"/>
      <c r="BO59" s="7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</row>
    <row r="60" spans="2:92" x14ac:dyDescent="0.2">
      <c r="B60">
        <v>0.34590163934426227</v>
      </c>
      <c r="C60">
        <v>0.53164556962025311</v>
      </c>
      <c r="D60">
        <v>0.64263322884012541</v>
      </c>
      <c r="E60">
        <v>0.33874239350912777</v>
      </c>
      <c r="F60">
        <v>0.39594843462246782</v>
      </c>
      <c r="G60">
        <v>0.40755467196819084</v>
      </c>
      <c r="I60">
        <v>0.23114754098360654</v>
      </c>
      <c r="J60">
        <v>0.22468354430379747</v>
      </c>
      <c r="K60">
        <v>0.60501567398119127</v>
      </c>
      <c r="L60">
        <v>0.34077079107505071</v>
      </c>
      <c r="M60">
        <v>9.7605893186003684E-2</v>
      </c>
      <c r="N60">
        <v>0.21073558648111335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7"/>
      <c r="BM60" s="7"/>
      <c r="BN60" s="7"/>
      <c r="BO60" s="7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</row>
    <row r="61" spans="2:92" x14ac:dyDescent="0.2">
      <c r="B61">
        <v>0.53149606299212593</v>
      </c>
      <c r="C61">
        <v>0.60135135135135132</v>
      </c>
      <c r="D61">
        <v>0.59487179487179487</v>
      </c>
      <c r="E61">
        <v>0.4559099437148218</v>
      </c>
      <c r="F61">
        <v>0.43749999999999994</v>
      </c>
      <c r="G61">
        <v>0.4785407725321888</v>
      </c>
      <c r="I61">
        <v>0.47047244094488189</v>
      </c>
      <c r="J61">
        <v>0.52364864864864868</v>
      </c>
      <c r="K61">
        <v>0.79230769230769227</v>
      </c>
      <c r="L61">
        <v>0.57035647279549717</v>
      </c>
      <c r="M61">
        <v>0.38235294117647056</v>
      </c>
      <c r="N61">
        <v>0.3261802575107296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7"/>
      <c r="BM61" s="7"/>
      <c r="BN61" s="7"/>
      <c r="BO61" s="7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</row>
    <row r="62" spans="2:92" x14ac:dyDescent="0.2">
      <c r="B62">
        <v>0.48413793103448277</v>
      </c>
      <c r="C62">
        <v>0.43807339449541283</v>
      </c>
      <c r="D62">
        <v>0.44133099824868649</v>
      </c>
      <c r="E62">
        <v>0.38897396630934156</v>
      </c>
      <c r="F62">
        <v>0.4629080118694362</v>
      </c>
      <c r="G62">
        <v>0.52589641434262946</v>
      </c>
      <c r="I62">
        <v>0.52413793103448281</v>
      </c>
      <c r="J62">
        <v>0.72247706422018354</v>
      </c>
      <c r="K62">
        <v>0.60595446584938706</v>
      </c>
      <c r="L62">
        <v>0.49923430321592654</v>
      </c>
      <c r="M62">
        <v>0.54451038575667654</v>
      </c>
      <c r="N62">
        <v>0.50398406374501992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7"/>
      <c r="BM62" s="7"/>
      <c r="BN62" s="7"/>
      <c r="BO62" s="7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</row>
    <row r="63" spans="2:92" x14ac:dyDescent="0.2">
      <c r="B63">
        <v>0.41493775933609967</v>
      </c>
      <c r="C63">
        <v>0.37037037037037035</v>
      </c>
      <c r="D63">
        <v>0.38518518518518519</v>
      </c>
      <c r="E63">
        <v>0.34042553191489366</v>
      </c>
      <c r="F63">
        <v>0.48356807511737093</v>
      </c>
      <c r="G63">
        <v>0.27884615384615385</v>
      </c>
      <c r="I63">
        <v>0.76763485477178428</v>
      </c>
      <c r="J63">
        <v>0.59259259259259256</v>
      </c>
      <c r="K63">
        <v>0.34074074074074073</v>
      </c>
      <c r="L63">
        <v>0.42553191489361708</v>
      </c>
      <c r="M63">
        <v>0.4178403755868545</v>
      </c>
      <c r="N63">
        <v>0.1730769230769231</v>
      </c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7"/>
      <c r="BM63" s="7"/>
      <c r="BN63" s="7"/>
      <c r="BO63" s="7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</row>
    <row r="64" spans="2:92" x14ac:dyDescent="0.2">
      <c r="B64">
        <v>0.46127842655193602</v>
      </c>
      <c r="C64">
        <v>0.58493870402802106</v>
      </c>
      <c r="D64">
        <v>0.57625434674615006</v>
      </c>
      <c r="E64">
        <v>0.35052595860196811</v>
      </c>
      <c r="F64">
        <v>0.44488977955911824</v>
      </c>
      <c r="G64">
        <v>0.4147143444307439</v>
      </c>
      <c r="I64">
        <v>0.30362630608481872</v>
      </c>
      <c r="J64">
        <v>0.35960303561004087</v>
      </c>
      <c r="K64">
        <v>0.48186785891703926</v>
      </c>
      <c r="L64">
        <v>0.35154394299287406</v>
      </c>
      <c r="M64">
        <v>0.24248496993987972</v>
      </c>
      <c r="N64">
        <v>0.24249897246198113</v>
      </c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7"/>
      <c r="BM64" s="7"/>
      <c r="BN64" s="7"/>
      <c r="BO64" s="7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</row>
    <row r="65" spans="2:92" x14ac:dyDescent="0.2"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7"/>
      <c r="BM65" s="7"/>
      <c r="BN65" s="7"/>
      <c r="BO65" s="7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</row>
    <row r="66" spans="2:92" x14ac:dyDescent="0.2">
      <c r="B66" t="s">
        <v>76</v>
      </c>
      <c r="C66" t="s">
        <v>21</v>
      </c>
      <c r="I66" t="s">
        <v>77</v>
      </c>
      <c r="J66" t="s">
        <v>23</v>
      </c>
      <c r="N66" t="s">
        <v>24</v>
      </c>
      <c r="O66" t="s">
        <v>25</v>
      </c>
      <c r="AT66" s="6"/>
      <c r="AU66" s="6"/>
      <c r="AV66" s="6"/>
      <c r="AW66" s="6"/>
      <c r="AX66" s="7"/>
      <c r="AY66" s="7"/>
      <c r="AZ66" s="7"/>
      <c r="BA66" s="6"/>
      <c r="BB66" s="6"/>
      <c r="BC66" s="6"/>
      <c r="BD66" s="6"/>
      <c r="BE66" s="7"/>
      <c r="BF66" s="7"/>
      <c r="BG66" s="6"/>
      <c r="BH66" s="6"/>
      <c r="BI66" s="6"/>
      <c r="BJ66" s="6"/>
      <c r="BK66" s="6"/>
      <c r="BL66" s="7"/>
      <c r="BM66" s="7"/>
      <c r="BN66" s="7"/>
      <c r="BO66" s="7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</row>
    <row r="67" spans="2:92" x14ac:dyDescent="0.2">
      <c r="B67">
        <f>STDEV(B58:D58)/SQRT(3)</f>
        <v>0.11256694027656719</v>
      </c>
      <c r="C67">
        <f>STDEV(E58:G58)/SQRT(3)</f>
        <v>6.2966157926960697E-2</v>
      </c>
      <c r="I67">
        <f>STDEV(I58:K58)/SQRT(3)</f>
        <v>3.5425673350071109E-2</v>
      </c>
      <c r="J67">
        <f>STDEV(L58:N58)/SQRT(3)</f>
        <v>2.9278652699608852E-2</v>
      </c>
      <c r="N67">
        <f>_xlfn.T.TEST(B58:D58,E58:G58,2,2)</f>
        <v>3.6521649515706057E-2</v>
      </c>
      <c r="O67">
        <f>_xlfn.T.TEST(I58:K58,L58:N58,2,2)</f>
        <v>0.75073167718335898</v>
      </c>
      <c r="AT67" s="6"/>
      <c r="AU67" s="6"/>
      <c r="AV67" s="6"/>
      <c r="AW67" s="6"/>
      <c r="AX67" s="7"/>
      <c r="AY67" s="7"/>
      <c r="AZ67" s="7"/>
      <c r="BA67" s="6"/>
      <c r="BB67" s="6"/>
      <c r="BC67" s="6"/>
      <c r="BD67" s="6"/>
      <c r="BE67" s="7"/>
      <c r="BF67" s="7"/>
      <c r="BG67" s="6"/>
      <c r="BH67" s="6"/>
      <c r="BI67" s="6"/>
      <c r="BJ67" s="6"/>
      <c r="BK67" s="6"/>
      <c r="BL67" s="7"/>
      <c r="BM67" s="7"/>
      <c r="BN67" s="7"/>
      <c r="BO67" s="7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</row>
    <row r="68" spans="2:92" x14ac:dyDescent="0.2">
      <c r="B68">
        <f t="shared" ref="B68:B73" si="91">STDEV(B59:D59)/SQRT(3)</f>
        <v>7.9811944594268269E-2</v>
      </c>
      <c r="C68">
        <f t="shared" ref="C68:C73" si="92">STDEV(E59:G59)/SQRT(3)</f>
        <v>4.033348131026096E-2</v>
      </c>
      <c r="I68">
        <f t="shared" ref="I68:I73" si="93">STDEV(I59:K59)/SQRT(3)</f>
        <v>3.162734163816542E-2</v>
      </c>
      <c r="J68">
        <f t="shared" ref="J68:J73" si="94">STDEV(L59:N59)/SQRT(3)</f>
        <v>4.6039977325545253E-2</v>
      </c>
      <c r="N68">
        <f t="shared" ref="N68:N73" si="95">_xlfn.T.TEST(B59:D59,E59:G59,2,2)</f>
        <v>8.1161046206626397E-2</v>
      </c>
      <c r="O68">
        <f t="shared" ref="O68:O73" si="96">_xlfn.T.TEST(I59:K59,L59:N59,2,2)</f>
        <v>0.57137236833201532</v>
      </c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</row>
    <row r="69" spans="2:92" x14ac:dyDescent="0.2">
      <c r="B69">
        <f t="shared" si="91"/>
        <v>8.6560417030925763E-2</v>
      </c>
      <c r="C69">
        <f t="shared" si="92"/>
        <v>2.1268606954217815E-2</v>
      </c>
      <c r="I69">
        <f t="shared" si="93"/>
        <v>0.12571389320134788</v>
      </c>
      <c r="J69">
        <f t="shared" si="94"/>
        <v>7.0252184427968503E-2</v>
      </c>
      <c r="N69">
        <f t="shared" si="95"/>
        <v>0.23043701955369308</v>
      </c>
      <c r="O69">
        <f t="shared" si="96"/>
        <v>0.39455083026779059</v>
      </c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</row>
    <row r="70" spans="2:92" x14ac:dyDescent="0.2">
      <c r="B70">
        <f t="shared" si="91"/>
        <v>2.2283812454592308E-2</v>
      </c>
      <c r="C70">
        <f t="shared" si="92"/>
        <v>1.186831788741855E-2</v>
      </c>
      <c r="I70">
        <f t="shared" si="93"/>
        <v>9.9605700368254682E-2</v>
      </c>
      <c r="J70">
        <f t="shared" si="94"/>
        <v>7.3832664557629907E-2</v>
      </c>
      <c r="N70">
        <f t="shared" si="95"/>
        <v>9.3283156045573974E-3</v>
      </c>
      <c r="O70">
        <f t="shared" si="96"/>
        <v>0.24413100967785994</v>
      </c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</row>
    <row r="71" spans="2:92" x14ac:dyDescent="0.2">
      <c r="B71">
        <f t="shared" si="91"/>
        <v>1.4841733582668415E-2</v>
      </c>
      <c r="C71">
        <f t="shared" si="92"/>
        <v>3.9568182163082583E-2</v>
      </c>
      <c r="I71">
        <f t="shared" si="93"/>
        <v>5.7547020896468536E-2</v>
      </c>
      <c r="J71">
        <f t="shared" si="94"/>
        <v>1.4365983454584313E-2</v>
      </c>
      <c r="N71">
        <f t="shared" si="95"/>
        <v>0.9160035826039159</v>
      </c>
      <c r="O71">
        <f t="shared" si="96"/>
        <v>0.16183827014039226</v>
      </c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</row>
    <row r="72" spans="2:92" x14ac:dyDescent="0.2">
      <c r="B72">
        <f t="shared" si="91"/>
        <v>1.3104169323424286E-2</v>
      </c>
      <c r="C72">
        <f t="shared" si="92"/>
        <v>6.0641419896334627E-2</v>
      </c>
      <c r="I72">
        <f t="shared" si="93"/>
        <v>0.12389685078599459</v>
      </c>
      <c r="J72">
        <f t="shared" si="94"/>
        <v>8.2899480749833374E-2</v>
      </c>
      <c r="N72">
        <f t="shared" si="95"/>
        <v>0.73463681258347147</v>
      </c>
      <c r="O72">
        <f t="shared" si="96"/>
        <v>0.2006133927971602</v>
      </c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</row>
    <row r="73" spans="2:92" x14ac:dyDescent="0.2">
      <c r="B73">
        <f t="shared" si="91"/>
        <v>3.9851630742716193E-2</v>
      </c>
      <c r="C73">
        <f t="shared" si="92"/>
        <v>2.7824086753630087E-2</v>
      </c>
      <c r="I73">
        <f t="shared" si="93"/>
        <v>5.2626636909180326E-2</v>
      </c>
      <c r="J73">
        <f t="shared" si="94"/>
        <v>3.6350657488725589E-2</v>
      </c>
      <c r="N73">
        <f t="shared" si="95"/>
        <v>4.7445667062194524E-2</v>
      </c>
      <c r="O73">
        <f t="shared" si="96"/>
        <v>0.18308830625886807</v>
      </c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</row>
    <row r="74" spans="2:92" x14ac:dyDescent="0.2"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</row>
    <row r="75" spans="2:92" x14ac:dyDescent="0.2"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</row>
    <row r="76" spans="2:92" x14ac:dyDescent="0.2"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</row>
    <row r="77" spans="2:92" x14ac:dyDescent="0.2"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</row>
    <row r="78" spans="2:92" x14ac:dyDescent="0.2"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</row>
    <row r="79" spans="2:92" x14ac:dyDescent="0.2"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</row>
    <row r="80" spans="2:92" x14ac:dyDescent="0.2"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</row>
    <row r="81" spans="46:92" x14ac:dyDescent="0.2"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</row>
    <row r="82" spans="46:92" x14ac:dyDescent="0.2"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T77"/>
  <sheetViews>
    <sheetView topLeftCell="A37" zoomScale="67" zoomScaleNormal="67" workbookViewId="0">
      <selection activeCell="V66" sqref="V66"/>
    </sheetView>
  </sheetViews>
  <sheetFormatPr baseColWidth="10" defaultColWidth="8.83203125" defaultRowHeight="15" x14ac:dyDescent="0.2"/>
  <sheetData>
    <row r="1" spans="2:98" x14ac:dyDescent="0.2"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</row>
    <row r="2" spans="2:98" x14ac:dyDescent="0.2"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</row>
    <row r="3" spans="2:98" x14ac:dyDescent="0.2">
      <c r="B3" t="s">
        <v>63</v>
      </c>
      <c r="X3" t="s">
        <v>14</v>
      </c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</row>
    <row r="4" spans="2:98" x14ac:dyDescent="0.2">
      <c r="B4" t="s">
        <v>13</v>
      </c>
      <c r="D4" t="s">
        <v>10</v>
      </c>
      <c r="K4" t="s">
        <v>11</v>
      </c>
      <c r="X4" t="s">
        <v>111</v>
      </c>
      <c r="Z4" t="s">
        <v>10</v>
      </c>
      <c r="AG4" t="s">
        <v>11</v>
      </c>
      <c r="AN4" t="s">
        <v>12</v>
      </c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</row>
    <row r="5" spans="2:98" x14ac:dyDescent="0.2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I5" s="1" t="s">
        <v>3</v>
      </c>
      <c r="J5" s="1" t="s">
        <v>4</v>
      </c>
      <c r="K5" s="1" t="s">
        <v>5</v>
      </c>
      <c r="L5" s="1" t="s">
        <v>6</v>
      </c>
      <c r="M5" s="1" t="s">
        <v>7</v>
      </c>
      <c r="N5" s="1" t="s">
        <v>8</v>
      </c>
      <c r="P5" s="3"/>
      <c r="Q5" s="3"/>
      <c r="R5" s="3"/>
      <c r="S5" s="3"/>
      <c r="T5" s="3"/>
      <c r="U5" s="3"/>
      <c r="X5" s="1" t="s">
        <v>3</v>
      </c>
      <c r="Y5" s="1" t="s">
        <v>4</v>
      </c>
      <c r="Z5" s="1" t="s">
        <v>5</v>
      </c>
      <c r="AA5" s="1" t="s">
        <v>6</v>
      </c>
      <c r="AB5" s="1" t="s">
        <v>7</v>
      </c>
      <c r="AC5" s="1" t="s">
        <v>8</v>
      </c>
      <c r="AE5" s="1" t="s">
        <v>3</v>
      </c>
      <c r="AF5" s="1" t="s">
        <v>4</v>
      </c>
      <c r="AG5" s="1" t="s">
        <v>5</v>
      </c>
      <c r="AH5" s="1" t="s">
        <v>6</v>
      </c>
      <c r="AI5" s="1" t="s">
        <v>7</v>
      </c>
      <c r="AJ5" s="1" t="s">
        <v>8</v>
      </c>
      <c r="AL5" s="1" t="s">
        <v>3</v>
      </c>
      <c r="AM5" s="1" t="s">
        <v>4</v>
      </c>
      <c r="AN5" s="1" t="s">
        <v>5</v>
      </c>
      <c r="AO5" s="1" t="s">
        <v>6</v>
      </c>
      <c r="AP5" s="1" t="s">
        <v>7</v>
      </c>
      <c r="AQ5" s="1" t="s">
        <v>8</v>
      </c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</row>
    <row r="6" spans="2:98" x14ac:dyDescent="0.2">
      <c r="B6" s="1">
        <v>1</v>
      </c>
      <c r="C6" s="2">
        <v>83</v>
      </c>
      <c r="D6" s="2">
        <v>7</v>
      </c>
      <c r="E6" s="2">
        <v>145</v>
      </c>
      <c r="F6" s="1">
        <f>C6/E6</f>
        <v>0.57241379310344831</v>
      </c>
      <c r="G6" s="1">
        <f>D6/E6</f>
        <v>4.8275862068965517E-2</v>
      </c>
      <c r="I6" s="1">
        <v>1</v>
      </c>
      <c r="J6">
        <v>75</v>
      </c>
      <c r="K6">
        <v>4</v>
      </c>
      <c r="L6">
        <v>186</v>
      </c>
      <c r="M6" s="1">
        <f>J6/L6</f>
        <v>0.40322580645161288</v>
      </c>
      <c r="N6" s="1">
        <f>K6/L6</f>
        <v>2.1505376344086023E-2</v>
      </c>
      <c r="P6" s="3"/>
      <c r="Q6" s="3"/>
      <c r="R6" s="3"/>
      <c r="S6" s="3"/>
      <c r="T6" s="3"/>
      <c r="U6" s="3"/>
      <c r="X6" s="1">
        <v>1</v>
      </c>
      <c r="Y6">
        <v>31</v>
      </c>
      <c r="Z6">
        <v>26</v>
      </c>
      <c r="AA6">
        <v>209</v>
      </c>
      <c r="AB6" s="1">
        <f>Y6/AA6</f>
        <v>0.14832535885167464</v>
      </c>
      <c r="AC6" s="1">
        <f>Z6/AA6</f>
        <v>0.12440191387559808</v>
      </c>
      <c r="AE6" s="1">
        <v>1</v>
      </c>
      <c r="AF6">
        <v>67</v>
      </c>
      <c r="AG6">
        <v>28</v>
      </c>
      <c r="AH6">
        <v>236</v>
      </c>
      <c r="AI6" s="1">
        <f>AF6/AH6</f>
        <v>0.28389830508474578</v>
      </c>
      <c r="AJ6" s="1">
        <f>AG6/AH6</f>
        <v>0.11864406779661017</v>
      </c>
      <c r="AL6" s="1">
        <v>1</v>
      </c>
      <c r="AM6">
        <v>66</v>
      </c>
      <c r="AN6">
        <v>32</v>
      </c>
      <c r="AO6">
        <v>213</v>
      </c>
      <c r="AP6" s="1">
        <f>AM6/AO6</f>
        <v>0.30985915492957744</v>
      </c>
      <c r="AQ6" s="1">
        <f>AN6/AO6</f>
        <v>0.15023474178403756</v>
      </c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</row>
    <row r="7" spans="2:98" x14ac:dyDescent="0.2">
      <c r="B7" s="1">
        <v>2</v>
      </c>
      <c r="C7" s="2">
        <v>95</v>
      </c>
      <c r="D7" s="2">
        <v>11</v>
      </c>
      <c r="E7" s="2">
        <v>184</v>
      </c>
      <c r="F7" s="1">
        <f t="shared" ref="F7:F12" si="0">C7/E7</f>
        <v>0.51630434782608692</v>
      </c>
      <c r="G7" s="1">
        <f t="shared" ref="G7:G12" si="1">D7/E7</f>
        <v>5.9782608695652176E-2</v>
      </c>
      <c r="I7" s="1">
        <v>2</v>
      </c>
      <c r="J7">
        <v>94</v>
      </c>
      <c r="K7">
        <v>5</v>
      </c>
      <c r="L7">
        <v>200</v>
      </c>
      <c r="M7" s="1">
        <f t="shared" ref="M7:M12" si="2">J7/L7</f>
        <v>0.47</v>
      </c>
      <c r="N7" s="1">
        <f t="shared" ref="N7:N12" si="3">K7/L7</f>
        <v>2.5000000000000001E-2</v>
      </c>
      <c r="P7" s="3"/>
      <c r="Q7" s="3"/>
      <c r="R7" s="3"/>
      <c r="S7" s="3"/>
      <c r="T7" s="3"/>
      <c r="U7" s="3"/>
      <c r="X7" s="1">
        <v>2</v>
      </c>
      <c r="Y7">
        <v>54</v>
      </c>
      <c r="Z7">
        <v>37</v>
      </c>
      <c r="AA7">
        <v>242</v>
      </c>
      <c r="AB7" s="1">
        <f t="shared" ref="AB7:AB12" si="4">Y7/AA7</f>
        <v>0.2231404958677686</v>
      </c>
      <c r="AC7" s="1">
        <f t="shared" ref="AC7:AC12" si="5">Z7/AA7</f>
        <v>0.15289256198347106</v>
      </c>
      <c r="AE7" s="1">
        <v>2</v>
      </c>
      <c r="AF7">
        <v>87</v>
      </c>
      <c r="AG7">
        <v>23</v>
      </c>
      <c r="AH7">
        <v>242</v>
      </c>
      <c r="AI7" s="1">
        <f t="shared" ref="AI7:AI12" si="6">AF7/AH7</f>
        <v>0.35950413223140498</v>
      </c>
      <c r="AJ7" s="1">
        <f t="shared" ref="AJ7:AJ12" si="7">AG7/AH7</f>
        <v>9.5041322314049589E-2</v>
      </c>
      <c r="AL7" s="1">
        <v>2</v>
      </c>
      <c r="AM7">
        <v>93</v>
      </c>
      <c r="AN7">
        <v>40</v>
      </c>
      <c r="AO7">
        <v>247</v>
      </c>
      <c r="AP7" s="1">
        <f t="shared" ref="AP7:AP12" si="8">AM7/AO7</f>
        <v>0.37651821862348178</v>
      </c>
      <c r="AQ7" s="1">
        <f t="shared" ref="AQ7:AQ12" si="9">AN7/AO7</f>
        <v>0.16194331983805668</v>
      </c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4"/>
      <c r="BU7" s="4"/>
      <c r="BV7" s="4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</row>
    <row r="8" spans="2:98" x14ac:dyDescent="0.2">
      <c r="B8" s="1">
        <v>3</v>
      </c>
      <c r="C8" s="2">
        <v>100</v>
      </c>
      <c r="D8" s="2">
        <v>52</v>
      </c>
      <c r="E8" s="2">
        <v>188</v>
      </c>
      <c r="F8" s="1">
        <f t="shared" si="0"/>
        <v>0.53191489361702127</v>
      </c>
      <c r="G8" s="1">
        <f t="shared" si="1"/>
        <v>0.27659574468085107</v>
      </c>
      <c r="I8" s="1">
        <v>3</v>
      </c>
      <c r="J8">
        <v>84</v>
      </c>
      <c r="K8">
        <v>71</v>
      </c>
      <c r="L8">
        <v>200</v>
      </c>
      <c r="M8" s="1">
        <f t="shared" si="2"/>
        <v>0.42</v>
      </c>
      <c r="N8" s="1">
        <f t="shared" si="3"/>
        <v>0.35499999999999998</v>
      </c>
      <c r="P8" s="3"/>
      <c r="Q8" s="3"/>
      <c r="R8" s="3"/>
      <c r="S8" s="3"/>
      <c r="T8" s="3"/>
      <c r="U8" s="3"/>
      <c r="X8" s="1">
        <v>3</v>
      </c>
      <c r="Y8">
        <v>71</v>
      </c>
      <c r="Z8">
        <v>66</v>
      </c>
      <c r="AA8">
        <v>255</v>
      </c>
      <c r="AB8" s="1">
        <f t="shared" si="4"/>
        <v>0.27843137254901962</v>
      </c>
      <c r="AC8" s="1">
        <f t="shared" si="5"/>
        <v>0.25882352941176473</v>
      </c>
      <c r="AE8" s="1">
        <v>3</v>
      </c>
      <c r="AF8">
        <v>82</v>
      </c>
      <c r="AG8">
        <v>67</v>
      </c>
      <c r="AH8">
        <v>250</v>
      </c>
      <c r="AI8" s="1">
        <f t="shared" si="6"/>
        <v>0.32800000000000001</v>
      </c>
      <c r="AJ8" s="1">
        <f t="shared" si="7"/>
        <v>0.26800000000000002</v>
      </c>
      <c r="AL8" s="1">
        <v>3</v>
      </c>
      <c r="AM8">
        <v>91</v>
      </c>
      <c r="AN8">
        <v>62</v>
      </c>
      <c r="AO8">
        <v>254</v>
      </c>
      <c r="AP8" s="1">
        <f t="shared" si="8"/>
        <v>0.35826771653543305</v>
      </c>
      <c r="AQ8" s="1">
        <f t="shared" si="9"/>
        <v>0.24409448818897639</v>
      </c>
      <c r="AV8" s="3"/>
      <c r="AW8" s="4"/>
      <c r="AX8" s="4"/>
      <c r="AY8" s="4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4"/>
      <c r="BU8" s="4"/>
      <c r="BV8" s="4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</row>
    <row r="9" spans="2:98" x14ac:dyDescent="0.2">
      <c r="B9" s="1">
        <v>4</v>
      </c>
      <c r="C9" s="2">
        <v>108</v>
      </c>
      <c r="D9" s="2">
        <v>127</v>
      </c>
      <c r="E9" s="2">
        <v>216</v>
      </c>
      <c r="F9" s="1">
        <f t="shared" si="0"/>
        <v>0.5</v>
      </c>
      <c r="G9" s="1">
        <f t="shared" si="1"/>
        <v>0.58796296296296291</v>
      </c>
      <c r="I9" s="1">
        <v>4</v>
      </c>
      <c r="J9">
        <v>106</v>
      </c>
      <c r="K9">
        <v>159</v>
      </c>
      <c r="L9">
        <v>228</v>
      </c>
      <c r="M9" s="1">
        <f t="shared" si="2"/>
        <v>0.46491228070175439</v>
      </c>
      <c r="N9" s="1">
        <f t="shared" si="3"/>
        <v>0.69736842105263153</v>
      </c>
      <c r="P9" s="3"/>
      <c r="Q9" s="3"/>
      <c r="R9" s="3"/>
      <c r="S9" s="3"/>
      <c r="T9" s="3"/>
      <c r="U9" s="3"/>
      <c r="X9" s="1">
        <v>4</v>
      </c>
      <c r="Y9">
        <v>96</v>
      </c>
      <c r="Z9">
        <v>71</v>
      </c>
      <c r="AA9">
        <v>250</v>
      </c>
      <c r="AB9" s="1">
        <f t="shared" si="4"/>
        <v>0.38400000000000001</v>
      </c>
      <c r="AC9" s="1">
        <f t="shared" si="5"/>
        <v>0.28399999999999997</v>
      </c>
      <c r="AE9" s="1">
        <v>4</v>
      </c>
      <c r="AF9">
        <v>138</v>
      </c>
      <c r="AG9">
        <v>78</v>
      </c>
      <c r="AH9">
        <v>298</v>
      </c>
      <c r="AI9" s="1">
        <f t="shared" si="6"/>
        <v>0.46308724832214765</v>
      </c>
      <c r="AJ9" s="1">
        <f t="shared" si="7"/>
        <v>0.26174496644295303</v>
      </c>
      <c r="AL9" s="1">
        <v>4</v>
      </c>
      <c r="AM9">
        <v>136</v>
      </c>
      <c r="AN9">
        <v>112</v>
      </c>
      <c r="AO9">
        <v>262</v>
      </c>
      <c r="AP9" s="1">
        <f t="shared" si="8"/>
        <v>0.51908396946564883</v>
      </c>
      <c r="AQ9" s="1">
        <f t="shared" si="9"/>
        <v>0.42748091603053434</v>
      </c>
      <c r="AV9" s="3"/>
      <c r="AW9" s="4"/>
      <c r="AX9" s="4"/>
      <c r="AY9" s="4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4"/>
      <c r="BU9" s="4"/>
      <c r="BV9" s="4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</row>
    <row r="10" spans="2:98" x14ac:dyDescent="0.2">
      <c r="B10" s="1">
        <v>5</v>
      </c>
      <c r="C10" s="2">
        <v>144</v>
      </c>
      <c r="D10" s="2">
        <v>183</v>
      </c>
      <c r="E10" s="2">
        <v>281</v>
      </c>
      <c r="F10" s="1">
        <f t="shared" si="0"/>
        <v>0.51245551601423489</v>
      </c>
      <c r="G10" s="1">
        <f t="shared" si="1"/>
        <v>0.6512455516014235</v>
      </c>
      <c r="I10" s="1">
        <v>5</v>
      </c>
      <c r="J10">
        <v>130</v>
      </c>
      <c r="K10">
        <v>190</v>
      </c>
      <c r="L10">
        <v>297</v>
      </c>
      <c r="M10" s="1">
        <f t="shared" si="2"/>
        <v>0.43771043771043772</v>
      </c>
      <c r="N10" s="1">
        <f t="shared" si="3"/>
        <v>0.63973063973063971</v>
      </c>
      <c r="P10" s="3"/>
      <c r="Q10" s="3"/>
      <c r="R10" s="3"/>
      <c r="S10" s="3"/>
      <c r="T10" s="3"/>
      <c r="U10" s="3"/>
      <c r="X10" s="1">
        <v>5</v>
      </c>
      <c r="Y10">
        <v>124</v>
      </c>
      <c r="Z10">
        <v>141</v>
      </c>
      <c r="AA10">
        <v>269</v>
      </c>
      <c r="AB10" s="1">
        <f t="shared" si="4"/>
        <v>0.46096654275092935</v>
      </c>
      <c r="AC10" s="1">
        <f t="shared" si="5"/>
        <v>0.52416356877323422</v>
      </c>
      <c r="AE10" s="1">
        <v>5</v>
      </c>
      <c r="AF10">
        <v>160</v>
      </c>
      <c r="AG10">
        <v>143</v>
      </c>
      <c r="AH10">
        <v>336</v>
      </c>
      <c r="AI10" s="1">
        <f t="shared" si="6"/>
        <v>0.47619047619047616</v>
      </c>
      <c r="AJ10" s="1">
        <f t="shared" si="7"/>
        <v>0.42559523809523808</v>
      </c>
      <c r="AL10" s="1">
        <v>5</v>
      </c>
      <c r="AM10">
        <v>151</v>
      </c>
      <c r="AN10">
        <v>164</v>
      </c>
      <c r="AO10">
        <v>275</v>
      </c>
      <c r="AP10" s="1">
        <f t="shared" si="8"/>
        <v>0.54909090909090907</v>
      </c>
      <c r="AQ10" s="1">
        <f t="shared" si="9"/>
        <v>0.59636363636363632</v>
      </c>
      <c r="AV10" s="3"/>
      <c r="AW10" s="4"/>
      <c r="AX10" s="4"/>
      <c r="AY10" s="4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4"/>
      <c r="BU10" s="4"/>
      <c r="BV10" s="4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</row>
    <row r="11" spans="2:98" x14ac:dyDescent="0.2">
      <c r="B11" s="1">
        <v>6</v>
      </c>
      <c r="C11" s="2">
        <v>26</v>
      </c>
      <c r="D11" s="2">
        <v>49</v>
      </c>
      <c r="E11" s="2">
        <v>95</v>
      </c>
      <c r="F11" s="1">
        <f t="shared" si="0"/>
        <v>0.27368421052631581</v>
      </c>
      <c r="G11" s="1">
        <f t="shared" si="1"/>
        <v>0.51578947368421058</v>
      </c>
      <c r="I11" s="1">
        <v>6</v>
      </c>
      <c r="J11">
        <v>13</v>
      </c>
      <c r="K11">
        <v>21</v>
      </c>
      <c r="L11">
        <v>76</v>
      </c>
      <c r="M11" s="1">
        <f t="shared" si="2"/>
        <v>0.17105263157894737</v>
      </c>
      <c r="N11" s="1">
        <f t="shared" si="3"/>
        <v>0.27631578947368424</v>
      </c>
      <c r="P11" s="3"/>
      <c r="Q11" s="3"/>
      <c r="R11" s="3"/>
      <c r="S11" s="3"/>
      <c r="T11" s="3"/>
      <c r="U11" s="3"/>
      <c r="X11" s="1">
        <v>6</v>
      </c>
      <c r="Y11">
        <v>60</v>
      </c>
      <c r="Z11">
        <v>102</v>
      </c>
      <c r="AA11">
        <v>95</v>
      </c>
      <c r="AB11" s="1">
        <f t="shared" si="4"/>
        <v>0.63157894736842102</v>
      </c>
      <c r="AC11" s="1">
        <f t="shared" si="5"/>
        <v>1.0736842105263158</v>
      </c>
      <c r="AE11" s="1">
        <v>6</v>
      </c>
      <c r="AF11">
        <v>79</v>
      </c>
      <c r="AG11">
        <v>104</v>
      </c>
      <c r="AH11">
        <v>154</v>
      </c>
      <c r="AI11" s="1">
        <f t="shared" si="6"/>
        <v>0.51298701298701299</v>
      </c>
      <c r="AJ11" s="1">
        <f t="shared" si="7"/>
        <v>0.67532467532467533</v>
      </c>
      <c r="AL11" s="1">
        <v>6</v>
      </c>
      <c r="AM11">
        <v>62</v>
      </c>
      <c r="AN11">
        <v>78</v>
      </c>
      <c r="AO11">
        <v>100</v>
      </c>
      <c r="AP11" s="1">
        <f t="shared" si="8"/>
        <v>0.62</v>
      </c>
      <c r="AQ11" s="1">
        <f t="shared" si="9"/>
        <v>0.78</v>
      </c>
      <c r="AV11" s="3"/>
      <c r="AW11" s="4"/>
      <c r="AX11" s="4"/>
      <c r="AY11" s="4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4"/>
      <c r="BU11" s="4"/>
      <c r="BV11" s="4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</row>
    <row r="12" spans="2:98" x14ac:dyDescent="0.2">
      <c r="B12" s="1" t="s">
        <v>9</v>
      </c>
      <c r="C12" s="1">
        <f>SUM(C6:C11)</f>
        <v>556</v>
      </c>
      <c r="D12" s="1">
        <f t="shared" ref="D12:E12" si="10">SUM(D6:D11)</f>
        <v>429</v>
      </c>
      <c r="E12" s="1">
        <f t="shared" si="10"/>
        <v>1109</v>
      </c>
      <c r="F12" s="1">
        <f t="shared" si="0"/>
        <v>0.50135256988277732</v>
      </c>
      <c r="G12" s="1">
        <f t="shared" si="1"/>
        <v>0.38683498647430115</v>
      </c>
      <c r="I12" s="1" t="s">
        <v>9</v>
      </c>
      <c r="J12" s="1">
        <f>SUM(J6:J11)</f>
        <v>502</v>
      </c>
      <c r="K12" s="1">
        <f t="shared" ref="K12:L12" si="11">SUM(K6:K11)</f>
        <v>450</v>
      </c>
      <c r="L12" s="1">
        <f t="shared" si="11"/>
        <v>1187</v>
      </c>
      <c r="M12" s="1">
        <f t="shared" si="2"/>
        <v>0.42291491154170174</v>
      </c>
      <c r="N12" s="1">
        <f t="shared" si="3"/>
        <v>0.37910699241786017</v>
      </c>
      <c r="P12" s="3"/>
      <c r="Q12" s="3"/>
      <c r="R12" s="3"/>
      <c r="S12" s="3"/>
      <c r="T12" s="3"/>
      <c r="U12" s="3"/>
      <c r="X12" s="1" t="s">
        <v>9</v>
      </c>
      <c r="Y12" s="1">
        <f>SUM(Y6:Y11)</f>
        <v>436</v>
      </c>
      <c r="Z12" s="1">
        <f t="shared" ref="Z12:AA12" si="12">SUM(Z6:Z11)</f>
        <v>443</v>
      </c>
      <c r="AA12" s="1">
        <f t="shared" si="12"/>
        <v>1320</v>
      </c>
      <c r="AB12" s="1">
        <f t="shared" si="4"/>
        <v>0.33030303030303032</v>
      </c>
      <c r="AC12" s="1">
        <f t="shared" si="5"/>
        <v>0.33560606060606063</v>
      </c>
      <c r="AE12" s="1" t="s">
        <v>9</v>
      </c>
      <c r="AF12" s="1">
        <f>SUM(AF6:AF11)</f>
        <v>613</v>
      </c>
      <c r="AG12" s="1">
        <f t="shared" ref="AG12:AH12" si="13">SUM(AG6:AG11)</f>
        <v>443</v>
      </c>
      <c r="AH12" s="1">
        <f t="shared" si="13"/>
        <v>1516</v>
      </c>
      <c r="AI12" s="1">
        <f t="shared" si="6"/>
        <v>0.40435356200527706</v>
      </c>
      <c r="AJ12" s="1">
        <f t="shared" si="7"/>
        <v>0.29221635883905012</v>
      </c>
      <c r="AL12" s="1" t="s">
        <v>9</v>
      </c>
      <c r="AM12" s="1">
        <f>SUM(AM6:AM11)</f>
        <v>599</v>
      </c>
      <c r="AN12" s="1">
        <f t="shared" ref="AN12:AO12" si="14">SUM(AN6:AN11)</f>
        <v>488</v>
      </c>
      <c r="AO12" s="1">
        <f t="shared" si="14"/>
        <v>1351</v>
      </c>
      <c r="AP12" s="1">
        <f t="shared" si="8"/>
        <v>0.44337527757216877</v>
      </c>
      <c r="AQ12" s="1">
        <f t="shared" si="9"/>
        <v>0.36121391561806071</v>
      </c>
      <c r="AV12" s="3"/>
      <c r="AW12" s="4"/>
      <c r="AX12" s="4"/>
      <c r="AY12" s="4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4"/>
      <c r="BU12" s="4"/>
      <c r="BV12" s="4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</row>
    <row r="13" spans="2:98" x14ac:dyDescent="0.2">
      <c r="AV13" s="3"/>
      <c r="AW13" s="4"/>
      <c r="AX13" s="4"/>
      <c r="AY13" s="4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</row>
    <row r="14" spans="2:98" x14ac:dyDescent="0.2">
      <c r="B14" t="s">
        <v>64</v>
      </c>
      <c r="R14" t="s">
        <v>12</v>
      </c>
      <c r="X14" t="s">
        <v>112</v>
      </c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</row>
    <row r="15" spans="2:98" x14ac:dyDescent="0.2">
      <c r="B15" s="1" t="s">
        <v>3</v>
      </c>
      <c r="C15" s="1" t="s">
        <v>4</v>
      </c>
      <c r="D15" s="1" t="s">
        <v>5</v>
      </c>
      <c r="E15" s="1" t="s">
        <v>6</v>
      </c>
      <c r="F15" s="1" t="s">
        <v>7</v>
      </c>
      <c r="G15" s="1" t="s">
        <v>8</v>
      </c>
      <c r="I15" s="1" t="s">
        <v>3</v>
      </c>
      <c r="J15" s="1" t="s">
        <v>4</v>
      </c>
      <c r="K15" s="1" t="s">
        <v>5</v>
      </c>
      <c r="L15" s="1" t="s">
        <v>6</v>
      </c>
      <c r="M15" s="1" t="s">
        <v>7</v>
      </c>
      <c r="N15" s="1" t="s">
        <v>8</v>
      </c>
      <c r="P15" s="1" t="s">
        <v>3</v>
      </c>
      <c r="Q15" s="1" t="s">
        <v>4</v>
      </c>
      <c r="R15" s="1" t="s">
        <v>5</v>
      </c>
      <c r="S15" s="1" t="s">
        <v>6</v>
      </c>
      <c r="T15" s="1" t="s">
        <v>7</v>
      </c>
      <c r="U15" s="1" t="s">
        <v>8</v>
      </c>
      <c r="X15" s="1" t="s">
        <v>3</v>
      </c>
      <c r="Y15" s="1" t="s">
        <v>4</v>
      </c>
      <c r="Z15" s="1" t="s">
        <v>5</v>
      </c>
      <c r="AA15" s="1" t="s">
        <v>6</v>
      </c>
      <c r="AB15" s="1" t="s">
        <v>7</v>
      </c>
      <c r="AC15" s="1" t="s">
        <v>8</v>
      </c>
      <c r="AE15" s="1" t="s">
        <v>3</v>
      </c>
      <c r="AF15" s="1" t="s">
        <v>4</v>
      </c>
      <c r="AG15" s="1" t="s">
        <v>5</v>
      </c>
      <c r="AH15" s="1" t="s">
        <v>6</v>
      </c>
      <c r="AI15" s="1" t="s">
        <v>7</v>
      </c>
      <c r="AJ15" s="1" t="s">
        <v>8</v>
      </c>
      <c r="AL15" s="1" t="s">
        <v>3</v>
      </c>
      <c r="AM15" s="1" t="s">
        <v>4</v>
      </c>
      <c r="AN15" s="1" t="s">
        <v>5</v>
      </c>
      <c r="AO15" s="1" t="s">
        <v>6</v>
      </c>
      <c r="AP15" s="1" t="s">
        <v>7</v>
      </c>
      <c r="AQ15" s="1" t="s">
        <v>8</v>
      </c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</row>
    <row r="16" spans="2:98" x14ac:dyDescent="0.2">
      <c r="B16" s="1">
        <v>1</v>
      </c>
      <c r="C16">
        <v>65</v>
      </c>
      <c r="D16">
        <v>0</v>
      </c>
      <c r="E16">
        <v>159</v>
      </c>
      <c r="F16" s="1">
        <f>C16/E16</f>
        <v>0.4088050314465409</v>
      </c>
      <c r="G16" s="1">
        <f>D16/E16</f>
        <v>0</v>
      </c>
      <c r="I16" s="1">
        <v>1</v>
      </c>
      <c r="J16">
        <v>75</v>
      </c>
      <c r="K16">
        <v>6</v>
      </c>
      <c r="L16">
        <v>144</v>
      </c>
      <c r="M16" s="1">
        <f>J16/L16</f>
        <v>0.52083333333333337</v>
      </c>
      <c r="N16" s="1">
        <f>K16/L16</f>
        <v>4.1666666666666664E-2</v>
      </c>
      <c r="P16" s="1">
        <v>1</v>
      </c>
      <c r="Q16">
        <v>103</v>
      </c>
      <c r="R16">
        <v>12</v>
      </c>
      <c r="S16">
        <v>190</v>
      </c>
      <c r="T16" s="1">
        <f>Q16/S16</f>
        <v>0.54210526315789476</v>
      </c>
      <c r="U16" s="1">
        <f>R16/S16</f>
        <v>6.3157894736842107E-2</v>
      </c>
      <c r="X16" s="1">
        <v>1</v>
      </c>
      <c r="Y16">
        <v>73</v>
      </c>
      <c r="Z16">
        <v>5</v>
      </c>
      <c r="AA16">
        <v>161</v>
      </c>
      <c r="AB16" s="1">
        <f>Y16/AA16</f>
        <v>0.453416149068323</v>
      </c>
      <c r="AC16" s="1">
        <f>Z16/AA16</f>
        <v>3.1055900621118012E-2</v>
      </c>
      <c r="AE16" s="1">
        <v>1</v>
      </c>
      <c r="AF16">
        <v>67</v>
      </c>
      <c r="AG16">
        <v>6</v>
      </c>
      <c r="AH16">
        <v>143</v>
      </c>
      <c r="AI16" s="1">
        <f>AF16/AH16</f>
        <v>0.46853146853146854</v>
      </c>
      <c r="AJ16" s="1">
        <f>AG16/AH16</f>
        <v>4.195804195804196E-2</v>
      </c>
      <c r="AL16" s="1">
        <v>1</v>
      </c>
      <c r="AM16">
        <v>107</v>
      </c>
      <c r="AN16">
        <v>14</v>
      </c>
      <c r="AO16">
        <v>230</v>
      </c>
      <c r="AP16" s="1">
        <f>AM16/AO16</f>
        <v>0.4652173913043478</v>
      </c>
      <c r="AQ16" s="1">
        <f>AN16/AO16</f>
        <v>6.0869565217391307E-2</v>
      </c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</row>
    <row r="17" spans="2:98" x14ac:dyDescent="0.2">
      <c r="B17" s="1">
        <v>2</v>
      </c>
      <c r="C17">
        <v>85</v>
      </c>
      <c r="D17">
        <v>0</v>
      </c>
      <c r="E17">
        <v>237</v>
      </c>
      <c r="F17" s="1">
        <f t="shared" ref="F17:F22" si="15">C17/E17</f>
        <v>0.35864978902953587</v>
      </c>
      <c r="G17" s="1">
        <f t="shared" ref="G17:G22" si="16">D17/E17</f>
        <v>0</v>
      </c>
      <c r="I17" s="1">
        <v>2</v>
      </c>
      <c r="J17">
        <v>92</v>
      </c>
      <c r="K17">
        <v>13</v>
      </c>
      <c r="L17">
        <v>174</v>
      </c>
      <c r="M17" s="1">
        <f t="shared" ref="M17:M22" si="17">J17/L17</f>
        <v>0.52873563218390807</v>
      </c>
      <c r="N17" s="1">
        <f t="shared" ref="N17:N22" si="18">K17/L17</f>
        <v>7.4712643678160925E-2</v>
      </c>
      <c r="P17" s="1">
        <v>2</v>
      </c>
      <c r="Q17">
        <v>49</v>
      </c>
      <c r="R17">
        <v>14</v>
      </c>
      <c r="S17">
        <v>175</v>
      </c>
      <c r="T17" s="1">
        <f t="shared" ref="T17:T22" si="19">Q17/S17</f>
        <v>0.28000000000000003</v>
      </c>
      <c r="U17" s="1">
        <f t="shared" ref="U17:U22" si="20">R17/S17</f>
        <v>0.08</v>
      </c>
      <c r="X17" s="1">
        <v>2</v>
      </c>
      <c r="Y17">
        <v>57</v>
      </c>
      <c r="Z17">
        <v>2</v>
      </c>
      <c r="AA17">
        <v>170</v>
      </c>
      <c r="AB17" s="1">
        <f t="shared" ref="AB17:AB22" si="21">Y17/AA17</f>
        <v>0.3352941176470588</v>
      </c>
      <c r="AC17" s="1">
        <f t="shared" ref="AC17:AC22" si="22">Z17/AA17</f>
        <v>1.1764705882352941E-2</v>
      </c>
      <c r="AE17" s="1">
        <v>2</v>
      </c>
      <c r="AF17">
        <v>82</v>
      </c>
      <c r="AG17">
        <v>17</v>
      </c>
      <c r="AH17">
        <v>166</v>
      </c>
      <c r="AI17" s="1">
        <f t="shared" ref="AI17:AI22" si="23">AF17/AH17</f>
        <v>0.49397590361445781</v>
      </c>
      <c r="AJ17" s="1">
        <f t="shared" ref="AJ17:AJ22" si="24">AG17/AH17</f>
        <v>0.10240963855421686</v>
      </c>
      <c r="AL17" s="1">
        <v>2</v>
      </c>
      <c r="AM17">
        <v>104</v>
      </c>
      <c r="AN17">
        <v>15</v>
      </c>
      <c r="AO17">
        <v>239</v>
      </c>
      <c r="AP17" s="1">
        <f t="shared" ref="AP17:AP22" si="25">AM17/AO17</f>
        <v>0.43514644351464438</v>
      </c>
      <c r="AQ17" s="1">
        <f t="shared" ref="AQ17:AQ22" si="26">AN17/AO17</f>
        <v>6.2761506276150625E-2</v>
      </c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</row>
    <row r="18" spans="2:98" x14ac:dyDescent="0.2">
      <c r="B18" s="1">
        <v>3</v>
      </c>
      <c r="C18">
        <v>80</v>
      </c>
      <c r="D18">
        <v>62</v>
      </c>
      <c r="E18">
        <v>242</v>
      </c>
      <c r="F18" s="1">
        <f t="shared" si="15"/>
        <v>0.33057851239669422</v>
      </c>
      <c r="G18" s="1">
        <f t="shared" si="16"/>
        <v>0.256198347107438</v>
      </c>
      <c r="I18" s="1">
        <v>3</v>
      </c>
      <c r="J18">
        <v>102</v>
      </c>
      <c r="K18">
        <v>52</v>
      </c>
      <c r="L18">
        <v>170</v>
      </c>
      <c r="M18" s="1">
        <f t="shared" si="17"/>
        <v>0.6</v>
      </c>
      <c r="N18" s="1">
        <f t="shared" si="18"/>
        <v>0.30588235294117649</v>
      </c>
      <c r="P18" s="1">
        <v>3</v>
      </c>
      <c r="Q18">
        <v>64</v>
      </c>
      <c r="R18">
        <v>43</v>
      </c>
      <c r="S18">
        <v>178</v>
      </c>
      <c r="T18" s="1">
        <f t="shared" si="19"/>
        <v>0.3595505617977528</v>
      </c>
      <c r="U18" s="1">
        <f t="shared" si="20"/>
        <v>0.24157303370786518</v>
      </c>
      <c r="X18" s="1">
        <v>3</v>
      </c>
      <c r="Y18">
        <v>52</v>
      </c>
      <c r="Z18">
        <v>14</v>
      </c>
      <c r="AA18">
        <v>169</v>
      </c>
      <c r="AB18" s="1">
        <f t="shared" si="21"/>
        <v>0.30769230769230771</v>
      </c>
      <c r="AC18" s="1">
        <f t="shared" si="22"/>
        <v>8.2840236686390539E-2</v>
      </c>
      <c r="AE18" s="1">
        <v>3</v>
      </c>
      <c r="AF18">
        <v>94</v>
      </c>
      <c r="AG18">
        <v>46</v>
      </c>
      <c r="AH18">
        <v>173</v>
      </c>
      <c r="AI18" s="1">
        <f t="shared" si="23"/>
        <v>0.54335260115606931</v>
      </c>
      <c r="AJ18" s="1">
        <f t="shared" si="24"/>
        <v>0.26589595375722541</v>
      </c>
      <c r="AL18" s="1">
        <v>3</v>
      </c>
      <c r="AM18">
        <v>125</v>
      </c>
      <c r="AN18">
        <v>48</v>
      </c>
      <c r="AO18">
        <v>262</v>
      </c>
      <c r="AP18" s="1">
        <f t="shared" si="25"/>
        <v>0.47709923664122139</v>
      </c>
      <c r="AQ18" s="1">
        <f t="shared" si="26"/>
        <v>0.18320610687022901</v>
      </c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</row>
    <row r="19" spans="2:98" x14ac:dyDescent="0.2">
      <c r="B19" s="1">
        <v>4</v>
      </c>
      <c r="C19">
        <v>114</v>
      </c>
      <c r="D19">
        <v>122</v>
      </c>
      <c r="E19">
        <v>234</v>
      </c>
      <c r="F19" s="1">
        <f t="shared" si="15"/>
        <v>0.48717948717948717</v>
      </c>
      <c r="G19" s="1">
        <f t="shared" si="16"/>
        <v>0.5213675213675214</v>
      </c>
      <c r="I19" s="1">
        <v>4</v>
      </c>
      <c r="J19">
        <v>98</v>
      </c>
      <c r="K19">
        <v>59</v>
      </c>
      <c r="L19">
        <v>158</v>
      </c>
      <c r="M19" s="1">
        <f t="shared" si="17"/>
        <v>0.620253164556962</v>
      </c>
      <c r="N19" s="1">
        <f t="shared" si="18"/>
        <v>0.37341772151898733</v>
      </c>
      <c r="P19" s="1">
        <v>4</v>
      </c>
      <c r="Q19">
        <v>94</v>
      </c>
      <c r="R19">
        <v>85</v>
      </c>
      <c r="S19">
        <v>176</v>
      </c>
      <c r="T19" s="1">
        <f t="shared" si="19"/>
        <v>0.53409090909090906</v>
      </c>
      <c r="U19" s="1">
        <f t="shared" si="20"/>
        <v>0.48295454545454547</v>
      </c>
      <c r="X19" s="1">
        <v>4</v>
      </c>
      <c r="Y19">
        <v>68</v>
      </c>
      <c r="Z19">
        <v>73</v>
      </c>
      <c r="AA19">
        <v>179</v>
      </c>
      <c r="AB19" s="1">
        <f t="shared" si="21"/>
        <v>0.37988826815642457</v>
      </c>
      <c r="AC19" s="1">
        <f t="shared" si="22"/>
        <v>0.40782122905027934</v>
      </c>
      <c r="AE19" s="1">
        <v>4</v>
      </c>
      <c r="AF19">
        <v>91</v>
      </c>
      <c r="AG19">
        <v>121</v>
      </c>
      <c r="AH19">
        <v>176</v>
      </c>
      <c r="AI19" s="1">
        <f t="shared" si="23"/>
        <v>0.51704545454545459</v>
      </c>
      <c r="AJ19" s="1">
        <f t="shared" si="24"/>
        <v>0.6875</v>
      </c>
      <c r="AL19" s="1">
        <v>4</v>
      </c>
      <c r="AM19">
        <v>134</v>
      </c>
      <c r="AN19">
        <v>105</v>
      </c>
      <c r="AO19">
        <v>264</v>
      </c>
      <c r="AP19" s="1">
        <f t="shared" si="25"/>
        <v>0.50757575757575757</v>
      </c>
      <c r="AQ19" s="1">
        <f t="shared" si="26"/>
        <v>0.39772727272727271</v>
      </c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</row>
    <row r="20" spans="2:98" x14ac:dyDescent="0.2">
      <c r="B20" s="1">
        <v>5</v>
      </c>
      <c r="C20">
        <v>146</v>
      </c>
      <c r="D20">
        <v>168</v>
      </c>
      <c r="E20">
        <v>235</v>
      </c>
      <c r="F20" s="1">
        <f t="shared" si="15"/>
        <v>0.62127659574468086</v>
      </c>
      <c r="G20" s="1">
        <f t="shared" si="16"/>
        <v>0.71489361702127663</v>
      </c>
      <c r="I20" s="1">
        <v>5</v>
      </c>
      <c r="J20">
        <v>87</v>
      </c>
      <c r="K20">
        <v>58</v>
      </c>
      <c r="L20">
        <v>157</v>
      </c>
      <c r="M20" s="1">
        <f t="shared" si="17"/>
        <v>0.55414012738853502</v>
      </c>
      <c r="N20" s="1">
        <f t="shared" si="18"/>
        <v>0.36942675159235666</v>
      </c>
      <c r="P20" s="1">
        <v>5</v>
      </c>
      <c r="Q20">
        <v>113</v>
      </c>
      <c r="R20">
        <v>99</v>
      </c>
      <c r="S20">
        <v>219</v>
      </c>
      <c r="T20" s="1">
        <f t="shared" si="19"/>
        <v>0.51598173515981738</v>
      </c>
      <c r="U20" s="1">
        <f t="shared" si="20"/>
        <v>0.45205479452054792</v>
      </c>
      <c r="X20" s="1">
        <v>5</v>
      </c>
      <c r="Y20">
        <v>101</v>
      </c>
      <c r="Z20">
        <v>108</v>
      </c>
      <c r="AA20">
        <v>206</v>
      </c>
      <c r="AB20" s="1">
        <f t="shared" si="21"/>
        <v>0.49029126213592233</v>
      </c>
      <c r="AC20" s="1">
        <f t="shared" si="22"/>
        <v>0.52427184466019416</v>
      </c>
      <c r="AE20" s="1">
        <v>5</v>
      </c>
      <c r="AF20">
        <v>110</v>
      </c>
      <c r="AG20">
        <v>147</v>
      </c>
      <c r="AH20">
        <v>210</v>
      </c>
      <c r="AI20" s="1">
        <f t="shared" si="23"/>
        <v>0.52380952380952384</v>
      </c>
      <c r="AJ20" s="1">
        <f t="shared" si="24"/>
        <v>0.7</v>
      </c>
      <c r="AL20" s="1">
        <v>5</v>
      </c>
      <c r="AM20">
        <v>188</v>
      </c>
      <c r="AN20">
        <v>197</v>
      </c>
      <c r="AO20">
        <v>308</v>
      </c>
      <c r="AP20" s="1">
        <f t="shared" si="25"/>
        <v>0.61038961038961037</v>
      </c>
      <c r="AQ20" s="1">
        <f t="shared" si="26"/>
        <v>0.63961038961038963</v>
      </c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</row>
    <row r="21" spans="2:98" x14ac:dyDescent="0.2">
      <c r="B21" s="1">
        <v>6</v>
      </c>
      <c r="C21">
        <v>15</v>
      </c>
      <c r="D21">
        <v>24</v>
      </c>
      <c r="E21">
        <v>54</v>
      </c>
      <c r="F21" s="1">
        <f t="shared" si="15"/>
        <v>0.27777777777777779</v>
      </c>
      <c r="G21" s="1">
        <f t="shared" si="16"/>
        <v>0.44444444444444442</v>
      </c>
      <c r="I21" s="1">
        <v>6</v>
      </c>
      <c r="J21">
        <v>4</v>
      </c>
      <c r="K21">
        <v>0</v>
      </c>
      <c r="L21">
        <v>28</v>
      </c>
      <c r="M21" s="1">
        <f t="shared" si="17"/>
        <v>0.14285714285714285</v>
      </c>
      <c r="N21" s="1">
        <f t="shared" si="18"/>
        <v>0</v>
      </c>
      <c r="P21" s="1">
        <v>6</v>
      </c>
      <c r="Q21">
        <v>21</v>
      </c>
      <c r="R21">
        <v>38</v>
      </c>
      <c r="S21">
        <v>58</v>
      </c>
      <c r="T21" s="1">
        <f t="shared" si="19"/>
        <v>0.36206896551724138</v>
      </c>
      <c r="U21" s="1">
        <f t="shared" si="20"/>
        <v>0.65517241379310343</v>
      </c>
      <c r="X21" s="1">
        <v>6</v>
      </c>
      <c r="Y21">
        <v>32</v>
      </c>
      <c r="Z21">
        <v>49</v>
      </c>
      <c r="AA21">
        <v>105</v>
      </c>
      <c r="AB21" s="1">
        <f t="shared" si="21"/>
        <v>0.30476190476190479</v>
      </c>
      <c r="AC21" s="1">
        <f t="shared" si="22"/>
        <v>0.46666666666666667</v>
      </c>
      <c r="AE21" s="1">
        <v>6</v>
      </c>
      <c r="AF21">
        <v>65</v>
      </c>
      <c r="AG21">
        <v>87</v>
      </c>
      <c r="AH21">
        <v>102</v>
      </c>
      <c r="AI21" s="1">
        <f t="shared" si="23"/>
        <v>0.63725490196078427</v>
      </c>
      <c r="AJ21" s="1">
        <f t="shared" si="24"/>
        <v>0.8529411764705882</v>
      </c>
      <c r="AL21" s="1">
        <v>6</v>
      </c>
      <c r="AM21">
        <v>55</v>
      </c>
      <c r="AN21">
        <v>67</v>
      </c>
      <c r="AO21">
        <v>106</v>
      </c>
      <c r="AP21" s="1">
        <f t="shared" si="25"/>
        <v>0.51886792452830188</v>
      </c>
      <c r="AQ21" s="1">
        <f t="shared" si="26"/>
        <v>0.63207547169811318</v>
      </c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</row>
    <row r="22" spans="2:98" x14ac:dyDescent="0.2">
      <c r="B22" s="1" t="s">
        <v>9</v>
      </c>
      <c r="C22" s="1">
        <f>SUM(C16:C21)</f>
        <v>505</v>
      </c>
      <c r="D22" s="1">
        <f t="shared" ref="D22:E22" si="27">SUM(D16:D21)</f>
        <v>376</v>
      </c>
      <c r="E22" s="1">
        <f t="shared" si="27"/>
        <v>1161</v>
      </c>
      <c r="F22" s="1">
        <f t="shared" si="15"/>
        <v>0.43496985357450474</v>
      </c>
      <c r="G22" s="1">
        <f t="shared" si="16"/>
        <v>0.32385874246339363</v>
      </c>
      <c r="I22" s="1" t="s">
        <v>9</v>
      </c>
      <c r="J22" s="1">
        <f>SUM(J16:J21)</f>
        <v>458</v>
      </c>
      <c r="K22" s="1">
        <f t="shared" ref="K22:L22" si="28">SUM(K16:K21)</f>
        <v>188</v>
      </c>
      <c r="L22" s="1">
        <f t="shared" si="28"/>
        <v>831</v>
      </c>
      <c r="M22" s="1">
        <f t="shared" si="17"/>
        <v>0.55114320096269553</v>
      </c>
      <c r="N22" s="1">
        <f t="shared" si="18"/>
        <v>0.22623345367027678</v>
      </c>
      <c r="P22" s="1" t="s">
        <v>9</v>
      </c>
      <c r="Q22" s="1">
        <f>SUM(Q16:Q21)</f>
        <v>444</v>
      </c>
      <c r="R22" s="1">
        <f t="shared" ref="R22:S22" si="29">SUM(R16:R21)</f>
        <v>291</v>
      </c>
      <c r="S22" s="1">
        <f t="shared" si="29"/>
        <v>996</v>
      </c>
      <c r="T22" s="1">
        <f t="shared" si="19"/>
        <v>0.44578313253012047</v>
      </c>
      <c r="U22" s="1">
        <f t="shared" si="20"/>
        <v>0.29216867469879521</v>
      </c>
      <c r="X22" s="1" t="s">
        <v>9</v>
      </c>
      <c r="Y22" s="1">
        <f>SUM(Y16:Y21)</f>
        <v>383</v>
      </c>
      <c r="Z22" s="1">
        <f t="shared" ref="Z22:AA22" si="30">SUM(Z16:Z21)</f>
        <v>251</v>
      </c>
      <c r="AA22" s="1">
        <f t="shared" si="30"/>
        <v>990</v>
      </c>
      <c r="AB22" s="1">
        <f t="shared" si="21"/>
        <v>0.38686868686868686</v>
      </c>
      <c r="AC22" s="1">
        <f t="shared" si="22"/>
        <v>0.25353535353535356</v>
      </c>
      <c r="AE22" s="1" t="s">
        <v>9</v>
      </c>
      <c r="AF22" s="1">
        <f>SUM(AF16:AF21)</f>
        <v>509</v>
      </c>
      <c r="AG22" s="1">
        <f t="shared" ref="AG22:AH22" si="31">SUM(AG16:AG21)</f>
        <v>424</v>
      </c>
      <c r="AH22" s="1">
        <f t="shared" si="31"/>
        <v>970</v>
      </c>
      <c r="AI22" s="1">
        <f t="shared" si="23"/>
        <v>0.52474226804123714</v>
      </c>
      <c r="AJ22" s="1">
        <f t="shared" si="24"/>
        <v>0.43711340206185567</v>
      </c>
      <c r="AL22" s="1" t="s">
        <v>9</v>
      </c>
      <c r="AM22" s="1">
        <f>SUM(AM16:AM21)</f>
        <v>713</v>
      </c>
      <c r="AN22" s="1">
        <f t="shared" ref="AN22:AO22" si="32">SUM(AN16:AN21)</f>
        <v>446</v>
      </c>
      <c r="AO22" s="1">
        <f t="shared" si="32"/>
        <v>1409</v>
      </c>
      <c r="AP22" s="1">
        <f t="shared" si="25"/>
        <v>0.50603264726756569</v>
      </c>
      <c r="AQ22" s="1">
        <f t="shared" si="26"/>
        <v>0.31653655074520937</v>
      </c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</row>
    <row r="23" spans="2:98" x14ac:dyDescent="0.2"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</row>
    <row r="24" spans="2:98" x14ac:dyDescent="0.2">
      <c r="B24" t="s">
        <v>65</v>
      </c>
      <c r="E24" s="2"/>
      <c r="F24" s="2"/>
      <c r="G24" s="2"/>
      <c r="L24" s="2"/>
      <c r="M24" s="2"/>
      <c r="S24" s="2"/>
      <c r="T24" s="2"/>
      <c r="X24" t="s">
        <v>113</v>
      </c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</row>
    <row r="25" spans="2:98" x14ac:dyDescent="0.2">
      <c r="B25" s="1" t="s">
        <v>3</v>
      </c>
      <c r="C25" s="1" t="s">
        <v>4</v>
      </c>
      <c r="D25" s="1" t="s">
        <v>5</v>
      </c>
      <c r="E25" s="1" t="s">
        <v>6</v>
      </c>
      <c r="F25" s="1" t="s">
        <v>7</v>
      </c>
      <c r="G25" s="1" t="s">
        <v>8</v>
      </c>
      <c r="I25" s="1" t="s">
        <v>3</v>
      </c>
      <c r="J25" s="1" t="s">
        <v>4</v>
      </c>
      <c r="K25" s="1" t="s">
        <v>5</v>
      </c>
      <c r="L25" s="1" t="s">
        <v>6</v>
      </c>
      <c r="M25" s="1" t="s">
        <v>7</v>
      </c>
      <c r="N25" s="1" t="s">
        <v>8</v>
      </c>
      <c r="S25" s="2"/>
      <c r="T25" s="2"/>
      <c r="X25" s="1" t="s">
        <v>3</v>
      </c>
      <c r="Y25" s="1" t="s">
        <v>4</v>
      </c>
      <c r="Z25" s="1" t="s">
        <v>5</v>
      </c>
      <c r="AA25" s="1" t="s">
        <v>6</v>
      </c>
      <c r="AB25" s="1" t="s">
        <v>7</v>
      </c>
      <c r="AC25" s="1" t="s">
        <v>8</v>
      </c>
      <c r="AE25" s="1" t="s">
        <v>3</v>
      </c>
      <c r="AF25" s="1" t="s">
        <v>4</v>
      </c>
      <c r="AG25" s="1" t="s">
        <v>5</v>
      </c>
      <c r="AH25" s="1" t="s">
        <v>6</v>
      </c>
      <c r="AI25" s="1" t="s">
        <v>7</v>
      </c>
      <c r="AJ25" s="1" t="s">
        <v>8</v>
      </c>
      <c r="AL25" s="1" t="s">
        <v>3</v>
      </c>
      <c r="AM25" s="1" t="s">
        <v>4</v>
      </c>
      <c r="AN25" s="1" t="s">
        <v>5</v>
      </c>
      <c r="AO25" s="1" t="s">
        <v>6</v>
      </c>
      <c r="AP25" s="1" t="s">
        <v>7</v>
      </c>
      <c r="AQ25" s="1" t="s">
        <v>8</v>
      </c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4"/>
      <c r="BW25" s="4"/>
      <c r="BX25" s="4"/>
      <c r="BY25" s="3"/>
      <c r="BZ25" s="3"/>
      <c r="CA25" s="3"/>
      <c r="CB25" s="3"/>
      <c r="CC25" s="4"/>
      <c r="CD25" s="4"/>
      <c r="CE25" s="3"/>
      <c r="CF25" s="3"/>
      <c r="CG25" s="3"/>
      <c r="CH25" s="3"/>
      <c r="CI25" s="3"/>
      <c r="CJ25" s="4"/>
      <c r="CK25" s="4"/>
      <c r="CL25" s="3"/>
      <c r="CM25" s="3"/>
      <c r="CN25" s="3"/>
      <c r="CO25" s="3"/>
      <c r="CP25" s="3"/>
      <c r="CQ25" s="3"/>
      <c r="CR25" s="3"/>
      <c r="CS25" s="3"/>
      <c r="CT25" s="3"/>
    </row>
    <row r="26" spans="2:98" x14ac:dyDescent="0.2">
      <c r="B26" s="1">
        <v>1</v>
      </c>
      <c r="C26">
        <v>95</v>
      </c>
      <c r="D26">
        <v>3</v>
      </c>
      <c r="E26">
        <v>149</v>
      </c>
      <c r="F26" s="1">
        <f>C26/E26</f>
        <v>0.63758389261744963</v>
      </c>
      <c r="G26" s="1">
        <f>D26/E26</f>
        <v>2.0134228187919462E-2</v>
      </c>
      <c r="I26" s="1">
        <v>1</v>
      </c>
      <c r="J26">
        <v>72</v>
      </c>
      <c r="K26">
        <v>4</v>
      </c>
      <c r="L26">
        <v>160</v>
      </c>
      <c r="M26" s="1">
        <f>J26/L26</f>
        <v>0.45</v>
      </c>
      <c r="N26" s="1">
        <f>K26/L26</f>
        <v>2.5000000000000001E-2</v>
      </c>
      <c r="S26" s="2"/>
      <c r="T26" s="2"/>
      <c r="X26" s="1">
        <v>1</v>
      </c>
      <c r="Y26">
        <v>108</v>
      </c>
      <c r="Z26">
        <v>1</v>
      </c>
      <c r="AA26">
        <v>209</v>
      </c>
      <c r="AB26" s="1">
        <f>Y26/AA26</f>
        <v>0.51674641148325362</v>
      </c>
      <c r="AC26" s="1">
        <f>Z26/AA26</f>
        <v>4.7846889952153108E-3</v>
      </c>
      <c r="AE26" s="1">
        <v>1</v>
      </c>
      <c r="AF26">
        <v>104</v>
      </c>
      <c r="AG26">
        <v>3</v>
      </c>
      <c r="AH26">
        <v>214</v>
      </c>
      <c r="AI26" s="1">
        <f>AF26/AH26</f>
        <v>0.48598130841121495</v>
      </c>
      <c r="AJ26" s="1">
        <f>AG26/AH26</f>
        <v>1.4018691588785047E-2</v>
      </c>
      <c r="AL26" s="1">
        <v>1</v>
      </c>
      <c r="AM26">
        <v>111</v>
      </c>
      <c r="AN26">
        <v>8</v>
      </c>
      <c r="AO26">
        <v>196</v>
      </c>
      <c r="AP26" s="1">
        <f>AM26/AO26</f>
        <v>0.56632653061224492</v>
      </c>
      <c r="AQ26" s="1">
        <f>AN26/AO26</f>
        <v>4.0816326530612242E-2</v>
      </c>
      <c r="AV26" s="3"/>
      <c r="AW26" s="3"/>
      <c r="AX26" s="3"/>
      <c r="AY26" s="4"/>
      <c r="AZ26" s="4"/>
      <c r="BA26" s="4"/>
      <c r="BB26" s="3"/>
      <c r="BC26" s="3"/>
      <c r="BD26" s="3"/>
      <c r="BE26" s="3"/>
      <c r="BF26" s="4"/>
      <c r="BG26" s="4"/>
      <c r="BH26" s="3"/>
      <c r="BI26" s="3"/>
      <c r="BJ26" s="3"/>
      <c r="BK26" s="3"/>
      <c r="BL26" s="3"/>
      <c r="BM26" s="4"/>
      <c r="BN26" s="4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4"/>
      <c r="CK26" s="4"/>
      <c r="CL26" s="3"/>
      <c r="CM26" s="3"/>
      <c r="CN26" s="3"/>
      <c r="CO26" s="3"/>
      <c r="CP26" s="3"/>
      <c r="CQ26" s="3"/>
      <c r="CR26" s="3"/>
      <c r="CS26" s="3"/>
      <c r="CT26" s="3"/>
    </row>
    <row r="27" spans="2:98" x14ac:dyDescent="0.2">
      <c r="B27" s="1">
        <v>2</v>
      </c>
      <c r="C27">
        <v>82</v>
      </c>
      <c r="D27">
        <v>16</v>
      </c>
      <c r="E27">
        <v>170</v>
      </c>
      <c r="F27" s="1">
        <f t="shared" ref="F27:F32" si="33">C27/E27</f>
        <v>0.4823529411764706</v>
      </c>
      <c r="G27" s="1">
        <f t="shared" ref="G27:G32" si="34">D27/E27</f>
        <v>9.4117647058823528E-2</v>
      </c>
      <c r="I27" s="1">
        <v>2</v>
      </c>
      <c r="J27">
        <v>83</v>
      </c>
      <c r="K27">
        <v>9</v>
      </c>
      <c r="L27">
        <v>181</v>
      </c>
      <c r="M27" s="1">
        <f t="shared" ref="M27:M32" si="35">J27/L27</f>
        <v>0.4585635359116022</v>
      </c>
      <c r="N27" s="1">
        <f t="shared" ref="N27:N32" si="36">K27/L27</f>
        <v>4.9723756906077346E-2</v>
      </c>
      <c r="S27" s="2"/>
      <c r="T27" s="2"/>
      <c r="U27" s="2"/>
      <c r="X27" s="1">
        <v>2</v>
      </c>
      <c r="Y27">
        <v>88</v>
      </c>
      <c r="Z27">
        <v>2</v>
      </c>
      <c r="AA27">
        <v>228</v>
      </c>
      <c r="AB27" s="1">
        <f t="shared" ref="AB27:AB32" si="37">Y27/AA27</f>
        <v>0.38596491228070173</v>
      </c>
      <c r="AC27" s="1">
        <f t="shared" ref="AC27:AC32" si="38">Z27/AA27</f>
        <v>8.771929824561403E-3</v>
      </c>
      <c r="AE27" s="1">
        <v>2</v>
      </c>
      <c r="AF27">
        <v>87</v>
      </c>
      <c r="AG27">
        <v>4</v>
      </c>
      <c r="AH27">
        <v>214</v>
      </c>
      <c r="AI27" s="1">
        <f t="shared" ref="AI27:AI32" si="39">AF27/AH27</f>
        <v>0.40654205607476634</v>
      </c>
      <c r="AJ27" s="1">
        <f t="shared" ref="AJ27:AJ32" si="40">AG27/AH27</f>
        <v>1.8691588785046728E-2</v>
      </c>
      <c r="AL27" s="1">
        <v>2</v>
      </c>
      <c r="AM27">
        <v>112</v>
      </c>
      <c r="AN27">
        <v>6</v>
      </c>
      <c r="AO27">
        <v>212</v>
      </c>
      <c r="AP27" s="1">
        <f t="shared" ref="AP27:AP32" si="41">AM27/AO27</f>
        <v>0.52830188679245282</v>
      </c>
      <c r="AQ27" s="1">
        <f t="shared" ref="AQ27:AQ32" si="42">AN27/AO27</f>
        <v>2.8301886792452831E-2</v>
      </c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4"/>
      <c r="BN27" s="4"/>
      <c r="BO27" s="3"/>
      <c r="BP27" s="4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4"/>
      <c r="CK27" s="4"/>
      <c r="CL27" s="3"/>
      <c r="CM27" s="3"/>
      <c r="CN27" s="3"/>
      <c r="CO27" s="3"/>
      <c r="CP27" s="3"/>
      <c r="CQ27" s="3"/>
      <c r="CR27" s="3"/>
      <c r="CS27" s="3"/>
      <c r="CT27" s="3"/>
    </row>
    <row r="28" spans="2:98" x14ac:dyDescent="0.2">
      <c r="B28" s="1">
        <v>3</v>
      </c>
      <c r="C28">
        <v>77</v>
      </c>
      <c r="D28">
        <v>66</v>
      </c>
      <c r="E28">
        <v>166</v>
      </c>
      <c r="F28" s="1">
        <f t="shared" si="33"/>
        <v>0.46385542168674698</v>
      </c>
      <c r="G28" s="1">
        <f t="shared" si="34"/>
        <v>0.39759036144578314</v>
      </c>
      <c r="I28" s="1">
        <v>3</v>
      </c>
      <c r="J28">
        <v>81</v>
      </c>
      <c r="K28">
        <v>41</v>
      </c>
      <c r="L28">
        <v>169</v>
      </c>
      <c r="M28" s="1">
        <f t="shared" si="35"/>
        <v>0.47928994082840237</v>
      </c>
      <c r="N28" s="1">
        <f t="shared" si="36"/>
        <v>0.24260355029585798</v>
      </c>
      <c r="S28" s="2"/>
      <c r="T28" s="2"/>
      <c r="U28" s="2"/>
      <c r="X28" s="1">
        <v>3</v>
      </c>
      <c r="Y28">
        <v>67</v>
      </c>
      <c r="Z28">
        <v>22</v>
      </c>
      <c r="AA28">
        <v>251</v>
      </c>
      <c r="AB28" s="1">
        <f t="shared" si="37"/>
        <v>0.26693227091633465</v>
      </c>
      <c r="AC28" s="1">
        <f t="shared" si="38"/>
        <v>8.7649402390438252E-2</v>
      </c>
      <c r="AE28" s="1">
        <v>3</v>
      </c>
      <c r="AF28">
        <v>79</v>
      </c>
      <c r="AG28">
        <v>17</v>
      </c>
      <c r="AH28">
        <v>238</v>
      </c>
      <c r="AI28" s="1">
        <f t="shared" si="39"/>
        <v>0.33193277310924368</v>
      </c>
      <c r="AJ28" s="1">
        <f t="shared" si="40"/>
        <v>7.1428571428571425E-2</v>
      </c>
      <c r="AL28" s="1">
        <v>3</v>
      </c>
      <c r="AM28">
        <v>87</v>
      </c>
      <c r="AN28">
        <v>39</v>
      </c>
      <c r="AO28">
        <v>217</v>
      </c>
      <c r="AP28" s="1">
        <f t="shared" si="41"/>
        <v>0.4009216589861751</v>
      </c>
      <c r="AQ28" s="1">
        <f t="shared" si="42"/>
        <v>0.17972350230414746</v>
      </c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4"/>
      <c r="BN28" s="4"/>
      <c r="BO28" s="3"/>
      <c r="BP28" s="4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4"/>
      <c r="CK28" s="4"/>
      <c r="CL28" s="4"/>
      <c r="CM28" s="3"/>
      <c r="CN28" s="3"/>
      <c r="CO28" s="3"/>
      <c r="CP28" s="3"/>
      <c r="CQ28" s="3"/>
      <c r="CR28" s="3"/>
      <c r="CS28" s="3"/>
      <c r="CT28" s="3"/>
    </row>
    <row r="29" spans="2:98" x14ac:dyDescent="0.2">
      <c r="B29" s="1">
        <v>4</v>
      </c>
      <c r="C29">
        <v>99</v>
      </c>
      <c r="D29">
        <v>93</v>
      </c>
      <c r="E29">
        <v>191</v>
      </c>
      <c r="F29" s="1">
        <f t="shared" si="33"/>
        <v>0.51832460732984298</v>
      </c>
      <c r="G29" s="1">
        <f t="shared" si="34"/>
        <v>0.48691099476439792</v>
      </c>
      <c r="I29" s="1">
        <v>4</v>
      </c>
      <c r="J29">
        <v>95</v>
      </c>
      <c r="K29">
        <v>96</v>
      </c>
      <c r="L29">
        <v>186</v>
      </c>
      <c r="M29" s="1">
        <f t="shared" si="35"/>
        <v>0.510752688172043</v>
      </c>
      <c r="N29" s="1">
        <f t="shared" si="36"/>
        <v>0.5161290322580645</v>
      </c>
      <c r="S29" s="2"/>
      <c r="T29" s="2"/>
      <c r="U29" s="2"/>
      <c r="X29" s="1">
        <v>4</v>
      </c>
      <c r="Y29">
        <v>102</v>
      </c>
      <c r="Z29">
        <v>85</v>
      </c>
      <c r="AA29">
        <v>237</v>
      </c>
      <c r="AB29" s="1">
        <f t="shared" si="37"/>
        <v>0.43037974683544306</v>
      </c>
      <c r="AC29" s="1">
        <f t="shared" si="38"/>
        <v>0.35864978902953587</v>
      </c>
      <c r="AE29" s="1">
        <v>4</v>
      </c>
      <c r="AF29">
        <v>77</v>
      </c>
      <c r="AG29">
        <v>51</v>
      </c>
      <c r="AH29">
        <v>208</v>
      </c>
      <c r="AI29" s="1">
        <f t="shared" si="39"/>
        <v>0.37019230769230771</v>
      </c>
      <c r="AJ29" s="1">
        <f t="shared" si="40"/>
        <v>0.24519230769230768</v>
      </c>
      <c r="AL29" s="1">
        <v>4</v>
      </c>
      <c r="AM29">
        <v>85</v>
      </c>
      <c r="AN29">
        <v>92</v>
      </c>
      <c r="AO29">
        <v>210</v>
      </c>
      <c r="AP29" s="1">
        <f t="shared" si="41"/>
        <v>0.40476190476190477</v>
      </c>
      <c r="AQ29" s="1">
        <f t="shared" si="42"/>
        <v>0.43809523809523809</v>
      </c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4"/>
      <c r="BN29" s="4"/>
      <c r="BO29" s="4"/>
      <c r="BP29" s="4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4"/>
      <c r="CK29" s="4"/>
      <c r="CL29" s="4"/>
      <c r="CM29" s="3"/>
      <c r="CN29" s="3"/>
      <c r="CO29" s="3"/>
      <c r="CP29" s="3"/>
      <c r="CQ29" s="3"/>
      <c r="CR29" s="3"/>
      <c r="CS29" s="3"/>
      <c r="CT29" s="3"/>
    </row>
    <row r="30" spans="2:98" x14ac:dyDescent="0.2">
      <c r="B30" s="1">
        <v>5</v>
      </c>
      <c r="C30">
        <v>102</v>
      </c>
      <c r="D30">
        <v>103</v>
      </c>
      <c r="E30">
        <v>193</v>
      </c>
      <c r="F30" s="1">
        <f t="shared" si="33"/>
        <v>0.52849740932642486</v>
      </c>
      <c r="G30" s="1">
        <f t="shared" si="34"/>
        <v>0.53367875647668395</v>
      </c>
      <c r="I30" s="1">
        <v>5</v>
      </c>
      <c r="J30">
        <v>116</v>
      </c>
      <c r="K30">
        <v>107</v>
      </c>
      <c r="L30">
        <v>197</v>
      </c>
      <c r="M30" s="1">
        <f t="shared" si="35"/>
        <v>0.58883248730964466</v>
      </c>
      <c r="N30" s="1">
        <f t="shared" si="36"/>
        <v>0.54314720812182737</v>
      </c>
      <c r="S30" s="2"/>
      <c r="T30" s="2"/>
      <c r="U30" s="2"/>
      <c r="X30" s="1">
        <v>5</v>
      </c>
      <c r="Y30">
        <v>167</v>
      </c>
      <c r="Z30">
        <v>127</v>
      </c>
      <c r="AA30">
        <v>284</v>
      </c>
      <c r="AB30" s="1">
        <f t="shared" si="37"/>
        <v>0.5880281690140845</v>
      </c>
      <c r="AC30" s="1">
        <f t="shared" si="38"/>
        <v>0.44718309859154931</v>
      </c>
      <c r="AE30" s="1">
        <v>5</v>
      </c>
      <c r="AF30">
        <v>144</v>
      </c>
      <c r="AG30">
        <v>109</v>
      </c>
      <c r="AH30">
        <v>238</v>
      </c>
      <c r="AI30" s="1">
        <f t="shared" si="39"/>
        <v>0.60504201680672265</v>
      </c>
      <c r="AJ30" s="1">
        <f t="shared" si="40"/>
        <v>0.45798319327731091</v>
      </c>
      <c r="AL30" s="1">
        <v>5</v>
      </c>
      <c r="AM30">
        <v>134</v>
      </c>
      <c r="AN30">
        <v>186</v>
      </c>
      <c r="AO30">
        <v>247</v>
      </c>
      <c r="AP30" s="1">
        <f t="shared" si="41"/>
        <v>0.54251012145748989</v>
      </c>
      <c r="AQ30" s="1">
        <f t="shared" si="42"/>
        <v>0.75303643724696356</v>
      </c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4"/>
      <c r="BN30" s="4"/>
      <c r="BO30" s="4"/>
      <c r="BP30" s="4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4"/>
      <c r="CK30" s="4"/>
      <c r="CL30" s="4"/>
      <c r="CM30" s="3"/>
      <c r="CN30" s="3"/>
      <c r="CO30" s="3"/>
      <c r="CP30" s="3"/>
      <c r="CQ30" s="3"/>
      <c r="CR30" s="3"/>
      <c r="CS30" s="3"/>
      <c r="CT30" s="3"/>
    </row>
    <row r="31" spans="2:98" x14ac:dyDescent="0.2">
      <c r="B31" s="1">
        <v>6</v>
      </c>
      <c r="C31">
        <v>33</v>
      </c>
      <c r="D31">
        <v>4</v>
      </c>
      <c r="E31">
        <v>26</v>
      </c>
      <c r="F31" s="1">
        <f t="shared" si="33"/>
        <v>1.2692307692307692</v>
      </c>
      <c r="G31" s="1">
        <f t="shared" si="34"/>
        <v>0.15384615384615385</v>
      </c>
      <c r="I31" s="1">
        <v>6</v>
      </c>
      <c r="J31">
        <v>29</v>
      </c>
      <c r="K31">
        <v>5</v>
      </c>
      <c r="L31">
        <v>50</v>
      </c>
      <c r="M31" s="1">
        <f t="shared" si="35"/>
        <v>0.57999999999999996</v>
      </c>
      <c r="N31" s="1">
        <f t="shared" si="36"/>
        <v>0.1</v>
      </c>
      <c r="S31" s="2"/>
      <c r="T31" s="2"/>
      <c r="U31" s="2"/>
      <c r="X31" s="1">
        <v>6</v>
      </c>
      <c r="Y31">
        <v>70</v>
      </c>
      <c r="Z31">
        <v>68</v>
      </c>
      <c r="AA31">
        <v>109</v>
      </c>
      <c r="AB31" s="1">
        <f t="shared" si="37"/>
        <v>0.64220183486238536</v>
      </c>
      <c r="AC31" s="1">
        <f t="shared" si="38"/>
        <v>0.62385321100917435</v>
      </c>
      <c r="AE31" s="1">
        <v>6</v>
      </c>
      <c r="AF31">
        <v>32</v>
      </c>
      <c r="AG31">
        <v>45</v>
      </c>
      <c r="AH31">
        <v>69</v>
      </c>
      <c r="AI31" s="1">
        <f t="shared" si="39"/>
        <v>0.46376811594202899</v>
      </c>
      <c r="AJ31" s="1">
        <f t="shared" si="40"/>
        <v>0.65217391304347827</v>
      </c>
      <c r="AL31" s="1">
        <v>6</v>
      </c>
      <c r="AM31">
        <v>39</v>
      </c>
      <c r="AN31">
        <v>64</v>
      </c>
      <c r="AO31">
        <v>72</v>
      </c>
      <c r="AP31" s="1">
        <f t="shared" si="41"/>
        <v>0.54166666666666663</v>
      </c>
      <c r="AQ31" s="1">
        <f t="shared" si="42"/>
        <v>0.88888888888888884</v>
      </c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4"/>
      <c r="BN31" s="4"/>
      <c r="BO31" s="4"/>
      <c r="BP31" s="4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4"/>
      <c r="CK31" s="4"/>
      <c r="CL31" s="4"/>
      <c r="CM31" s="3"/>
      <c r="CN31" s="3"/>
      <c r="CO31" s="3"/>
      <c r="CP31" s="3"/>
      <c r="CQ31" s="3"/>
      <c r="CR31" s="3"/>
      <c r="CS31" s="3"/>
      <c r="CT31" s="3"/>
    </row>
    <row r="32" spans="2:98" x14ac:dyDescent="0.2">
      <c r="B32" s="1" t="s">
        <v>9</v>
      </c>
      <c r="C32" s="1">
        <f>SUM(C26:C31)</f>
        <v>488</v>
      </c>
      <c r="D32" s="1">
        <f t="shared" ref="D32:E32" si="43">SUM(D26:D31)</f>
        <v>285</v>
      </c>
      <c r="E32" s="1">
        <f t="shared" si="43"/>
        <v>895</v>
      </c>
      <c r="F32" s="1">
        <f t="shared" si="33"/>
        <v>0.54525139664804467</v>
      </c>
      <c r="G32" s="1">
        <f t="shared" si="34"/>
        <v>0.31843575418994413</v>
      </c>
      <c r="I32" s="1" t="s">
        <v>9</v>
      </c>
      <c r="J32" s="1">
        <f>SUM(J26:J31)</f>
        <v>476</v>
      </c>
      <c r="K32" s="1">
        <f t="shared" ref="K32:L32" si="44">SUM(K26:K31)</f>
        <v>262</v>
      </c>
      <c r="L32" s="1">
        <f t="shared" si="44"/>
        <v>943</v>
      </c>
      <c r="M32" s="1">
        <f t="shared" si="35"/>
        <v>0.50477200424178159</v>
      </c>
      <c r="N32" s="1">
        <f t="shared" si="36"/>
        <v>0.27783669141039236</v>
      </c>
      <c r="S32" s="2"/>
      <c r="T32" s="2"/>
      <c r="U32" s="2"/>
      <c r="X32" s="1" t="s">
        <v>9</v>
      </c>
      <c r="Y32" s="1">
        <f>SUM(Y26:Y31)</f>
        <v>602</v>
      </c>
      <c r="Z32" s="1">
        <f t="shared" ref="Z32:AA32" si="45">SUM(Z26:Z31)</f>
        <v>305</v>
      </c>
      <c r="AA32" s="1">
        <f t="shared" si="45"/>
        <v>1318</v>
      </c>
      <c r="AB32" s="1">
        <f t="shared" si="37"/>
        <v>0.45675265553869498</v>
      </c>
      <c r="AC32" s="1">
        <f t="shared" si="38"/>
        <v>0.2314112291350531</v>
      </c>
      <c r="AE32" s="1" t="s">
        <v>9</v>
      </c>
      <c r="AF32" s="1">
        <f>SUM(AF26:AF31)</f>
        <v>523</v>
      </c>
      <c r="AG32" s="1">
        <f t="shared" ref="AG32:AH32" si="46">SUM(AG26:AG31)</f>
        <v>229</v>
      </c>
      <c r="AH32" s="1">
        <f t="shared" si="46"/>
        <v>1181</v>
      </c>
      <c r="AI32" s="1">
        <f t="shared" si="39"/>
        <v>0.44284504657070278</v>
      </c>
      <c r="AJ32" s="1">
        <f t="shared" si="40"/>
        <v>0.19390347163420829</v>
      </c>
      <c r="AL32" s="1" t="s">
        <v>9</v>
      </c>
      <c r="AM32" s="1">
        <f>SUM(AM26:AM31)</f>
        <v>568</v>
      </c>
      <c r="AN32" s="1">
        <f t="shared" ref="AN32:AO32" si="47">SUM(AN26:AN31)</f>
        <v>395</v>
      </c>
      <c r="AO32" s="1">
        <f t="shared" si="47"/>
        <v>1154</v>
      </c>
      <c r="AP32" s="1">
        <f t="shared" si="41"/>
        <v>0.49220103986135183</v>
      </c>
      <c r="AQ32" s="1">
        <f t="shared" si="42"/>
        <v>0.34228769497400346</v>
      </c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4"/>
      <c r="BN32" s="4"/>
      <c r="BO32" s="4"/>
      <c r="BP32" s="4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4"/>
      <c r="CK32" s="4"/>
      <c r="CL32" s="4"/>
      <c r="CM32" s="3"/>
      <c r="CN32" s="3"/>
      <c r="CO32" s="3"/>
      <c r="CP32" s="3"/>
      <c r="CQ32" s="3"/>
      <c r="CR32" s="3"/>
      <c r="CS32" s="3"/>
      <c r="CT32" s="3"/>
    </row>
    <row r="33" spans="2:98" x14ac:dyDescent="0.2"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4"/>
      <c r="BN33" s="4"/>
      <c r="BO33" s="4"/>
      <c r="BP33" s="4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4"/>
      <c r="CK33" s="4"/>
      <c r="CL33" s="4"/>
      <c r="CM33" s="3"/>
      <c r="CN33" s="3"/>
      <c r="CO33" s="3"/>
      <c r="CP33" s="3"/>
      <c r="CQ33" s="3"/>
      <c r="CR33" s="3"/>
      <c r="CS33" s="3"/>
      <c r="CT33" s="3"/>
    </row>
    <row r="34" spans="2:98" x14ac:dyDescent="0.2"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4"/>
      <c r="BN34" s="4"/>
      <c r="BO34" s="4"/>
      <c r="BP34" s="4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</row>
    <row r="35" spans="2:98" x14ac:dyDescent="0.2">
      <c r="B35" t="s">
        <v>66</v>
      </c>
      <c r="I35" t="s">
        <v>67</v>
      </c>
      <c r="P35" t="s">
        <v>68</v>
      </c>
      <c r="X35" s="3" t="s">
        <v>53</v>
      </c>
      <c r="Y35" s="3"/>
      <c r="Z35" s="3"/>
      <c r="AA35" s="3"/>
      <c r="AB35" s="3"/>
      <c r="AC35" s="3"/>
      <c r="AD35" s="3"/>
      <c r="AE35" s="3" t="s">
        <v>54</v>
      </c>
      <c r="AF35" s="3"/>
      <c r="AG35" s="3"/>
      <c r="AH35" s="3"/>
      <c r="AI35" s="3"/>
      <c r="AJ35" s="3"/>
      <c r="AK35" s="3"/>
      <c r="AL35" s="3" t="s">
        <v>55</v>
      </c>
      <c r="AM35" s="3"/>
      <c r="AN35" s="3"/>
      <c r="AO35" s="3"/>
      <c r="AP35" s="3"/>
      <c r="AQ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</row>
    <row r="36" spans="2:98" x14ac:dyDescent="0.2">
      <c r="B36" s="1" t="s">
        <v>3</v>
      </c>
      <c r="C36" s="1" t="s">
        <v>4</v>
      </c>
      <c r="D36" s="1" t="s">
        <v>5</v>
      </c>
      <c r="E36" s="1" t="s">
        <v>6</v>
      </c>
      <c r="F36" s="1" t="s">
        <v>7</v>
      </c>
      <c r="G36" s="1" t="s">
        <v>8</v>
      </c>
      <c r="I36" s="1" t="s">
        <v>3</v>
      </c>
      <c r="J36" s="1" t="s">
        <v>4</v>
      </c>
      <c r="K36" s="1" t="s">
        <v>5</v>
      </c>
      <c r="L36" s="1" t="s">
        <v>6</v>
      </c>
      <c r="M36" s="1" t="s">
        <v>7</v>
      </c>
      <c r="N36" s="1" t="s">
        <v>8</v>
      </c>
      <c r="P36" s="1" t="s">
        <v>3</v>
      </c>
      <c r="Q36" s="1" t="s">
        <v>4</v>
      </c>
      <c r="R36" s="1" t="s">
        <v>5</v>
      </c>
      <c r="S36" s="1" t="s">
        <v>6</v>
      </c>
      <c r="T36" s="1" t="s">
        <v>7</v>
      </c>
      <c r="U36" s="1" t="s">
        <v>8</v>
      </c>
      <c r="X36" s="1" t="s">
        <v>3</v>
      </c>
      <c r="Y36" s="1" t="s">
        <v>4</v>
      </c>
      <c r="Z36" s="1" t="s">
        <v>5</v>
      </c>
      <c r="AA36" s="1" t="s">
        <v>6</v>
      </c>
      <c r="AB36" s="1" t="s">
        <v>7</v>
      </c>
      <c r="AC36" s="1" t="s">
        <v>8</v>
      </c>
      <c r="AE36" s="1" t="s">
        <v>3</v>
      </c>
      <c r="AF36" s="1" t="s">
        <v>4</v>
      </c>
      <c r="AG36" s="1" t="s">
        <v>5</v>
      </c>
      <c r="AH36" s="1" t="s">
        <v>6</v>
      </c>
      <c r="AI36" s="1" t="s">
        <v>7</v>
      </c>
      <c r="AJ36" s="1" t="s">
        <v>8</v>
      </c>
      <c r="AL36" s="1" t="s">
        <v>3</v>
      </c>
      <c r="AM36" s="1" t="s">
        <v>4</v>
      </c>
      <c r="AN36" s="1" t="s">
        <v>5</v>
      </c>
      <c r="AO36" s="1" t="s">
        <v>6</v>
      </c>
      <c r="AP36" s="1" t="s">
        <v>7</v>
      </c>
      <c r="AQ36" s="1" t="s">
        <v>8</v>
      </c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</row>
    <row r="37" spans="2:98" x14ac:dyDescent="0.2">
      <c r="B37" s="1">
        <v>1</v>
      </c>
      <c r="C37" s="2">
        <f>AVERAGE(C6,J6,Q6)</f>
        <v>79</v>
      </c>
      <c r="D37" s="2">
        <f t="shared" ref="D37:E42" si="48">AVERAGE(D6,K6,R6)</f>
        <v>5.5</v>
      </c>
      <c r="E37" s="2">
        <f t="shared" si="48"/>
        <v>165.5</v>
      </c>
      <c r="F37" s="1">
        <f>C37/E37</f>
        <v>0.4773413897280967</v>
      </c>
      <c r="G37" s="1">
        <f>D37/E37</f>
        <v>3.3232628398791542E-2</v>
      </c>
      <c r="I37" s="1">
        <v>1</v>
      </c>
      <c r="J37">
        <f>AVERAGE(C16,J16,Q16)</f>
        <v>81</v>
      </c>
      <c r="K37">
        <f t="shared" ref="K37:L42" si="49">AVERAGE(D16,K16,R16)</f>
        <v>6</v>
      </c>
      <c r="L37">
        <f t="shared" si="49"/>
        <v>164.33333333333334</v>
      </c>
      <c r="M37" s="1">
        <f>J37/L37</f>
        <v>0.49290060851926976</v>
      </c>
      <c r="N37" s="1">
        <f>K37/L37</f>
        <v>3.6511156186612576E-2</v>
      </c>
      <c r="P37" s="1">
        <v>1</v>
      </c>
      <c r="Q37">
        <f>AVERAGE(C26,J26)</f>
        <v>83.5</v>
      </c>
      <c r="R37">
        <f t="shared" ref="R37:S42" si="50">AVERAGE(D26,K26)</f>
        <v>3.5</v>
      </c>
      <c r="S37">
        <f t="shared" si="50"/>
        <v>154.5</v>
      </c>
      <c r="T37" s="1">
        <f>Q37/S37</f>
        <v>0.54045307443365698</v>
      </c>
      <c r="U37" s="1">
        <f>R37/S37</f>
        <v>2.2653721682847898E-2</v>
      </c>
      <c r="X37" s="1">
        <v>1</v>
      </c>
      <c r="Y37">
        <f>AVERAGE(Y6,AF6,AM6)</f>
        <v>54.666666666666664</v>
      </c>
      <c r="Z37">
        <f t="shared" ref="Z37:AA42" si="51">AVERAGE(Z6,AG6,AN6)</f>
        <v>28.666666666666668</v>
      </c>
      <c r="AA37">
        <f t="shared" si="51"/>
        <v>219.33333333333334</v>
      </c>
      <c r="AB37" s="1">
        <f>Y37/AA37</f>
        <v>0.24924012158054709</v>
      </c>
      <c r="AC37" s="1">
        <f>Z37/AA37</f>
        <v>0.13069908814589665</v>
      </c>
      <c r="AE37" s="1">
        <v>1</v>
      </c>
      <c r="AF37">
        <f>AVERAGE(Y16,AF16,AM16)</f>
        <v>82.333333333333329</v>
      </c>
      <c r="AG37">
        <f t="shared" ref="AG37:AH42" si="52">AVERAGE(Z16,AG16,AN16)</f>
        <v>8.3333333333333339</v>
      </c>
      <c r="AH37">
        <f t="shared" si="52"/>
        <v>178</v>
      </c>
      <c r="AI37" s="1">
        <f>AF37/AH37</f>
        <v>0.46254681647940071</v>
      </c>
      <c r="AJ37" s="1">
        <f>AG37/AH37</f>
        <v>4.6816479400749067E-2</v>
      </c>
      <c r="AL37" s="1">
        <v>1</v>
      </c>
      <c r="AM37">
        <f>AVERAGE(Y26,AF26,AM26)</f>
        <v>107.66666666666667</v>
      </c>
      <c r="AN37">
        <f t="shared" ref="AN37:AO42" si="53">AVERAGE(Z26,AG26,AN26)</f>
        <v>4</v>
      </c>
      <c r="AO37">
        <f t="shared" si="53"/>
        <v>206.33333333333334</v>
      </c>
      <c r="AP37" s="1">
        <f>AM37/AO37</f>
        <v>0.52180936995153471</v>
      </c>
      <c r="AQ37" s="1">
        <f>AN37/AO37</f>
        <v>1.9386106623586429E-2</v>
      </c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</row>
    <row r="38" spans="2:98" x14ac:dyDescent="0.2">
      <c r="B38" s="1">
        <v>2</v>
      </c>
      <c r="C38" s="2">
        <f t="shared" ref="C38:C42" si="54">AVERAGE(C7,J7,Q7)</f>
        <v>94.5</v>
      </c>
      <c r="D38" s="2">
        <f t="shared" si="48"/>
        <v>8</v>
      </c>
      <c r="E38" s="2">
        <f t="shared" si="48"/>
        <v>192</v>
      </c>
      <c r="F38" s="1">
        <f t="shared" ref="F38:F43" si="55">C38/E38</f>
        <v>0.4921875</v>
      </c>
      <c r="G38" s="1">
        <f t="shared" ref="G38:G43" si="56">D38/E38</f>
        <v>4.1666666666666664E-2</v>
      </c>
      <c r="I38" s="1">
        <v>2</v>
      </c>
      <c r="J38">
        <f t="shared" ref="J38:J43" si="57">AVERAGE(C17,J17,Q17)</f>
        <v>75.333333333333329</v>
      </c>
      <c r="K38">
        <f t="shared" si="49"/>
        <v>9</v>
      </c>
      <c r="L38">
        <f t="shared" si="49"/>
        <v>195.33333333333334</v>
      </c>
      <c r="M38" s="1">
        <f t="shared" ref="M38:M43" si="58">J38/L38</f>
        <v>0.38566552901023887</v>
      </c>
      <c r="N38" s="1">
        <f t="shared" ref="N38:N43" si="59">K38/L38</f>
        <v>4.607508532423208E-2</v>
      </c>
      <c r="P38" s="1">
        <v>2</v>
      </c>
      <c r="Q38">
        <f t="shared" ref="Q38:Q42" si="60">AVERAGE(C27,J27)</f>
        <v>82.5</v>
      </c>
      <c r="R38">
        <f t="shared" si="50"/>
        <v>12.5</v>
      </c>
      <c r="S38">
        <f t="shared" si="50"/>
        <v>175.5</v>
      </c>
      <c r="T38" s="1">
        <f t="shared" ref="T38:T43" si="61">Q38/S38</f>
        <v>0.47008547008547008</v>
      </c>
      <c r="U38" s="1">
        <f t="shared" ref="U38:U43" si="62">R38/S38</f>
        <v>7.1225071225071226E-2</v>
      </c>
      <c r="X38" s="1">
        <v>2</v>
      </c>
      <c r="Y38">
        <f t="shared" ref="Y38:Y42" si="63">AVERAGE(Y7,AF7,AM7)</f>
        <v>78</v>
      </c>
      <c r="Z38">
        <f t="shared" si="51"/>
        <v>33.333333333333336</v>
      </c>
      <c r="AA38">
        <f t="shared" si="51"/>
        <v>243.66666666666666</v>
      </c>
      <c r="AB38" s="1">
        <f t="shared" ref="AB38:AB43" si="64">Y38/AA38</f>
        <v>0.32010943912448703</v>
      </c>
      <c r="AC38" s="1">
        <f t="shared" ref="AC38:AC43" si="65">Z38/AA38</f>
        <v>0.13679890560875516</v>
      </c>
      <c r="AE38" s="1">
        <v>2</v>
      </c>
      <c r="AF38">
        <f t="shared" ref="AF38:AF42" si="66">AVERAGE(Y17,AF17,AM17)</f>
        <v>81</v>
      </c>
      <c r="AG38">
        <f t="shared" si="52"/>
        <v>11.333333333333334</v>
      </c>
      <c r="AH38">
        <f t="shared" si="52"/>
        <v>191.66666666666666</v>
      </c>
      <c r="AI38" s="1">
        <f t="shared" ref="AI38:AI43" si="67">AF38/AH38</f>
        <v>0.42260869565217396</v>
      </c>
      <c r="AJ38" s="1">
        <f t="shared" ref="AJ38:AJ43" si="68">AG38/AH38</f>
        <v>5.9130434782608703E-2</v>
      </c>
      <c r="AL38" s="1">
        <v>2</v>
      </c>
      <c r="AM38">
        <f t="shared" ref="AM38:AM42" si="69">AVERAGE(Y27,AF27,AM27)</f>
        <v>95.666666666666671</v>
      </c>
      <c r="AN38">
        <f t="shared" si="53"/>
        <v>4</v>
      </c>
      <c r="AO38">
        <f t="shared" si="53"/>
        <v>218</v>
      </c>
      <c r="AP38" s="1">
        <f t="shared" ref="AP38:AP43" si="70">AM38/AO38</f>
        <v>0.43883792048929665</v>
      </c>
      <c r="AQ38" s="1">
        <f t="shared" ref="AQ38:AQ43" si="71">AN38/AO38</f>
        <v>1.834862385321101E-2</v>
      </c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</row>
    <row r="39" spans="2:98" x14ac:dyDescent="0.2">
      <c r="B39" s="1">
        <v>3</v>
      </c>
      <c r="C39" s="2">
        <f t="shared" si="54"/>
        <v>92</v>
      </c>
      <c r="D39" s="2">
        <f t="shared" si="48"/>
        <v>61.5</v>
      </c>
      <c r="E39" s="2">
        <f t="shared" si="48"/>
        <v>194</v>
      </c>
      <c r="F39" s="1">
        <f t="shared" si="55"/>
        <v>0.47422680412371132</v>
      </c>
      <c r="G39" s="1">
        <f t="shared" si="56"/>
        <v>0.3170103092783505</v>
      </c>
      <c r="I39" s="1">
        <v>3</v>
      </c>
      <c r="J39">
        <f t="shared" si="57"/>
        <v>82</v>
      </c>
      <c r="K39">
        <f t="shared" si="49"/>
        <v>52.333333333333336</v>
      </c>
      <c r="L39">
        <f t="shared" si="49"/>
        <v>196.66666666666666</v>
      </c>
      <c r="M39" s="1">
        <f t="shared" si="58"/>
        <v>0.41694915254237291</v>
      </c>
      <c r="N39" s="1">
        <f t="shared" si="59"/>
        <v>0.26610169491525426</v>
      </c>
      <c r="P39" s="1">
        <v>3</v>
      </c>
      <c r="Q39">
        <f t="shared" si="60"/>
        <v>79</v>
      </c>
      <c r="R39">
        <f t="shared" si="50"/>
        <v>53.5</v>
      </c>
      <c r="S39">
        <f t="shared" si="50"/>
        <v>167.5</v>
      </c>
      <c r="T39" s="1">
        <f t="shared" si="61"/>
        <v>0.4716417910447761</v>
      </c>
      <c r="U39" s="1">
        <f t="shared" si="62"/>
        <v>0.31940298507462689</v>
      </c>
      <c r="X39" s="1">
        <v>3</v>
      </c>
      <c r="Y39">
        <f t="shared" si="63"/>
        <v>81.333333333333329</v>
      </c>
      <c r="Z39">
        <f t="shared" si="51"/>
        <v>65</v>
      </c>
      <c r="AA39">
        <f t="shared" si="51"/>
        <v>253</v>
      </c>
      <c r="AB39" s="1">
        <f t="shared" si="64"/>
        <v>0.3214756258234519</v>
      </c>
      <c r="AC39" s="1">
        <f t="shared" si="65"/>
        <v>0.25691699604743085</v>
      </c>
      <c r="AE39" s="1">
        <v>3</v>
      </c>
      <c r="AF39">
        <f t="shared" si="66"/>
        <v>90.333333333333329</v>
      </c>
      <c r="AG39">
        <f t="shared" si="52"/>
        <v>36</v>
      </c>
      <c r="AH39">
        <f t="shared" si="52"/>
        <v>201.33333333333334</v>
      </c>
      <c r="AI39" s="1">
        <f t="shared" si="67"/>
        <v>0.44867549668874168</v>
      </c>
      <c r="AJ39" s="1">
        <f t="shared" si="68"/>
        <v>0.17880794701986755</v>
      </c>
      <c r="AL39" s="1">
        <v>3</v>
      </c>
      <c r="AM39">
        <f t="shared" si="69"/>
        <v>77.666666666666671</v>
      </c>
      <c r="AN39">
        <f t="shared" si="53"/>
        <v>26</v>
      </c>
      <c r="AO39">
        <f t="shared" si="53"/>
        <v>235.33333333333334</v>
      </c>
      <c r="AP39" s="1">
        <f t="shared" si="70"/>
        <v>0.33002832861189801</v>
      </c>
      <c r="AQ39" s="1">
        <f t="shared" si="71"/>
        <v>0.11048158640226628</v>
      </c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</row>
    <row r="40" spans="2:98" x14ac:dyDescent="0.2">
      <c r="B40" s="1">
        <v>4</v>
      </c>
      <c r="C40" s="2">
        <f t="shared" si="54"/>
        <v>107</v>
      </c>
      <c r="D40" s="2">
        <f t="shared" si="48"/>
        <v>143</v>
      </c>
      <c r="E40" s="2">
        <f t="shared" si="48"/>
        <v>222</v>
      </c>
      <c r="F40" s="1">
        <f t="shared" si="55"/>
        <v>0.481981981981982</v>
      </c>
      <c r="G40" s="1">
        <f t="shared" si="56"/>
        <v>0.64414414414414412</v>
      </c>
      <c r="I40" s="1">
        <v>4</v>
      </c>
      <c r="J40">
        <f t="shared" si="57"/>
        <v>102</v>
      </c>
      <c r="K40">
        <f t="shared" si="49"/>
        <v>88.666666666666671</v>
      </c>
      <c r="L40">
        <f t="shared" si="49"/>
        <v>189.33333333333334</v>
      </c>
      <c r="M40" s="1">
        <f t="shared" si="58"/>
        <v>0.53873239436619713</v>
      </c>
      <c r="N40" s="1">
        <f t="shared" si="59"/>
        <v>0.46830985915492956</v>
      </c>
      <c r="P40" s="1">
        <v>4</v>
      </c>
      <c r="Q40">
        <f t="shared" si="60"/>
        <v>97</v>
      </c>
      <c r="R40">
        <f t="shared" si="50"/>
        <v>94.5</v>
      </c>
      <c r="S40">
        <f t="shared" si="50"/>
        <v>188.5</v>
      </c>
      <c r="T40" s="1">
        <f t="shared" si="61"/>
        <v>0.51458885941644561</v>
      </c>
      <c r="U40" s="1">
        <f t="shared" si="62"/>
        <v>0.50132625994694957</v>
      </c>
      <c r="X40" s="1">
        <v>4</v>
      </c>
      <c r="Y40">
        <f t="shared" si="63"/>
        <v>123.33333333333333</v>
      </c>
      <c r="Z40">
        <f t="shared" si="51"/>
        <v>87</v>
      </c>
      <c r="AA40">
        <f t="shared" si="51"/>
        <v>270</v>
      </c>
      <c r="AB40" s="1">
        <f t="shared" si="64"/>
        <v>0.4567901234567901</v>
      </c>
      <c r="AC40" s="1">
        <f t="shared" si="65"/>
        <v>0.32222222222222224</v>
      </c>
      <c r="AE40" s="1">
        <v>4</v>
      </c>
      <c r="AF40">
        <f t="shared" si="66"/>
        <v>97.666666666666671</v>
      </c>
      <c r="AG40">
        <f t="shared" si="52"/>
        <v>99.666666666666671</v>
      </c>
      <c r="AH40">
        <f t="shared" si="52"/>
        <v>206.33333333333334</v>
      </c>
      <c r="AI40" s="1">
        <f t="shared" si="67"/>
        <v>0.47334410339256866</v>
      </c>
      <c r="AJ40" s="1">
        <f t="shared" si="68"/>
        <v>0.48303715670436187</v>
      </c>
      <c r="AL40" s="1">
        <v>4</v>
      </c>
      <c r="AM40">
        <f t="shared" si="69"/>
        <v>88</v>
      </c>
      <c r="AN40">
        <f t="shared" si="53"/>
        <v>76</v>
      </c>
      <c r="AO40">
        <f t="shared" si="53"/>
        <v>218.33333333333334</v>
      </c>
      <c r="AP40" s="1">
        <f t="shared" si="70"/>
        <v>0.40305343511450381</v>
      </c>
      <c r="AQ40" s="1">
        <f t="shared" si="71"/>
        <v>0.34809160305343512</v>
      </c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</row>
    <row r="41" spans="2:98" x14ac:dyDescent="0.2">
      <c r="B41" s="1">
        <v>5</v>
      </c>
      <c r="C41" s="2">
        <f t="shared" si="54"/>
        <v>137</v>
      </c>
      <c r="D41" s="2">
        <f t="shared" si="48"/>
        <v>186.5</v>
      </c>
      <c r="E41" s="2">
        <f t="shared" si="48"/>
        <v>289</v>
      </c>
      <c r="F41" s="1">
        <f t="shared" si="55"/>
        <v>0.47404844290657439</v>
      </c>
      <c r="G41" s="1">
        <f t="shared" si="56"/>
        <v>0.6453287197231834</v>
      </c>
      <c r="I41" s="1">
        <v>5</v>
      </c>
      <c r="J41">
        <f t="shared" si="57"/>
        <v>115.33333333333333</v>
      </c>
      <c r="K41">
        <f t="shared" si="49"/>
        <v>108.33333333333333</v>
      </c>
      <c r="L41">
        <f t="shared" si="49"/>
        <v>203.66666666666666</v>
      </c>
      <c r="M41" s="1">
        <f t="shared" si="58"/>
        <v>0.56628477905073649</v>
      </c>
      <c r="N41" s="1">
        <f t="shared" si="59"/>
        <v>0.53191489361702127</v>
      </c>
      <c r="P41" s="1">
        <v>5</v>
      </c>
      <c r="Q41">
        <f t="shared" si="60"/>
        <v>109</v>
      </c>
      <c r="R41">
        <f t="shared" si="50"/>
        <v>105</v>
      </c>
      <c r="S41">
        <f t="shared" si="50"/>
        <v>195</v>
      </c>
      <c r="T41" s="1">
        <f t="shared" si="61"/>
        <v>0.55897435897435899</v>
      </c>
      <c r="U41" s="1">
        <f t="shared" si="62"/>
        <v>0.53846153846153844</v>
      </c>
      <c r="X41" s="1">
        <v>5</v>
      </c>
      <c r="Y41">
        <f t="shared" si="63"/>
        <v>145</v>
      </c>
      <c r="Z41">
        <f t="shared" si="51"/>
        <v>149.33333333333334</v>
      </c>
      <c r="AA41">
        <f t="shared" si="51"/>
        <v>293.33333333333331</v>
      </c>
      <c r="AB41" s="1">
        <f t="shared" si="64"/>
        <v>0.49431818181818182</v>
      </c>
      <c r="AC41" s="1">
        <f t="shared" si="65"/>
        <v>0.50909090909090915</v>
      </c>
      <c r="AE41" s="1">
        <v>5</v>
      </c>
      <c r="AF41">
        <f t="shared" si="66"/>
        <v>133</v>
      </c>
      <c r="AG41">
        <f t="shared" si="52"/>
        <v>150.66666666666666</v>
      </c>
      <c r="AH41">
        <f t="shared" si="52"/>
        <v>241.33333333333334</v>
      </c>
      <c r="AI41" s="1">
        <f t="shared" si="67"/>
        <v>0.55110497237569056</v>
      </c>
      <c r="AJ41" s="1">
        <f t="shared" si="68"/>
        <v>0.62430939226519333</v>
      </c>
      <c r="AL41" s="1">
        <v>5</v>
      </c>
      <c r="AM41">
        <f t="shared" si="69"/>
        <v>148.33333333333334</v>
      </c>
      <c r="AN41">
        <f t="shared" si="53"/>
        <v>140.66666666666666</v>
      </c>
      <c r="AO41">
        <f t="shared" si="53"/>
        <v>256.33333333333331</v>
      </c>
      <c r="AP41" s="1">
        <f t="shared" si="70"/>
        <v>0.57867360208062424</v>
      </c>
      <c r="AQ41" s="1">
        <f t="shared" si="71"/>
        <v>0.54876462938881665</v>
      </c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</row>
    <row r="42" spans="2:98" x14ac:dyDescent="0.2">
      <c r="B42" s="1">
        <v>6</v>
      </c>
      <c r="C42" s="2">
        <f t="shared" si="54"/>
        <v>19.5</v>
      </c>
      <c r="D42" s="2">
        <f t="shared" si="48"/>
        <v>35</v>
      </c>
      <c r="E42" s="2">
        <f t="shared" si="48"/>
        <v>85.5</v>
      </c>
      <c r="F42" s="1">
        <f t="shared" si="55"/>
        <v>0.22807017543859648</v>
      </c>
      <c r="G42" s="1">
        <f t="shared" si="56"/>
        <v>0.40935672514619881</v>
      </c>
      <c r="I42" s="1">
        <v>6</v>
      </c>
      <c r="J42">
        <f t="shared" si="57"/>
        <v>13.333333333333334</v>
      </c>
      <c r="K42">
        <f t="shared" si="49"/>
        <v>20.666666666666668</v>
      </c>
      <c r="L42">
        <f t="shared" si="49"/>
        <v>46.666666666666664</v>
      </c>
      <c r="M42" s="1">
        <f t="shared" si="58"/>
        <v>0.28571428571428575</v>
      </c>
      <c r="N42" s="1">
        <f t="shared" si="59"/>
        <v>0.44285714285714289</v>
      </c>
      <c r="P42" s="1">
        <v>6</v>
      </c>
      <c r="Q42">
        <f t="shared" si="60"/>
        <v>31</v>
      </c>
      <c r="R42">
        <f t="shared" si="50"/>
        <v>4.5</v>
      </c>
      <c r="S42">
        <f t="shared" si="50"/>
        <v>38</v>
      </c>
      <c r="T42" s="1">
        <f t="shared" si="61"/>
        <v>0.81578947368421051</v>
      </c>
      <c r="U42" s="1">
        <f t="shared" si="62"/>
        <v>0.11842105263157894</v>
      </c>
      <c r="X42" s="1">
        <v>6</v>
      </c>
      <c r="Y42">
        <f t="shared" si="63"/>
        <v>67</v>
      </c>
      <c r="Z42">
        <f t="shared" si="51"/>
        <v>94.666666666666671</v>
      </c>
      <c r="AA42">
        <f t="shared" si="51"/>
        <v>116.33333333333333</v>
      </c>
      <c r="AB42" s="1">
        <f t="shared" si="64"/>
        <v>0.57593123209169061</v>
      </c>
      <c r="AC42" s="1">
        <f t="shared" si="65"/>
        <v>0.81375358166189116</v>
      </c>
      <c r="AE42" s="1">
        <v>6</v>
      </c>
      <c r="AF42">
        <f t="shared" si="66"/>
        <v>50.666666666666664</v>
      </c>
      <c r="AG42">
        <f t="shared" si="52"/>
        <v>67.666666666666671</v>
      </c>
      <c r="AH42">
        <f t="shared" si="52"/>
        <v>104.33333333333333</v>
      </c>
      <c r="AI42" s="1">
        <f t="shared" si="67"/>
        <v>0.48562300319488816</v>
      </c>
      <c r="AJ42" s="1">
        <f t="shared" si="68"/>
        <v>0.64856230031948892</v>
      </c>
      <c r="AL42" s="1">
        <v>6</v>
      </c>
      <c r="AM42">
        <f t="shared" si="69"/>
        <v>47</v>
      </c>
      <c r="AN42">
        <f t="shared" si="53"/>
        <v>59</v>
      </c>
      <c r="AO42">
        <f t="shared" si="53"/>
        <v>83.333333333333329</v>
      </c>
      <c r="AP42" s="1">
        <f t="shared" si="70"/>
        <v>0.56400000000000006</v>
      </c>
      <c r="AQ42" s="1">
        <f t="shared" si="71"/>
        <v>0.70800000000000007</v>
      </c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</row>
    <row r="43" spans="2:98" x14ac:dyDescent="0.2">
      <c r="B43" s="1" t="s">
        <v>9</v>
      </c>
      <c r="C43" s="1">
        <f>SUM(C37:C42)</f>
        <v>529</v>
      </c>
      <c r="D43" s="1">
        <f t="shared" ref="D43:E43" si="72">SUM(D37:D42)</f>
        <v>439.5</v>
      </c>
      <c r="E43" s="1">
        <f t="shared" si="72"/>
        <v>1148</v>
      </c>
      <c r="F43" s="1">
        <f t="shared" si="55"/>
        <v>0.46080139372822299</v>
      </c>
      <c r="G43" s="1">
        <f t="shared" si="56"/>
        <v>0.38283972125435539</v>
      </c>
      <c r="I43" s="1" t="s">
        <v>9</v>
      </c>
      <c r="J43">
        <f t="shared" si="57"/>
        <v>469</v>
      </c>
      <c r="K43" s="1">
        <f t="shared" ref="K43:L43" si="73">SUM(K37:K42)</f>
        <v>285</v>
      </c>
      <c r="L43" s="1">
        <f t="shared" si="73"/>
        <v>996</v>
      </c>
      <c r="M43" s="1">
        <f t="shared" si="58"/>
        <v>0.47088353413654621</v>
      </c>
      <c r="N43" s="1">
        <f t="shared" si="59"/>
        <v>0.28614457831325302</v>
      </c>
      <c r="P43" s="1" t="s">
        <v>9</v>
      </c>
      <c r="Q43" s="1">
        <f>SUM(Q37:Q42)</f>
        <v>482</v>
      </c>
      <c r="R43" s="1">
        <f t="shared" ref="R43:S43" si="74">SUM(R37:R42)</f>
        <v>273.5</v>
      </c>
      <c r="S43" s="1">
        <f t="shared" si="74"/>
        <v>919</v>
      </c>
      <c r="T43" s="1">
        <f t="shared" si="61"/>
        <v>0.52448313384113165</v>
      </c>
      <c r="U43" s="1">
        <f t="shared" si="62"/>
        <v>0.29760609357997825</v>
      </c>
      <c r="X43" s="1" t="s">
        <v>9</v>
      </c>
      <c r="Y43" s="1">
        <f>SUM(Y37:Y42)</f>
        <v>549.33333333333326</v>
      </c>
      <c r="Z43" s="1">
        <f t="shared" ref="Z43:AA43" si="75">SUM(Z37:Z42)</f>
        <v>458.00000000000006</v>
      </c>
      <c r="AA43" s="1">
        <f t="shared" si="75"/>
        <v>1395.6666666666665</v>
      </c>
      <c r="AB43" s="1">
        <f t="shared" si="64"/>
        <v>0.39359923572963934</v>
      </c>
      <c r="AC43" s="1">
        <f t="shared" si="65"/>
        <v>0.32815858609983289</v>
      </c>
      <c r="AE43" s="1" t="s">
        <v>9</v>
      </c>
      <c r="AF43" s="1">
        <f>SUM(AF37:AF42)</f>
        <v>535</v>
      </c>
      <c r="AG43" s="1">
        <f t="shared" ref="AG43:AH43" si="76">SUM(AG37:AG42)</f>
        <v>373.66666666666669</v>
      </c>
      <c r="AH43" s="1">
        <f t="shared" si="76"/>
        <v>1123</v>
      </c>
      <c r="AI43" s="1">
        <f t="shared" si="67"/>
        <v>0.4764024933214604</v>
      </c>
      <c r="AJ43" s="1">
        <f t="shared" si="68"/>
        <v>0.33273968536657761</v>
      </c>
      <c r="AL43" s="1" t="s">
        <v>9</v>
      </c>
      <c r="AM43" s="1">
        <f>SUM(AM37:AM42)</f>
        <v>564.33333333333337</v>
      </c>
      <c r="AN43" s="1">
        <f t="shared" ref="AN43:AO43" si="77">SUM(AN37:AN42)</f>
        <v>309.66666666666663</v>
      </c>
      <c r="AO43" s="1">
        <f t="shared" si="77"/>
        <v>1217.6666666666667</v>
      </c>
      <c r="AP43" s="1">
        <f t="shared" si="70"/>
        <v>0.46345469477142076</v>
      </c>
      <c r="AQ43" s="1">
        <f t="shared" si="71"/>
        <v>0.25431152477415819</v>
      </c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</row>
    <row r="44" spans="2:98" x14ac:dyDescent="0.2">
      <c r="X44" s="3"/>
      <c r="Y44" s="3"/>
      <c r="Z44" s="4"/>
      <c r="AA44" s="4"/>
      <c r="AB44" s="4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</row>
    <row r="45" spans="2:98" x14ac:dyDescent="0.2">
      <c r="B45" t="s">
        <v>69</v>
      </c>
      <c r="X45" t="s">
        <v>52</v>
      </c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</row>
    <row r="46" spans="2:98" x14ac:dyDescent="0.2">
      <c r="B46" s="1" t="s">
        <v>3</v>
      </c>
      <c r="C46" s="1" t="s">
        <v>4</v>
      </c>
      <c r="D46" s="1" t="s">
        <v>5</v>
      </c>
      <c r="E46" s="1" t="s">
        <v>6</v>
      </c>
      <c r="F46" s="1" t="s">
        <v>7</v>
      </c>
      <c r="G46" s="1" t="s">
        <v>8</v>
      </c>
      <c r="X46" s="1" t="s">
        <v>3</v>
      </c>
      <c r="Y46" s="1" t="s">
        <v>4</v>
      </c>
      <c r="Z46" s="1" t="s">
        <v>5</v>
      </c>
      <c r="AA46" s="1" t="s">
        <v>6</v>
      </c>
      <c r="AB46" s="1" t="s">
        <v>7</v>
      </c>
      <c r="AC46" s="1" t="s">
        <v>8</v>
      </c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</row>
    <row r="47" spans="2:98" x14ac:dyDescent="0.2">
      <c r="B47" s="1">
        <v>1</v>
      </c>
      <c r="C47">
        <f>AVERAGE(C37,J37,Q37)</f>
        <v>81.166666666666671</v>
      </c>
      <c r="D47">
        <f t="shared" ref="D47:E52" si="78">AVERAGE(D37,K37,R37)</f>
        <v>5</v>
      </c>
      <c r="E47">
        <f t="shared" si="78"/>
        <v>161.44444444444446</v>
      </c>
      <c r="F47" s="1">
        <f>C47/E47</f>
        <v>0.50275292498279422</v>
      </c>
      <c r="G47" s="1">
        <f>D47/E47</f>
        <v>3.097040605643496E-2</v>
      </c>
      <c r="X47" s="1">
        <v>1</v>
      </c>
      <c r="Y47">
        <f>AVERAGE(Y37,AF37,AM37)</f>
        <v>81.555555555555557</v>
      </c>
      <c r="Z47">
        <f t="shared" ref="Z47:AA52" si="79">AVERAGE(Z37,AG37,AN37)</f>
        <v>13.666666666666666</v>
      </c>
      <c r="AA47">
        <f t="shared" si="79"/>
        <v>201.22222222222226</v>
      </c>
      <c r="AB47" s="1">
        <f>Y47/AA47</f>
        <v>0.40530093870789613</v>
      </c>
      <c r="AC47" s="1">
        <f>Z47/AA47</f>
        <v>6.7918277194919913E-2</v>
      </c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</row>
    <row r="48" spans="2:98" x14ac:dyDescent="0.2">
      <c r="B48" s="1">
        <v>2</v>
      </c>
      <c r="C48">
        <f t="shared" ref="C48:C52" si="80">AVERAGE(C38,J38,Q38)</f>
        <v>84.1111111111111</v>
      </c>
      <c r="D48">
        <f t="shared" si="78"/>
        <v>9.8333333333333339</v>
      </c>
      <c r="E48">
        <f t="shared" si="78"/>
        <v>187.61111111111111</v>
      </c>
      <c r="F48" s="1">
        <f t="shared" ref="F48:F53" si="81">C48/E48</f>
        <v>0.44832691738229191</v>
      </c>
      <c r="G48" s="1">
        <f t="shared" ref="G48:G53" si="82">D48/E48</f>
        <v>5.241338466094167E-2</v>
      </c>
      <c r="X48" s="1">
        <v>2</v>
      </c>
      <c r="Y48">
        <f t="shared" ref="Y48:Y52" si="83">AVERAGE(Y38,AF38,AM38)</f>
        <v>84.8888888888889</v>
      </c>
      <c r="Z48">
        <f t="shared" si="79"/>
        <v>16.222222222222225</v>
      </c>
      <c r="AA48">
        <f t="shared" si="79"/>
        <v>217.77777777777774</v>
      </c>
      <c r="AB48" s="1">
        <f t="shared" ref="AB48:AB53" si="84">Y48/AA48</f>
        <v>0.38979591836734706</v>
      </c>
      <c r="AC48" s="1">
        <f t="shared" ref="AC48:AC53" si="85">Z48/AA48</f>
        <v>7.4489795918367366E-2</v>
      </c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</row>
    <row r="49" spans="2:98" x14ac:dyDescent="0.2">
      <c r="B49" s="1">
        <v>3</v>
      </c>
      <c r="C49">
        <f t="shared" si="80"/>
        <v>84.333333333333329</v>
      </c>
      <c r="D49">
        <f t="shared" si="78"/>
        <v>55.777777777777779</v>
      </c>
      <c r="E49">
        <f t="shared" si="78"/>
        <v>186.05555555555554</v>
      </c>
      <c r="F49" s="1">
        <f t="shared" si="81"/>
        <v>0.45326963272618692</v>
      </c>
      <c r="G49" s="1">
        <f t="shared" si="82"/>
        <v>0.29979098238280089</v>
      </c>
      <c r="X49" s="1">
        <v>3</v>
      </c>
      <c r="Y49">
        <f t="shared" si="83"/>
        <v>83.1111111111111</v>
      </c>
      <c r="Z49">
        <f t="shared" si="79"/>
        <v>42.333333333333336</v>
      </c>
      <c r="AA49">
        <f t="shared" si="79"/>
        <v>229.88888888888891</v>
      </c>
      <c r="AB49" s="1">
        <f t="shared" si="84"/>
        <v>0.36152730787820192</v>
      </c>
      <c r="AC49" s="1">
        <f t="shared" si="85"/>
        <v>0.18414693088448525</v>
      </c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</row>
    <row r="50" spans="2:98" x14ac:dyDescent="0.2">
      <c r="B50" s="1">
        <v>4</v>
      </c>
      <c r="C50">
        <f t="shared" si="80"/>
        <v>102</v>
      </c>
      <c r="D50">
        <f t="shared" si="78"/>
        <v>108.72222222222223</v>
      </c>
      <c r="E50">
        <f t="shared" si="78"/>
        <v>199.94444444444446</v>
      </c>
      <c r="F50" s="1">
        <f t="shared" si="81"/>
        <v>0.51014170602945264</v>
      </c>
      <c r="G50" s="1">
        <f t="shared" si="82"/>
        <v>0.54376215615448731</v>
      </c>
      <c r="X50" s="1">
        <v>4</v>
      </c>
      <c r="Y50">
        <f t="shared" si="83"/>
        <v>103</v>
      </c>
      <c r="Z50">
        <f t="shared" si="79"/>
        <v>87.555555555555557</v>
      </c>
      <c r="AA50">
        <f t="shared" si="79"/>
        <v>231.55555555555557</v>
      </c>
      <c r="AB50" s="1">
        <f t="shared" si="84"/>
        <v>0.44481765834932818</v>
      </c>
      <c r="AC50" s="1">
        <f t="shared" si="85"/>
        <v>0.3781190019193858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</row>
    <row r="51" spans="2:98" x14ac:dyDescent="0.2">
      <c r="B51" s="1">
        <v>5</v>
      </c>
      <c r="C51">
        <f t="shared" si="80"/>
        <v>120.44444444444444</v>
      </c>
      <c r="D51">
        <f t="shared" si="78"/>
        <v>133.27777777777777</v>
      </c>
      <c r="E51">
        <f t="shared" si="78"/>
        <v>229.2222222222222</v>
      </c>
      <c r="F51" s="1">
        <f t="shared" si="81"/>
        <v>0.52544837615123607</v>
      </c>
      <c r="G51" s="1">
        <f t="shared" si="82"/>
        <v>0.58143480368395539</v>
      </c>
      <c r="X51" s="1">
        <v>5</v>
      </c>
      <c r="Y51">
        <f t="shared" si="83"/>
        <v>142.11111111111111</v>
      </c>
      <c r="Z51">
        <f t="shared" si="79"/>
        <v>146.88888888888889</v>
      </c>
      <c r="AA51">
        <f t="shared" si="79"/>
        <v>263.66666666666669</v>
      </c>
      <c r="AB51" s="1">
        <f t="shared" si="84"/>
        <v>0.53898019384745044</v>
      </c>
      <c r="AC51" s="1">
        <f t="shared" si="85"/>
        <v>0.55710071639275172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</row>
    <row r="52" spans="2:98" x14ac:dyDescent="0.2">
      <c r="B52" s="1">
        <v>6</v>
      </c>
      <c r="C52">
        <f t="shared" si="80"/>
        <v>21.277777777777779</v>
      </c>
      <c r="D52">
        <f t="shared" si="78"/>
        <v>20.055555555555557</v>
      </c>
      <c r="E52">
        <f t="shared" si="78"/>
        <v>56.722222222222221</v>
      </c>
      <c r="F52" s="1">
        <f t="shared" si="81"/>
        <v>0.37512242899118514</v>
      </c>
      <c r="G52" s="1">
        <f t="shared" si="82"/>
        <v>0.35357492654260531</v>
      </c>
      <c r="X52" s="1">
        <v>6</v>
      </c>
      <c r="Y52">
        <f t="shared" si="83"/>
        <v>54.888888888888886</v>
      </c>
      <c r="Z52">
        <f t="shared" si="79"/>
        <v>73.777777777777786</v>
      </c>
      <c r="AA52">
        <f t="shared" si="79"/>
        <v>101.33333333333333</v>
      </c>
      <c r="AB52" s="1">
        <f t="shared" si="84"/>
        <v>0.54166666666666663</v>
      </c>
      <c r="AC52" s="1">
        <f t="shared" si="85"/>
        <v>0.72807017543859665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</row>
    <row r="53" spans="2:98" x14ac:dyDescent="0.2">
      <c r="B53" s="1" t="s">
        <v>9</v>
      </c>
      <c r="C53" s="1">
        <f>SUM(C47:C52)</f>
        <v>493.33333333333331</v>
      </c>
      <c r="D53" s="1">
        <f t="shared" ref="D53:E53" si="86">SUM(D47:D52)</f>
        <v>332.66666666666663</v>
      </c>
      <c r="E53" s="1">
        <f t="shared" si="86"/>
        <v>1020.9999999999999</v>
      </c>
      <c r="F53" s="1">
        <f t="shared" si="81"/>
        <v>0.48318641854391126</v>
      </c>
      <c r="G53" s="1">
        <f t="shared" si="82"/>
        <v>0.32582435520731307</v>
      </c>
      <c r="X53" s="1" t="s">
        <v>9</v>
      </c>
      <c r="Y53" s="1">
        <f>SUM(Y47:Y52)</f>
        <v>549.55555555555554</v>
      </c>
      <c r="Z53" s="1">
        <f t="shared" ref="Z53:AA53" si="87">SUM(Z47:Z52)</f>
        <v>380.4444444444444</v>
      </c>
      <c r="AA53" s="1">
        <f t="shared" si="87"/>
        <v>1245.4444444444443</v>
      </c>
      <c r="AB53" s="1">
        <f t="shared" si="84"/>
        <v>0.4412525649032028</v>
      </c>
      <c r="AC53" s="1">
        <f t="shared" si="85"/>
        <v>0.30546881969845657</v>
      </c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</row>
    <row r="54" spans="2:98" x14ac:dyDescent="0.2"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</row>
    <row r="55" spans="2:98" x14ac:dyDescent="0.2"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</row>
    <row r="56" spans="2:98" x14ac:dyDescent="0.2">
      <c r="B56" t="s">
        <v>73</v>
      </c>
      <c r="C56" t="s">
        <v>74</v>
      </c>
      <c r="D56" t="s">
        <v>75</v>
      </c>
      <c r="E56" t="s">
        <v>29</v>
      </c>
      <c r="F56" t="s">
        <v>30</v>
      </c>
      <c r="G56" t="s">
        <v>31</v>
      </c>
      <c r="I56" t="s">
        <v>73</v>
      </c>
      <c r="J56" t="s">
        <v>74</v>
      </c>
      <c r="K56" t="s">
        <v>75</v>
      </c>
      <c r="L56" t="s">
        <v>29</v>
      </c>
      <c r="M56" t="s">
        <v>30</v>
      </c>
      <c r="N56" t="s">
        <v>31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</row>
    <row r="57" spans="2:98" x14ac:dyDescent="0.2">
      <c r="B57" t="s">
        <v>7</v>
      </c>
      <c r="C57" t="s">
        <v>7</v>
      </c>
      <c r="D57" t="s">
        <v>7</v>
      </c>
      <c r="E57" t="s">
        <v>7</v>
      </c>
      <c r="F57" t="s">
        <v>7</v>
      </c>
      <c r="G57" t="s">
        <v>7</v>
      </c>
      <c r="I57" t="s">
        <v>8</v>
      </c>
      <c r="J57" t="s">
        <v>8</v>
      </c>
      <c r="K57" t="s">
        <v>8</v>
      </c>
      <c r="L57" t="s">
        <v>8</v>
      </c>
      <c r="M57" t="s">
        <v>8</v>
      </c>
      <c r="N57" t="s">
        <v>8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</row>
    <row r="58" spans="2:98" x14ac:dyDescent="0.2">
      <c r="B58">
        <v>0.4773413897280967</v>
      </c>
      <c r="C58">
        <v>0.49290060851926976</v>
      </c>
      <c r="D58">
        <v>0.54045307443365698</v>
      </c>
      <c r="E58">
        <v>0.24924012158054709</v>
      </c>
      <c r="F58">
        <v>0.46254681647940071</v>
      </c>
      <c r="G58">
        <v>0.52180936995153471</v>
      </c>
      <c r="I58">
        <v>3.3232628398791542E-2</v>
      </c>
      <c r="J58">
        <v>3.6511156186612576E-2</v>
      </c>
      <c r="K58">
        <v>2.2653721682847898E-2</v>
      </c>
      <c r="L58">
        <v>0.13069908814589665</v>
      </c>
      <c r="M58">
        <v>4.6816479400749067E-2</v>
      </c>
      <c r="N58">
        <v>1.9386106623586429E-2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</row>
    <row r="59" spans="2:98" x14ac:dyDescent="0.2">
      <c r="B59">
        <v>0.4921875</v>
      </c>
      <c r="C59">
        <v>0.38566552901023887</v>
      </c>
      <c r="D59">
        <v>0.47008547008547008</v>
      </c>
      <c r="E59">
        <v>0.32010943912448703</v>
      </c>
      <c r="F59">
        <v>0.42260869565217396</v>
      </c>
      <c r="G59">
        <v>0.43883792048929665</v>
      </c>
      <c r="I59">
        <v>4.1666666666666664E-2</v>
      </c>
      <c r="J59">
        <v>4.607508532423208E-2</v>
      </c>
      <c r="K59">
        <v>7.1225071225071226E-2</v>
      </c>
      <c r="L59">
        <v>0.13679890560875516</v>
      </c>
      <c r="M59">
        <v>5.9130434782608703E-2</v>
      </c>
      <c r="N59">
        <v>1.834862385321101E-2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</row>
    <row r="60" spans="2:98" x14ac:dyDescent="0.2">
      <c r="B60">
        <v>0.47422680412371132</v>
      </c>
      <c r="C60">
        <v>0.41694915254237291</v>
      </c>
      <c r="D60">
        <v>0.4716417910447761</v>
      </c>
      <c r="E60">
        <v>0.3214756258234519</v>
      </c>
      <c r="F60">
        <v>0.44867549668874168</v>
      </c>
      <c r="G60">
        <v>0.33002832861189801</v>
      </c>
      <c r="I60">
        <v>0.3170103092783505</v>
      </c>
      <c r="J60">
        <v>0.26610169491525426</v>
      </c>
      <c r="K60">
        <v>0.31940298507462689</v>
      </c>
      <c r="L60">
        <v>0.25691699604743085</v>
      </c>
      <c r="M60">
        <v>0.17880794701986755</v>
      </c>
      <c r="N60">
        <v>0.11048158640226628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</row>
    <row r="61" spans="2:98" x14ac:dyDescent="0.2">
      <c r="B61">
        <v>0.481981981981982</v>
      </c>
      <c r="C61">
        <v>0.53873239436619713</v>
      </c>
      <c r="D61">
        <v>0.51458885941644561</v>
      </c>
      <c r="E61">
        <v>0.4567901234567901</v>
      </c>
      <c r="F61">
        <v>0.47334410339256866</v>
      </c>
      <c r="G61">
        <v>0.40305343511450381</v>
      </c>
      <c r="I61">
        <v>0.64414414414414412</v>
      </c>
      <c r="J61">
        <v>0.46830985915492956</v>
      </c>
      <c r="K61">
        <v>0.50132625994694957</v>
      </c>
      <c r="L61">
        <v>0.32222222222222224</v>
      </c>
      <c r="M61">
        <v>0.48303715670436187</v>
      </c>
      <c r="N61">
        <v>0.34809160305343512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</row>
    <row r="62" spans="2:98" x14ac:dyDescent="0.2">
      <c r="B62">
        <v>0.47404844290657439</v>
      </c>
      <c r="C62">
        <v>0.56628477905073649</v>
      </c>
      <c r="D62">
        <v>0.55897435897435899</v>
      </c>
      <c r="E62">
        <v>0.49431818181818182</v>
      </c>
      <c r="F62">
        <v>0.55110497237569056</v>
      </c>
      <c r="G62">
        <v>0.57867360208062424</v>
      </c>
      <c r="I62">
        <v>0.6453287197231834</v>
      </c>
      <c r="J62">
        <v>0.53191489361702127</v>
      </c>
      <c r="K62">
        <v>0.53846153846153844</v>
      </c>
      <c r="L62">
        <v>0.50909090909090915</v>
      </c>
      <c r="M62">
        <v>0.62430939226519333</v>
      </c>
      <c r="N62">
        <v>0.54876462938881665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</row>
    <row r="63" spans="2:98" x14ac:dyDescent="0.2">
      <c r="B63">
        <v>0.22807017543859648</v>
      </c>
      <c r="C63">
        <v>0.28571428571428575</v>
      </c>
      <c r="D63">
        <v>0.81578947368421051</v>
      </c>
      <c r="E63">
        <v>0.57593123209169061</v>
      </c>
      <c r="F63">
        <v>0.48562300319488816</v>
      </c>
      <c r="G63">
        <v>0.56400000000000006</v>
      </c>
      <c r="I63">
        <v>0.40935672514619881</v>
      </c>
      <c r="J63">
        <v>0.44285714285714289</v>
      </c>
      <c r="K63">
        <v>0.11842105263157894</v>
      </c>
      <c r="L63">
        <v>0.81375358166189116</v>
      </c>
      <c r="M63">
        <v>0.64856230031948892</v>
      </c>
      <c r="N63">
        <v>0.70800000000000007</v>
      </c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</row>
    <row r="64" spans="2:98" x14ac:dyDescent="0.2">
      <c r="B64">
        <v>0.46080139372822299</v>
      </c>
      <c r="C64">
        <v>0.4708835341365461</v>
      </c>
      <c r="D64">
        <v>0.52448313384113165</v>
      </c>
      <c r="E64">
        <v>0.39359923572963934</v>
      </c>
      <c r="F64">
        <v>0.4764024933214604</v>
      </c>
      <c r="G64">
        <v>0.46345469477142076</v>
      </c>
      <c r="I64">
        <v>0.38283972125435539</v>
      </c>
      <c r="J64">
        <v>0.28614457831325302</v>
      </c>
      <c r="K64">
        <v>0.29760609357997825</v>
      </c>
      <c r="L64">
        <v>0.32815858609983289</v>
      </c>
      <c r="M64">
        <v>0.33273968536657761</v>
      </c>
      <c r="N64">
        <v>0.25431152477415819</v>
      </c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</row>
    <row r="65" spans="2:98" x14ac:dyDescent="0.2"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</row>
    <row r="66" spans="2:98" x14ac:dyDescent="0.2">
      <c r="B66" t="s">
        <v>76</v>
      </c>
      <c r="C66" t="s">
        <v>57</v>
      </c>
      <c r="I66" t="s">
        <v>77</v>
      </c>
      <c r="J66" t="s">
        <v>56</v>
      </c>
      <c r="N66" t="s">
        <v>24</v>
      </c>
      <c r="O66" t="s">
        <v>25</v>
      </c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</row>
    <row r="67" spans="2:98" x14ac:dyDescent="0.2">
      <c r="B67">
        <f>STDEV(B58:D58)/SQRT(3)</f>
        <v>1.8983049530077269E-2</v>
      </c>
      <c r="C67">
        <f>STDEV(E58:G58)/SQRT(3)</f>
        <v>8.2766670522967919E-2</v>
      </c>
      <c r="I67">
        <f>STDEV(I58:K58)/SQRT(3)</f>
        <v>4.181244516928995E-3</v>
      </c>
      <c r="J67">
        <f>STDEV(L58:N58)/SQRT(3)</f>
        <v>3.3482414336128918E-2</v>
      </c>
      <c r="N67">
        <f>_xlfn.T.TEST(B58:D58,E58:G58,2,2)</f>
        <v>0.33786332614503517</v>
      </c>
      <c r="O67">
        <f>_xlfn.T.TEST(I58:K58,L58:N58,2,2)</f>
        <v>0.36022764080634601</v>
      </c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</row>
    <row r="68" spans="2:98" x14ac:dyDescent="0.2">
      <c r="B68">
        <f t="shared" ref="B68:B73" si="88">STDEV(B59:D59)/SQRT(3)</f>
        <v>3.2456942829464305E-2</v>
      </c>
      <c r="C68">
        <f t="shared" ref="C68:C73" si="89">STDEV(E59:G59)/SQRT(3)</f>
        <v>3.7167741101612098E-2</v>
      </c>
      <c r="I68">
        <f t="shared" ref="I68:I73" si="90">STDEV(I59:K59)/SQRT(3)</f>
        <v>9.2064446808595556E-3</v>
      </c>
      <c r="J68">
        <f t="shared" ref="J68:J73" si="91">STDEV(L59:N59)/SQRT(3)</f>
        <v>3.4741918893400302E-2</v>
      </c>
      <c r="N68">
        <f t="shared" ref="N68:N73" si="92">_xlfn.T.TEST(B59:D59,E59:G59,2,2)</f>
        <v>0.32392384150482173</v>
      </c>
      <c r="O68">
        <f t="shared" ref="O68:O73" si="93">_xlfn.T.TEST(I59:K59,L59:N59,2,2)</f>
        <v>0.6349960767353473</v>
      </c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</row>
    <row r="69" spans="2:98" x14ac:dyDescent="0.2">
      <c r="B69">
        <f t="shared" si="88"/>
        <v>1.8676628844101779E-2</v>
      </c>
      <c r="C69">
        <f t="shared" si="89"/>
        <v>4.1048823481440663E-2</v>
      </c>
      <c r="I69">
        <f t="shared" si="90"/>
        <v>1.7382046047718588E-2</v>
      </c>
      <c r="J69">
        <f t="shared" si="91"/>
        <v>4.2303693228043865E-2</v>
      </c>
      <c r="N69">
        <f t="shared" si="92"/>
        <v>0.12419961984876275</v>
      </c>
      <c r="O69">
        <f t="shared" si="93"/>
        <v>6.0245915718079357E-2</v>
      </c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</row>
    <row r="70" spans="2:98" x14ac:dyDescent="0.2">
      <c r="B70">
        <f t="shared" si="88"/>
        <v>1.6443046557527805E-2</v>
      </c>
      <c r="C70">
        <f t="shared" si="89"/>
        <v>2.1216403471380242E-2</v>
      </c>
      <c r="I70">
        <f t="shared" si="90"/>
        <v>5.3957146857221021E-2</v>
      </c>
      <c r="J70">
        <f t="shared" si="91"/>
        <v>4.9855887018508287E-2</v>
      </c>
      <c r="N70">
        <f t="shared" si="92"/>
        <v>6.6063503505109089E-2</v>
      </c>
      <c r="O70">
        <f t="shared" si="93"/>
        <v>0.10493346084498076</v>
      </c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</row>
    <row r="71" spans="2:98" x14ac:dyDescent="0.2">
      <c r="B71">
        <f t="shared" si="88"/>
        <v>2.9602360235239846E-2</v>
      </c>
      <c r="C71">
        <f t="shared" si="89"/>
        <v>2.4833451737171192E-2</v>
      </c>
      <c r="I71">
        <f t="shared" si="90"/>
        <v>3.6762109827593106E-2</v>
      </c>
      <c r="J71">
        <f t="shared" si="91"/>
        <v>3.3793748719505461E-2</v>
      </c>
      <c r="N71">
        <f t="shared" si="92"/>
        <v>0.84112186875222561</v>
      </c>
      <c r="O71">
        <f t="shared" si="93"/>
        <v>0.83381035205341603</v>
      </c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</row>
    <row r="72" spans="2:98" x14ac:dyDescent="0.2">
      <c r="B72">
        <f t="shared" si="88"/>
        <v>0.18704077420610485</v>
      </c>
      <c r="C72">
        <f t="shared" si="89"/>
        <v>2.8324394799743809E-2</v>
      </c>
      <c r="I72">
        <f t="shared" si="90"/>
        <v>0.10301688647153166</v>
      </c>
      <c r="J72">
        <f t="shared" si="91"/>
        <v>4.8307360613042534E-2</v>
      </c>
      <c r="N72">
        <f t="shared" si="92"/>
        <v>0.6295400512545315</v>
      </c>
      <c r="O72">
        <f>_xlfn.T.TEST(I63:K63,L63:N63,2,2)</f>
        <v>2.4569654292215935E-2</v>
      </c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</row>
    <row r="73" spans="2:98" x14ac:dyDescent="0.2">
      <c r="B73">
        <f t="shared" si="88"/>
        <v>1.9762381024328059E-2</v>
      </c>
      <c r="C73">
        <f t="shared" si="89"/>
        <v>2.5716196920583259E-2</v>
      </c>
      <c r="I73">
        <f t="shared" si="90"/>
        <v>3.0501446493152728E-2</v>
      </c>
      <c r="J73">
        <f t="shared" si="91"/>
        <v>2.5413635131602681E-2</v>
      </c>
      <c r="N73">
        <f t="shared" si="92"/>
        <v>0.27578065174025551</v>
      </c>
      <c r="O73">
        <f t="shared" si="93"/>
        <v>0.68841540696719772</v>
      </c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</row>
    <row r="74" spans="2:98" x14ac:dyDescent="0.2"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</row>
    <row r="75" spans="2:98" x14ac:dyDescent="0.2"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</row>
    <row r="76" spans="2:98" x14ac:dyDescent="0.2"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</row>
    <row r="77" spans="2:98" x14ac:dyDescent="0.2"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U43"/>
  <sheetViews>
    <sheetView tabSelected="1" topLeftCell="A12" zoomScale="88" zoomScaleNormal="88" workbookViewId="0">
      <selection activeCell="O32" sqref="O32"/>
    </sheetView>
  </sheetViews>
  <sheetFormatPr baseColWidth="10" defaultColWidth="8.83203125" defaultRowHeight="15" x14ac:dyDescent="0.2"/>
  <sheetData>
    <row r="12" spans="1:14" x14ac:dyDescent="0.2">
      <c r="B12" t="s">
        <v>7</v>
      </c>
      <c r="C12" t="s">
        <v>7</v>
      </c>
      <c r="D12" t="s">
        <v>7</v>
      </c>
      <c r="E12" t="s">
        <v>7</v>
      </c>
      <c r="F12" t="s">
        <v>7</v>
      </c>
      <c r="G12" t="s">
        <v>7</v>
      </c>
      <c r="I12" t="s">
        <v>7</v>
      </c>
      <c r="J12" t="s">
        <v>7</v>
      </c>
      <c r="K12" t="s">
        <v>7</v>
      </c>
      <c r="L12" t="s">
        <v>7</v>
      </c>
      <c r="M12" t="s">
        <v>7</v>
      </c>
      <c r="N12" t="s">
        <v>7</v>
      </c>
    </row>
    <row r="13" spans="1:14" x14ac:dyDescent="0.2">
      <c r="B13" t="s">
        <v>73</v>
      </c>
      <c r="C13" t="s">
        <v>74</v>
      </c>
      <c r="D13" t="s">
        <v>75</v>
      </c>
      <c r="E13" t="s">
        <v>29</v>
      </c>
      <c r="F13" t="s">
        <v>30</v>
      </c>
      <c r="G13" t="s">
        <v>31</v>
      </c>
      <c r="I13" t="s">
        <v>70</v>
      </c>
      <c r="J13" t="s">
        <v>71</v>
      </c>
      <c r="K13" t="s">
        <v>72</v>
      </c>
      <c r="L13" t="s">
        <v>38</v>
      </c>
      <c r="M13" t="s">
        <v>39</v>
      </c>
      <c r="N13" t="s">
        <v>40</v>
      </c>
    </row>
    <row r="14" spans="1:14" x14ac:dyDescent="0.2">
      <c r="A14" t="s">
        <v>158</v>
      </c>
      <c r="B14">
        <v>0.46080139372822299</v>
      </c>
      <c r="C14">
        <v>0.4708835341365461</v>
      </c>
      <c r="D14">
        <v>0.52448313384113165</v>
      </c>
      <c r="E14">
        <v>0.39359923572963934</v>
      </c>
      <c r="F14">
        <v>0.4764024933214604</v>
      </c>
      <c r="G14">
        <v>0.46345469477142076</v>
      </c>
      <c r="H14" t="s">
        <v>158</v>
      </c>
      <c r="I14">
        <v>0.20454545454545453</v>
      </c>
      <c r="J14">
        <v>0.17374005305039789</v>
      </c>
      <c r="K14">
        <v>0.12</v>
      </c>
      <c r="L14">
        <v>0.13612836438923395</v>
      </c>
      <c r="M14">
        <v>0.26008606777837551</v>
      </c>
      <c r="N14">
        <v>0.12457203055043455</v>
      </c>
    </row>
    <row r="16" spans="1:14" x14ac:dyDescent="0.2">
      <c r="B16" t="s">
        <v>8</v>
      </c>
      <c r="C16" t="s">
        <v>8</v>
      </c>
      <c r="D16" t="s">
        <v>8</v>
      </c>
      <c r="E16" t="s">
        <v>8</v>
      </c>
      <c r="F16" t="s">
        <v>8</v>
      </c>
      <c r="G16" t="s">
        <v>8</v>
      </c>
      <c r="I16" t="s">
        <v>8</v>
      </c>
      <c r="J16" t="s">
        <v>8</v>
      </c>
      <c r="K16" t="s">
        <v>8</v>
      </c>
      <c r="L16" t="s">
        <v>8</v>
      </c>
      <c r="M16" t="s">
        <v>8</v>
      </c>
      <c r="N16" t="s">
        <v>8</v>
      </c>
    </row>
    <row r="17" spans="1:21" x14ac:dyDescent="0.2">
      <c r="B17" t="s">
        <v>73</v>
      </c>
      <c r="C17" t="s">
        <v>74</v>
      </c>
      <c r="D17" t="s">
        <v>75</v>
      </c>
      <c r="E17" t="s">
        <v>29</v>
      </c>
      <c r="F17" t="s">
        <v>30</v>
      </c>
      <c r="G17" t="s">
        <v>31</v>
      </c>
      <c r="I17" t="s">
        <v>70</v>
      </c>
      <c r="J17" t="s">
        <v>71</v>
      </c>
      <c r="K17" t="s">
        <v>72</v>
      </c>
      <c r="L17" t="s">
        <v>38</v>
      </c>
      <c r="M17" t="s">
        <v>39</v>
      </c>
      <c r="N17" t="s">
        <v>40</v>
      </c>
      <c r="R17" t="s">
        <v>97</v>
      </c>
    </row>
    <row r="18" spans="1:21" x14ac:dyDescent="0.2">
      <c r="A18" t="s">
        <v>158</v>
      </c>
      <c r="B18">
        <v>0.38283972125435539</v>
      </c>
      <c r="C18">
        <v>0.28614457831325302</v>
      </c>
      <c r="D18">
        <v>0.29760609357997825</v>
      </c>
      <c r="E18">
        <v>0.32815858609983289</v>
      </c>
      <c r="F18">
        <v>0.33273968536657761</v>
      </c>
      <c r="G18">
        <v>0.25431152477415819</v>
      </c>
      <c r="H18" t="s">
        <v>158</v>
      </c>
      <c r="I18">
        <v>0.57190082644628093</v>
      </c>
      <c r="J18">
        <v>0.63262599469496017</v>
      </c>
      <c r="K18">
        <v>0.51444444444444448</v>
      </c>
      <c r="L18">
        <v>0.47826086956521741</v>
      </c>
      <c r="M18">
        <v>0.53604088219472834</v>
      </c>
      <c r="N18">
        <v>0.47537529628654202</v>
      </c>
    </row>
    <row r="19" spans="1:21" x14ac:dyDescent="0.2">
      <c r="R19" t="s">
        <v>78</v>
      </c>
      <c r="S19" t="s">
        <v>78</v>
      </c>
      <c r="T19" t="s">
        <v>62</v>
      </c>
      <c r="U19" t="s">
        <v>62</v>
      </c>
    </row>
    <row r="20" spans="1:21" x14ac:dyDescent="0.2">
      <c r="R20" t="s">
        <v>7</v>
      </c>
      <c r="S20" t="s">
        <v>8</v>
      </c>
      <c r="T20" t="s">
        <v>7</v>
      </c>
      <c r="U20" t="s">
        <v>8</v>
      </c>
    </row>
    <row r="21" spans="1:21" x14ac:dyDescent="0.2">
      <c r="Q21" t="s">
        <v>58</v>
      </c>
      <c r="R21">
        <v>0.1091613736677791</v>
      </c>
      <c r="S21">
        <v>0.59457422758100975</v>
      </c>
      <c r="T21">
        <v>0.13648321362953064</v>
      </c>
      <c r="U21">
        <v>0.60902093424642267</v>
      </c>
    </row>
    <row r="22" spans="1:21" x14ac:dyDescent="0.2">
      <c r="B22" t="s">
        <v>7</v>
      </c>
      <c r="C22" t="s">
        <v>7</v>
      </c>
      <c r="D22" t="s">
        <v>7</v>
      </c>
      <c r="E22" t="s">
        <v>7</v>
      </c>
      <c r="F22" t="s">
        <v>7</v>
      </c>
      <c r="G22" t="s">
        <v>7</v>
      </c>
      <c r="I22" t="s">
        <v>7</v>
      </c>
      <c r="J22" t="s">
        <v>7</v>
      </c>
      <c r="K22" t="s">
        <v>7</v>
      </c>
      <c r="L22" t="s">
        <v>7</v>
      </c>
      <c r="M22" t="s">
        <v>7</v>
      </c>
      <c r="N22" t="s">
        <v>7</v>
      </c>
      <c r="Q22" t="s">
        <v>59</v>
      </c>
      <c r="R22">
        <v>0.53646952391722258</v>
      </c>
      <c r="S22">
        <v>0.38075313807531375</v>
      </c>
      <c r="T22">
        <v>0.40291378074994028</v>
      </c>
      <c r="U22">
        <v>0.28086935753522807</v>
      </c>
    </row>
    <row r="23" spans="1:21" x14ac:dyDescent="0.2">
      <c r="B23" t="s">
        <v>73</v>
      </c>
      <c r="C23" t="s">
        <v>74</v>
      </c>
      <c r="D23" t="s">
        <v>75</v>
      </c>
      <c r="E23" t="s">
        <v>32</v>
      </c>
      <c r="F23" t="s">
        <v>33</v>
      </c>
      <c r="G23" t="s">
        <v>34</v>
      </c>
      <c r="I23" t="s">
        <v>70</v>
      </c>
      <c r="J23" t="s">
        <v>71</v>
      </c>
      <c r="K23" t="s">
        <v>72</v>
      </c>
      <c r="L23" t="s">
        <v>35</v>
      </c>
      <c r="M23" t="s">
        <v>36</v>
      </c>
      <c r="N23" t="s">
        <v>37</v>
      </c>
      <c r="Q23" t="s">
        <v>60</v>
      </c>
      <c r="R23">
        <v>3.3918714867167937E-2</v>
      </c>
      <c r="S23">
        <v>3.1227153564982464E-2</v>
      </c>
      <c r="T23">
        <v>2.9821642384718614E-3</v>
      </c>
      <c r="U23">
        <v>2.6073217109670661E-2</v>
      </c>
    </row>
    <row r="24" spans="1:21" x14ac:dyDescent="0.2">
      <c r="A24" t="s">
        <v>158</v>
      </c>
      <c r="B24">
        <v>0.46127842655193602</v>
      </c>
      <c r="C24">
        <v>0.58493870402802106</v>
      </c>
      <c r="D24">
        <v>0.57625434674615006</v>
      </c>
      <c r="E24">
        <v>0.35052595860196811</v>
      </c>
      <c r="F24">
        <v>0.44488977955911824</v>
      </c>
      <c r="G24">
        <v>0.4147143444307439</v>
      </c>
      <c r="H24" t="s">
        <v>158</v>
      </c>
      <c r="I24">
        <v>0.17950505402579298</v>
      </c>
      <c r="J24">
        <v>7.8263729036501153E-2</v>
      </c>
      <c r="K24">
        <v>7.7241787511097948E-2</v>
      </c>
      <c r="L24">
        <v>0.13977635782747605</v>
      </c>
      <c r="M24">
        <v>0.13811868359678672</v>
      </c>
      <c r="N24">
        <v>0.13011695906432746</v>
      </c>
      <c r="Q24" t="s">
        <v>61</v>
      </c>
      <c r="R24">
        <v>3.9851630742716193E-2</v>
      </c>
      <c r="S24">
        <v>5.2626636909180326E-2</v>
      </c>
      <c r="T24">
        <v>2.7824086753630087E-2</v>
      </c>
      <c r="U24">
        <v>3.6350657488725589E-2</v>
      </c>
    </row>
    <row r="26" spans="1:21" x14ac:dyDescent="0.2">
      <c r="B26" t="s">
        <v>8</v>
      </c>
      <c r="C26" t="s">
        <v>8</v>
      </c>
      <c r="D26" t="s">
        <v>8</v>
      </c>
      <c r="E26" t="s">
        <v>8</v>
      </c>
      <c r="F26" t="s">
        <v>8</v>
      </c>
      <c r="G26" t="s">
        <v>8</v>
      </c>
      <c r="I26" t="s">
        <v>8</v>
      </c>
      <c r="J26" t="s">
        <v>8</v>
      </c>
      <c r="K26" t="s">
        <v>8</v>
      </c>
      <c r="L26" t="s">
        <v>8</v>
      </c>
      <c r="M26" t="s">
        <v>8</v>
      </c>
      <c r="N26" t="s">
        <v>8</v>
      </c>
    </row>
    <row r="27" spans="1:21" x14ac:dyDescent="0.2">
      <c r="B27" t="s">
        <v>73</v>
      </c>
      <c r="C27" t="s">
        <v>74</v>
      </c>
      <c r="D27" t="s">
        <v>75</v>
      </c>
      <c r="E27" t="s">
        <v>32</v>
      </c>
      <c r="F27" t="s">
        <v>33</v>
      </c>
      <c r="G27" t="s">
        <v>34</v>
      </c>
      <c r="I27" t="s">
        <v>70</v>
      </c>
      <c r="J27" t="s">
        <v>71</v>
      </c>
      <c r="K27" t="s">
        <v>72</v>
      </c>
      <c r="L27" t="s">
        <v>35</v>
      </c>
      <c r="M27" t="s">
        <v>36</v>
      </c>
      <c r="N27" t="s">
        <v>37</v>
      </c>
    </row>
    <row r="28" spans="1:21" x14ac:dyDescent="0.2">
      <c r="A28" t="s">
        <v>158</v>
      </c>
      <c r="B28">
        <v>0.30362630608481872</v>
      </c>
      <c r="C28">
        <v>0.35960303561004087</v>
      </c>
      <c r="D28">
        <v>0.48186785891703926</v>
      </c>
      <c r="E28">
        <v>0.35154394299287406</v>
      </c>
      <c r="F28">
        <v>0.24248496993987972</v>
      </c>
      <c r="G28">
        <v>0.24249897246198113</v>
      </c>
      <c r="H28" t="s">
        <v>158</v>
      </c>
      <c r="I28">
        <v>0.65772046009062413</v>
      </c>
      <c r="J28">
        <v>0.58073002301874388</v>
      </c>
      <c r="K28">
        <v>0.55341817105652547</v>
      </c>
      <c r="L28">
        <v>0.57800851970181044</v>
      </c>
      <c r="M28">
        <v>0.597823270277274</v>
      </c>
      <c r="N28">
        <v>0.66423001949317739</v>
      </c>
    </row>
    <row r="34" spans="3:21" x14ac:dyDescent="0.2">
      <c r="D34" t="s">
        <v>98</v>
      </c>
      <c r="Q34" t="s">
        <v>102</v>
      </c>
    </row>
    <row r="36" spans="3:21" x14ac:dyDescent="0.2">
      <c r="D36" t="s">
        <v>78</v>
      </c>
      <c r="E36" t="s">
        <v>78</v>
      </c>
      <c r="F36" t="s">
        <v>62</v>
      </c>
      <c r="G36" t="s">
        <v>62</v>
      </c>
      <c r="R36" t="s">
        <v>78</v>
      </c>
      <c r="S36" t="s">
        <v>78</v>
      </c>
      <c r="T36" t="s">
        <v>14</v>
      </c>
      <c r="U36" t="s">
        <v>14</v>
      </c>
    </row>
    <row r="37" spans="3:21" x14ac:dyDescent="0.2">
      <c r="D37" t="s">
        <v>7</v>
      </c>
      <c r="E37" t="s">
        <v>8</v>
      </c>
      <c r="F37" t="s">
        <v>7</v>
      </c>
      <c r="G37" t="s">
        <v>8</v>
      </c>
      <c r="R37" t="s">
        <v>7</v>
      </c>
      <c r="S37" t="s">
        <v>8</v>
      </c>
      <c r="T37" t="s">
        <v>7</v>
      </c>
      <c r="U37" t="s">
        <v>8</v>
      </c>
    </row>
    <row r="38" spans="3:21" x14ac:dyDescent="0.2">
      <c r="C38" t="s">
        <v>58</v>
      </c>
      <c r="D38">
        <v>0.109161373667779</v>
      </c>
      <c r="E38" s="8">
        <v>0.59457422758100975</v>
      </c>
      <c r="F38" s="8">
        <v>0.13648321362953064</v>
      </c>
      <c r="G38" s="8">
        <v>0.60902093424642267</v>
      </c>
      <c r="H38" s="8"/>
      <c r="Q38" t="s">
        <v>58</v>
      </c>
      <c r="R38">
        <v>0.16418314819832028</v>
      </c>
      <c r="S38">
        <v>0.56949336223245728</v>
      </c>
      <c r="T38">
        <v>0.17277440899903326</v>
      </c>
      <c r="U38">
        <v>0.4961771684682309</v>
      </c>
    </row>
    <row r="39" spans="3:21" x14ac:dyDescent="0.2">
      <c r="C39" t="s">
        <v>59</v>
      </c>
      <c r="D39">
        <v>0.53646952391722258</v>
      </c>
      <c r="E39" s="8">
        <v>0.38075313807531375</v>
      </c>
      <c r="F39" s="8">
        <v>0.40817926438884167</v>
      </c>
      <c r="G39" s="8">
        <v>0.30332527601750836</v>
      </c>
      <c r="H39" s="8"/>
      <c r="Q39" t="s">
        <v>59</v>
      </c>
      <c r="R39">
        <v>0.48318641854391126</v>
      </c>
      <c r="S39">
        <v>0.32582435520731307</v>
      </c>
      <c r="T39">
        <v>0.4412525649032028</v>
      </c>
      <c r="U39">
        <v>0.30546881969845657</v>
      </c>
    </row>
    <row r="40" spans="3:21" x14ac:dyDescent="0.2">
      <c r="C40" t="s">
        <v>60</v>
      </c>
      <c r="D40">
        <v>3.3918714867167937E-2</v>
      </c>
      <c r="E40">
        <v>3.1227153564982464E-2</v>
      </c>
      <c r="F40">
        <v>2.9821642384718614E-3</v>
      </c>
      <c r="G40">
        <v>2.6073217109670661E-2</v>
      </c>
      <c r="Q40" t="s">
        <v>60</v>
      </c>
      <c r="R40">
        <v>2.4703688374443099E-2</v>
      </c>
      <c r="S40">
        <v>3.4120424570097244E-2</v>
      </c>
      <c r="T40">
        <v>4.3373773032354748E-2</v>
      </c>
      <c r="U40">
        <v>1.9758499867422157E-2</v>
      </c>
    </row>
    <row r="41" spans="3:21" x14ac:dyDescent="0.2">
      <c r="C41" t="s">
        <v>61</v>
      </c>
      <c r="D41">
        <v>3.9851630742716193E-2</v>
      </c>
      <c r="E41">
        <v>5.2626636909180326E-2</v>
      </c>
      <c r="F41">
        <v>2.7824086753630087E-2</v>
      </c>
      <c r="G41">
        <v>3.7286910526413163E-2</v>
      </c>
      <c r="Q41" t="s">
        <v>61</v>
      </c>
      <c r="R41">
        <v>1.9762381024328059E-2</v>
      </c>
      <c r="S41">
        <v>3.0501446493152728E-2</v>
      </c>
      <c r="T41">
        <v>2.5716196920583259E-2</v>
      </c>
      <c r="U41">
        <v>2.5413635131602681E-2</v>
      </c>
    </row>
    <row r="42" spans="3:21" x14ac:dyDescent="0.2">
      <c r="C42" t="s">
        <v>119</v>
      </c>
      <c r="D42">
        <v>1.2047470203689792E-3</v>
      </c>
      <c r="E42">
        <v>2.4382433589937479E-2</v>
      </c>
      <c r="F42">
        <v>6.7022446931282089E-4</v>
      </c>
      <c r="G42">
        <v>1.7100077698711689E-3</v>
      </c>
      <c r="Q42" t="s">
        <v>123</v>
      </c>
      <c r="R42">
        <v>5.4225192292349381E-4</v>
      </c>
      <c r="S42">
        <v>5.3989953726751227E-3</v>
      </c>
      <c r="T42">
        <v>5.7987247431630301E-3</v>
      </c>
      <c r="U42">
        <v>4.0069387527814316E-3</v>
      </c>
    </row>
    <row r="43" spans="3:21" x14ac:dyDescent="0.2">
      <c r="D43" t="s">
        <v>120</v>
      </c>
      <c r="E43" t="s">
        <v>121</v>
      </c>
      <c r="F43" t="s">
        <v>120</v>
      </c>
      <c r="G43" t="s">
        <v>122</v>
      </c>
      <c r="R43" t="s">
        <v>120</v>
      </c>
      <c r="S43" t="s">
        <v>122</v>
      </c>
      <c r="T43" t="s">
        <v>122</v>
      </c>
      <c r="U43" t="s">
        <v>122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V27"/>
  <sheetViews>
    <sheetView topLeftCell="A4" workbookViewId="0">
      <selection activeCell="N25" sqref="N25"/>
    </sheetView>
  </sheetViews>
  <sheetFormatPr baseColWidth="10" defaultColWidth="8.83203125" defaultRowHeight="15" x14ac:dyDescent="0.2"/>
  <sheetData>
    <row r="4" spans="2:22" x14ac:dyDescent="0.2">
      <c r="Q4" s="9" t="s">
        <v>78</v>
      </c>
      <c r="R4" s="9" t="s">
        <v>124</v>
      </c>
      <c r="S4" s="10"/>
      <c r="T4" s="11" t="s">
        <v>62</v>
      </c>
      <c r="U4" s="11" t="s">
        <v>124</v>
      </c>
      <c r="V4" s="10"/>
    </row>
    <row r="5" spans="2:22" x14ac:dyDescent="0.2">
      <c r="B5" s="11" t="s">
        <v>78</v>
      </c>
      <c r="C5" s="11" t="s">
        <v>124</v>
      </c>
      <c r="D5" s="10"/>
      <c r="E5" s="11" t="s">
        <v>14</v>
      </c>
      <c r="F5" s="11" t="s">
        <v>124</v>
      </c>
      <c r="G5" s="10"/>
      <c r="Q5" s="9" t="s">
        <v>146</v>
      </c>
      <c r="R5" s="9">
        <v>15</v>
      </c>
      <c r="S5" s="10"/>
      <c r="T5" s="11" t="s">
        <v>125</v>
      </c>
      <c r="U5" s="11">
        <v>18</v>
      </c>
      <c r="V5" s="10"/>
    </row>
    <row r="6" spans="2:22" x14ac:dyDescent="0.2">
      <c r="B6" s="11" t="s">
        <v>146</v>
      </c>
      <c r="C6" s="11">
        <v>26</v>
      </c>
      <c r="D6" s="10"/>
      <c r="E6" s="11" t="s">
        <v>126</v>
      </c>
      <c r="F6" s="11">
        <v>38</v>
      </c>
      <c r="G6" s="10"/>
      <c r="Q6" s="9" t="s">
        <v>147</v>
      </c>
      <c r="R6" s="9">
        <v>16</v>
      </c>
      <c r="S6" s="10"/>
      <c r="T6" s="11" t="s">
        <v>127</v>
      </c>
      <c r="U6" s="11">
        <v>13</v>
      </c>
      <c r="V6" s="10"/>
    </row>
    <row r="7" spans="2:22" x14ac:dyDescent="0.2">
      <c r="B7" s="11" t="s">
        <v>147</v>
      </c>
      <c r="C7" s="11">
        <v>16</v>
      </c>
      <c r="D7" s="10"/>
      <c r="E7" s="11" t="s">
        <v>128</v>
      </c>
      <c r="F7" s="11">
        <v>14</v>
      </c>
      <c r="G7" s="10"/>
      <c r="Q7" s="9" t="s">
        <v>148</v>
      </c>
      <c r="R7" s="9">
        <v>19</v>
      </c>
      <c r="S7" s="10"/>
      <c r="T7" s="11" t="s">
        <v>129</v>
      </c>
      <c r="U7" s="11">
        <v>16</v>
      </c>
      <c r="V7" s="10"/>
    </row>
    <row r="8" spans="2:22" x14ac:dyDescent="0.2">
      <c r="B8" s="11" t="s">
        <v>148</v>
      </c>
      <c r="C8" s="11">
        <v>17</v>
      </c>
      <c r="D8" s="10"/>
      <c r="E8" s="11" t="s">
        <v>130</v>
      </c>
      <c r="F8" s="11">
        <v>30</v>
      </c>
      <c r="G8" s="10"/>
      <c r="Q8" s="12"/>
      <c r="R8" s="12"/>
      <c r="S8" s="10"/>
      <c r="T8" s="10"/>
      <c r="U8" s="10"/>
      <c r="V8" s="10"/>
    </row>
    <row r="9" spans="2:22" x14ac:dyDescent="0.2">
      <c r="B9" s="11" t="s">
        <v>149</v>
      </c>
      <c r="C9" s="11">
        <v>10</v>
      </c>
      <c r="D9" s="10"/>
      <c r="E9" s="11" t="s">
        <v>131</v>
      </c>
      <c r="F9" s="11">
        <v>16</v>
      </c>
      <c r="G9" s="10"/>
      <c r="Q9" s="9" t="s">
        <v>149</v>
      </c>
      <c r="R9" s="9">
        <v>12</v>
      </c>
      <c r="S9" s="10"/>
      <c r="T9" s="11" t="s">
        <v>132</v>
      </c>
      <c r="U9" s="11">
        <v>10</v>
      </c>
      <c r="V9" s="10"/>
    </row>
    <row r="10" spans="2:22" x14ac:dyDescent="0.2">
      <c r="B10" s="11" t="s">
        <v>150</v>
      </c>
      <c r="C10" s="11">
        <v>28</v>
      </c>
      <c r="D10" s="10"/>
      <c r="E10" s="11" t="s">
        <v>133</v>
      </c>
      <c r="F10" s="11">
        <v>25</v>
      </c>
      <c r="G10" s="10"/>
      <c r="Q10" s="9" t="s">
        <v>150</v>
      </c>
      <c r="R10" s="9">
        <v>18</v>
      </c>
      <c r="S10" s="10"/>
      <c r="T10" s="11" t="s">
        <v>134</v>
      </c>
      <c r="U10" s="11">
        <v>9</v>
      </c>
      <c r="V10" s="10"/>
    </row>
    <row r="11" spans="2:22" x14ac:dyDescent="0.2">
      <c r="B11" s="11" t="s">
        <v>151</v>
      </c>
      <c r="C11" s="11">
        <v>27</v>
      </c>
      <c r="D11" s="10"/>
      <c r="E11" s="11" t="s">
        <v>135</v>
      </c>
      <c r="F11" s="11">
        <v>17</v>
      </c>
      <c r="G11" s="10"/>
      <c r="Q11" s="12"/>
      <c r="R11" s="12"/>
      <c r="S11" s="10"/>
      <c r="T11" s="11" t="s">
        <v>136</v>
      </c>
      <c r="U11" s="11">
        <v>11</v>
      </c>
      <c r="V11" s="10"/>
    </row>
    <row r="12" spans="2:22" x14ac:dyDescent="0.2">
      <c r="B12" s="11" t="s">
        <v>152</v>
      </c>
      <c r="C12" s="11">
        <v>12</v>
      </c>
      <c r="D12" s="10"/>
      <c r="E12" s="10"/>
      <c r="F12" s="10"/>
      <c r="G12" s="10"/>
      <c r="Q12" s="9" t="s">
        <v>152</v>
      </c>
      <c r="R12" s="9">
        <v>12</v>
      </c>
      <c r="S12" s="10"/>
      <c r="T12" s="10"/>
      <c r="U12" s="10"/>
      <c r="V12" s="10"/>
    </row>
    <row r="13" spans="2:22" x14ac:dyDescent="0.2">
      <c r="B13" s="11" t="s">
        <v>153</v>
      </c>
      <c r="C13" s="11">
        <v>16</v>
      </c>
      <c r="D13" s="10"/>
      <c r="E13" s="10"/>
      <c r="F13" s="10"/>
      <c r="G13" s="10"/>
      <c r="Q13" s="9" t="s">
        <v>153</v>
      </c>
      <c r="R13" s="9">
        <v>16</v>
      </c>
      <c r="S13" s="10"/>
      <c r="T13" s="11" t="s">
        <v>137</v>
      </c>
      <c r="U13" s="11">
        <v>10</v>
      </c>
      <c r="V13" s="10"/>
    </row>
    <row r="14" spans="2:22" x14ac:dyDescent="0.2">
      <c r="Q14" s="9" t="s">
        <v>154</v>
      </c>
      <c r="R14" s="9">
        <v>14</v>
      </c>
      <c r="S14" s="10"/>
      <c r="T14" s="11" t="s">
        <v>138</v>
      </c>
      <c r="U14" s="11">
        <v>15</v>
      </c>
      <c r="V14" s="10"/>
    </row>
    <row r="15" spans="2:22" x14ac:dyDescent="0.2">
      <c r="Q15" s="10"/>
      <c r="R15" s="10"/>
      <c r="S15" s="10"/>
      <c r="T15" s="10"/>
      <c r="U15" s="10"/>
      <c r="V15" s="10"/>
    </row>
    <row r="16" spans="2:22" x14ac:dyDescent="0.2">
      <c r="B16" s="10" t="s">
        <v>155</v>
      </c>
      <c r="C16" s="10">
        <f>AVERAGE(C6:C8)</f>
        <v>19.666666666666668</v>
      </c>
      <c r="D16" s="10"/>
      <c r="E16" s="10" t="s">
        <v>53</v>
      </c>
      <c r="F16" s="10">
        <f>AVERAGE(F6:F7)</f>
        <v>26</v>
      </c>
      <c r="Q16" s="10"/>
      <c r="R16" s="10"/>
      <c r="S16" s="10"/>
      <c r="T16" s="10"/>
      <c r="U16" s="10"/>
      <c r="V16" s="10"/>
    </row>
    <row r="17" spans="2:22" x14ac:dyDescent="0.2">
      <c r="B17" s="10" t="s">
        <v>67</v>
      </c>
      <c r="C17" s="10">
        <f>AVERAGE(C9:C11)</f>
        <v>21.666666666666668</v>
      </c>
      <c r="D17" s="10"/>
      <c r="E17" s="10" t="s">
        <v>54</v>
      </c>
      <c r="F17" s="10">
        <f>AVERAGE(F8:F9)</f>
        <v>23</v>
      </c>
      <c r="Q17" s="10" t="s">
        <v>155</v>
      </c>
      <c r="R17" s="10">
        <f>AVERAGE(R5:R7)</f>
        <v>16.666666666666668</v>
      </c>
      <c r="S17" s="10"/>
      <c r="T17" s="10" t="s">
        <v>139</v>
      </c>
      <c r="U17" s="10">
        <f>AVERAGE(U5:U7)</f>
        <v>15.666666666666666</v>
      </c>
      <c r="V17" s="10"/>
    </row>
    <row r="18" spans="2:22" x14ac:dyDescent="0.2">
      <c r="B18" s="10" t="s">
        <v>68</v>
      </c>
      <c r="C18" s="10">
        <f>AVERAGE(C12:C13)</f>
        <v>14</v>
      </c>
      <c r="D18" s="10"/>
      <c r="E18" s="10" t="s">
        <v>55</v>
      </c>
      <c r="F18" s="10">
        <f>AVERAGE(F10:F11)</f>
        <v>21</v>
      </c>
      <c r="Q18" s="10" t="s">
        <v>67</v>
      </c>
      <c r="R18" s="10">
        <f>AVERAGE(R9:R10)</f>
        <v>15</v>
      </c>
      <c r="S18" s="10"/>
      <c r="T18" s="10" t="s">
        <v>140</v>
      </c>
      <c r="U18" s="10">
        <f>AVERAGE(U9:U11)</f>
        <v>10</v>
      </c>
      <c r="V18" s="10"/>
    </row>
    <row r="19" spans="2:22" x14ac:dyDescent="0.2">
      <c r="B19" t="s">
        <v>156</v>
      </c>
      <c r="C19">
        <f>AVERAGE(C16:C18)</f>
        <v>18.444444444444446</v>
      </c>
      <c r="E19" t="s">
        <v>141</v>
      </c>
      <c r="F19">
        <f>AVERAGE(F16:F18)</f>
        <v>23.333333333333332</v>
      </c>
      <c r="Q19" s="10" t="s">
        <v>68</v>
      </c>
      <c r="R19" s="10">
        <f>AVERAGE(R12:R14)</f>
        <v>14</v>
      </c>
      <c r="S19" s="10"/>
      <c r="T19" s="10" t="s">
        <v>142</v>
      </c>
      <c r="U19" s="10">
        <f>AVERAGE(U13:U14)</f>
        <v>12.5</v>
      </c>
      <c r="V19" s="10"/>
    </row>
    <row r="20" spans="2:22" x14ac:dyDescent="0.2">
      <c r="B20" t="s">
        <v>157</v>
      </c>
      <c r="C20">
        <f>STDEV(C16:C18)/SQRT(3)</f>
        <v>2.2959975910857642</v>
      </c>
      <c r="E20" t="s">
        <v>143</v>
      </c>
      <c r="F20">
        <f>STDEV(F16:F18)/SQRT(3)</f>
        <v>1.4529663145135581</v>
      </c>
      <c r="Q20" s="10" t="s">
        <v>156</v>
      </c>
      <c r="R20" s="10">
        <f>AVERAGE(R17:R19)</f>
        <v>15.222222222222223</v>
      </c>
      <c r="S20" s="10"/>
      <c r="T20" s="10" t="s">
        <v>144</v>
      </c>
      <c r="U20" s="10">
        <f>AVERAGE(U17:U19)</f>
        <v>12.722222222222221</v>
      </c>
      <c r="V20" s="10"/>
    </row>
    <row r="21" spans="2:22" x14ac:dyDescent="0.2">
      <c r="E21" t="s">
        <v>119</v>
      </c>
      <c r="F21">
        <f>_xlfn.T.TEST(C16:C18,F16:F18,2,2)</f>
        <v>0.14635860225355599</v>
      </c>
      <c r="Q21" s="10" t="s">
        <v>157</v>
      </c>
      <c r="R21" s="10">
        <f>STDEV(R17:R19)/SQRT(3)</f>
        <v>0.77777777777777812</v>
      </c>
      <c r="S21" s="10"/>
      <c r="T21" s="10" t="s">
        <v>145</v>
      </c>
      <c r="U21" s="10">
        <f>STDEV(U17:U19)/SQRT(3)</f>
        <v>1.6395949514859698</v>
      </c>
      <c r="V21" s="10"/>
    </row>
    <row r="22" spans="2:22" x14ac:dyDescent="0.2">
      <c r="Q22" s="13"/>
      <c r="R22" s="10"/>
      <c r="S22" s="10"/>
      <c r="T22" s="10" t="s">
        <v>119</v>
      </c>
      <c r="U22" s="10">
        <f>_xlfn.T.TEST(R17:R19,U17:U19,2,2)</f>
        <v>0.24037559343485343</v>
      </c>
      <c r="V22" s="10"/>
    </row>
    <row r="23" spans="2:22" x14ac:dyDescent="0.2">
      <c r="B23" t="s">
        <v>156</v>
      </c>
      <c r="C23">
        <v>18.444444444444446</v>
      </c>
      <c r="Q23" s="13"/>
      <c r="R23" s="10"/>
      <c r="S23" s="10"/>
      <c r="T23" s="10"/>
      <c r="U23" s="10"/>
      <c r="V23" s="10"/>
    </row>
    <row r="24" spans="2:22" x14ac:dyDescent="0.2">
      <c r="B24" t="s">
        <v>141</v>
      </c>
      <c r="C24">
        <v>23.333333333333332</v>
      </c>
      <c r="Q24" s="13" t="s">
        <v>156</v>
      </c>
      <c r="R24" s="10">
        <v>15.222222222222223</v>
      </c>
      <c r="S24" s="10"/>
      <c r="T24" s="10"/>
      <c r="U24" s="10"/>
      <c r="V24" s="10"/>
    </row>
    <row r="25" spans="2:22" x14ac:dyDescent="0.2">
      <c r="B25" t="s">
        <v>157</v>
      </c>
      <c r="C25">
        <v>2.2959975910857642</v>
      </c>
      <c r="Q25" s="13" t="s">
        <v>144</v>
      </c>
      <c r="R25" s="10">
        <v>12.722222222222221</v>
      </c>
      <c r="S25" s="10"/>
      <c r="T25" s="10"/>
      <c r="U25" s="10"/>
      <c r="V25" s="10"/>
    </row>
    <row r="26" spans="2:22" x14ac:dyDescent="0.2">
      <c r="B26" t="s">
        <v>143</v>
      </c>
      <c r="C26">
        <v>1.4529663145135581</v>
      </c>
      <c r="Q26" s="10" t="s">
        <v>157</v>
      </c>
      <c r="R26" s="10">
        <v>0.77777777777777812</v>
      </c>
      <c r="S26" s="10"/>
      <c r="T26" s="10"/>
      <c r="U26" s="10"/>
      <c r="V26" s="10"/>
    </row>
    <row r="27" spans="2:22" x14ac:dyDescent="0.2">
      <c r="Q27" s="10" t="s">
        <v>145</v>
      </c>
      <c r="R27" s="10">
        <v>1.6395949514859698</v>
      </c>
      <c r="S27" s="10"/>
      <c r="T27" s="10"/>
      <c r="U27" s="10"/>
      <c r="V27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sa cko</vt:lpstr>
      <vt:lpstr>sa 315T</vt:lpstr>
      <vt:lpstr>ma cko</vt:lpstr>
      <vt:lpstr>ma 315T</vt:lpstr>
      <vt:lpstr>summary</vt:lpstr>
      <vt:lpstr>Number of barrels</vt:lpstr>
    </vt:vector>
  </TitlesOfParts>
  <Company>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2021-01-17T16:35:24Z</dcterms:created>
  <dcterms:modified xsi:type="dcterms:W3CDTF">2021-09-30T12:16:02Z</dcterms:modified>
</cp:coreProperties>
</file>