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"/>
    </mc:Choice>
  </mc:AlternateContent>
  <bookViews>
    <workbookView xWindow="0" yWindow="400" windowWidth="25600" windowHeight="14100" activeTab="1"/>
  </bookViews>
  <sheets>
    <sheet name="Sox5" sheetId="1" r:id="rId1"/>
    <sheet name="Rorb" sheetId="2" r:id="rId2"/>
    <sheet name="Ctip2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" i="2" l="1"/>
  <c r="E27" i="1"/>
  <c r="F31" i="3"/>
  <c r="G28" i="2"/>
  <c r="E37" i="3"/>
  <c r="D37" i="3"/>
  <c r="E36" i="3"/>
  <c r="J36" i="3"/>
  <c r="D36" i="3"/>
  <c r="I36" i="3"/>
  <c r="C36" i="3"/>
  <c r="H36" i="3"/>
  <c r="E35" i="3"/>
  <c r="J35" i="3"/>
  <c r="D35" i="3"/>
  <c r="I35" i="3"/>
  <c r="C35" i="3"/>
  <c r="H35" i="3"/>
  <c r="E33" i="2"/>
  <c r="J33" i="2"/>
  <c r="F33" i="2"/>
  <c r="K33" i="2"/>
  <c r="D33" i="2"/>
  <c r="I33" i="2"/>
  <c r="E32" i="2"/>
  <c r="J32" i="2"/>
  <c r="F32" i="2"/>
  <c r="K32" i="2"/>
  <c r="D32" i="2"/>
  <c r="I32" i="2"/>
  <c r="F34" i="2"/>
  <c r="C32" i="1"/>
  <c r="H32" i="1"/>
  <c r="D32" i="1"/>
  <c r="I32" i="1"/>
  <c r="C31" i="1"/>
  <c r="H31" i="1"/>
  <c r="D31" i="1"/>
  <c r="I31" i="1"/>
  <c r="B32" i="1"/>
  <c r="G32" i="1"/>
  <c r="B31" i="1"/>
  <c r="G31" i="1"/>
  <c r="D33" i="1"/>
  <c r="C33" i="1"/>
  <c r="Q6" i="3"/>
  <c r="Q7" i="3"/>
  <c r="Q8" i="3"/>
  <c r="P8" i="3"/>
  <c r="O8" i="3"/>
  <c r="K6" i="3"/>
  <c r="K7" i="3"/>
  <c r="K8" i="3"/>
  <c r="J8" i="3"/>
  <c r="I8" i="3"/>
  <c r="K13" i="3"/>
  <c r="K14" i="3"/>
  <c r="K15" i="3"/>
  <c r="J15" i="3"/>
  <c r="I15" i="3"/>
  <c r="K21" i="3"/>
  <c r="K22" i="3"/>
  <c r="K23" i="3"/>
  <c r="J23" i="3"/>
  <c r="I23" i="3"/>
  <c r="E22" i="3"/>
  <c r="E21" i="3"/>
  <c r="E23" i="3"/>
  <c r="D23" i="3"/>
  <c r="C23" i="3"/>
  <c r="Q21" i="3"/>
  <c r="Q22" i="3"/>
  <c r="Q23" i="3"/>
  <c r="Q24" i="3"/>
  <c r="P24" i="3"/>
  <c r="O24" i="3"/>
  <c r="Q13" i="3"/>
  <c r="Q14" i="3"/>
  <c r="Q15" i="3"/>
  <c r="Q16" i="3"/>
  <c r="P16" i="3"/>
  <c r="O16" i="3"/>
  <c r="E13" i="3"/>
  <c r="E14" i="3"/>
  <c r="E15" i="3"/>
  <c r="E16" i="3"/>
  <c r="D16" i="3"/>
  <c r="C16" i="3"/>
  <c r="E7" i="3"/>
  <c r="E8" i="3"/>
  <c r="E6" i="3"/>
  <c r="D9" i="3"/>
  <c r="E9" i="3"/>
  <c r="C9" i="3"/>
  <c r="R18" i="2"/>
  <c r="R17" i="2"/>
  <c r="R19" i="2"/>
  <c r="R12" i="2"/>
  <c r="R11" i="2"/>
  <c r="R13" i="2"/>
  <c r="R6" i="2"/>
  <c r="R5" i="2"/>
  <c r="R7" i="2"/>
  <c r="L18" i="2"/>
  <c r="L17" i="2"/>
  <c r="L12" i="2"/>
  <c r="L11" i="2"/>
  <c r="L13" i="2"/>
  <c r="L6" i="2"/>
  <c r="L5" i="2"/>
  <c r="F18" i="2"/>
  <c r="F17" i="2"/>
  <c r="F19" i="2"/>
  <c r="F12" i="2"/>
  <c r="F11" i="2"/>
  <c r="F13" i="2"/>
  <c r="E13" i="2"/>
  <c r="D13" i="2"/>
  <c r="E19" i="2"/>
  <c r="D19" i="2"/>
  <c r="K13" i="2"/>
  <c r="J13" i="2"/>
  <c r="L19" i="2"/>
  <c r="K19" i="2"/>
  <c r="J19" i="2"/>
  <c r="Q19" i="2"/>
  <c r="P19" i="2"/>
  <c r="Q13" i="2"/>
  <c r="P13" i="2"/>
  <c r="Q7" i="2"/>
  <c r="P7" i="2"/>
  <c r="L7" i="2"/>
  <c r="K7" i="2"/>
  <c r="J7" i="2"/>
  <c r="E7" i="2"/>
  <c r="F5" i="2"/>
  <c r="F6" i="2"/>
  <c r="F7" i="2"/>
  <c r="D7" i="2"/>
  <c r="Q21" i="1"/>
  <c r="Q20" i="1"/>
  <c r="Q19" i="1"/>
  <c r="Q22" i="1"/>
  <c r="Q14" i="1"/>
  <c r="Q13" i="1"/>
  <c r="Q12" i="1"/>
  <c r="Q15" i="1"/>
  <c r="P22" i="1"/>
  <c r="O22" i="1"/>
  <c r="P15" i="1"/>
  <c r="O15" i="1"/>
  <c r="P8" i="1"/>
  <c r="Q5" i="1"/>
  <c r="Q6" i="1"/>
  <c r="Q7" i="1"/>
  <c r="Q8" i="1"/>
  <c r="O8" i="1"/>
  <c r="K21" i="1"/>
  <c r="K22" i="1"/>
  <c r="K23" i="1"/>
  <c r="K24" i="1"/>
  <c r="J24" i="1"/>
  <c r="I24" i="1"/>
  <c r="J17" i="1"/>
  <c r="K14" i="1"/>
  <c r="K15" i="1"/>
  <c r="K16" i="1"/>
  <c r="K17" i="1"/>
  <c r="I17" i="1"/>
  <c r="J10" i="1"/>
  <c r="K5" i="1"/>
  <c r="K6" i="1"/>
  <c r="K7" i="1"/>
  <c r="K8" i="1"/>
  <c r="K9" i="1"/>
  <c r="K10" i="1"/>
  <c r="I10" i="1"/>
  <c r="E17" i="1"/>
  <c r="E18" i="1"/>
  <c r="E19" i="1"/>
  <c r="E11" i="1"/>
  <c r="E12" i="1"/>
  <c r="E13" i="1"/>
  <c r="E5" i="1"/>
  <c r="E6" i="1"/>
  <c r="E7" i="1"/>
  <c r="D19" i="1"/>
  <c r="C19" i="1"/>
  <c r="D13" i="1"/>
  <c r="C13" i="1"/>
  <c r="D7" i="1"/>
  <c r="C7" i="1"/>
</calcChain>
</file>

<file path=xl/sharedStrings.xml><?xml version="1.0" encoding="utf-8"?>
<sst xmlns="http://schemas.openxmlformats.org/spreadsheetml/2006/main" count="242" uniqueCount="38">
  <si>
    <t>Image</t>
  </si>
  <si>
    <t>GFP</t>
  </si>
  <si>
    <t>GFP Sox5</t>
  </si>
  <si>
    <t>GFPSOX5/GFP</t>
  </si>
  <si>
    <t>Average</t>
  </si>
  <si>
    <t>Transfection with Control GFP</t>
  </si>
  <si>
    <t>Transfected cells</t>
  </si>
  <si>
    <t>trans Sox5+</t>
  </si>
  <si>
    <t>trans SOX5+/Trans</t>
  </si>
  <si>
    <t>Replicate 1-N1</t>
  </si>
  <si>
    <t>Replicate 2-N2</t>
  </si>
  <si>
    <t>Replicate 3-N3</t>
  </si>
  <si>
    <t>Transfection with Flag- hTdp43- V5 stained with anti V5</t>
  </si>
  <si>
    <r>
      <t xml:space="preserve">Transfection with Flag- </t>
    </r>
    <r>
      <rPr>
        <sz val="11"/>
        <color rgb="FFFF0000"/>
        <rFont val="Calibri"/>
        <family val="2"/>
        <scheme val="minor"/>
      </rPr>
      <t>hTdp43 A</t>
    </r>
    <r>
      <rPr>
        <vertAlign val="superscript"/>
        <sz val="12"/>
        <color rgb="FFFF0000"/>
        <rFont val="Calibri"/>
        <family val="2"/>
        <scheme val="minor"/>
      </rPr>
      <t>315T</t>
    </r>
    <r>
      <rPr>
        <sz val="11"/>
        <color theme="1"/>
        <rFont val="Calibri"/>
        <family val="2"/>
        <scheme val="minor"/>
      </rPr>
      <t>- V5 stained with anti V5</t>
    </r>
  </si>
  <si>
    <t>trans Rorb+</t>
  </si>
  <si>
    <t>trans Rorb+/Trans</t>
  </si>
  <si>
    <t>Transfection with Flag- hTdp43- V5 stained with anti Flag</t>
  </si>
  <si>
    <r>
      <t xml:space="preserve">Transfection with Flag- </t>
    </r>
    <r>
      <rPr>
        <sz val="11"/>
        <color rgb="FFFF0000"/>
        <rFont val="Calibri"/>
        <family val="2"/>
        <scheme val="minor"/>
      </rPr>
      <t>hTdp43 A</t>
    </r>
    <r>
      <rPr>
        <vertAlign val="superscript"/>
        <sz val="12"/>
        <color rgb="FFFF0000"/>
        <rFont val="Calibri"/>
        <family val="2"/>
        <scheme val="minor"/>
      </rPr>
      <t>315T</t>
    </r>
    <r>
      <rPr>
        <sz val="11"/>
        <color theme="1"/>
        <rFont val="Calibri"/>
        <family val="2"/>
        <scheme val="minor"/>
      </rPr>
      <t>- V5 stained with anti Flag</t>
    </r>
  </si>
  <si>
    <t>trans Ctip2+</t>
  </si>
  <si>
    <t>trans Ctip2+/Trans</t>
  </si>
  <si>
    <t>Fraction of Sox5+ (Transfected)</t>
  </si>
  <si>
    <t>Ctrl</t>
  </si>
  <si>
    <t>hTDP-43</t>
  </si>
  <si>
    <t>Error</t>
  </si>
  <si>
    <t>T-test</t>
  </si>
  <si>
    <t>N1</t>
  </si>
  <si>
    <t>N2</t>
  </si>
  <si>
    <t>N3</t>
  </si>
  <si>
    <t>***</t>
  </si>
  <si>
    <t>Stars</t>
  </si>
  <si>
    <t>% Average</t>
  </si>
  <si>
    <t>% Error</t>
  </si>
  <si>
    <r>
      <t xml:space="preserve">hTDP43 </t>
    </r>
    <r>
      <rPr>
        <vertAlign val="superscript"/>
        <sz val="11"/>
        <color theme="1"/>
        <rFont val="Calibri"/>
        <family val="2"/>
        <scheme val="minor"/>
      </rPr>
      <t>A315T</t>
    </r>
  </si>
  <si>
    <t>Fraction of Rorb+ (Transfected)</t>
  </si>
  <si>
    <t>**</t>
  </si>
  <si>
    <t>Fraction of Ctip2+ (Transfected)</t>
  </si>
  <si>
    <t>*</t>
  </si>
  <si>
    <t>T-test between 2 TDP alleles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</si>
</sst>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2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% Fraction Sox5+ (transfected)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'Sox5'!$F$31</c:f>
              <c:strCache>
                <c:ptCount val="1"/>
                <c:pt idx="0">
                  <c:v>% Average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1"/>
              </a:solidFill>
            </c:spPr>
          </c:dPt>
          <c:errBars>
            <c:errBarType val="plus"/>
            <c:errValType val="cust"/>
            <c:noEndCap val="0"/>
            <c:plus>
              <c:numRef>
                <c:f>'Sox5'!$G$32:$I$32</c:f>
                <c:numCache>
                  <c:formatCode>General</c:formatCode>
                  <c:ptCount val="3"/>
                  <c:pt idx="0">
                    <c:v>1.274782235984902</c:v>
                  </c:pt>
                  <c:pt idx="1">
                    <c:v>1.948734585821319</c:v>
                  </c:pt>
                  <c:pt idx="2">
                    <c:v>1.450034940600975</c:v>
                  </c:pt>
                </c:numCache>
              </c:numRef>
            </c:plus>
            <c:minus>
              <c:numRef>
                <c:f>'Sox5'!$G$32:$I$32</c:f>
                <c:numCache>
                  <c:formatCode>General</c:formatCode>
                  <c:ptCount val="3"/>
                  <c:pt idx="0">
                    <c:v>1.274782235984902</c:v>
                  </c:pt>
                  <c:pt idx="1">
                    <c:v>1.948734585821319</c:v>
                  </c:pt>
                  <c:pt idx="2">
                    <c:v>1.450034940600975</c:v>
                  </c:pt>
                </c:numCache>
              </c:numRef>
            </c:minus>
          </c:errBars>
          <c:cat>
            <c:strRef>
              <c:f>'Sox5'!$G$30:$I$30</c:f>
              <c:strCache>
                <c:ptCount val="3"/>
                <c:pt idx="0">
                  <c:v>Ctrl</c:v>
                </c:pt>
                <c:pt idx="1">
                  <c:v>hTDP-43</c:v>
                </c:pt>
                <c:pt idx="2">
                  <c:v>hTDP43 A315T</c:v>
                </c:pt>
              </c:strCache>
            </c:strRef>
          </c:cat>
          <c:val>
            <c:numRef>
              <c:f>'Sox5'!$G$31:$I$31</c:f>
              <c:numCache>
                <c:formatCode>General</c:formatCode>
                <c:ptCount val="3"/>
                <c:pt idx="0">
                  <c:v>76.55834653780045</c:v>
                </c:pt>
                <c:pt idx="1">
                  <c:v>94.81631543031214</c:v>
                </c:pt>
                <c:pt idx="2">
                  <c:v>98.54996505939902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6630192"/>
        <c:axId val="-598867168"/>
      </c:barChart>
      <c:catAx>
        <c:axId val="-256630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598867168"/>
        <c:crosses val="autoZero"/>
        <c:auto val="1"/>
        <c:lblAlgn val="ctr"/>
        <c:lblOffset val="100"/>
        <c:noMultiLvlLbl val="0"/>
      </c:catAx>
      <c:valAx>
        <c:axId val="-598867168"/>
        <c:scaling>
          <c:orientation val="minMax"/>
          <c:max val="100.0"/>
        </c:scaling>
        <c:delete val="0"/>
        <c:axPos val="l"/>
        <c:numFmt formatCode="General" sourceLinked="1"/>
        <c:majorTickMark val="out"/>
        <c:minorTickMark val="none"/>
        <c:tickLblPos val="nextTo"/>
        <c:crossAx val="-256630192"/>
        <c:crosses val="autoZero"/>
        <c:crossBetween val="between"/>
        <c:majorUnit val="20.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Fraction Rorb+ (transfected)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Rorb!$H$32</c:f>
              <c:strCache>
                <c:ptCount val="1"/>
                <c:pt idx="0">
                  <c:v>% Average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1"/>
              </a:solidFill>
            </c:spPr>
          </c:dPt>
          <c:errBars>
            <c:errBarType val="plus"/>
            <c:errValType val="cust"/>
            <c:noEndCap val="0"/>
            <c:plus>
              <c:numRef>
                <c:f>Rorb!$I$33:$K$33</c:f>
                <c:numCache>
                  <c:formatCode>General</c:formatCode>
                  <c:ptCount val="3"/>
                  <c:pt idx="0">
                    <c:v>1.364813757123795</c:v>
                  </c:pt>
                  <c:pt idx="1">
                    <c:v>0.830544069425214</c:v>
                  </c:pt>
                  <c:pt idx="2">
                    <c:v>0.842098737583902</c:v>
                  </c:pt>
                </c:numCache>
              </c:numRef>
            </c:plus>
            <c:minus>
              <c:numRef>
                <c:f>Rorb!$I$33:$K$33</c:f>
                <c:numCache>
                  <c:formatCode>General</c:formatCode>
                  <c:ptCount val="3"/>
                  <c:pt idx="0">
                    <c:v>1.364813757123795</c:v>
                  </c:pt>
                  <c:pt idx="1">
                    <c:v>0.830544069425214</c:v>
                  </c:pt>
                  <c:pt idx="2">
                    <c:v>0.842098737583902</c:v>
                  </c:pt>
                </c:numCache>
              </c:numRef>
            </c:minus>
          </c:errBars>
          <c:cat>
            <c:strRef>
              <c:f>Rorb!$I$31:$K$31</c:f>
              <c:strCache>
                <c:ptCount val="3"/>
                <c:pt idx="0">
                  <c:v>Ctrl</c:v>
                </c:pt>
                <c:pt idx="1">
                  <c:v>hTDP-43</c:v>
                </c:pt>
                <c:pt idx="2">
                  <c:v>hTDP43 A315T</c:v>
                </c:pt>
              </c:strCache>
            </c:strRef>
          </c:cat>
          <c:val>
            <c:numRef>
              <c:f>Rorb!$I$32:$K$32</c:f>
              <c:numCache>
                <c:formatCode>General</c:formatCode>
                <c:ptCount val="3"/>
                <c:pt idx="0">
                  <c:v>69.20697844355134</c:v>
                </c:pt>
                <c:pt idx="1">
                  <c:v>60.20952328957193</c:v>
                </c:pt>
                <c:pt idx="2">
                  <c:v>51.44412769004756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3995936"/>
        <c:axId val="-194420976"/>
      </c:barChart>
      <c:catAx>
        <c:axId val="-253995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94420976"/>
        <c:crosses val="autoZero"/>
        <c:auto val="1"/>
        <c:lblAlgn val="ctr"/>
        <c:lblOffset val="100"/>
        <c:noMultiLvlLbl val="0"/>
      </c:catAx>
      <c:valAx>
        <c:axId val="-194420976"/>
        <c:scaling>
          <c:orientation val="minMax"/>
          <c:max val="100.0"/>
        </c:scaling>
        <c:delete val="0"/>
        <c:axPos val="l"/>
        <c:numFmt formatCode="General" sourceLinked="1"/>
        <c:majorTickMark val="out"/>
        <c:minorTickMark val="none"/>
        <c:tickLblPos val="nextTo"/>
        <c:crossAx val="-253995936"/>
        <c:crosses val="autoZero"/>
        <c:crossBetween val="between"/>
        <c:majorUnit val="20.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Fraction of Ctip2+ (transfected)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Ctip2!$G$35</c:f>
              <c:strCache>
                <c:ptCount val="1"/>
                <c:pt idx="0">
                  <c:v>% Average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1"/>
              </a:solidFill>
            </c:spPr>
          </c:dPt>
          <c:errBars>
            <c:errBarType val="plus"/>
            <c:errValType val="cust"/>
            <c:noEndCap val="0"/>
            <c:plus>
              <c:numRef>
                <c:f>Ctip2!$H$36:$J$36</c:f>
                <c:numCache>
                  <c:formatCode>General</c:formatCode>
                  <c:ptCount val="3"/>
                  <c:pt idx="0">
                    <c:v>6.641130349353856</c:v>
                  </c:pt>
                  <c:pt idx="1">
                    <c:v>2.007667085013967</c:v>
                  </c:pt>
                  <c:pt idx="2">
                    <c:v>2.449807190746234</c:v>
                  </c:pt>
                </c:numCache>
              </c:numRef>
            </c:plus>
            <c:minus>
              <c:numRef>
                <c:f>Ctip2!$H$36:$J$36</c:f>
                <c:numCache>
                  <c:formatCode>General</c:formatCode>
                  <c:ptCount val="3"/>
                  <c:pt idx="0">
                    <c:v>6.641130349353856</c:v>
                  </c:pt>
                  <c:pt idx="1">
                    <c:v>2.007667085013967</c:v>
                  </c:pt>
                  <c:pt idx="2">
                    <c:v>2.449807190746234</c:v>
                  </c:pt>
                </c:numCache>
              </c:numRef>
            </c:minus>
          </c:errBars>
          <c:cat>
            <c:strRef>
              <c:f>Ctip2!$H$34:$J$34</c:f>
              <c:strCache>
                <c:ptCount val="3"/>
                <c:pt idx="0">
                  <c:v>Ctrl</c:v>
                </c:pt>
                <c:pt idx="1">
                  <c:v>hTDP-43</c:v>
                </c:pt>
                <c:pt idx="2">
                  <c:v>hTDP43 A315T</c:v>
                </c:pt>
              </c:strCache>
            </c:strRef>
          </c:cat>
          <c:val>
            <c:numRef>
              <c:f>Ctip2!$H$35:$J$35</c:f>
              <c:numCache>
                <c:formatCode>General</c:formatCode>
                <c:ptCount val="3"/>
                <c:pt idx="0">
                  <c:v>67.69947747863591</c:v>
                </c:pt>
                <c:pt idx="1">
                  <c:v>87.79409483150635</c:v>
                </c:pt>
                <c:pt idx="2">
                  <c:v>89.21964704128446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9088848"/>
        <c:axId val="-236929712"/>
      </c:barChart>
      <c:catAx>
        <c:axId val="-259088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36929712"/>
        <c:crosses val="autoZero"/>
        <c:auto val="1"/>
        <c:lblAlgn val="ctr"/>
        <c:lblOffset val="100"/>
        <c:noMultiLvlLbl val="0"/>
      </c:catAx>
      <c:valAx>
        <c:axId val="-236929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259088848"/>
        <c:crosses val="autoZero"/>
        <c:crossBetween val="between"/>
        <c:majorUnit val="20.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23</xdr:row>
      <xdr:rowOff>190500</xdr:rowOff>
    </xdr:from>
    <xdr:to>
      <xdr:col>19</xdr:col>
      <xdr:colOff>419100</xdr:colOff>
      <xdr:row>38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23</xdr:row>
      <xdr:rowOff>152400</xdr:rowOff>
    </xdr:from>
    <xdr:to>
      <xdr:col>23</xdr:col>
      <xdr:colOff>590550</xdr:colOff>
      <xdr:row>37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314325</xdr:colOff>
      <xdr:row>31</xdr:row>
      <xdr:rowOff>85725</xdr:rowOff>
    </xdr:from>
    <xdr:to>
      <xdr:col>19</xdr:col>
      <xdr:colOff>9525</xdr:colOff>
      <xdr:row>45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"/>
  <sheetViews>
    <sheetView workbookViewId="0">
      <selection activeCell="D36" sqref="D36"/>
    </sheetView>
  </sheetViews>
  <sheetFormatPr baseColWidth="10" defaultColWidth="8.83203125" defaultRowHeight="15" x14ac:dyDescent="0.2"/>
  <sheetData>
    <row r="2" spans="2:17" ht="19" x14ac:dyDescent="0.2">
      <c r="B2" t="s">
        <v>5</v>
      </c>
      <c r="H2" t="s">
        <v>12</v>
      </c>
      <c r="N2" t="s">
        <v>13</v>
      </c>
    </row>
    <row r="3" spans="2:17" x14ac:dyDescent="0.2">
      <c r="B3" t="s">
        <v>9</v>
      </c>
      <c r="H3" t="s">
        <v>9</v>
      </c>
      <c r="N3" t="s">
        <v>9</v>
      </c>
    </row>
    <row r="4" spans="2:17" x14ac:dyDescent="0.2">
      <c r="B4" s="1" t="s">
        <v>0</v>
      </c>
      <c r="C4" s="1" t="s">
        <v>6</v>
      </c>
      <c r="D4" s="1" t="s">
        <v>7</v>
      </c>
      <c r="E4" s="3" t="s">
        <v>8</v>
      </c>
      <c r="H4" s="1" t="s">
        <v>0</v>
      </c>
      <c r="I4" s="1" t="s">
        <v>6</v>
      </c>
      <c r="J4" s="1" t="s">
        <v>7</v>
      </c>
      <c r="K4" s="3" t="s">
        <v>8</v>
      </c>
      <c r="N4" s="1" t="s">
        <v>0</v>
      </c>
      <c r="O4" s="1" t="s">
        <v>6</v>
      </c>
      <c r="P4" s="1" t="s">
        <v>7</v>
      </c>
      <c r="Q4" s="3" t="s">
        <v>8</v>
      </c>
    </row>
    <row r="5" spans="2:17" x14ac:dyDescent="0.2">
      <c r="B5" s="1">
        <v>1</v>
      </c>
      <c r="C5" s="1">
        <v>155</v>
      </c>
      <c r="D5" s="1">
        <v>100</v>
      </c>
      <c r="E5" s="1">
        <f>D5/C5</f>
        <v>0.64516129032258063</v>
      </c>
      <c r="H5" s="1">
        <v>1</v>
      </c>
      <c r="I5" s="1">
        <v>23</v>
      </c>
      <c r="J5" s="1">
        <v>23</v>
      </c>
      <c r="K5" s="1">
        <f>J5/I5</f>
        <v>1</v>
      </c>
      <c r="N5" s="1">
        <v>1</v>
      </c>
      <c r="O5" s="1">
        <v>13</v>
      </c>
      <c r="P5" s="1">
        <v>13</v>
      </c>
      <c r="Q5" s="1">
        <f>P5/O5</f>
        <v>1</v>
      </c>
    </row>
    <row r="6" spans="2:17" x14ac:dyDescent="0.2">
      <c r="B6" s="1">
        <v>2</v>
      </c>
      <c r="C6" s="1">
        <v>98</v>
      </c>
      <c r="D6" s="1">
        <v>82</v>
      </c>
      <c r="E6" s="1">
        <f t="shared" ref="E6" si="0">D6/C6</f>
        <v>0.83673469387755106</v>
      </c>
      <c r="H6" s="1">
        <v>2</v>
      </c>
      <c r="I6" s="1">
        <v>39</v>
      </c>
      <c r="J6" s="1">
        <v>37</v>
      </c>
      <c r="K6" s="1">
        <f t="shared" ref="K6:K9" si="1">J6/I6</f>
        <v>0.94871794871794868</v>
      </c>
      <c r="N6" s="1">
        <v>2</v>
      </c>
      <c r="O6" s="1">
        <v>32</v>
      </c>
      <c r="P6" s="1">
        <v>32</v>
      </c>
      <c r="Q6" s="1">
        <f t="shared" ref="Q6:Q7" si="2">P6/O6</f>
        <v>1</v>
      </c>
    </row>
    <row r="7" spans="2:17" x14ac:dyDescent="0.2">
      <c r="B7" s="1" t="s">
        <v>4</v>
      </c>
      <c r="C7" s="2">
        <f>AVERAGE(C5:C6)</f>
        <v>126.5</v>
      </c>
      <c r="D7" s="2">
        <f>AVERAGE(D5:D6)</f>
        <v>91</v>
      </c>
      <c r="E7" s="2">
        <f>AVERAGE(E5:E6)</f>
        <v>0.7409479921000659</v>
      </c>
      <c r="H7" s="1">
        <v>3</v>
      </c>
      <c r="I7" s="1">
        <v>68</v>
      </c>
      <c r="J7" s="1">
        <v>67</v>
      </c>
      <c r="K7" s="1">
        <f t="shared" si="1"/>
        <v>0.98529411764705888</v>
      </c>
      <c r="N7" s="1">
        <v>3</v>
      </c>
      <c r="O7" s="1">
        <v>45</v>
      </c>
      <c r="P7" s="1">
        <v>45</v>
      </c>
      <c r="Q7" s="1">
        <f t="shared" si="2"/>
        <v>1</v>
      </c>
    </row>
    <row r="8" spans="2:17" x14ac:dyDescent="0.2">
      <c r="H8" s="1">
        <v>4</v>
      </c>
      <c r="I8" s="1">
        <v>68</v>
      </c>
      <c r="J8" s="1">
        <v>65</v>
      </c>
      <c r="K8" s="1">
        <f t="shared" si="1"/>
        <v>0.95588235294117652</v>
      </c>
      <c r="N8" s="1" t="s">
        <v>4</v>
      </c>
      <c r="O8" s="2">
        <f>AVERAGE(O5:O7)</f>
        <v>30</v>
      </c>
      <c r="P8" s="2">
        <f t="shared" ref="P8:Q8" si="3">AVERAGE(P5:P7)</f>
        <v>30</v>
      </c>
      <c r="Q8" s="2">
        <f t="shared" si="3"/>
        <v>1</v>
      </c>
    </row>
    <row r="9" spans="2:17" x14ac:dyDescent="0.2">
      <c r="B9" t="s">
        <v>10</v>
      </c>
      <c r="H9" s="1">
        <v>5</v>
      </c>
      <c r="I9" s="1">
        <v>60</v>
      </c>
      <c r="J9" s="1">
        <v>57</v>
      </c>
      <c r="K9" s="1">
        <f t="shared" si="1"/>
        <v>0.95</v>
      </c>
    </row>
    <row r="10" spans="2:17" x14ac:dyDescent="0.2">
      <c r="B10" s="1" t="s">
        <v>0</v>
      </c>
      <c r="C10" s="1" t="s">
        <v>6</v>
      </c>
      <c r="D10" s="1" t="s">
        <v>7</v>
      </c>
      <c r="E10" s="3" t="s">
        <v>8</v>
      </c>
      <c r="H10" s="1" t="s">
        <v>4</v>
      </c>
      <c r="I10" s="2">
        <f>AVERAGE(I5:I9)</f>
        <v>51.6</v>
      </c>
      <c r="J10" s="2">
        <f t="shared" ref="J10:K10" si="4">AVERAGE(J5:J9)</f>
        <v>49.8</v>
      </c>
      <c r="K10" s="2">
        <f t="shared" si="4"/>
        <v>0.96797888386123687</v>
      </c>
      <c r="N10" t="s">
        <v>10</v>
      </c>
    </row>
    <row r="11" spans="2:17" x14ac:dyDescent="0.2">
      <c r="B11" s="1">
        <v>1</v>
      </c>
      <c r="C11" s="1">
        <v>125</v>
      </c>
      <c r="D11" s="1">
        <v>106</v>
      </c>
      <c r="E11" s="1">
        <f>D11/C11</f>
        <v>0.84799999999999998</v>
      </c>
      <c r="N11" s="1" t="s">
        <v>0</v>
      </c>
      <c r="O11" s="1" t="s">
        <v>6</v>
      </c>
      <c r="P11" s="1" t="s">
        <v>7</v>
      </c>
      <c r="Q11" s="3" t="s">
        <v>8</v>
      </c>
    </row>
    <row r="12" spans="2:17" x14ac:dyDescent="0.2">
      <c r="B12" s="1">
        <v>2</v>
      </c>
      <c r="C12" s="1">
        <v>56</v>
      </c>
      <c r="D12" s="1">
        <v>39</v>
      </c>
      <c r="E12" s="1">
        <f t="shared" ref="E12" si="5">D12/C12</f>
        <v>0.6964285714285714</v>
      </c>
      <c r="H12" t="s">
        <v>10</v>
      </c>
      <c r="N12" s="1">
        <v>1</v>
      </c>
      <c r="O12" s="1">
        <v>80</v>
      </c>
      <c r="P12" s="1">
        <v>80</v>
      </c>
      <c r="Q12" s="1">
        <f>P12/O12</f>
        <v>1</v>
      </c>
    </row>
    <row r="13" spans="2:17" x14ac:dyDescent="0.2">
      <c r="B13" s="1" t="s">
        <v>4</v>
      </c>
      <c r="C13" s="2">
        <f>AVERAGE(C11:C12)</f>
        <v>90.5</v>
      </c>
      <c r="D13" s="2">
        <f>AVERAGE(D11:D12)</f>
        <v>72.5</v>
      </c>
      <c r="E13" s="2">
        <f>AVERAGE(E11:E12)</f>
        <v>0.77221428571428574</v>
      </c>
      <c r="H13" s="1" t="s">
        <v>0</v>
      </c>
      <c r="I13" s="1" t="s">
        <v>1</v>
      </c>
      <c r="J13" s="1" t="s">
        <v>2</v>
      </c>
      <c r="K13" s="3" t="s">
        <v>3</v>
      </c>
      <c r="N13" s="1">
        <v>2</v>
      </c>
      <c r="O13" s="1">
        <v>123</v>
      </c>
      <c r="P13" s="1">
        <v>123</v>
      </c>
      <c r="Q13" s="1">
        <f t="shared" ref="Q13:Q14" si="6">P13/O13</f>
        <v>1</v>
      </c>
    </row>
    <row r="14" spans="2:17" x14ac:dyDescent="0.2">
      <c r="H14" s="1">
        <v>1</v>
      </c>
      <c r="I14" s="1">
        <v>29</v>
      </c>
      <c r="J14" s="1">
        <v>29</v>
      </c>
      <c r="K14" s="1">
        <f>J14/I14</f>
        <v>1</v>
      </c>
      <c r="N14" s="1">
        <v>3</v>
      </c>
      <c r="O14" s="1">
        <v>91</v>
      </c>
      <c r="P14" s="1">
        <v>91</v>
      </c>
      <c r="Q14" s="1">
        <f t="shared" si="6"/>
        <v>1</v>
      </c>
    </row>
    <row r="15" spans="2:17" x14ac:dyDescent="0.2">
      <c r="B15" t="s">
        <v>11</v>
      </c>
      <c r="H15" s="1">
        <v>2</v>
      </c>
      <c r="I15" s="1">
        <v>51</v>
      </c>
      <c r="J15" s="1">
        <v>49</v>
      </c>
      <c r="K15" s="1">
        <f t="shared" ref="K15:K16" si="7">J15/I15</f>
        <v>0.96078431372549022</v>
      </c>
      <c r="N15" s="1" t="s">
        <v>4</v>
      </c>
      <c r="O15" s="2">
        <f>AVERAGE(O12:O14)</f>
        <v>98</v>
      </c>
      <c r="P15" s="2">
        <f t="shared" ref="P15" si="8">AVERAGE(P12:P14)</f>
        <v>98</v>
      </c>
      <c r="Q15" s="2">
        <f t="shared" ref="Q15" si="9">AVERAGE(Q12:Q14)</f>
        <v>1</v>
      </c>
    </row>
    <row r="16" spans="2:17" x14ac:dyDescent="0.2">
      <c r="B16" s="1" t="s">
        <v>0</v>
      </c>
      <c r="C16" s="1" t="s">
        <v>6</v>
      </c>
      <c r="D16" s="1" t="s">
        <v>7</v>
      </c>
      <c r="E16" s="3" t="s">
        <v>8</v>
      </c>
      <c r="H16" s="1">
        <v>3</v>
      </c>
      <c r="I16" s="1">
        <v>68</v>
      </c>
      <c r="J16" s="1">
        <v>64</v>
      </c>
      <c r="K16" s="1">
        <f t="shared" si="7"/>
        <v>0.94117647058823528</v>
      </c>
    </row>
    <row r="17" spans="1:17" x14ac:dyDescent="0.2">
      <c r="B17" s="1">
        <v>1</v>
      </c>
      <c r="C17" s="1">
        <v>149</v>
      </c>
      <c r="D17" s="1">
        <v>119</v>
      </c>
      <c r="E17" s="1">
        <f>D17/C17</f>
        <v>0.79865771812080533</v>
      </c>
      <c r="H17" s="1" t="s">
        <v>4</v>
      </c>
      <c r="I17" s="2">
        <f>AVERAGE(I14:I16)</f>
        <v>49.333333333333336</v>
      </c>
      <c r="J17" s="2">
        <f t="shared" ref="J17:K17" si="10">AVERAGE(J14:J16)</f>
        <v>47.333333333333336</v>
      </c>
      <c r="K17" s="2">
        <f t="shared" si="10"/>
        <v>0.96732026143790861</v>
      </c>
      <c r="N17" t="s">
        <v>11</v>
      </c>
    </row>
    <row r="18" spans="1:17" x14ac:dyDescent="0.2">
      <c r="B18" s="1">
        <v>2</v>
      </c>
      <c r="C18" s="1">
        <v>108</v>
      </c>
      <c r="D18" s="1">
        <v>83</v>
      </c>
      <c r="E18" s="1">
        <f t="shared" ref="E18" si="11">D18/C18</f>
        <v>0.76851851851851849</v>
      </c>
      <c r="N18" s="1" t="s">
        <v>0</v>
      </c>
      <c r="O18" s="1" t="s">
        <v>6</v>
      </c>
      <c r="P18" s="1" t="s">
        <v>7</v>
      </c>
      <c r="Q18" s="3" t="s">
        <v>8</v>
      </c>
    </row>
    <row r="19" spans="1:17" x14ac:dyDescent="0.2">
      <c r="B19" s="1" t="s">
        <v>4</v>
      </c>
      <c r="C19" s="2">
        <f>AVERAGE(C17:C18)</f>
        <v>128.5</v>
      </c>
      <c r="D19" s="2">
        <f>AVERAGE(D17:D18)</f>
        <v>101</v>
      </c>
      <c r="E19" s="2">
        <f>AVERAGE(E17:E18)</f>
        <v>0.78358811831966191</v>
      </c>
      <c r="H19" t="s">
        <v>11</v>
      </c>
      <c r="N19" s="1">
        <v>1</v>
      </c>
      <c r="O19" s="1">
        <v>36</v>
      </c>
      <c r="P19" s="1">
        <v>33</v>
      </c>
      <c r="Q19" s="1">
        <f>P19/O19</f>
        <v>0.91666666666666663</v>
      </c>
    </row>
    <row r="20" spans="1:17" x14ac:dyDescent="0.2">
      <c r="H20" s="1" t="s">
        <v>0</v>
      </c>
      <c r="I20" s="1" t="s">
        <v>1</v>
      </c>
      <c r="J20" s="1" t="s">
        <v>2</v>
      </c>
      <c r="K20" s="3" t="s">
        <v>3</v>
      </c>
      <c r="N20" s="1">
        <v>2</v>
      </c>
      <c r="O20" s="1">
        <v>106</v>
      </c>
      <c r="P20" s="1">
        <v>101</v>
      </c>
      <c r="Q20" s="1">
        <f t="shared" ref="Q20:Q21" si="12">P20/O20</f>
        <v>0.95283018867924529</v>
      </c>
    </row>
    <row r="21" spans="1:17" x14ac:dyDescent="0.2">
      <c r="H21" s="1">
        <v>1</v>
      </c>
      <c r="I21" s="1">
        <v>59</v>
      </c>
      <c r="J21" s="1">
        <v>54</v>
      </c>
      <c r="K21" s="1">
        <f>J21/I21</f>
        <v>0.9152542372881356</v>
      </c>
      <c r="N21" s="1">
        <v>3</v>
      </c>
      <c r="O21" s="1">
        <v>6</v>
      </c>
      <c r="P21" s="1">
        <v>6</v>
      </c>
      <c r="Q21" s="1">
        <f t="shared" si="12"/>
        <v>1</v>
      </c>
    </row>
    <row r="22" spans="1:17" x14ac:dyDescent="0.2">
      <c r="H22" s="1">
        <v>2</v>
      </c>
      <c r="I22" s="1">
        <v>44</v>
      </c>
      <c r="J22" s="1">
        <v>40</v>
      </c>
      <c r="K22" s="1">
        <f t="shared" ref="K22:K23" si="13">J22/I22</f>
        <v>0.90909090909090906</v>
      </c>
      <c r="N22" s="1" t="s">
        <v>4</v>
      </c>
      <c r="O22" s="2">
        <f>AVERAGE(O19:O21)</f>
        <v>49.333333333333336</v>
      </c>
      <c r="P22" s="2">
        <f t="shared" ref="P22" si="14">AVERAGE(P19:P21)</f>
        <v>46.666666666666664</v>
      </c>
      <c r="Q22" s="2">
        <f t="shared" ref="Q22" si="15">AVERAGE(Q19:Q21)</f>
        <v>0.95649895178197075</v>
      </c>
    </row>
    <row r="23" spans="1:17" x14ac:dyDescent="0.2">
      <c r="C23" t="s">
        <v>20</v>
      </c>
      <c r="H23" s="1">
        <v>3</v>
      </c>
      <c r="I23" s="1">
        <v>31</v>
      </c>
      <c r="J23" s="1">
        <v>28</v>
      </c>
      <c r="K23" s="1">
        <f t="shared" si="13"/>
        <v>0.90322580645161288</v>
      </c>
    </row>
    <row r="24" spans="1:17" ht="17" x14ac:dyDescent="0.2">
      <c r="B24" t="s">
        <v>21</v>
      </c>
      <c r="C24" t="s">
        <v>22</v>
      </c>
      <c r="D24" t="s">
        <v>32</v>
      </c>
      <c r="H24" s="1" t="s">
        <v>4</v>
      </c>
      <c r="I24" s="2">
        <f>AVERAGE(I21:I23)</f>
        <v>44.666666666666664</v>
      </c>
      <c r="J24" s="2">
        <f t="shared" ref="J24" si="16">AVERAGE(J21:J23)</f>
        <v>40.666666666666664</v>
      </c>
      <c r="K24" s="2">
        <f t="shared" ref="K24" si="17">AVERAGE(K21:K23)</f>
        <v>0.90919031761021918</v>
      </c>
    </row>
    <row r="25" spans="1:17" x14ac:dyDescent="0.2">
      <c r="A25" t="s">
        <v>25</v>
      </c>
      <c r="B25">
        <v>0.7409479921000659</v>
      </c>
      <c r="C25">
        <v>0.96797888386123687</v>
      </c>
      <c r="D25">
        <v>1</v>
      </c>
    </row>
    <row r="26" spans="1:17" x14ac:dyDescent="0.2">
      <c r="A26" t="s">
        <v>26</v>
      </c>
      <c r="B26">
        <v>0.77221428571428574</v>
      </c>
      <c r="C26">
        <v>0.96732026143790861</v>
      </c>
      <c r="D26">
        <v>1</v>
      </c>
      <c r="E26" t="s">
        <v>37</v>
      </c>
    </row>
    <row r="27" spans="1:17" x14ac:dyDescent="0.2">
      <c r="A27" t="s">
        <v>27</v>
      </c>
      <c r="B27">
        <v>0.78358811831966191</v>
      </c>
      <c r="C27">
        <v>0.90919031761021918</v>
      </c>
      <c r="D27">
        <v>0.95649895178197075</v>
      </c>
      <c r="E27">
        <f>_xlfn.T.TEST(C25:C27,D25:D27,2,2)</f>
        <v>0.19908334604750028</v>
      </c>
    </row>
    <row r="29" spans="1:17" x14ac:dyDescent="0.2">
      <c r="H29" t="s">
        <v>20</v>
      </c>
    </row>
    <row r="30" spans="1:17" ht="17" x14ac:dyDescent="0.2">
      <c r="B30" t="s">
        <v>21</v>
      </c>
      <c r="C30" t="s">
        <v>22</v>
      </c>
      <c r="D30" t="s">
        <v>32</v>
      </c>
      <c r="G30" t="s">
        <v>21</v>
      </c>
      <c r="H30" t="s">
        <v>22</v>
      </c>
      <c r="I30" t="s">
        <v>32</v>
      </c>
    </row>
    <row r="31" spans="1:17" x14ac:dyDescent="0.2">
      <c r="A31" t="s">
        <v>4</v>
      </c>
      <c r="B31">
        <f>AVERAGE(B25:B27)</f>
        <v>0.76558346537800448</v>
      </c>
      <c r="C31">
        <f>AVERAGE(C25:C27)</f>
        <v>0.94816315430312148</v>
      </c>
      <c r="D31">
        <f>AVERAGE(D25:D27)</f>
        <v>0.98549965059399025</v>
      </c>
      <c r="F31" t="s">
        <v>30</v>
      </c>
      <c r="G31">
        <f>B31*100</f>
        <v>76.558346537800446</v>
      </c>
      <c r="H31">
        <f t="shared" ref="H31:I32" si="18">C31*100</f>
        <v>94.816315430312144</v>
      </c>
      <c r="I31">
        <f t="shared" si="18"/>
        <v>98.549965059399028</v>
      </c>
    </row>
    <row r="32" spans="1:17" x14ac:dyDescent="0.2">
      <c r="A32" t="s">
        <v>23</v>
      </c>
      <c r="B32">
        <f>STDEV(B25:B27)/SQRT(3)</f>
        <v>1.2747822359849025E-2</v>
      </c>
      <c r="C32">
        <f t="shared" ref="C32:D32" si="19">STDEV(C25:C27)/SQRT(3)</f>
        <v>1.9487345858213188E-2</v>
      </c>
      <c r="D32">
        <f t="shared" si="19"/>
        <v>1.4500349406009751E-2</v>
      </c>
      <c r="F32" t="s">
        <v>31</v>
      </c>
      <c r="G32">
        <f>B32*100</f>
        <v>1.2747822359849024</v>
      </c>
      <c r="H32">
        <f t="shared" si="18"/>
        <v>1.9487345858213188</v>
      </c>
      <c r="I32">
        <f t="shared" si="18"/>
        <v>1.4500349406009752</v>
      </c>
    </row>
    <row r="33" spans="1:4" x14ac:dyDescent="0.2">
      <c r="A33" t="s">
        <v>24</v>
      </c>
      <c r="C33">
        <f>_xlfn.T.TEST(B25:B27,C25:C27,2,2)</f>
        <v>1.4291359868405446E-3</v>
      </c>
      <c r="D33">
        <f>_xlfn.T.TEST(B25:B27,D25:D27,2,2)</f>
        <v>3.3884792106390882E-4</v>
      </c>
    </row>
    <row r="34" spans="1:4" x14ac:dyDescent="0.2">
      <c r="A34" t="s">
        <v>29</v>
      </c>
      <c r="C34" t="s">
        <v>28</v>
      </c>
      <c r="D34" t="s">
        <v>28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35"/>
  <sheetViews>
    <sheetView tabSelected="1" topLeftCell="A15" workbookViewId="0">
      <selection activeCell="F40" sqref="F40"/>
    </sheetView>
  </sheetViews>
  <sheetFormatPr baseColWidth="10" defaultColWidth="8.83203125" defaultRowHeight="15" x14ac:dyDescent="0.2"/>
  <sheetData>
    <row r="2" spans="3:18" ht="19" x14ac:dyDescent="0.2">
      <c r="C2" t="s">
        <v>5</v>
      </c>
      <c r="I2" t="s">
        <v>16</v>
      </c>
      <c r="O2" t="s">
        <v>17</v>
      </c>
    </row>
    <row r="3" spans="3:18" x14ac:dyDescent="0.2">
      <c r="C3" t="s">
        <v>9</v>
      </c>
      <c r="I3" t="s">
        <v>9</v>
      </c>
      <c r="O3" t="s">
        <v>9</v>
      </c>
    </row>
    <row r="4" spans="3:18" x14ac:dyDescent="0.2">
      <c r="C4" s="1" t="s">
        <v>0</v>
      </c>
      <c r="D4" s="1" t="s">
        <v>6</v>
      </c>
      <c r="E4" s="1" t="s">
        <v>14</v>
      </c>
      <c r="F4" s="3" t="s">
        <v>15</v>
      </c>
      <c r="I4" s="1" t="s">
        <v>0</v>
      </c>
      <c r="J4" s="1" t="s">
        <v>6</v>
      </c>
      <c r="K4" s="1" t="s">
        <v>14</v>
      </c>
      <c r="L4" s="3" t="s">
        <v>15</v>
      </c>
      <c r="O4" s="1" t="s">
        <v>0</v>
      </c>
      <c r="P4" s="1" t="s">
        <v>6</v>
      </c>
      <c r="Q4" s="1" t="s">
        <v>14</v>
      </c>
      <c r="R4" s="3" t="s">
        <v>15</v>
      </c>
    </row>
    <row r="5" spans="3:18" x14ac:dyDescent="0.2">
      <c r="C5" s="1">
        <v>1</v>
      </c>
      <c r="D5" s="1">
        <v>68</v>
      </c>
      <c r="E5" s="1">
        <v>39</v>
      </c>
      <c r="F5" s="1">
        <f>E5/D5</f>
        <v>0.57352941176470584</v>
      </c>
      <c r="I5" s="1">
        <v>1</v>
      </c>
      <c r="J5" s="1">
        <v>44</v>
      </c>
      <c r="K5" s="1">
        <v>30</v>
      </c>
      <c r="L5" s="1">
        <f>K5/J5</f>
        <v>0.68181818181818177</v>
      </c>
      <c r="O5" s="1">
        <v>1</v>
      </c>
      <c r="P5" s="1">
        <v>27</v>
      </c>
      <c r="Q5" s="1">
        <v>13</v>
      </c>
      <c r="R5" s="1">
        <f>Q5/P5</f>
        <v>0.48148148148148145</v>
      </c>
    </row>
    <row r="6" spans="3:18" x14ac:dyDescent="0.2">
      <c r="C6" s="1">
        <v>2</v>
      </c>
      <c r="D6" s="1">
        <v>25</v>
      </c>
      <c r="E6" s="1">
        <v>19</v>
      </c>
      <c r="F6" s="1">
        <f>E6/D6</f>
        <v>0.76</v>
      </c>
      <c r="I6" s="1">
        <v>2</v>
      </c>
      <c r="J6" s="1">
        <v>139</v>
      </c>
      <c r="K6" s="1">
        <v>68</v>
      </c>
      <c r="L6" s="1">
        <f>K6/J6</f>
        <v>0.48920863309352519</v>
      </c>
      <c r="O6" s="1">
        <v>2</v>
      </c>
      <c r="P6" s="1">
        <v>38</v>
      </c>
      <c r="Q6" s="1">
        <v>20</v>
      </c>
      <c r="R6" s="1">
        <f>Q6/P6</f>
        <v>0.52631578947368418</v>
      </c>
    </row>
    <row r="7" spans="3:18" x14ac:dyDescent="0.2">
      <c r="C7" s="1" t="s">
        <v>4</v>
      </c>
      <c r="D7" s="2">
        <f>AVERAGE(D5:D6)</f>
        <v>46.5</v>
      </c>
      <c r="E7" s="2">
        <f t="shared" ref="E7:F7" si="0">AVERAGE(E5:E6)</f>
        <v>29</v>
      </c>
      <c r="F7" s="2">
        <f t="shared" si="0"/>
        <v>0.66676470588235293</v>
      </c>
      <c r="I7" s="1" t="s">
        <v>4</v>
      </c>
      <c r="J7" s="2">
        <f>AVERAGE(J5:J6)</f>
        <v>91.5</v>
      </c>
      <c r="K7" s="2">
        <f t="shared" ref="K7" si="1">AVERAGE(K5:K6)</f>
        <v>49</v>
      </c>
      <c r="L7" s="2">
        <f t="shared" ref="L7" si="2">AVERAGE(L5:L6)</f>
        <v>0.58551340745585345</v>
      </c>
      <c r="O7" s="1" t="s">
        <v>4</v>
      </c>
      <c r="P7" s="2">
        <f>AVERAGE(P5:P6)</f>
        <v>32.5</v>
      </c>
      <c r="Q7" s="2">
        <f t="shared" ref="Q7" si="3">AVERAGE(Q5:Q6)</f>
        <v>16.5</v>
      </c>
      <c r="R7" s="2">
        <f t="shared" ref="R7" si="4">AVERAGE(R5:R6)</f>
        <v>0.50389863547758285</v>
      </c>
    </row>
    <row r="9" spans="3:18" x14ac:dyDescent="0.2">
      <c r="C9" t="s">
        <v>10</v>
      </c>
      <c r="I9" t="s">
        <v>10</v>
      </c>
      <c r="O9" t="s">
        <v>10</v>
      </c>
    </row>
    <row r="10" spans="3:18" x14ac:dyDescent="0.2">
      <c r="C10" s="1" t="s">
        <v>0</v>
      </c>
      <c r="D10" s="1" t="s">
        <v>6</v>
      </c>
      <c r="E10" s="1" t="s">
        <v>14</v>
      </c>
      <c r="F10" s="3" t="s">
        <v>15</v>
      </c>
      <c r="I10" s="1" t="s">
        <v>0</v>
      </c>
      <c r="J10" s="1" t="s">
        <v>6</v>
      </c>
      <c r="K10" s="1" t="s">
        <v>14</v>
      </c>
      <c r="L10" s="3" t="s">
        <v>15</v>
      </c>
      <c r="O10" s="1" t="s">
        <v>0</v>
      </c>
      <c r="P10" s="1" t="s">
        <v>6</v>
      </c>
      <c r="Q10" s="1" t="s">
        <v>14</v>
      </c>
      <c r="R10" s="3" t="s">
        <v>15</v>
      </c>
    </row>
    <row r="11" spans="3:18" x14ac:dyDescent="0.2">
      <c r="C11" s="1">
        <v>1</v>
      </c>
      <c r="D11" s="1">
        <v>34</v>
      </c>
      <c r="E11" s="1">
        <v>21</v>
      </c>
      <c r="F11" s="1">
        <f>E11/D11</f>
        <v>0.61764705882352944</v>
      </c>
      <c r="I11" s="1">
        <v>1</v>
      </c>
      <c r="J11" s="1">
        <v>211</v>
      </c>
      <c r="K11" s="1">
        <v>123</v>
      </c>
      <c r="L11" s="1">
        <f>K11/J11</f>
        <v>0.58293838862559244</v>
      </c>
      <c r="O11" s="1">
        <v>1</v>
      </c>
      <c r="P11" s="1">
        <v>185</v>
      </c>
      <c r="Q11" s="1">
        <v>70</v>
      </c>
      <c r="R11" s="1">
        <f>Q11/P11</f>
        <v>0.3783783783783784</v>
      </c>
    </row>
    <row r="12" spans="3:18" x14ac:dyDescent="0.2">
      <c r="C12" s="1">
        <v>2</v>
      </c>
      <c r="D12" s="1">
        <v>42</v>
      </c>
      <c r="E12" s="1">
        <v>34</v>
      </c>
      <c r="F12" s="1">
        <f>E12/D12</f>
        <v>0.80952380952380953</v>
      </c>
      <c r="I12" s="1">
        <v>2</v>
      </c>
      <c r="J12" s="1">
        <v>86</v>
      </c>
      <c r="K12" s="1">
        <v>55</v>
      </c>
      <c r="L12" s="1">
        <f>K12/J12</f>
        <v>0.63953488372093026</v>
      </c>
      <c r="O12" s="1">
        <v>2</v>
      </c>
      <c r="P12" s="1">
        <v>47</v>
      </c>
      <c r="Q12" s="1">
        <v>30</v>
      </c>
      <c r="R12" s="1">
        <f>Q12/P12</f>
        <v>0.63829787234042556</v>
      </c>
    </row>
    <row r="13" spans="3:18" x14ac:dyDescent="0.2">
      <c r="C13" s="1" t="s">
        <v>4</v>
      </c>
      <c r="D13" s="2">
        <f>AVERAGE(D11:D12)</f>
        <v>38</v>
      </c>
      <c r="E13" s="2">
        <f t="shared" ref="E13" si="5">AVERAGE(E11:E12)</f>
        <v>27.5</v>
      </c>
      <c r="F13" s="2">
        <f t="shared" ref="F13" si="6">AVERAGE(F11:F12)</f>
        <v>0.71358543417366949</v>
      </c>
      <c r="I13" s="1" t="s">
        <v>4</v>
      </c>
      <c r="J13" s="2">
        <f>AVERAGE(J11:J12)</f>
        <v>148.5</v>
      </c>
      <c r="K13" s="2">
        <f t="shared" ref="K13" si="7">AVERAGE(K11:K12)</f>
        <v>89</v>
      </c>
      <c r="L13" s="2">
        <f t="shared" ref="L13" si="8">AVERAGE(L11:L12)</f>
        <v>0.61123663617326129</v>
      </c>
      <c r="O13" s="1" t="s">
        <v>4</v>
      </c>
      <c r="P13" s="2">
        <f>AVERAGE(P11:P12)</f>
        <v>116</v>
      </c>
      <c r="Q13" s="2">
        <f t="shared" ref="Q13" si="9">AVERAGE(Q11:Q12)</f>
        <v>50</v>
      </c>
      <c r="R13" s="2">
        <f t="shared" ref="R13" si="10">AVERAGE(R11:R12)</f>
        <v>0.50833812535940193</v>
      </c>
    </row>
    <row r="15" spans="3:18" x14ac:dyDescent="0.2">
      <c r="C15" t="s">
        <v>11</v>
      </c>
      <c r="I15" t="s">
        <v>11</v>
      </c>
      <c r="O15" t="s">
        <v>11</v>
      </c>
    </row>
    <row r="16" spans="3:18" x14ac:dyDescent="0.2">
      <c r="C16" s="1" t="s">
        <v>0</v>
      </c>
      <c r="D16" s="1" t="s">
        <v>6</v>
      </c>
      <c r="E16" s="1" t="s">
        <v>14</v>
      </c>
      <c r="F16" s="3" t="s">
        <v>15</v>
      </c>
      <c r="I16" s="1" t="s">
        <v>0</v>
      </c>
      <c r="J16" s="1" t="s">
        <v>6</v>
      </c>
      <c r="K16" s="1" t="s">
        <v>14</v>
      </c>
      <c r="L16" s="3" t="s">
        <v>15</v>
      </c>
      <c r="O16" s="1" t="s">
        <v>0</v>
      </c>
      <c r="P16" s="1" t="s">
        <v>6</v>
      </c>
      <c r="Q16" s="1" t="s">
        <v>14</v>
      </c>
      <c r="R16" s="3" t="s">
        <v>15</v>
      </c>
    </row>
    <row r="17" spans="3:18" x14ac:dyDescent="0.2">
      <c r="C17" s="1">
        <v>1</v>
      </c>
      <c r="D17" s="1">
        <v>115</v>
      </c>
      <c r="E17" s="1">
        <v>56</v>
      </c>
      <c r="F17" s="1">
        <f>E17/D17</f>
        <v>0.48695652173913045</v>
      </c>
      <c r="I17" s="1">
        <v>1</v>
      </c>
      <c r="J17" s="1">
        <v>268</v>
      </c>
      <c r="K17" s="1">
        <v>154</v>
      </c>
      <c r="L17" s="1">
        <f>K17/J17</f>
        <v>0.57462686567164178</v>
      </c>
      <c r="O17" s="1">
        <v>1</v>
      </c>
      <c r="P17" s="1">
        <v>137</v>
      </c>
      <c r="Q17" s="1">
        <v>55</v>
      </c>
      <c r="R17" s="1">
        <f>Q17/P17</f>
        <v>0.40145985401459855</v>
      </c>
    </row>
    <row r="18" spans="3:18" x14ac:dyDescent="0.2">
      <c r="C18" s="1">
        <v>2</v>
      </c>
      <c r="D18" s="1">
        <v>42</v>
      </c>
      <c r="E18" s="1">
        <v>38</v>
      </c>
      <c r="F18" s="1">
        <f>E18/D18</f>
        <v>0.90476190476190477</v>
      </c>
      <c r="I18" s="1">
        <v>2</v>
      </c>
      <c r="J18" s="1">
        <v>135</v>
      </c>
      <c r="K18" s="1">
        <v>87</v>
      </c>
      <c r="L18" s="1">
        <f>K18/J18</f>
        <v>0.64444444444444449</v>
      </c>
      <c r="O18" s="1">
        <v>2</v>
      </c>
      <c r="P18" s="1">
        <v>56</v>
      </c>
      <c r="Q18" s="1">
        <v>37</v>
      </c>
      <c r="R18" s="1">
        <f>Q18/P18</f>
        <v>0.6607142857142857</v>
      </c>
    </row>
    <row r="19" spans="3:18" x14ac:dyDescent="0.2">
      <c r="C19" s="1" t="s">
        <v>4</v>
      </c>
      <c r="D19" s="2">
        <f>AVERAGE(D17:D18)</f>
        <v>78.5</v>
      </c>
      <c r="E19" s="2">
        <f t="shared" ref="E19" si="11">AVERAGE(E17:E18)</f>
        <v>47</v>
      </c>
      <c r="F19" s="2">
        <f t="shared" ref="F19" si="12">AVERAGE(F17:F18)</f>
        <v>0.69585921325051758</v>
      </c>
      <c r="I19" s="1" t="s">
        <v>4</v>
      </c>
      <c r="J19" s="2">
        <f>AVERAGE(J17:J18)</f>
        <v>201.5</v>
      </c>
      <c r="K19" s="2">
        <f t="shared" ref="K19" si="13">AVERAGE(K17:K18)</f>
        <v>120.5</v>
      </c>
      <c r="L19" s="2">
        <f t="shared" ref="L19" si="14">AVERAGE(L17:L18)</f>
        <v>0.60953565505804308</v>
      </c>
      <c r="O19" s="1" t="s">
        <v>4</v>
      </c>
      <c r="P19" s="2">
        <f>AVERAGE(P17:P18)</f>
        <v>96.5</v>
      </c>
      <c r="Q19" s="2">
        <f t="shared" ref="Q19" si="15">AVERAGE(Q17:Q18)</f>
        <v>46</v>
      </c>
      <c r="R19" s="2">
        <f t="shared" ref="R19" si="16">AVERAGE(R17:R18)</f>
        <v>0.5310870698644421</v>
      </c>
    </row>
    <row r="24" spans="3:18" x14ac:dyDescent="0.2">
      <c r="E24" t="s">
        <v>33</v>
      </c>
    </row>
    <row r="25" spans="3:18" ht="17" x14ac:dyDescent="0.2">
      <c r="C25" t="s">
        <v>4</v>
      </c>
      <c r="D25" t="s">
        <v>21</v>
      </c>
      <c r="E25" t="s">
        <v>22</v>
      </c>
      <c r="F25" t="s">
        <v>32</v>
      </c>
    </row>
    <row r="26" spans="3:18" x14ac:dyDescent="0.2">
      <c r="C26" t="s">
        <v>25</v>
      </c>
      <c r="D26">
        <v>0.66676470588235293</v>
      </c>
      <c r="E26">
        <v>0.58551340745585345</v>
      </c>
      <c r="F26">
        <v>0.50389863547758285</v>
      </c>
    </row>
    <row r="27" spans="3:18" x14ac:dyDescent="0.2">
      <c r="C27" t="s">
        <v>26</v>
      </c>
      <c r="D27">
        <v>0.71358543417366949</v>
      </c>
      <c r="E27">
        <v>0.61123663617326129</v>
      </c>
      <c r="F27">
        <v>0.50833812535940193</v>
      </c>
      <c r="G27" t="s">
        <v>37</v>
      </c>
    </row>
    <row r="28" spans="3:18" x14ac:dyDescent="0.2">
      <c r="C28" t="s">
        <v>27</v>
      </c>
      <c r="D28">
        <v>0.69585921325051758</v>
      </c>
      <c r="E28">
        <v>0.60953565505804308</v>
      </c>
      <c r="F28">
        <v>0.5310870698644421</v>
      </c>
      <c r="G28">
        <f>_xlfn.T.TEST(E26:E28,F26:F28,2,2)</f>
        <v>1.7688842701055938E-3</v>
      </c>
    </row>
    <row r="29" spans="3:18" x14ac:dyDescent="0.2">
      <c r="G29" t="s">
        <v>34</v>
      </c>
    </row>
    <row r="30" spans="3:18" x14ac:dyDescent="0.2">
      <c r="J30" t="s">
        <v>33</v>
      </c>
    </row>
    <row r="31" spans="3:18" ht="17" x14ac:dyDescent="0.2">
      <c r="D31" t="s">
        <v>21</v>
      </c>
      <c r="E31" t="s">
        <v>22</v>
      </c>
      <c r="F31" t="s">
        <v>32</v>
      </c>
      <c r="I31" t="s">
        <v>21</v>
      </c>
      <c r="J31" t="s">
        <v>22</v>
      </c>
      <c r="K31" t="s">
        <v>32</v>
      </c>
    </row>
    <row r="32" spans="3:18" x14ac:dyDescent="0.2">
      <c r="C32" t="s">
        <v>4</v>
      </c>
      <c r="D32">
        <f>AVERAGE(D26:D28)</f>
        <v>0.69206978443551337</v>
      </c>
      <c r="E32">
        <f t="shared" ref="E32:F32" si="17">AVERAGE(E26:E28)</f>
        <v>0.60209523289571931</v>
      </c>
      <c r="F32">
        <f t="shared" si="17"/>
        <v>0.51444127690047559</v>
      </c>
      <c r="H32" t="s">
        <v>30</v>
      </c>
      <c r="I32">
        <f>D32*100</f>
        <v>69.206978443551336</v>
      </c>
      <c r="J32">
        <f t="shared" ref="J32:K33" si="18">E32*100</f>
        <v>60.209523289571933</v>
      </c>
      <c r="K32">
        <f t="shared" si="18"/>
        <v>51.444127690047559</v>
      </c>
    </row>
    <row r="33" spans="3:11" x14ac:dyDescent="0.2">
      <c r="C33" t="s">
        <v>23</v>
      </c>
      <c r="D33">
        <f>STDEV(D26:D28)/SQRT(3)</f>
        <v>1.3648137571237956E-2</v>
      </c>
      <c r="E33">
        <f t="shared" ref="E33:F33" si="19">STDEV(E26:E28)/SQRT(3)</f>
        <v>8.3054406942521392E-3</v>
      </c>
      <c r="F33">
        <f t="shared" si="19"/>
        <v>8.4209873758390175E-3</v>
      </c>
      <c r="H33" t="s">
        <v>31</v>
      </c>
      <c r="I33">
        <f>D33*100</f>
        <v>1.3648137571237955</v>
      </c>
      <c r="J33">
        <f t="shared" si="18"/>
        <v>0.83054406942521397</v>
      </c>
      <c r="K33">
        <f t="shared" si="18"/>
        <v>0.84209873758390175</v>
      </c>
    </row>
    <row r="34" spans="3:11" x14ac:dyDescent="0.2">
      <c r="C34" t="s">
        <v>24</v>
      </c>
      <c r="E34">
        <f>_xlfn.T.TEST(D26:D28,E26:E28,2,2)</f>
        <v>4.8912677440568842E-3</v>
      </c>
      <c r="F34">
        <f>_xlfn.T.TEST(D26:D28,F26:F28,2,2)</f>
        <v>3.778781504657301E-4</v>
      </c>
    </row>
    <row r="35" spans="3:11" x14ac:dyDescent="0.2">
      <c r="C35" t="s">
        <v>29</v>
      </c>
      <c r="E35" t="s">
        <v>34</v>
      </c>
      <c r="F35" t="s">
        <v>28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8"/>
  <sheetViews>
    <sheetView topLeftCell="A20" workbookViewId="0">
      <selection activeCell="G39" sqref="G39"/>
    </sheetView>
  </sheetViews>
  <sheetFormatPr baseColWidth="10" defaultColWidth="8.83203125" defaultRowHeight="15" x14ac:dyDescent="0.2"/>
  <sheetData>
    <row r="2" spans="2:25" ht="19" x14ac:dyDescent="0.2">
      <c r="C2" t="s">
        <v>5</v>
      </c>
      <c r="I2" t="s">
        <v>12</v>
      </c>
      <c r="O2" t="s">
        <v>13</v>
      </c>
    </row>
    <row r="3" spans="2:25" x14ac:dyDescent="0.2">
      <c r="C3" t="s">
        <v>9</v>
      </c>
      <c r="I3" t="s">
        <v>9</v>
      </c>
      <c r="O3" t="s">
        <v>9</v>
      </c>
    </row>
    <row r="5" spans="2:25" x14ac:dyDescent="0.2">
      <c r="B5" s="3" t="s">
        <v>0</v>
      </c>
      <c r="C5" s="1" t="s">
        <v>6</v>
      </c>
      <c r="D5" s="1" t="s">
        <v>18</v>
      </c>
      <c r="E5" s="3" t="s">
        <v>19</v>
      </c>
      <c r="H5" s="1" t="s">
        <v>0</v>
      </c>
      <c r="I5" s="1" t="s">
        <v>6</v>
      </c>
      <c r="J5" s="1" t="s">
        <v>18</v>
      </c>
      <c r="K5" s="3" t="s">
        <v>19</v>
      </c>
      <c r="N5" s="1" t="s">
        <v>0</v>
      </c>
      <c r="O5" s="1" t="s">
        <v>6</v>
      </c>
      <c r="P5" s="1" t="s">
        <v>18</v>
      </c>
      <c r="Q5" s="3" t="s">
        <v>19</v>
      </c>
    </row>
    <row r="6" spans="2:25" x14ac:dyDescent="0.2">
      <c r="B6" s="3">
        <v>1</v>
      </c>
      <c r="C6" s="1">
        <v>95</v>
      </c>
      <c r="D6" s="1">
        <v>71</v>
      </c>
      <c r="E6" s="1">
        <f>D6/C6</f>
        <v>0.74736842105263157</v>
      </c>
      <c r="H6" s="1">
        <v>1</v>
      </c>
      <c r="I6" s="1">
        <v>18</v>
      </c>
      <c r="J6" s="1">
        <v>16</v>
      </c>
      <c r="K6" s="1">
        <f>J6/I6</f>
        <v>0.88888888888888884</v>
      </c>
      <c r="N6" s="1">
        <v>1</v>
      </c>
      <c r="O6" s="1">
        <v>35</v>
      </c>
      <c r="P6" s="1">
        <v>30</v>
      </c>
      <c r="Q6" s="1">
        <f>P6/O6</f>
        <v>0.8571428571428571</v>
      </c>
    </row>
    <row r="7" spans="2:25" x14ac:dyDescent="0.2">
      <c r="B7" s="3">
        <v>2</v>
      </c>
      <c r="C7" s="1">
        <v>74</v>
      </c>
      <c r="D7" s="1">
        <v>55</v>
      </c>
      <c r="E7" s="1">
        <f t="shared" ref="E7:E8" si="0">D7/C7</f>
        <v>0.7432432432432432</v>
      </c>
      <c r="H7" s="1">
        <v>2</v>
      </c>
      <c r="I7" s="1">
        <v>45</v>
      </c>
      <c r="J7" s="1">
        <v>42</v>
      </c>
      <c r="K7" s="1">
        <f>J7/I7</f>
        <v>0.93333333333333335</v>
      </c>
      <c r="N7" s="1">
        <v>2</v>
      </c>
      <c r="O7" s="1">
        <v>28</v>
      </c>
      <c r="P7" s="1">
        <v>27</v>
      </c>
      <c r="Q7" s="1">
        <f>P7/O7</f>
        <v>0.9642857142857143</v>
      </c>
    </row>
    <row r="8" spans="2:25" x14ac:dyDescent="0.2">
      <c r="B8" s="3">
        <v>3</v>
      </c>
      <c r="C8" s="1">
        <v>79</v>
      </c>
      <c r="D8" s="1">
        <v>50</v>
      </c>
      <c r="E8" s="1">
        <f t="shared" si="0"/>
        <v>0.63291139240506333</v>
      </c>
      <c r="H8" s="1" t="s">
        <v>4</v>
      </c>
      <c r="I8" s="2">
        <f>AVERAGE(I6:I7)</f>
        <v>31.5</v>
      </c>
      <c r="J8" s="2">
        <f t="shared" ref="J8" si="1">AVERAGE(J6:J7)</f>
        <v>29</v>
      </c>
      <c r="K8" s="2">
        <f t="shared" ref="K8" si="2">AVERAGE(K6:K7)</f>
        <v>0.91111111111111109</v>
      </c>
      <c r="N8" s="1" t="s">
        <v>4</v>
      </c>
      <c r="O8" s="2">
        <f>AVERAGE(O6:O7)</f>
        <v>31.5</v>
      </c>
      <c r="P8" s="2">
        <f t="shared" ref="P8" si="3">AVERAGE(P6:P7)</f>
        <v>28.5</v>
      </c>
      <c r="Q8" s="2">
        <f t="shared" ref="Q8" si="4">AVERAGE(Q6:Q7)</f>
        <v>0.9107142857142857</v>
      </c>
    </row>
    <row r="9" spans="2:25" x14ac:dyDescent="0.2">
      <c r="B9" s="3" t="s">
        <v>4</v>
      </c>
      <c r="C9" s="2">
        <f>AVERAGE(C6:C8)</f>
        <v>82.666666666666671</v>
      </c>
      <c r="D9" s="2">
        <f t="shared" ref="D9:E9" si="5">AVERAGE(D6:D8)</f>
        <v>58.666666666666664</v>
      </c>
      <c r="E9" s="2">
        <f t="shared" si="5"/>
        <v>0.70784101890031259</v>
      </c>
    </row>
    <row r="11" spans="2:25" x14ac:dyDescent="0.2">
      <c r="C11" t="s">
        <v>10</v>
      </c>
      <c r="I11" t="s">
        <v>10</v>
      </c>
      <c r="O11" t="s">
        <v>10</v>
      </c>
    </row>
    <row r="12" spans="2:25" x14ac:dyDescent="0.2">
      <c r="B12" s="3" t="s">
        <v>0</v>
      </c>
      <c r="C12" s="1" t="s">
        <v>6</v>
      </c>
      <c r="D12" s="1" t="s">
        <v>18</v>
      </c>
      <c r="E12" s="3" t="s">
        <v>19</v>
      </c>
      <c r="H12" s="1" t="s">
        <v>0</v>
      </c>
      <c r="I12" s="1" t="s">
        <v>6</v>
      </c>
      <c r="J12" s="1" t="s">
        <v>18</v>
      </c>
      <c r="K12" s="3" t="s">
        <v>19</v>
      </c>
      <c r="N12" s="3" t="s">
        <v>0</v>
      </c>
      <c r="O12" s="1" t="s">
        <v>6</v>
      </c>
      <c r="P12" s="1" t="s">
        <v>18</v>
      </c>
      <c r="Q12" s="3" t="s">
        <v>19</v>
      </c>
    </row>
    <row r="13" spans="2:25" x14ac:dyDescent="0.2">
      <c r="B13" s="3">
        <v>1</v>
      </c>
      <c r="C13" s="1">
        <v>31</v>
      </c>
      <c r="D13" s="1">
        <v>23</v>
      </c>
      <c r="E13" s="1">
        <f>D13/C13</f>
        <v>0.74193548387096775</v>
      </c>
      <c r="H13" s="1">
        <v>1</v>
      </c>
      <c r="I13" s="1">
        <v>63</v>
      </c>
      <c r="J13" s="1">
        <v>60</v>
      </c>
      <c r="K13" s="1">
        <f>J13/I13</f>
        <v>0.95238095238095233</v>
      </c>
      <c r="N13" s="3">
        <v>1</v>
      </c>
      <c r="O13" s="1">
        <v>55</v>
      </c>
      <c r="P13" s="1">
        <v>44</v>
      </c>
      <c r="Q13" s="1">
        <f>P13/O13</f>
        <v>0.8</v>
      </c>
      <c r="W13" s="4"/>
      <c r="X13" s="4"/>
      <c r="Y13" s="4"/>
    </row>
    <row r="14" spans="2:25" x14ac:dyDescent="0.2">
      <c r="B14" s="3">
        <v>2</v>
      </c>
      <c r="C14" s="1">
        <v>67</v>
      </c>
      <c r="D14" s="1">
        <v>31</v>
      </c>
      <c r="E14" s="1">
        <f t="shared" ref="E14:E15" si="6">D14/C14</f>
        <v>0.46268656716417911</v>
      </c>
      <c r="H14" s="1">
        <v>2</v>
      </c>
      <c r="I14" s="1">
        <v>21</v>
      </c>
      <c r="J14" s="1">
        <v>17</v>
      </c>
      <c r="K14" s="1">
        <f>J14/I14</f>
        <v>0.80952380952380953</v>
      </c>
      <c r="N14" s="3">
        <v>2</v>
      </c>
      <c r="O14" s="1">
        <v>28</v>
      </c>
      <c r="P14" s="1">
        <v>28</v>
      </c>
      <c r="Q14" s="1">
        <f t="shared" ref="Q14:Q15" si="7">P14/O14</f>
        <v>1</v>
      </c>
      <c r="W14" s="4"/>
      <c r="X14" s="4"/>
      <c r="Y14" s="4"/>
    </row>
    <row r="15" spans="2:25" x14ac:dyDescent="0.2">
      <c r="B15" s="3">
        <v>3</v>
      </c>
      <c r="C15" s="1">
        <v>45</v>
      </c>
      <c r="D15" s="1">
        <v>20</v>
      </c>
      <c r="E15" s="1">
        <f t="shared" si="6"/>
        <v>0.44444444444444442</v>
      </c>
      <c r="H15" s="1" t="s">
        <v>4</v>
      </c>
      <c r="I15" s="2">
        <f>AVERAGE(I13:I14)</f>
        <v>42</v>
      </c>
      <c r="J15" s="2">
        <f t="shared" ref="J15" si="8">AVERAGE(J13:J14)</f>
        <v>38.5</v>
      </c>
      <c r="K15" s="2">
        <f t="shared" ref="K15" si="9">AVERAGE(K13:K14)</f>
        <v>0.88095238095238093</v>
      </c>
      <c r="N15" s="3">
        <v>3</v>
      </c>
      <c r="O15" s="1">
        <v>30</v>
      </c>
      <c r="P15" s="1">
        <v>29</v>
      </c>
      <c r="Q15" s="1">
        <f t="shared" si="7"/>
        <v>0.96666666666666667</v>
      </c>
      <c r="W15" s="4"/>
      <c r="X15" s="4"/>
      <c r="Y15" s="4"/>
    </row>
    <row r="16" spans="2:25" x14ac:dyDescent="0.2">
      <c r="B16" s="3" t="s">
        <v>4</v>
      </c>
      <c r="C16" s="2">
        <f>AVERAGE(C13:C15)</f>
        <v>47.666666666666664</v>
      </c>
      <c r="D16" s="2">
        <f t="shared" ref="D16" si="10">AVERAGE(D13:D15)</f>
        <v>24.666666666666668</v>
      </c>
      <c r="E16" s="2">
        <f t="shared" ref="E16" si="11">AVERAGE(E13:E15)</f>
        <v>0.54968883182653039</v>
      </c>
      <c r="N16" s="3" t="s">
        <v>4</v>
      </c>
      <c r="O16" s="2">
        <f>AVERAGE(O13:O15)</f>
        <v>37.666666666666664</v>
      </c>
      <c r="P16" s="2">
        <f t="shared" ref="P16" si="12">AVERAGE(P13:P15)</f>
        <v>33.666666666666664</v>
      </c>
      <c r="Q16" s="2">
        <f t="shared" ref="Q16" si="13">AVERAGE(Q13:Q15)</f>
        <v>0.92222222222222217</v>
      </c>
      <c r="W16" s="4"/>
      <c r="X16" s="4"/>
      <c r="Y16" s="4"/>
    </row>
    <row r="17" spans="2:25" x14ac:dyDescent="0.2">
      <c r="W17" s="4"/>
      <c r="X17" s="4"/>
      <c r="Y17" s="4"/>
    </row>
    <row r="18" spans="2:25" x14ac:dyDescent="0.2">
      <c r="C18" t="s">
        <v>11</v>
      </c>
      <c r="I18" t="s">
        <v>11</v>
      </c>
      <c r="O18" t="s">
        <v>11</v>
      </c>
      <c r="W18" s="4"/>
      <c r="X18" s="4"/>
      <c r="Y18" s="4"/>
    </row>
    <row r="19" spans="2:25" x14ac:dyDescent="0.2">
      <c r="Q19" s="4"/>
      <c r="W19" s="4"/>
      <c r="X19" s="4"/>
      <c r="Y19" s="4"/>
    </row>
    <row r="20" spans="2:25" x14ac:dyDescent="0.2">
      <c r="B20" s="1" t="s">
        <v>0</v>
      </c>
      <c r="C20" s="1" t="s">
        <v>6</v>
      </c>
      <c r="D20" s="1" t="s">
        <v>18</v>
      </c>
      <c r="E20" s="3" t="s">
        <v>19</v>
      </c>
      <c r="H20" s="3" t="s">
        <v>0</v>
      </c>
      <c r="I20" s="1" t="s">
        <v>6</v>
      </c>
      <c r="J20" s="1" t="s">
        <v>18</v>
      </c>
      <c r="K20" s="3" t="s">
        <v>19</v>
      </c>
      <c r="N20" s="3" t="s">
        <v>0</v>
      </c>
      <c r="O20" s="1" t="s">
        <v>6</v>
      </c>
      <c r="P20" s="1" t="s">
        <v>18</v>
      </c>
      <c r="Q20" s="3" t="s">
        <v>19</v>
      </c>
      <c r="W20" s="4"/>
      <c r="X20" s="4"/>
      <c r="Y20" s="4"/>
    </row>
    <row r="21" spans="2:25" x14ac:dyDescent="0.2">
      <c r="B21" s="1">
        <v>1</v>
      </c>
      <c r="C21" s="1">
        <v>61</v>
      </c>
      <c r="D21" s="1">
        <v>51</v>
      </c>
      <c r="E21" s="1">
        <f>D21/C21</f>
        <v>0.83606557377049184</v>
      </c>
      <c r="H21" s="3">
        <v>1</v>
      </c>
      <c r="I21" s="1">
        <v>230</v>
      </c>
      <c r="J21" s="1">
        <v>200</v>
      </c>
      <c r="K21" s="1">
        <f>J21/I21</f>
        <v>0.86956521739130432</v>
      </c>
      <c r="N21" s="3">
        <v>1</v>
      </c>
      <c r="O21" s="1">
        <v>57</v>
      </c>
      <c r="P21" s="1">
        <v>47</v>
      </c>
      <c r="Q21" s="1">
        <f>P21/O21</f>
        <v>0.82456140350877194</v>
      </c>
      <c r="W21" s="4"/>
      <c r="X21" s="4"/>
      <c r="Y21" s="4"/>
    </row>
    <row r="22" spans="2:25" x14ac:dyDescent="0.2">
      <c r="B22" s="1">
        <v>2</v>
      </c>
      <c r="C22" s="1">
        <v>83</v>
      </c>
      <c r="D22" s="1">
        <v>59</v>
      </c>
      <c r="E22" s="1">
        <f>D22/C22</f>
        <v>0.71084337349397586</v>
      </c>
      <c r="H22" s="3">
        <v>2</v>
      </c>
      <c r="I22" s="1">
        <v>215</v>
      </c>
      <c r="J22" s="1">
        <v>175</v>
      </c>
      <c r="K22" s="1">
        <f>J22/I22</f>
        <v>0.81395348837209303</v>
      </c>
      <c r="N22" s="3">
        <v>2</v>
      </c>
      <c r="O22" s="1">
        <v>55</v>
      </c>
      <c r="P22" s="1">
        <v>47</v>
      </c>
      <c r="Q22" s="1">
        <f t="shared" ref="Q22:Q23" si="14">P22/O22</f>
        <v>0.8545454545454545</v>
      </c>
      <c r="W22" s="4"/>
      <c r="X22" s="4"/>
      <c r="Y22" s="4"/>
    </row>
    <row r="23" spans="2:25" x14ac:dyDescent="0.2">
      <c r="B23" s="1" t="s">
        <v>4</v>
      </c>
      <c r="C23" s="2">
        <f>AVERAGE(C21:C22)</f>
        <v>72</v>
      </c>
      <c r="D23" s="2">
        <f t="shared" ref="D23:E23" si="15">AVERAGE(D21:D22)</f>
        <v>55</v>
      </c>
      <c r="E23" s="2">
        <f t="shared" si="15"/>
        <v>0.77345447363223385</v>
      </c>
      <c r="H23" s="3" t="s">
        <v>4</v>
      </c>
      <c r="I23" s="2">
        <f>AVERAGE(I21:I22)</f>
        <v>222.5</v>
      </c>
      <c r="J23" s="2">
        <f t="shared" ref="J23" si="16">AVERAGE(J21:J22)</f>
        <v>187.5</v>
      </c>
      <c r="K23" s="2">
        <f t="shared" ref="K23" si="17">AVERAGE(K21:K22)</f>
        <v>0.84175935288169867</v>
      </c>
      <c r="N23" s="3">
        <v>3</v>
      </c>
      <c r="O23" s="1">
        <v>54</v>
      </c>
      <c r="P23" s="1">
        <v>46</v>
      </c>
      <c r="Q23" s="1">
        <f t="shared" si="14"/>
        <v>0.85185185185185186</v>
      </c>
      <c r="W23" s="4"/>
      <c r="X23" s="4"/>
      <c r="Y23" s="4"/>
    </row>
    <row r="24" spans="2:25" x14ac:dyDescent="0.2">
      <c r="N24" s="3" t="s">
        <v>4</v>
      </c>
      <c r="O24" s="2">
        <f>AVERAGE(O21:O23)</f>
        <v>55.333333333333336</v>
      </c>
      <c r="P24" s="2">
        <f t="shared" ref="P24" si="18">AVERAGE(P21:P23)</f>
        <v>46.666666666666664</v>
      </c>
      <c r="Q24" s="2">
        <f t="shared" ref="Q24" si="19">AVERAGE(Q21:Q23)</f>
        <v>0.84365290330202602</v>
      </c>
      <c r="W24" s="4"/>
      <c r="X24" s="4"/>
      <c r="Y24" s="4"/>
    </row>
    <row r="25" spans="2:25" x14ac:dyDescent="0.2">
      <c r="W25" s="4"/>
      <c r="X25" s="4"/>
      <c r="Y25" s="4"/>
    </row>
    <row r="26" spans="2:25" x14ac:dyDescent="0.2">
      <c r="W26" s="4"/>
      <c r="X26" s="4"/>
      <c r="Y26" s="4"/>
    </row>
    <row r="27" spans="2:25" x14ac:dyDescent="0.2">
      <c r="D27" t="s">
        <v>35</v>
      </c>
      <c r="W27" s="4"/>
      <c r="X27" s="4"/>
      <c r="Y27" s="4"/>
    </row>
    <row r="28" spans="2:25" ht="17" x14ac:dyDescent="0.2">
      <c r="C28" t="s">
        <v>21</v>
      </c>
      <c r="D28" t="s">
        <v>22</v>
      </c>
      <c r="E28" t="s">
        <v>32</v>
      </c>
      <c r="W28" s="4"/>
      <c r="X28" s="4"/>
      <c r="Y28" s="4"/>
    </row>
    <row r="29" spans="2:25" x14ac:dyDescent="0.2">
      <c r="B29" t="s">
        <v>25</v>
      </c>
      <c r="C29">
        <v>0.70784101890031303</v>
      </c>
      <c r="D29">
        <v>0.91111111111111109</v>
      </c>
      <c r="E29">
        <v>0.9107142857142857</v>
      </c>
      <c r="W29" s="4"/>
      <c r="X29" s="4"/>
      <c r="Y29" s="4"/>
    </row>
    <row r="30" spans="2:25" x14ac:dyDescent="0.2">
      <c r="B30" t="s">
        <v>26</v>
      </c>
      <c r="C30">
        <v>0.54968883182653039</v>
      </c>
      <c r="D30">
        <v>0.88095238095238093</v>
      </c>
      <c r="E30">
        <v>0.92222222222222217</v>
      </c>
      <c r="F30" t="s">
        <v>37</v>
      </c>
      <c r="W30" s="4"/>
      <c r="X30" s="4"/>
      <c r="Y30" s="4"/>
    </row>
    <row r="31" spans="2:25" x14ac:dyDescent="0.2">
      <c r="B31" t="s">
        <v>27</v>
      </c>
      <c r="C31">
        <v>0.77345447363223385</v>
      </c>
      <c r="D31">
        <v>0.84175935288169867</v>
      </c>
      <c r="E31">
        <v>0.84365290330202602</v>
      </c>
      <c r="F31">
        <f>_xlfn.T.TEST(D29:D31,E29:E31,2,2)</f>
        <v>0.67597177971607247</v>
      </c>
      <c r="W31" s="4"/>
      <c r="X31" s="4"/>
      <c r="Y31" s="4"/>
    </row>
    <row r="33" spans="2:10" x14ac:dyDescent="0.2">
      <c r="I33" t="s">
        <v>35</v>
      </c>
    </row>
    <row r="34" spans="2:10" ht="17" x14ac:dyDescent="0.2">
      <c r="C34" t="s">
        <v>21</v>
      </c>
      <c r="D34" t="s">
        <v>22</v>
      </c>
      <c r="E34" t="s">
        <v>32</v>
      </c>
      <c r="H34" t="s">
        <v>21</v>
      </c>
      <c r="I34" t="s">
        <v>22</v>
      </c>
      <c r="J34" t="s">
        <v>32</v>
      </c>
    </row>
    <row r="35" spans="2:10" x14ac:dyDescent="0.2">
      <c r="B35" t="s">
        <v>4</v>
      </c>
      <c r="C35">
        <f>AVERAGE(C29:C31)</f>
        <v>0.67699477478635917</v>
      </c>
      <c r="D35">
        <f t="shared" ref="D35:E35" si="20">AVERAGE(D29:D31)</f>
        <v>0.87794094831506353</v>
      </c>
      <c r="E35">
        <f t="shared" si="20"/>
        <v>0.89219647041284456</v>
      </c>
      <c r="G35" t="s">
        <v>30</v>
      </c>
      <c r="H35">
        <f>C35*100</f>
        <v>67.699477478635913</v>
      </c>
      <c r="I35">
        <f t="shared" ref="I35:J36" si="21">D35*100</f>
        <v>87.794094831506357</v>
      </c>
      <c r="J35">
        <f t="shared" si="21"/>
        <v>89.21964704128446</v>
      </c>
    </row>
    <row r="36" spans="2:10" x14ac:dyDescent="0.2">
      <c r="B36" t="s">
        <v>23</v>
      </c>
      <c r="C36">
        <f>STDEV(C29:C31)/SQRT(3)</f>
        <v>6.6411303493538562E-2</v>
      </c>
      <c r="D36">
        <f t="shared" ref="D36:E36" si="22">STDEV(D29:D31)/SQRT(3)</f>
        <v>2.0076670850139668E-2</v>
      </c>
      <c r="E36">
        <f t="shared" si="22"/>
        <v>2.4498071907462341E-2</v>
      </c>
      <c r="G36" t="s">
        <v>31</v>
      </c>
      <c r="H36">
        <f>C36*100</f>
        <v>6.6411303493538565</v>
      </c>
      <c r="I36">
        <f t="shared" si="21"/>
        <v>2.0076670850139666</v>
      </c>
      <c r="J36">
        <f t="shared" si="21"/>
        <v>2.4498071907462342</v>
      </c>
    </row>
    <row r="37" spans="2:10" x14ac:dyDescent="0.2">
      <c r="B37" t="s">
        <v>24</v>
      </c>
      <c r="D37">
        <f>_xlfn.T.TEST(C29:C31,D29:D31,2,2)</f>
        <v>4.428074182832719E-2</v>
      </c>
      <c r="E37">
        <f>_xlfn.T.TEST(C29:C31,E29:E31,2,2)</f>
        <v>3.8395252251719886E-2</v>
      </c>
    </row>
    <row r="38" spans="2:10" x14ac:dyDescent="0.2">
      <c r="B38" t="s">
        <v>29</v>
      </c>
      <c r="D38" t="s">
        <v>36</v>
      </c>
      <c r="E38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Sox5</vt:lpstr>
      <vt:lpstr>Rorb</vt:lpstr>
      <vt:lpstr>Ctip2</vt:lpstr>
    </vt:vector>
  </TitlesOfParts>
  <Company>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2020-02-07T09:46:07Z</dcterms:created>
  <dcterms:modified xsi:type="dcterms:W3CDTF">2021-09-30T10:24:56Z</dcterms:modified>
</cp:coreProperties>
</file>