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kawthar/Desktop/Fig related source data for Elife 2/Fig8/"/>
    </mc:Choice>
  </mc:AlternateContent>
  <bookViews>
    <workbookView xWindow="240" yWindow="580" windowWidth="25360" windowHeight="14320" activeTab="1"/>
  </bookViews>
  <sheets>
    <sheet name="Pum2 CKO (a)" sheetId="1" r:id="rId1"/>
    <sheet name="hTDP43 A315T (b)" sheetId="2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8" i="1" l="1"/>
  <c r="V3" i="1"/>
  <c r="V4" i="1"/>
  <c r="V6" i="1"/>
  <c r="V7" i="1"/>
  <c r="V9" i="1"/>
  <c r="V10" i="1"/>
  <c r="N31" i="1"/>
  <c r="N33" i="1"/>
  <c r="K34" i="1"/>
  <c r="L34" i="1"/>
  <c r="M34" i="1"/>
  <c r="N34" i="1"/>
  <c r="J34" i="1"/>
  <c r="K31" i="1"/>
  <c r="K33" i="1"/>
  <c r="L31" i="1"/>
  <c r="L33" i="1"/>
  <c r="M31" i="1"/>
  <c r="M33" i="1"/>
  <c r="J31" i="1"/>
  <c r="J33" i="1"/>
  <c r="K29" i="1"/>
  <c r="L29" i="1"/>
  <c r="M29" i="1"/>
  <c r="N29" i="1"/>
  <c r="J29" i="1"/>
  <c r="J28" i="1"/>
  <c r="R7" i="1"/>
  <c r="F97" i="1"/>
  <c r="E97" i="1"/>
  <c r="D97" i="1"/>
  <c r="C97" i="1"/>
  <c r="B97" i="1"/>
  <c r="B98" i="1"/>
  <c r="B99" i="1"/>
  <c r="F89" i="1"/>
  <c r="E89" i="1"/>
  <c r="D89" i="1"/>
  <c r="C89" i="1"/>
  <c r="B89" i="1"/>
  <c r="F81" i="1"/>
  <c r="E81" i="1"/>
  <c r="D81" i="1"/>
  <c r="C81" i="1"/>
  <c r="B81" i="1"/>
  <c r="F73" i="1"/>
  <c r="E73" i="1"/>
  <c r="D73" i="1"/>
  <c r="C73" i="1"/>
  <c r="B73" i="1"/>
  <c r="F65" i="1"/>
  <c r="E65" i="1"/>
  <c r="D65" i="1"/>
  <c r="C65" i="1"/>
  <c r="B65" i="1"/>
  <c r="B66" i="1"/>
  <c r="F46" i="1"/>
  <c r="E46" i="1"/>
  <c r="D46" i="1"/>
  <c r="C46" i="1"/>
  <c r="B46" i="1"/>
  <c r="B47" i="1"/>
  <c r="F38" i="1"/>
  <c r="E38" i="1"/>
  <c r="D38" i="1"/>
  <c r="C38" i="1"/>
  <c r="B38" i="1"/>
  <c r="N30" i="1"/>
  <c r="N32" i="1"/>
  <c r="M30" i="1"/>
  <c r="M32" i="1"/>
  <c r="L30" i="1"/>
  <c r="L32" i="1"/>
  <c r="K30" i="1"/>
  <c r="K32" i="1"/>
  <c r="J30" i="1"/>
  <c r="J32" i="1"/>
  <c r="F30" i="1"/>
  <c r="E30" i="1"/>
  <c r="D30" i="1"/>
  <c r="C30" i="1"/>
  <c r="B30" i="1"/>
  <c r="M28" i="1"/>
  <c r="U6" i="1"/>
  <c r="L28" i="1"/>
  <c r="AB7" i="1"/>
  <c r="K28" i="1"/>
  <c r="AA4" i="1"/>
  <c r="F22" i="1"/>
  <c r="E22" i="1"/>
  <c r="B22" i="1"/>
  <c r="E23" i="1"/>
  <c r="E24" i="1"/>
  <c r="D22" i="1"/>
  <c r="C22" i="1"/>
  <c r="F14" i="1"/>
  <c r="E14" i="1"/>
  <c r="D14" i="1"/>
  <c r="C14" i="1"/>
  <c r="B14" i="1"/>
  <c r="C15" i="1"/>
  <c r="C16" i="1"/>
  <c r="Z10" i="1"/>
  <c r="Z11" i="1"/>
  <c r="Z9" i="1"/>
  <c r="AB8" i="1"/>
  <c r="F6" i="1"/>
  <c r="E6" i="1"/>
  <c r="D6" i="1"/>
  <c r="C6" i="1"/>
  <c r="B6" i="1"/>
  <c r="E7" i="1"/>
  <c r="E8" i="1"/>
  <c r="R4" i="1"/>
  <c r="Z10" i="2"/>
  <c r="Z11" i="2"/>
  <c r="Z9" i="2"/>
  <c r="K34" i="2"/>
  <c r="L34" i="2"/>
  <c r="M34" i="2"/>
  <c r="N34" i="2"/>
  <c r="J34" i="2"/>
  <c r="K31" i="2"/>
  <c r="K33" i="2"/>
  <c r="L31" i="2"/>
  <c r="L33" i="2"/>
  <c r="M31" i="2"/>
  <c r="M33" i="2"/>
  <c r="N31" i="2"/>
  <c r="N33" i="2"/>
  <c r="J31" i="2"/>
  <c r="J33" i="2"/>
  <c r="K30" i="2"/>
  <c r="K32" i="2"/>
  <c r="L30" i="2"/>
  <c r="L32" i="2"/>
  <c r="M30" i="2"/>
  <c r="M32" i="2"/>
  <c r="N30" i="2"/>
  <c r="N32" i="2"/>
  <c r="J30" i="2"/>
  <c r="J32" i="2"/>
  <c r="K29" i="2"/>
  <c r="L29" i="2"/>
  <c r="M29" i="2"/>
  <c r="N29" i="2"/>
  <c r="J29" i="2"/>
  <c r="K28" i="2"/>
  <c r="S3" i="2"/>
  <c r="L28" i="2"/>
  <c r="T4" i="2"/>
  <c r="M28" i="2"/>
  <c r="U5" i="2"/>
  <c r="N28" i="2"/>
  <c r="V6" i="2"/>
  <c r="J28" i="2"/>
  <c r="R3" i="2"/>
  <c r="F89" i="2"/>
  <c r="E89" i="2"/>
  <c r="D89" i="2"/>
  <c r="C89" i="2"/>
  <c r="B89" i="2"/>
  <c r="F46" i="2"/>
  <c r="E46" i="2"/>
  <c r="B46" i="2"/>
  <c r="E47" i="2"/>
  <c r="E48" i="2"/>
  <c r="D46" i="2"/>
  <c r="D47" i="2"/>
  <c r="D48" i="2"/>
  <c r="C46" i="2"/>
  <c r="B47" i="2"/>
  <c r="B48" i="2"/>
  <c r="F38" i="2"/>
  <c r="E38" i="2"/>
  <c r="D38" i="2"/>
  <c r="C38" i="2"/>
  <c r="B38" i="2"/>
  <c r="B39" i="2"/>
  <c r="B40" i="2"/>
  <c r="F30" i="2"/>
  <c r="E30" i="2"/>
  <c r="D30" i="2"/>
  <c r="C30" i="2"/>
  <c r="B30" i="2"/>
  <c r="B31" i="2"/>
  <c r="AD8" i="1"/>
  <c r="C90" i="1"/>
  <c r="C91" i="1"/>
  <c r="AD6" i="1"/>
  <c r="AD3" i="1"/>
  <c r="AD5" i="1"/>
  <c r="AA7" i="1"/>
  <c r="F47" i="1"/>
  <c r="F48" i="1"/>
  <c r="D47" i="1"/>
  <c r="D48" i="1"/>
  <c r="AC8" i="1"/>
  <c r="AC3" i="1"/>
  <c r="AD4" i="1"/>
  <c r="R6" i="1"/>
  <c r="AD7" i="1"/>
  <c r="C74" i="1"/>
  <c r="C75" i="1"/>
  <c r="E39" i="2"/>
  <c r="E40" i="2"/>
  <c r="E90" i="2"/>
  <c r="E91" i="2"/>
  <c r="C47" i="2"/>
  <c r="C48" i="2"/>
  <c r="F90" i="2"/>
  <c r="F91" i="2"/>
  <c r="AA6" i="2"/>
  <c r="AB8" i="2"/>
  <c r="AC8" i="2"/>
  <c r="V3" i="2"/>
  <c r="R4" i="2"/>
  <c r="S4" i="2"/>
  <c r="T5" i="2"/>
  <c r="U6" i="2"/>
  <c r="AA7" i="2"/>
  <c r="AB6" i="2"/>
  <c r="AD6" i="2"/>
  <c r="U3" i="2"/>
  <c r="V4" i="2"/>
  <c r="R5" i="2"/>
  <c r="S5" i="2"/>
  <c r="T6" i="2"/>
  <c r="AA8" i="2"/>
  <c r="AC6" i="2"/>
  <c r="AD7" i="2"/>
  <c r="T3" i="2"/>
  <c r="U4" i="2"/>
  <c r="V5" i="2"/>
  <c r="R6" i="2"/>
  <c r="S6" i="2"/>
  <c r="AB7" i="2"/>
  <c r="AC7" i="2"/>
  <c r="AD8" i="2"/>
  <c r="E98" i="1"/>
  <c r="E99" i="1"/>
  <c r="D98" i="1"/>
  <c r="D99" i="1"/>
  <c r="R3" i="1"/>
  <c r="AC4" i="1"/>
  <c r="AC5" i="1"/>
  <c r="AC7" i="1"/>
  <c r="U7" i="1"/>
  <c r="U3" i="1"/>
  <c r="T7" i="1"/>
  <c r="AC6" i="1"/>
  <c r="U4" i="1"/>
  <c r="R5" i="1"/>
  <c r="S7" i="1"/>
  <c r="C47" i="1"/>
  <c r="C48" i="1"/>
  <c r="C31" i="1"/>
  <c r="C32" i="1"/>
  <c r="D23" i="1"/>
  <c r="D24" i="1"/>
  <c r="D7" i="1"/>
  <c r="D8" i="1"/>
  <c r="E82" i="1"/>
  <c r="E83" i="1"/>
  <c r="E74" i="1"/>
  <c r="E75" i="1"/>
  <c r="D90" i="1"/>
  <c r="D91" i="1"/>
  <c r="F98" i="1"/>
  <c r="F99" i="1"/>
  <c r="C98" i="1"/>
  <c r="C99" i="1"/>
  <c r="F90" i="1"/>
  <c r="F91" i="1"/>
  <c r="B90" i="1"/>
  <c r="B91" i="1"/>
  <c r="E90" i="1"/>
  <c r="E91" i="1"/>
  <c r="B82" i="1"/>
  <c r="B83" i="1"/>
  <c r="D82" i="1"/>
  <c r="D83" i="1"/>
  <c r="C82" i="1"/>
  <c r="C83" i="1"/>
  <c r="F82" i="1"/>
  <c r="F83" i="1"/>
  <c r="F74" i="1"/>
  <c r="F75" i="1"/>
  <c r="B74" i="1"/>
  <c r="B75" i="1"/>
  <c r="C66" i="1"/>
  <c r="C67" i="1"/>
  <c r="E66" i="1"/>
  <c r="E67" i="1"/>
  <c r="D66" i="1"/>
  <c r="D67" i="1"/>
  <c r="F66" i="1"/>
  <c r="F67" i="1"/>
  <c r="AA3" i="1"/>
  <c r="AA6" i="1"/>
  <c r="U5" i="1"/>
  <c r="AA8" i="1"/>
  <c r="AA5" i="1"/>
  <c r="S3" i="1"/>
  <c r="S5" i="1"/>
  <c r="S6" i="1"/>
  <c r="E47" i="1"/>
  <c r="E48" i="1"/>
  <c r="E39" i="1"/>
  <c r="E40" i="1"/>
  <c r="C39" i="1"/>
  <c r="C40" i="1"/>
  <c r="B39" i="1"/>
  <c r="F39" i="1"/>
  <c r="F40" i="1"/>
  <c r="F31" i="1"/>
  <c r="F32" i="1"/>
  <c r="E31" i="1"/>
  <c r="E32" i="1"/>
  <c r="C23" i="1"/>
  <c r="C24" i="1"/>
  <c r="B23" i="1"/>
  <c r="F23" i="1"/>
  <c r="F24" i="1"/>
  <c r="F15" i="1"/>
  <c r="F16" i="1"/>
  <c r="E15" i="1"/>
  <c r="E16" i="1"/>
  <c r="D15" i="1"/>
  <c r="D16" i="1"/>
  <c r="B7" i="1"/>
  <c r="C7" i="1"/>
  <c r="C8" i="1"/>
  <c r="F7" i="1"/>
  <c r="F8" i="1"/>
  <c r="D31" i="1"/>
  <c r="D32" i="1"/>
  <c r="T3" i="1"/>
  <c r="AB3" i="1"/>
  <c r="S4" i="1"/>
  <c r="T6" i="1"/>
  <c r="AB6" i="1"/>
  <c r="B15" i="1"/>
  <c r="AB4" i="1"/>
  <c r="B31" i="1"/>
  <c r="D39" i="1"/>
  <c r="D40" i="1"/>
  <c r="D74" i="1"/>
  <c r="D75" i="1"/>
  <c r="T4" i="1"/>
  <c r="T5" i="1"/>
  <c r="AB5" i="1"/>
  <c r="C90" i="2"/>
  <c r="C91" i="2"/>
  <c r="B90" i="2"/>
  <c r="B91" i="2"/>
  <c r="D90" i="2"/>
  <c r="D91" i="2"/>
  <c r="F47" i="2"/>
  <c r="F48" i="2"/>
  <c r="F39" i="2"/>
  <c r="F40" i="2"/>
  <c r="C39" i="2"/>
  <c r="C40" i="2"/>
  <c r="D39" i="2"/>
  <c r="D40" i="2"/>
  <c r="C31" i="2"/>
  <c r="C32" i="2"/>
  <c r="F31" i="2"/>
  <c r="F32" i="2"/>
  <c r="D31" i="2"/>
  <c r="D32" i="2"/>
  <c r="E31" i="2"/>
  <c r="E32" i="2"/>
  <c r="F81" i="2"/>
  <c r="E81" i="2"/>
  <c r="D81" i="2"/>
  <c r="C81" i="2"/>
  <c r="B81" i="2"/>
  <c r="B82" i="2"/>
  <c r="B83" i="2"/>
  <c r="F73" i="2"/>
  <c r="E73" i="2"/>
  <c r="D73" i="2"/>
  <c r="C73" i="2"/>
  <c r="B73" i="2"/>
  <c r="F65" i="2"/>
  <c r="E65" i="2"/>
  <c r="D65" i="2"/>
  <c r="C65" i="2"/>
  <c r="B65" i="2"/>
  <c r="B66" i="2"/>
  <c r="F22" i="2"/>
  <c r="E22" i="2"/>
  <c r="D22" i="2"/>
  <c r="C22" i="2"/>
  <c r="B22" i="2"/>
  <c r="B23" i="2"/>
  <c r="B24" i="2"/>
  <c r="F14" i="2"/>
  <c r="E14" i="2"/>
  <c r="D14" i="2"/>
  <c r="C14" i="2"/>
  <c r="B14" i="2"/>
  <c r="AD3" i="2"/>
  <c r="AB3" i="2"/>
  <c r="AA4" i="2"/>
  <c r="F6" i="2"/>
  <c r="E6" i="2"/>
  <c r="D6" i="2"/>
  <c r="C6" i="2"/>
  <c r="B6" i="2"/>
  <c r="B7" i="2"/>
  <c r="AD5" i="2"/>
  <c r="AC4" i="2"/>
  <c r="AA9" i="1"/>
  <c r="V8" i="1"/>
  <c r="AC10" i="1"/>
  <c r="AC11" i="1"/>
  <c r="V11" i="1"/>
  <c r="AD9" i="1"/>
  <c r="AD10" i="1"/>
  <c r="AD11" i="1"/>
  <c r="AC9" i="1"/>
  <c r="R7" i="2"/>
  <c r="S7" i="2"/>
  <c r="E82" i="2"/>
  <c r="E83" i="2"/>
  <c r="R8" i="2"/>
  <c r="R9" i="2"/>
  <c r="R10" i="2"/>
  <c r="U7" i="2"/>
  <c r="V7" i="2"/>
  <c r="T7" i="2"/>
  <c r="T8" i="1"/>
  <c r="T11" i="1"/>
  <c r="T9" i="1"/>
  <c r="T10" i="1"/>
  <c r="U9" i="1"/>
  <c r="U10" i="1"/>
  <c r="U8" i="1"/>
  <c r="U11" i="1"/>
  <c r="S11" i="1"/>
  <c r="S9" i="1"/>
  <c r="S10" i="1"/>
  <c r="S8" i="1"/>
  <c r="R11" i="1"/>
  <c r="R9" i="1"/>
  <c r="R10" i="1"/>
  <c r="R8" i="1"/>
  <c r="AA10" i="1"/>
  <c r="AA11" i="1"/>
  <c r="AB9" i="1"/>
  <c r="AB10" i="1"/>
  <c r="AB11" i="1"/>
  <c r="AD4" i="2"/>
  <c r="V10" i="2"/>
  <c r="C15" i="2"/>
  <c r="C16" i="2"/>
  <c r="D15" i="2"/>
  <c r="D16" i="2"/>
  <c r="E15" i="2"/>
  <c r="E16" i="2"/>
  <c r="C23" i="2"/>
  <c r="C24" i="2"/>
  <c r="C7" i="2"/>
  <c r="C8" i="2"/>
  <c r="F66" i="2"/>
  <c r="F67" i="2"/>
  <c r="E23" i="2"/>
  <c r="E24" i="2"/>
  <c r="F23" i="2"/>
  <c r="F24" i="2"/>
  <c r="C82" i="2"/>
  <c r="C83" i="2"/>
  <c r="C74" i="2"/>
  <c r="C75" i="2"/>
  <c r="E66" i="2"/>
  <c r="E67" i="2"/>
  <c r="F82" i="2"/>
  <c r="F83" i="2"/>
  <c r="D7" i="2"/>
  <c r="D8" i="2"/>
  <c r="AA5" i="2"/>
  <c r="E7" i="2"/>
  <c r="E8" i="2"/>
  <c r="C66" i="2"/>
  <c r="C67" i="2"/>
  <c r="AB5" i="2"/>
  <c r="F7" i="2"/>
  <c r="F8" i="2"/>
  <c r="D66" i="2"/>
  <c r="D67" i="2"/>
  <c r="AB4" i="2"/>
  <c r="AC5" i="2"/>
  <c r="D23" i="2"/>
  <c r="D24" i="2"/>
  <c r="D82" i="2"/>
  <c r="D83" i="2"/>
  <c r="F15" i="2"/>
  <c r="F16" i="2"/>
  <c r="AA3" i="2"/>
  <c r="AC3" i="2"/>
  <c r="B15" i="2"/>
  <c r="B16" i="2"/>
  <c r="B74" i="2"/>
  <c r="B75" i="2"/>
  <c r="D74" i="2"/>
  <c r="D75" i="2"/>
  <c r="E74" i="2"/>
  <c r="E75" i="2"/>
  <c r="F74" i="2"/>
  <c r="F75" i="2"/>
  <c r="AD10" i="2"/>
  <c r="AD11" i="2"/>
  <c r="U10" i="2"/>
  <c r="AD9" i="2"/>
  <c r="AB10" i="2"/>
  <c r="AB11" i="2"/>
  <c r="AC10" i="2"/>
  <c r="AC11" i="2"/>
  <c r="AC9" i="2"/>
  <c r="AA10" i="2"/>
  <c r="AA11" i="2"/>
  <c r="AA9" i="2"/>
  <c r="AB9" i="2"/>
  <c r="T10" i="2"/>
  <c r="S10" i="2"/>
  <c r="T8" i="2"/>
  <c r="T9" i="2"/>
  <c r="U8" i="2"/>
  <c r="U9" i="2"/>
  <c r="V8" i="2"/>
  <c r="V9" i="2"/>
  <c r="S8" i="2"/>
  <c r="S9" i="2"/>
</calcChain>
</file>

<file path=xl/sharedStrings.xml><?xml version="1.0" encoding="utf-8"?>
<sst xmlns="http://schemas.openxmlformats.org/spreadsheetml/2006/main" count="308" uniqueCount="188">
  <si>
    <t>CTs</t>
  </si>
  <si>
    <t>Mean</t>
  </si>
  <si>
    <t xml:space="preserve"> ∆ CT</t>
  </si>
  <si>
    <t>fold change</t>
  </si>
  <si>
    <t>T-Test</t>
  </si>
  <si>
    <t>W1 Sox5</t>
  </si>
  <si>
    <t>W1 Ctip2</t>
  </si>
  <si>
    <t>W2 Sox5</t>
  </si>
  <si>
    <t>W2 Ctip2</t>
  </si>
  <si>
    <t>W3 Sox5</t>
  </si>
  <si>
    <t>W3 Ctip2</t>
  </si>
  <si>
    <t>pum2 cko1 Sox5</t>
  </si>
  <si>
    <t>pum2 cko1 Ctip2</t>
  </si>
  <si>
    <t>pum2 cko2 Sox5</t>
  </si>
  <si>
    <t>pum2 cko2 Ctip2</t>
  </si>
  <si>
    <t>pum2 cko3 Sox5</t>
  </si>
  <si>
    <t>pum2 cko3 Ctip2</t>
  </si>
  <si>
    <t xml:space="preserve"> Sox5</t>
  </si>
  <si>
    <t xml:space="preserve"> Ctip2</t>
  </si>
  <si>
    <t xml:space="preserve"> Rorb</t>
  </si>
  <si>
    <t>W1</t>
  </si>
  <si>
    <t>w2</t>
  </si>
  <si>
    <t>w3</t>
  </si>
  <si>
    <t>Average WT</t>
  </si>
  <si>
    <t>STDEV WT</t>
  </si>
  <si>
    <t>STD Erro WT</t>
  </si>
  <si>
    <t>W1 rorb</t>
  </si>
  <si>
    <t>W2 rorb</t>
  </si>
  <si>
    <t>W3 rorb</t>
  </si>
  <si>
    <t>pum2 cko1 rorb</t>
  </si>
  <si>
    <t>pum2 cko2 rorb</t>
  </si>
  <si>
    <t>pum2 cko3 rorb</t>
  </si>
  <si>
    <t>Average</t>
  </si>
  <si>
    <t>stdev</t>
  </si>
  <si>
    <t>std error</t>
  </si>
  <si>
    <t>T-test</t>
  </si>
  <si>
    <t>Fezf2</t>
  </si>
  <si>
    <t>W1 Fezf2</t>
  </si>
  <si>
    <t>W2 Fezf2</t>
  </si>
  <si>
    <t>W3 Fezf2</t>
  </si>
  <si>
    <t>T1/WT</t>
  </si>
  <si>
    <t>T2/WT</t>
  </si>
  <si>
    <t>T3/WT</t>
  </si>
  <si>
    <t>315t1</t>
  </si>
  <si>
    <t>315t2</t>
  </si>
  <si>
    <t>315t3</t>
  </si>
  <si>
    <t>Average315t</t>
  </si>
  <si>
    <t>STDEV315t</t>
  </si>
  <si>
    <t>STD Error315t</t>
  </si>
  <si>
    <t>Average wt</t>
  </si>
  <si>
    <t>Average 315T/WT</t>
  </si>
  <si>
    <t>315t1 Sox5</t>
  </si>
  <si>
    <t>315t1 Ctip2</t>
  </si>
  <si>
    <t>315t1 rorb</t>
  </si>
  <si>
    <t>315T1  Fezf2</t>
  </si>
  <si>
    <t>315t2 Sox5</t>
  </si>
  <si>
    <t>315t2 Ctip2</t>
  </si>
  <si>
    <t>315t2 rorb</t>
  </si>
  <si>
    <t>315T2 Fezf2</t>
  </si>
  <si>
    <t>315t3 Sox5</t>
  </si>
  <si>
    <t>315t3 Ctip2</t>
  </si>
  <si>
    <t>315t3 rorb</t>
  </si>
  <si>
    <t>315t3 fezf2</t>
  </si>
  <si>
    <t>std error wt</t>
  </si>
  <si>
    <t>std error 315T</t>
  </si>
  <si>
    <t>Fold Change hTDP43 A315T  to wt</t>
  </si>
  <si>
    <t>Fold Change Wt to average WT</t>
  </si>
  <si>
    <t>P0</t>
  </si>
  <si>
    <t>P0 SA</t>
  </si>
  <si>
    <t>w4</t>
  </si>
  <si>
    <t>w5</t>
  </si>
  <si>
    <t>w6</t>
  </si>
  <si>
    <t>w4 Sox5</t>
  </si>
  <si>
    <t>w4 Ctip2</t>
  </si>
  <si>
    <t>w4 rorb</t>
  </si>
  <si>
    <t>w4 Fezf2</t>
  </si>
  <si>
    <t>w5 Sox5</t>
  </si>
  <si>
    <t>w5 Ctip2</t>
  </si>
  <si>
    <t>w5 rorb</t>
  </si>
  <si>
    <t>w5 Fezf2</t>
  </si>
  <si>
    <t>w6 Sox5</t>
  </si>
  <si>
    <t>w6 Ctip2</t>
  </si>
  <si>
    <t>w6 rorb</t>
  </si>
  <si>
    <t>w6 Fezf2</t>
  </si>
  <si>
    <t>315T4 Sox5</t>
  </si>
  <si>
    <t>315T4 Ctip2</t>
  </si>
  <si>
    <t>315T4 rorb</t>
  </si>
  <si>
    <t>315T4 Fezf2</t>
  </si>
  <si>
    <t>315t4</t>
  </si>
  <si>
    <t>T4/WT</t>
  </si>
  <si>
    <t>wt1/WT</t>
  </si>
  <si>
    <t>wt2/WT</t>
  </si>
  <si>
    <t>wt3/WT</t>
  </si>
  <si>
    <t>wt4/WT</t>
  </si>
  <si>
    <t>WT5/WT</t>
  </si>
  <si>
    <t>WT6/WT</t>
  </si>
  <si>
    <t>ctrl1</t>
  </si>
  <si>
    <t>ctrl2</t>
  </si>
  <si>
    <t>ctrl3</t>
  </si>
  <si>
    <t>ctrl4</t>
  </si>
  <si>
    <t>Undetermined</t>
  </si>
  <si>
    <t>ctrl1 Sox5</t>
  </si>
  <si>
    <t>ctrl1 Ctip2</t>
  </si>
  <si>
    <t>ctrl1 rorb</t>
  </si>
  <si>
    <t>ctrl1 Fezf2</t>
  </si>
  <si>
    <t>ctrl5</t>
  </si>
  <si>
    <t>ctrl6</t>
  </si>
  <si>
    <t>ctrl2 Sox5</t>
  </si>
  <si>
    <t>ctrl2 Ctip2</t>
  </si>
  <si>
    <t>ctrl2 rorb</t>
  </si>
  <si>
    <t>ctrl2 Fezf2</t>
  </si>
  <si>
    <t>ctrl3 Sox5</t>
  </si>
  <si>
    <t>ctrl3 Ctip2</t>
  </si>
  <si>
    <t>ctrl3 rorb</t>
  </si>
  <si>
    <t>ctrl3 Fezf2</t>
  </si>
  <si>
    <t>ctrl4 Sox5</t>
  </si>
  <si>
    <t>ctrl4 Ctip2</t>
  </si>
  <si>
    <t>ctrl4 rorb</t>
  </si>
  <si>
    <t>ctrl4 Fezf2</t>
  </si>
  <si>
    <t>ctrl5 Sox5</t>
  </si>
  <si>
    <t>ctrl5 Ctip2</t>
  </si>
  <si>
    <t>ctrl5 rorb</t>
  </si>
  <si>
    <t>ctrl5 Fezf2</t>
  </si>
  <si>
    <t>ctrl6 Sox5</t>
  </si>
  <si>
    <t>ctrl6 Ctip2</t>
  </si>
  <si>
    <t>ctrl6 rorb</t>
  </si>
  <si>
    <t>ctrl6 Fezf2</t>
  </si>
  <si>
    <t>Fold Change ctrl to average ctrl</t>
  </si>
  <si>
    <t>ctrl1/ctrl</t>
  </si>
  <si>
    <t>ctrl2/ctrl</t>
  </si>
  <si>
    <t>ctrl3/ctrl</t>
  </si>
  <si>
    <t>ctrl4/ctrl</t>
  </si>
  <si>
    <t>ctrl5/ctrl</t>
  </si>
  <si>
    <t>ctrl6/ctrl</t>
  </si>
  <si>
    <t>Average ctrl</t>
  </si>
  <si>
    <t>STDEV ctrl</t>
  </si>
  <si>
    <t>std error ctrl</t>
  </si>
  <si>
    <t>pum2 cko1</t>
  </si>
  <si>
    <t>pum2 cko2</t>
  </si>
  <si>
    <t>pum2 cko3</t>
  </si>
  <si>
    <t>pum2 cko4</t>
  </si>
  <si>
    <t>Average pum2 cko/ctrl</t>
  </si>
  <si>
    <t>std error pum2 cko</t>
  </si>
  <si>
    <t>pum2 cko1  Fezf2</t>
  </si>
  <si>
    <t>pum2 cko2 Fezf2</t>
  </si>
  <si>
    <t>pum2 cko3 fezf2</t>
  </si>
  <si>
    <t>pum2 cko4 Sox5</t>
  </si>
  <si>
    <t>pum2 cko4 Ctip2</t>
  </si>
  <si>
    <t>pum2 cko4 rorb</t>
  </si>
  <si>
    <t>pum2 cko4 Fezf2</t>
  </si>
  <si>
    <t>Pum2 CKO1/ctrl</t>
  </si>
  <si>
    <t>STD Error pum2 cko</t>
  </si>
  <si>
    <t>STD Error ctrl</t>
  </si>
  <si>
    <t>Average pum2 cko</t>
  </si>
  <si>
    <t>STDEV pum2 cko</t>
  </si>
  <si>
    <t>Fold ChangePum2 CKO  to ctrl</t>
  </si>
  <si>
    <t>pum2 cko5</t>
  </si>
  <si>
    <t>Pum2 CKO2/ctrl</t>
  </si>
  <si>
    <t>Pum2 CKO3/ctrl</t>
  </si>
  <si>
    <t>Pum2 CKO 4/ctrl</t>
  </si>
  <si>
    <t>Pum2 CKO 5/ctrl</t>
  </si>
  <si>
    <t>pum2 cko5 Sox5</t>
  </si>
  <si>
    <t>pum2 cko5 Ctip2</t>
  </si>
  <si>
    <t>pum2 cko5 rorb</t>
  </si>
  <si>
    <t>pum2 cko5 Fezf2</t>
  </si>
  <si>
    <t>Fold Change To GAPDH</t>
  </si>
  <si>
    <t>W1 GAPDH</t>
  </si>
  <si>
    <t xml:space="preserve"> GAPDH</t>
  </si>
  <si>
    <t>W2 GAPDH</t>
  </si>
  <si>
    <t>W3 GAPDH</t>
  </si>
  <si>
    <t>w4 GAPDH</t>
  </si>
  <si>
    <t>w5 GAPDH</t>
  </si>
  <si>
    <t>w6 GAPDH</t>
  </si>
  <si>
    <t>315t1 GAPDH</t>
  </si>
  <si>
    <t>315t2 GAPDH</t>
  </si>
  <si>
    <t>315t3 GAPDH</t>
  </si>
  <si>
    <t>315T4 GAPDH</t>
  </si>
  <si>
    <t>ctrl1 GAPDH</t>
  </si>
  <si>
    <t>ctrl2 GAPDH</t>
  </si>
  <si>
    <t>ctrl3 GAPDH</t>
  </si>
  <si>
    <t>ctrl4 GAPDH</t>
  </si>
  <si>
    <t>ctrl5 GAPDH</t>
  </si>
  <si>
    <t>ctrl6 GAPDH</t>
  </si>
  <si>
    <t>pum2 cko1 GAPDH</t>
  </si>
  <si>
    <t>pum2 cko2 GAPDH</t>
  </si>
  <si>
    <t>pum2 cko3 GAPDH</t>
  </si>
  <si>
    <t>pum2 cko4 GAPDH</t>
  </si>
  <si>
    <t>pum2 cko5 GAPDH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</si>
</sst>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#,##0.000"/>
  </numFmts>
  <fonts count="11" x14ac:knownFonts="1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9"/>
      <name val="Calibri"/>
      <family val="2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5" fontId="3" fillId="0" borderId="2" xfId="0" applyNumberFormat="1" applyFont="1" applyFill="1" applyBorder="1" applyAlignment="1" applyProtection="1">
      <alignment horizontal="center"/>
    </xf>
    <xf numFmtId="165" fontId="3" fillId="0" borderId="3" xfId="0" applyNumberFormat="1" applyFont="1" applyFill="1" applyBorder="1" applyAlignment="1" applyProtection="1">
      <alignment horizontal="center"/>
    </xf>
    <xf numFmtId="165" fontId="7" fillId="2" borderId="2" xfId="0" applyNumberFormat="1" applyFont="1" applyFill="1" applyBorder="1" applyAlignment="1" applyProtection="1">
      <alignment horizontal="center"/>
    </xf>
    <xf numFmtId="164" fontId="3" fillId="0" borderId="4" xfId="0" applyNumberFormat="1" applyFont="1" applyFill="1" applyBorder="1" applyAlignment="1" applyProtection="1">
      <alignment horizontal="center"/>
    </xf>
    <xf numFmtId="165" fontId="8" fillId="0" borderId="2" xfId="0" applyNumberFormat="1" applyFont="1" applyFill="1" applyBorder="1" applyAlignment="1" applyProtection="1">
      <alignment horizontal="center"/>
    </xf>
    <xf numFmtId="165" fontId="7" fillId="2" borderId="3" xfId="0" applyNumberFormat="1" applyFont="1" applyFill="1" applyBorder="1" applyAlignment="1" applyProtection="1">
      <alignment horizontal="center"/>
    </xf>
    <xf numFmtId="165" fontId="8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0" fontId="3" fillId="0" borderId="6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center"/>
    </xf>
    <xf numFmtId="164" fontId="3" fillId="0" borderId="6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/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164" fontId="5" fillId="0" borderId="12" xfId="0" applyNumberFormat="1" applyFont="1" applyFill="1" applyBorder="1" applyAlignment="1" applyProtection="1">
      <alignment horizontal="center"/>
    </xf>
    <xf numFmtId="164" fontId="5" fillId="0" borderId="13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5" fontId="3" fillId="0" borderId="14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164" fontId="3" fillId="0" borderId="1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16" xfId="0" applyNumberFormat="1" applyFont="1" applyFill="1" applyBorder="1" applyAlignment="1" applyProtection="1">
      <alignment horizontal="center"/>
    </xf>
    <xf numFmtId="164" fontId="3" fillId="0" borderId="17" xfId="0" applyNumberFormat="1" applyFont="1" applyFill="1" applyBorder="1" applyAlignment="1" applyProtection="1">
      <alignment horizontal="center"/>
    </xf>
    <xf numFmtId="165" fontId="7" fillId="2" borderId="1" xfId="0" applyNumberFormat="1" applyFont="1" applyFill="1" applyBorder="1" applyAlignment="1" applyProtection="1">
      <alignment horizontal="center"/>
    </xf>
    <xf numFmtId="165" fontId="8" fillId="0" borderId="1" xfId="0" applyNumberFormat="1" applyFont="1" applyFill="1" applyBorder="1" applyAlignment="1" applyProtection="1">
      <alignment horizontal="center"/>
    </xf>
    <xf numFmtId="165" fontId="8" fillId="0" borderId="14" xfId="0" applyNumberFormat="1" applyFont="1" applyFill="1" applyBorder="1" applyAlignment="1" applyProtection="1">
      <alignment horizontal="center"/>
    </xf>
    <xf numFmtId="0" fontId="0" fillId="0" borderId="0" xfId="0" applyFill="1"/>
    <xf numFmtId="0" fontId="0" fillId="0" borderId="0" xfId="0" applyBorder="1"/>
    <xf numFmtId="0" fontId="9" fillId="0" borderId="0" xfId="0" applyFont="1" applyFill="1" applyBorder="1"/>
    <xf numFmtId="0" fontId="3" fillId="4" borderId="0" xfId="0" applyNumberFormat="1" applyFont="1" applyFill="1" applyBorder="1" applyAlignment="1" applyProtection="1"/>
    <xf numFmtId="0" fontId="4" fillId="4" borderId="0" xfId="0" applyNumberFormat="1" applyFont="1" applyFill="1" applyBorder="1" applyAlignment="1" applyProtection="1"/>
    <xf numFmtId="164" fontId="5" fillId="4" borderId="0" xfId="0" applyNumberFormat="1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center"/>
    </xf>
    <xf numFmtId="166" fontId="0" fillId="0" borderId="0" xfId="0" applyNumberFormat="1" applyFill="1"/>
    <xf numFmtId="164" fontId="5" fillId="0" borderId="6" xfId="0" applyNumberFormat="1" applyFont="1" applyFill="1" applyBorder="1" applyAlignment="1" applyProtection="1">
      <alignment horizontal="center"/>
    </xf>
    <xf numFmtId="2" fontId="3" fillId="0" borderId="6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/>
    <xf numFmtId="164" fontId="5" fillId="0" borderId="18" xfId="0" applyNumberFormat="1" applyFont="1" applyFill="1" applyBorder="1" applyAlignment="1" applyProtection="1">
      <alignment horizontal="center"/>
    </xf>
    <xf numFmtId="166" fontId="0" fillId="0" borderId="0" xfId="0" applyNumberFormat="1" applyFill="1" applyBorder="1"/>
    <xf numFmtId="164" fontId="5" fillId="0" borderId="19" xfId="0" applyNumberFormat="1" applyFont="1" applyFill="1" applyBorder="1" applyAlignment="1" applyProtection="1">
      <alignment horizontal="center"/>
    </xf>
    <xf numFmtId="0" fontId="3" fillId="0" borderId="18" xfId="0" applyNumberFormat="1" applyFont="1" applyFill="1" applyBorder="1" applyAlignment="1" applyProtection="1"/>
    <xf numFmtId="2" fontId="3" fillId="0" borderId="6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3" fillId="0" borderId="19" xfId="0" applyNumberFormat="1" applyFont="1" applyFill="1" applyBorder="1" applyAlignment="1" applyProtection="1">
      <alignment horizontal="center"/>
    </xf>
    <xf numFmtId="164" fontId="3" fillId="0" borderId="18" xfId="0" applyNumberFormat="1" applyFont="1" applyFill="1" applyBorder="1" applyAlignment="1" applyProtection="1">
      <alignment horizontal="center"/>
    </xf>
    <xf numFmtId="0" fontId="0" fillId="0" borderId="6" xfId="0" applyFill="1" applyBorder="1"/>
    <xf numFmtId="0" fontId="10" fillId="0" borderId="0" xfId="0" applyNumberFormat="1" applyFont="1" applyFill="1" applyBorder="1" applyAlignment="1" applyProtection="1"/>
    <xf numFmtId="166" fontId="0" fillId="5" borderId="0" xfId="0" applyNumberFormat="1" applyFill="1"/>
    <xf numFmtId="166" fontId="0" fillId="6" borderId="0" xfId="0" applyNumberFormat="1" applyFill="1"/>
    <xf numFmtId="166" fontId="0" fillId="7" borderId="0" xfId="0" applyNumberFormat="1" applyFill="1"/>
    <xf numFmtId="166" fontId="0" fillId="8" borderId="0" xfId="0" applyNumberFormat="1" applyFill="1"/>
    <xf numFmtId="0" fontId="0" fillId="8" borderId="0" xfId="0" applyFill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'Pum2 CKO (a)'!$R$32</c:f>
              <c:strCache>
                <c:ptCount val="1"/>
                <c:pt idx="0">
                  <c:v>Average ctrl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(a)'!$T$34:$W$34</c:f>
                <c:numCache>
                  <c:formatCode>General</c:formatCode>
                  <c:ptCount val="4"/>
                  <c:pt idx="0">
                    <c:v>0.0295616550397612</c:v>
                  </c:pt>
                  <c:pt idx="1">
                    <c:v>0.119977708042766</c:v>
                  </c:pt>
                  <c:pt idx="2">
                    <c:v>0.0748120581571172</c:v>
                  </c:pt>
                  <c:pt idx="3">
                    <c:v>0.037642788129213</c:v>
                  </c:pt>
                </c:numCache>
              </c:numRef>
            </c:plus>
            <c:minus>
              <c:numRef>
                <c:f>'Pum2 CKO (a)'!$T$34:$W$34</c:f>
                <c:numCache>
                  <c:formatCode>General</c:formatCode>
                  <c:ptCount val="4"/>
                  <c:pt idx="0">
                    <c:v>0.0295616550397612</c:v>
                  </c:pt>
                  <c:pt idx="1">
                    <c:v>0.119977708042766</c:v>
                  </c:pt>
                  <c:pt idx="2">
                    <c:v>0.0748120581571172</c:v>
                  </c:pt>
                  <c:pt idx="3">
                    <c:v>0.037642788129213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Sox5</c:v>
                </c:pt>
                <c:pt idx="1">
                  <c:v> Ctip2</c:v>
                </c:pt>
                <c:pt idx="2">
                  <c:v> Rorb</c:v>
                </c:pt>
                <c:pt idx="3">
                  <c:v>Fezf2</c:v>
                </c:pt>
              </c:strCache>
            </c:strRef>
          </c:cat>
          <c:val>
            <c:numRef>
              <c:f>'Pum2 CKO (a)'!$T$32:$W$32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'Pum2 CKO (a)'!$R$33</c:f>
              <c:strCache>
                <c:ptCount val="1"/>
                <c:pt idx="0">
                  <c:v>Average pum2 cko/ctrl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'Pum2 CKO (a)'!$T$35:$W$35</c:f>
                <c:numCache>
                  <c:formatCode>General</c:formatCode>
                  <c:ptCount val="4"/>
                  <c:pt idx="0">
                    <c:v>0.1281288717454</c:v>
                  </c:pt>
                  <c:pt idx="1">
                    <c:v>0.17722100296676</c:v>
                  </c:pt>
                  <c:pt idx="2">
                    <c:v>0.0537198598930058</c:v>
                  </c:pt>
                  <c:pt idx="3">
                    <c:v>0.169215017073825</c:v>
                  </c:pt>
                </c:numCache>
              </c:numRef>
            </c:plus>
            <c:minus>
              <c:numRef>
                <c:f>'Pum2 CKO (a)'!$T$35:$W$35</c:f>
                <c:numCache>
                  <c:formatCode>General</c:formatCode>
                  <c:ptCount val="4"/>
                  <c:pt idx="0">
                    <c:v>0.1281288717454</c:v>
                  </c:pt>
                  <c:pt idx="1">
                    <c:v>0.17722100296676</c:v>
                  </c:pt>
                  <c:pt idx="2">
                    <c:v>0.0537198598930058</c:v>
                  </c:pt>
                  <c:pt idx="3">
                    <c:v>0.169215017073825</c:v>
                  </c:pt>
                </c:numCache>
              </c:numRef>
            </c:minus>
          </c:errBars>
          <c:cat>
            <c:strRef>
              <c:f>'Pum2 CKO (a)'!$T$31:$W$31</c:f>
              <c:strCache>
                <c:ptCount val="4"/>
                <c:pt idx="0">
                  <c:v> Sox5</c:v>
                </c:pt>
                <c:pt idx="1">
                  <c:v> Ctip2</c:v>
                </c:pt>
                <c:pt idx="2">
                  <c:v> Rorb</c:v>
                </c:pt>
                <c:pt idx="3">
                  <c:v>Fezf2</c:v>
                </c:pt>
              </c:strCache>
            </c:strRef>
          </c:cat>
          <c:val>
            <c:numRef>
              <c:f>'Pum2 CKO (a)'!$T$33:$W$33</c:f>
              <c:numCache>
                <c:formatCode>General</c:formatCode>
                <c:ptCount val="4"/>
                <c:pt idx="0">
                  <c:v>0.984675686798997</c:v>
                </c:pt>
                <c:pt idx="1">
                  <c:v>1.007915718000028</c:v>
                </c:pt>
                <c:pt idx="2">
                  <c:v>1.029233392815137</c:v>
                </c:pt>
                <c:pt idx="3">
                  <c:v>0.967255891228892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8165792"/>
        <c:axId val="-197771680"/>
      </c:barChart>
      <c:catAx>
        <c:axId val="-34816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97771680"/>
        <c:crosses val="autoZero"/>
        <c:auto val="1"/>
        <c:lblAlgn val="ctr"/>
        <c:lblOffset val="100"/>
        <c:noMultiLvlLbl val="0"/>
      </c:catAx>
      <c:valAx>
        <c:axId val="-197771680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3481657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967762651480727"/>
          <c:y val="0.0260424524703905"/>
          <c:w val="0.618639935372947"/>
          <c:h val="0.845712363662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'hTDP43 A315T (b)'!$R$32</c:f>
              <c:strCache>
                <c:ptCount val="1"/>
                <c:pt idx="0">
                  <c:v>Average wt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(b)'!$T$34:$W$34</c:f>
                <c:numCache>
                  <c:formatCode>General</c:formatCode>
                  <c:ptCount val="4"/>
                  <c:pt idx="0">
                    <c:v>0.092743873648111</c:v>
                  </c:pt>
                  <c:pt idx="1">
                    <c:v>0.0967630985181586</c:v>
                  </c:pt>
                  <c:pt idx="2">
                    <c:v>0.0797570796798008</c:v>
                  </c:pt>
                  <c:pt idx="3">
                    <c:v>0.13357848536804</c:v>
                  </c:pt>
                </c:numCache>
              </c:numRef>
            </c:plus>
            <c:minus>
              <c:numRef>
                <c:f>'hTDP43 A315T (b)'!$T$34:$W$34</c:f>
                <c:numCache>
                  <c:formatCode>General</c:formatCode>
                  <c:ptCount val="4"/>
                  <c:pt idx="0">
                    <c:v>0.092743873648111</c:v>
                  </c:pt>
                  <c:pt idx="1">
                    <c:v>0.0967630985181586</c:v>
                  </c:pt>
                  <c:pt idx="2">
                    <c:v>0.0797570796798008</c:v>
                  </c:pt>
                  <c:pt idx="3">
                    <c:v>0.13357848536804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Sox5</c:v>
                </c:pt>
                <c:pt idx="1">
                  <c:v> Ctip2</c:v>
                </c:pt>
                <c:pt idx="2">
                  <c:v> Rorb</c:v>
                </c:pt>
                <c:pt idx="3">
                  <c:v>Fezf2</c:v>
                </c:pt>
              </c:strCache>
            </c:strRef>
          </c:cat>
          <c:val>
            <c:numRef>
              <c:f>'hTDP43 A315T (b)'!$T$32:$W$32</c:f>
              <c:numCache>
                <c:formatCode>General</c:formatCode>
                <c:ptCount val="4"/>
                <c:pt idx="0">
                  <c:v>1.0</c:v>
                </c:pt>
                <c:pt idx="1">
                  <c:v>1.0</c:v>
                </c:pt>
                <c:pt idx="2">
                  <c:v>1</c:v>
                </c:pt>
                <c:pt idx="3">
                  <c:v>1.0</c:v>
                </c:pt>
              </c:numCache>
            </c:numRef>
          </c:val>
        </c:ser>
        <c:ser>
          <c:idx val="1"/>
          <c:order val="1"/>
          <c:tx>
            <c:strRef>
              <c:f>'hTDP43 A315T (b)'!$R$33</c:f>
              <c:strCache>
                <c:ptCount val="1"/>
                <c:pt idx="0">
                  <c:v>Average 315T/WT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errBars>
            <c:errBarType val="plus"/>
            <c:errValType val="cust"/>
            <c:noEndCap val="0"/>
            <c:plus>
              <c:numRef>
                <c:f>'hTDP43 A315T (b)'!$T$35:$W$35</c:f>
                <c:numCache>
                  <c:formatCode>General</c:formatCode>
                  <c:ptCount val="4"/>
                  <c:pt idx="0">
                    <c:v>0.0956783430531888</c:v>
                  </c:pt>
                  <c:pt idx="1">
                    <c:v>0.0667225247435459</c:v>
                  </c:pt>
                  <c:pt idx="2">
                    <c:v>0.109158497410931</c:v>
                  </c:pt>
                  <c:pt idx="3">
                    <c:v>0.0996940815064995</c:v>
                  </c:pt>
                </c:numCache>
              </c:numRef>
            </c:plus>
            <c:minus>
              <c:numRef>
                <c:f>'hTDP43 A315T (b)'!$T$35:$W$35</c:f>
                <c:numCache>
                  <c:formatCode>General</c:formatCode>
                  <c:ptCount val="4"/>
                  <c:pt idx="0">
                    <c:v>0.0956783430531888</c:v>
                  </c:pt>
                  <c:pt idx="1">
                    <c:v>0.0667225247435459</c:v>
                  </c:pt>
                  <c:pt idx="2">
                    <c:v>0.109158497410931</c:v>
                  </c:pt>
                  <c:pt idx="3">
                    <c:v>0.0996940815064995</c:v>
                  </c:pt>
                </c:numCache>
              </c:numRef>
            </c:minus>
          </c:errBars>
          <c:cat>
            <c:strRef>
              <c:f>'hTDP43 A315T (b)'!$T$31:$W$31</c:f>
              <c:strCache>
                <c:ptCount val="4"/>
                <c:pt idx="0">
                  <c:v> Sox5</c:v>
                </c:pt>
                <c:pt idx="1">
                  <c:v> Ctip2</c:v>
                </c:pt>
                <c:pt idx="2">
                  <c:v> Rorb</c:v>
                </c:pt>
                <c:pt idx="3">
                  <c:v>Fezf2</c:v>
                </c:pt>
              </c:strCache>
            </c:strRef>
          </c:cat>
          <c:val>
            <c:numRef>
              <c:f>'hTDP43 A315T (b)'!$T$33:$W$33</c:f>
              <c:numCache>
                <c:formatCode>General</c:formatCode>
                <c:ptCount val="4"/>
                <c:pt idx="0">
                  <c:v>0.990835028463033</c:v>
                </c:pt>
                <c:pt idx="1">
                  <c:v>0.875246924135707</c:v>
                </c:pt>
                <c:pt idx="2">
                  <c:v>1.099240725591931</c:v>
                </c:pt>
                <c:pt idx="3">
                  <c:v>1.00328630447837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74156624"/>
        <c:axId val="-316348928"/>
      </c:barChart>
      <c:catAx>
        <c:axId val="-174156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316348928"/>
        <c:crosses val="autoZero"/>
        <c:auto val="1"/>
        <c:lblAlgn val="ctr"/>
        <c:lblOffset val="100"/>
        <c:noMultiLvlLbl val="0"/>
      </c:catAx>
      <c:valAx>
        <c:axId val="-316348928"/>
        <c:scaling>
          <c:orientation val="minMax"/>
          <c:max val="1.8"/>
        </c:scaling>
        <c:delete val="0"/>
        <c:axPos val="l"/>
        <c:numFmt formatCode="General" sourceLinked="1"/>
        <c:majorTickMark val="out"/>
        <c:minorTickMark val="none"/>
        <c:tickLblPos val="nextTo"/>
        <c:crossAx val="-1741566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571761</xdr:colOff>
      <xdr:row>29</xdr:row>
      <xdr:rowOff>121727</xdr:rowOff>
    </xdr:from>
    <xdr:to>
      <xdr:col>29</xdr:col>
      <xdr:colOff>534890</xdr:colOff>
      <xdr:row>44</xdr:row>
      <xdr:rowOff>191782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opLeftCell="B1" zoomScale="66" zoomScaleNormal="66" workbookViewId="0">
      <selection activeCell="W37" sqref="W37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12.83203125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67</v>
      </c>
      <c r="B1" s="2" t="s">
        <v>0</v>
      </c>
      <c r="I1" s="3" t="s">
        <v>68</v>
      </c>
      <c r="J1" s="64" t="s">
        <v>165</v>
      </c>
      <c r="Q1" s="3" t="s">
        <v>155</v>
      </c>
      <c r="R1" s="4"/>
      <c r="W1" s="46"/>
      <c r="X1" s="47"/>
      <c r="Y1" s="46" t="s">
        <v>127</v>
      </c>
      <c r="Z1" s="46"/>
      <c r="AA1" s="46"/>
      <c r="AB1" s="46"/>
      <c r="AC1" s="46"/>
      <c r="AD1" s="47"/>
    </row>
    <row r="2" spans="1:37" x14ac:dyDescent="0.2">
      <c r="B2" s="31" t="s">
        <v>177</v>
      </c>
      <c r="C2" s="32" t="s">
        <v>101</v>
      </c>
      <c r="D2" s="32" t="s">
        <v>102</v>
      </c>
      <c r="E2" s="31" t="s">
        <v>103</v>
      </c>
      <c r="F2" s="56" t="s">
        <v>104</v>
      </c>
      <c r="G2" s="18"/>
      <c r="H2" s="6"/>
      <c r="I2" s="25"/>
      <c r="J2" s="26" t="s">
        <v>167</v>
      </c>
      <c r="K2" s="26" t="s">
        <v>17</v>
      </c>
      <c r="L2" s="26" t="s">
        <v>18</v>
      </c>
      <c r="M2" s="54" t="s">
        <v>19</v>
      </c>
      <c r="N2" s="59" t="s">
        <v>36</v>
      </c>
      <c r="O2" s="60"/>
      <c r="P2" s="60"/>
      <c r="Q2" s="22"/>
      <c r="R2" s="51" t="s">
        <v>167</v>
      </c>
      <c r="S2" s="51" t="s">
        <v>17</v>
      </c>
      <c r="T2" s="51" t="s">
        <v>18</v>
      </c>
      <c r="U2" s="51" t="s">
        <v>19</v>
      </c>
      <c r="V2" s="53" t="s">
        <v>36</v>
      </c>
      <c r="W2" s="9"/>
      <c r="X2" s="48"/>
      <c r="Y2" s="22"/>
      <c r="Z2" s="51" t="s">
        <v>167</v>
      </c>
      <c r="AA2" s="51" t="s">
        <v>17</v>
      </c>
      <c r="AB2" s="51" t="s">
        <v>18</v>
      </c>
      <c r="AC2" s="51" t="s">
        <v>19</v>
      </c>
      <c r="AD2" s="22" t="s">
        <v>36</v>
      </c>
    </row>
    <row r="3" spans="1:37" x14ac:dyDescent="0.2">
      <c r="B3" s="70">
        <v>18.023342132568359</v>
      </c>
      <c r="C3" s="65">
        <v>23.589624404907227</v>
      </c>
      <c r="D3" s="66">
        <v>22.168071746826172</v>
      </c>
      <c r="E3" s="67">
        <v>24.263839721679688</v>
      </c>
      <c r="F3" s="68">
        <v>24.867813110351562</v>
      </c>
      <c r="G3" s="55"/>
      <c r="I3" s="27" t="s">
        <v>96</v>
      </c>
      <c r="J3" s="22">
        <v>1</v>
      </c>
      <c r="K3" s="23">
        <v>1.7135736465553435E-2</v>
      </c>
      <c r="L3" s="22">
        <v>5.3011024430343924E-2</v>
      </c>
      <c r="M3" s="57">
        <v>1.2259053056019199E-2</v>
      </c>
      <c r="N3" s="22">
        <v>7.8979414772362908E-3</v>
      </c>
      <c r="Q3" s="22" t="s">
        <v>150</v>
      </c>
      <c r="R3" s="22">
        <f>J9/J28</f>
        <v>1</v>
      </c>
      <c r="S3" s="22">
        <f>K9/K28</f>
        <v>1.0354803156463208</v>
      </c>
      <c r="T3" s="22">
        <f t="shared" ref="T3:V3" si="0">L9/L28</f>
        <v>1.3427925490187789</v>
      </c>
      <c r="U3" s="22">
        <f t="shared" si="0"/>
        <v>1.030497480627468</v>
      </c>
      <c r="V3" s="22">
        <f t="shared" si="0"/>
        <v>1.2301934088209854</v>
      </c>
      <c r="X3" s="46"/>
      <c r="Y3" s="22" t="s">
        <v>128</v>
      </c>
      <c r="Z3" s="22">
        <v>1</v>
      </c>
      <c r="AA3" s="22">
        <f>K3/K28</f>
        <v>1.0092268659507235</v>
      </c>
      <c r="AB3" s="22">
        <f>L3/L28</f>
        <v>1.2909718378710198</v>
      </c>
      <c r="AC3" s="22">
        <f>M3/M28</f>
        <v>0.92850535893015806</v>
      </c>
      <c r="AD3" s="22">
        <f>N3/N28</f>
        <v>1.0399126939085963</v>
      </c>
      <c r="AF3" s="7"/>
      <c r="AG3" s="7"/>
      <c r="AH3" s="7"/>
      <c r="AI3" s="7"/>
      <c r="AJ3" s="7"/>
      <c r="AK3" s="7"/>
    </row>
    <row r="4" spans="1:37" x14ac:dyDescent="0.2">
      <c r="B4" s="70">
        <v>18.379589080810547</v>
      </c>
      <c r="C4" s="65">
        <v>23.888263702392578</v>
      </c>
      <c r="D4" s="66">
        <v>22.297113418579102</v>
      </c>
      <c r="E4" s="67">
        <v>24.403739929199219</v>
      </c>
      <c r="F4" s="68">
        <v>25.108573913574219</v>
      </c>
      <c r="G4" s="55"/>
      <c r="H4" s="5"/>
      <c r="I4" s="27" t="s">
        <v>97</v>
      </c>
      <c r="J4" s="22">
        <v>1</v>
      </c>
      <c r="K4" s="24">
        <v>1.4604570393743412E-2</v>
      </c>
      <c r="L4" s="24">
        <v>3.8959536407477395E-2</v>
      </c>
      <c r="M4" s="62">
        <v>1.043485395855248E-2</v>
      </c>
      <c r="N4" s="58">
        <v>6.9720482236867365E-3</v>
      </c>
      <c r="O4" s="7"/>
      <c r="P4" s="7"/>
      <c r="Q4" s="22" t="s">
        <v>157</v>
      </c>
      <c r="R4" s="22">
        <f>J10/J28</f>
        <v>1</v>
      </c>
      <c r="S4" s="22">
        <f t="shared" ref="S4:V4" si="1">K10/K28</f>
        <v>0.98559468350036805</v>
      </c>
      <c r="T4" s="22">
        <f t="shared" si="1"/>
        <v>1.101752707812532</v>
      </c>
      <c r="U4" s="22">
        <f t="shared" si="1"/>
        <v>0.99932617405182889</v>
      </c>
      <c r="V4" s="22">
        <f t="shared" si="1"/>
        <v>1.2452663690475199</v>
      </c>
      <c r="X4" s="46"/>
      <c r="Y4" s="22" t="s">
        <v>129</v>
      </c>
      <c r="Z4" s="22">
        <v>1</v>
      </c>
      <c r="AA4" s="58">
        <f>K4/K28</f>
        <v>0.86015123053880072</v>
      </c>
      <c r="AB4" s="58">
        <f>L4/L28</f>
        <v>0.94877744505111605</v>
      </c>
      <c r="AC4" s="58">
        <f>M4/M28</f>
        <v>0.79033982281464543</v>
      </c>
      <c r="AD4" s="22">
        <f>N4/N28</f>
        <v>0.91800141483091957</v>
      </c>
      <c r="AF4" s="7"/>
      <c r="AG4" s="7"/>
      <c r="AH4" s="7"/>
      <c r="AI4" s="7"/>
      <c r="AJ4" s="7"/>
      <c r="AK4" s="7"/>
    </row>
    <row r="5" spans="1:37" x14ac:dyDescent="0.2">
      <c r="B5" s="70">
        <v>17.582155227661133</v>
      </c>
      <c r="C5" s="65">
        <v>24.107742309570312</v>
      </c>
      <c r="D5" s="66"/>
      <c r="E5" s="67">
        <v>24.367532730102539</v>
      </c>
      <c r="F5" s="68">
        <v>24.96162223815918</v>
      </c>
      <c r="G5" s="55"/>
      <c r="I5" s="27" t="s">
        <v>98</v>
      </c>
      <c r="J5" s="22">
        <v>1</v>
      </c>
      <c r="K5" s="23">
        <v>1.7035834630593386E-2</v>
      </c>
      <c r="L5" s="22">
        <v>5.5243396240462206E-2</v>
      </c>
      <c r="M5" s="57">
        <v>1.2366467926990006E-2</v>
      </c>
      <c r="N5" s="22">
        <v>7.941095980800927E-3</v>
      </c>
      <c r="Q5" s="22" t="s">
        <v>158</v>
      </c>
      <c r="R5" s="22">
        <f>J11/J28</f>
        <v>1</v>
      </c>
      <c r="S5" s="22">
        <f t="shared" ref="S5:U5" si="2">K11/K28</f>
        <v>1.4318063854660852</v>
      </c>
      <c r="T5" s="22">
        <f t="shared" si="2"/>
        <v>1.4102423610517962</v>
      </c>
      <c r="U5" s="22">
        <f t="shared" si="2"/>
        <v>1.2246473098416852</v>
      </c>
      <c r="V5" s="22"/>
      <c r="W5" s="8"/>
      <c r="X5" s="46"/>
      <c r="Y5" s="22" t="s">
        <v>130</v>
      </c>
      <c r="Z5" s="22">
        <v>1</v>
      </c>
      <c r="AA5" s="58">
        <f>K5/K28</f>
        <v>1.0033430443827311</v>
      </c>
      <c r="AB5" s="58">
        <f>L5/L28</f>
        <v>1.3453365510507602</v>
      </c>
      <c r="AC5" s="58">
        <f>M5/M28</f>
        <v>0.9366410022681414</v>
      </c>
      <c r="AD5" s="52">
        <f>N5/N28</f>
        <v>1.0455947967939538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:F6" si="3">AVERAGE(B3:B5)</f>
        <v>17.995028813680012</v>
      </c>
      <c r="C6" s="11">
        <f t="shared" si="3"/>
        <v>23.861876805623371</v>
      </c>
      <c r="D6" s="12">
        <f t="shared" si="3"/>
        <v>22.232592582702637</v>
      </c>
      <c r="E6" s="34">
        <f t="shared" si="3"/>
        <v>24.345037460327148</v>
      </c>
      <c r="F6" s="34">
        <f t="shared" si="3"/>
        <v>24.979336420694988</v>
      </c>
      <c r="G6" s="10"/>
      <c r="H6" s="5"/>
      <c r="I6" s="27" t="s">
        <v>99</v>
      </c>
      <c r="J6" s="22">
        <v>1</v>
      </c>
      <c r="K6" s="24">
        <v>1.7227939065291555E-2</v>
      </c>
      <c r="L6" s="24">
        <v>4.3752826938512762E-2</v>
      </c>
      <c r="M6" s="62">
        <v>1.2828859715107948E-2</v>
      </c>
      <c r="N6" s="58">
        <v>7.49047312499025E-3</v>
      </c>
      <c r="O6" s="7"/>
      <c r="P6" s="7"/>
      <c r="Q6" s="22" t="s">
        <v>159</v>
      </c>
      <c r="R6" s="22">
        <f>J12/J28</f>
        <v>1</v>
      </c>
      <c r="S6" s="22">
        <f t="shared" ref="S6:V6" si="4">K12/K28</f>
        <v>0.70874833089162059</v>
      </c>
      <c r="T6" s="22">
        <f t="shared" si="4"/>
        <v>0.5894841954605532</v>
      </c>
      <c r="U6" s="22">
        <f t="shared" si="4"/>
        <v>0.89722917227946819</v>
      </c>
      <c r="V6" s="22">
        <f t="shared" si="4"/>
        <v>0.53730410002916251</v>
      </c>
      <c r="X6" s="46"/>
      <c r="Y6" s="22" t="s">
        <v>131</v>
      </c>
      <c r="Z6" s="22">
        <v>1</v>
      </c>
      <c r="AA6" s="58">
        <f>K6/K28</f>
        <v>1.0146572331224681</v>
      </c>
      <c r="AB6" s="58">
        <f>L6/L28</f>
        <v>1.0655079393736975</v>
      </c>
      <c r="AC6" s="58">
        <f>M6/M28</f>
        <v>0.97166273283990068</v>
      </c>
      <c r="AD6" s="58">
        <f>N6/N28</f>
        <v>0.98626181372823929</v>
      </c>
    </row>
    <row r="7" spans="1:37" x14ac:dyDescent="0.2">
      <c r="A7" s="9" t="s">
        <v>2</v>
      </c>
      <c r="B7" s="35">
        <f>B6-B6</f>
        <v>0</v>
      </c>
      <c r="C7" s="14">
        <f>C6-B6</f>
        <v>5.8668479919433594</v>
      </c>
      <c r="D7" s="14">
        <f>D6-B6</f>
        <v>4.2375637690226249</v>
      </c>
      <c r="E7" s="36">
        <f>E6-B6</f>
        <v>6.3500086466471366</v>
      </c>
      <c r="F7" s="36">
        <f>F6-B6</f>
        <v>6.9843076070149763</v>
      </c>
      <c r="G7" s="5"/>
      <c r="H7" s="5"/>
      <c r="I7" s="27" t="s">
        <v>105</v>
      </c>
      <c r="J7" s="22">
        <v>1</v>
      </c>
      <c r="K7" s="24">
        <v>1.7905515021456962E-2</v>
      </c>
      <c r="L7" s="24">
        <v>2.4895160904150546E-2</v>
      </c>
      <c r="M7" s="62">
        <v>1.3694732174999138E-2</v>
      </c>
      <c r="N7" s="58">
        <v>6.674894097618342E-3</v>
      </c>
      <c r="O7" s="7"/>
      <c r="P7" s="7"/>
      <c r="Q7" s="22" t="s">
        <v>160</v>
      </c>
      <c r="R7" s="22">
        <f>J13/J28</f>
        <v>1</v>
      </c>
      <c r="S7" s="22">
        <f t="shared" ref="S7:V7" si="5">K13/K28</f>
        <v>0.76174871849059156</v>
      </c>
      <c r="T7" s="22">
        <f t="shared" si="5"/>
        <v>0.59530677665647935</v>
      </c>
      <c r="U7" s="22">
        <f t="shared" si="5"/>
        <v>0.99446682727523339</v>
      </c>
      <c r="V7" s="22">
        <f t="shared" si="5"/>
        <v>0.85625968701790123</v>
      </c>
      <c r="X7" s="46"/>
      <c r="Y7" s="22" t="s">
        <v>132</v>
      </c>
      <c r="Z7" s="22">
        <v>1</v>
      </c>
      <c r="AA7" s="58">
        <f>K7/K28</f>
        <v>1.0545637676364077</v>
      </c>
      <c r="AB7" s="58">
        <f>L7/L28</f>
        <v>0.606269204790719</v>
      </c>
      <c r="AC7" s="58">
        <f>M7/M28</f>
        <v>1.0372442435393965</v>
      </c>
      <c r="AD7" s="58">
        <f>N7/N28</f>
        <v>0.8788754794670669</v>
      </c>
    </row>
    <row r="8" spans="1:37" ht="16" thickBot="1" x14ac:dyDescent="0.25">
      <c r="A8" s="9" t="s">
        <v>3</v>
      </c>
      <c r="B8" s="37">
        <v>1</v>
      </c>
      <c r="C8" s="38">
        <f>2^-C7</f>
        <v>1.7135736465553435E-2</v>
      </c>
      <c r="D8" s="38">
        <f>2^-D7</f>
        <v>5.3011024430343924E-2</v>
      </c>
      <c r="E8" s="39">
        <f>2^-E7</f>
        <v>1.2259053056019199E-2</v>
      </c>
      <c r="F8" s="39">
        <f>2^-F7</f>
        <v>7.8979414772362908E-3</v>
      </c>
      <c r="G8" s="5"/>
      <c r="I8" s="28" t="s">
        <v>106</v>
      </c>
      <c r="J8" s="29">
        <v>1</v>
      </c>
      <c r="K8" s="29">
        <v>1.7964841442500844E-2</v>
      </c>
      <c r="L8" s="29">
        <v>3.0515347945949411E-2</v>
      </c>
      <c r="M8" s="57">
        <v>1.7634012503276501E-2</v>
      </c>
      <c r="N8" s="22">
        <v>8.5924195029340716E-3</v>
      </c>
      <c r="Q8" s="22" t="s">
        <v>32</v>
      </c>
      <c r="R8" s="22">
        <f>AVERAGE(R3:R7)</f>
        <v>1</v>
      </c>
      <c r="S8" s="22">
        <f t="shared" ref="S8:V8" si="6">AVERAGE(S3:S7)</f>
        <v>0.9846756867989972</v>
      </c>
      <c r="T8" s="22">
        <f t="shared" si="6"/>
        <v>1.0079157180000278</v>
      </c>
      <c r="U8" s="22">
        <f t="shared" si="6"/>
        <v>1.0292333928151367</v>
      </c>
      <c r="V8" s="22">
        <f t="shared" si="6"/>
        <v>0.96725589122889233</v>
      </c>
      <c r="X8" s="46"/>
      <c r="Y8" s="22" t="s">
        <v>133</v>
      </c>
      <c r="Z8" s="22">
        <v>1</v>
      </c>
      <c r="AA8" s="58">
        <f>K8/K28</f>
        <v>1.0580578583688689</v>
      </c>
      <c r="AB8" s="58">
        <f>L8/L28</f>
        <v>0.74313702186268771</v>
      </c>
      <c r="AC8" s="58">
        <f>M8/M28</f>
        <v>1.3356068396077592</v>
      </c>
      <c r="AD8" s="58">
        <f>N8/N28</f>
        <v>1.1313538012712225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137</v>
      </c>
      <c r="J9" s="22">
        <v>1</v>
      </c>
      <c r="K9" s="24">
        <v>1.7581495700144983E-2</v>
      </c>
      <c r="L9" s="24">
        <v>5.5138932184847632E-2</v>
      </c>
      <c r="M9" s="62">
        <v>1.3605654687509986E-2</v>
      </c>
      <c r="N9" s="58">
        <v>9.343087747137312E-3</v>
      </c>
      <c r="O9" s="6"/>
      <c r="P9" s="6"/>
      <c r="Q9" s="22" t="s">
        <v>33</v>
      </c>
      <c r="R9" s="22">
        <f>STDEV(R3:R7)</f>
        <v>0</v>
      </c>
      <c r="S9" s="22">
        <f t="shared" ref="S9:V9" si="7">STDEV(S3:S7)</f>
        <v>0.28650486710306639</v>
      </c>
      <c r="T9" s="22">
        <f t="shared" si="7"/>
        <v>0.39627820967436678</v>
      </c>
      <c r="U9" s="22">
        <f t="shared" si="7"/>
        <v>0.12012125846252562</v>
      </c>
      <c r="V9" s="22">
        <f t="shared" si="7"/>
        <v>0.33843003414764927</v>
      </c>
      <c r="W9" s="6"/>
      <c r="X9" s="49"/>
      <c r="Y9" s="22" t="s">
        <v>32</v>
      </c>
      <c r="Z9" s="22">
        <f>AVERAGE(Z3:Z8)</f>
        <v>1</v>
      </c>
      <c r="AA9" s="22">
        <f t="shared" ref="AA9:AD9" si="8">AVERAGE(AA3:AA8)</f>
        <v>1</v>
      </c>
      <c r="AB9" s="22">
        <f t="shared" si="8"/>
        <v>1</v>
      </c>
      <c r="AC9" s="22">
        <f t="shared" si="8"/>
        <v>1.0000000000000002</v>
      </c>
      <c r="AD9" s="22">
        <f t="shared" si="8"/>
        <v>0.99999999999999967</v>
      </c>
      <c r="AE9" s="49"/>
    </row>
    <row r="10" spans="1:37" x14ac:dyDescent="0.2">
      <c r="B10" s="31" t="s">
        <v>178</v>
      </c>
      <c r="C10" s="32" t="s">
        <v>107</v>
      </c>
      <c r="D10" s="32" t="s">
        <v>108</v>
      </c>
      <c r="E10" s="31" t="s">
        <v>109</v>
      </c>
      <c r="F10" s="56" t="s">
        <v>110</v>
      </c>
      <c r="G10" s="18"/>
      <c r="I10" s="27" t="s">
        <v>138</v>
      </c>
      <c r="J10" s="22">
        <v>1</v>
      </c>
      <c r="K10" s="24">
        <v>1.6734483918442844E-2</v>
      </c>
      <c r="L10" s="24">
        <v>4.5241141593270695E-2</v>
      </c>
      <c r="M10" s="62">
        <v>1.3194100034151281E-2</v>
      </c>
      <c r="N10" s="58">
        <v>9.4575640473644387E-3</v>
      </c>
      <c r="Q10" s="22" t="s">
        <v>34</v>
      </c>
      <c r="R10" s="22">
        <f>R9/SQRT(5)</f>
        <v>0</v>
      </c>
      <c r="S10" s="22">
        <f t="shared" ref="S10:U10" si="9">S9/SQRT(5)</f>
        <v>0.12812887174539994</v>
      </c>
      <c r="T10" s="22">
        <f t="shared" si="9"/>
        <v>0.17722100296675977</v>
      </c>
      <c r="U10" s="22">
        <f t="shared" si="9"/>
        <v>5.3719859893005831E-2</v>
      </c>
      <c r="V10" s="22">
        <f>V9/SQRT(4)</f>
        <v>0.16921501707382464</v>
      </c>
      <c r="W10" s="49"/>
      <c r="X10" s="49"/>
      <c r="Y10" s="22" t="s">
        <v>33</v>
      </c>
      <c r="Z10" s="22">
        <f>STDEV(Z3:Z8)</f>
        <v>0</v>
      </c>
      <c r="AA10" s="22">
        <f t="shared" ref="AA10:AD10" si="10">STDEV(AA3:AA8)</f>
        <v>7.2410970799589622E-2</v>
      </c>
      <c r="AB10" s="22">
        <f t="shared" si="10"/>
        <v>0.29388416521339006</v>
      </c>
      <c r="AC10" s="22">
        <f t="shared" si="10"/>
        <v>0.18325136909235717</v>
      </c>
      <c r="AD10" s="22">
        <f t="shared" si="10"/>
        <v>9.2205623412267568E-2</v>
      </c>
      <c r="AE10" s="49"/>
    </row>
    <row r="11" spans="1:37" ht="16" thickBot="1" x14ac:dyDescent="0.25">
      <c r="B11" s="70">
        <v>19.32676887512207</v>
      </c>
      <c r="C11" s="65">
        <v>24.744960784912109</v>
      </c>
      <c r="D11" s="66">
        <v>23.201423645019531</v>
      </c>
      <c r="E11" s="67">
        <v>25.060857772827148</v>
      </c>
      <c r="F11" s="68">
        <v>25.739519119262695</v>
      </c>
      <c r="G11" s="55"/>
      <c r="H11" s="5"/>
      <c r="I11" s="28" t="s">
        <v>139</v>
      </c>
      <c r="J11" s="29">
        <v>1</v>
      </c>
      <c r="K11" s="29">
        <v>2.4310744906627768E-2</v>
      </c>
      <c r="L11" s="29">
        <v>5.790861586702694E-2</v>
      </c>
      <c r="M11" s="57">
        <v>1.6169014213939154E-2</v>
      </c>
      <c r="N11" s="22"/>
      <c r="Q11" s="23" t="s">
        <v>35</v>
      </c>
      <c r="R11" s="23" t="e">
        <f>TTEST(R3:R7,Z3:Z8,2,2)</f>
        <v>#DIV/0!</v>
      </c>
      <c r="S11" s="23">
        <f t="shared" ref="S11:V11" si="11">TTEST(S3:S7,AA3:AA8,2,2)</f>
        <v>0.90134498349576009</v>
      </c>
      <c r="T11" s="23">
        <f t="shared" si="11"/>
        <v>0.97044642157224636</v>
      </c>
      <c r="U11" s="23">
        <f t="shared" si="11"/>
        <v>0.76736675982323399</v>
      </c>
      <c r="V11" s="23">
        <f t="shared" si="11"/>
        <v>0.82318729897646004</v>
      </c>
      <c r="Y11" s="22" t="s">
        <v>34</v>
      </c>
      <c r="Z11" s="22">
        <f>Z10/SQRT(6)</f>
        <v>0</v>
      </c>
      <c r="AA11" s="22">
        <f t="shared" ref="AA11:AD11" si="12">AA10/SQRT(6)</f>
        <v>2.9561655039761169E-2</v>
      </c>
      <c r="AB11" s="22">
        <f t="shared" si="12"/>
        <v>0.11997770804276599</v>
      </c>
      <c r="AC11" s="22">
        <f t="shared" si="12"/>
        <v>7.4812058157117209E-2</v>
      </c>
      <c r="AD11" s="22">
        <f t="shared" si="12"/>
        <v>3.7642788129212984E-2</v>
      </c>
    </row>
    <row r="12" spans="1:37" ht="16" thickBot="1" x14ac:dyDescent="0.25">
      <c r="B12" s="70">
        <v>17.700065612792969</v>
      </c>
      <c r="C12" s="65">
        <v>24.551654815673828</v>
      </c>
      <c r="D12" s="66">
        <v>23.087532043457031</v>
      </c>
      <c r="E12" s="67">
        <v>25.177865982055664</v>
      </c>
      <c r="F12" s="68">
        <v>25.785017013549805</v>
      </c>
      <c r="G12" s="55"/>
      <c r="I12" s="28" t="s">
        <v>140</v>
      </c>
      <c r="J12" s="29">
        <v>1</v>
      </c>
      <c r="K12" s="29">
        <v>1.2033889532973118E-2</v>
      </c>
      <c r="L12" s="29">
        <v>2.4205920044231905E-2</v>
      </c>
      <c r="M12" s="57">
        <v>1.1846113671390825E-2</v>
      </c>
      <c r="N12" s="22">
        <v>4.0807236630216884E-3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ht="16" thickBot="1" x14ac:dyDescent="0.25">
      <c r="B13" s="70">
        <v>18.625690460205078</v>
      </c>
      <c r="C13" s="65">
        <v>24.648218154907227</v>
      </c>
      <c r="D13" s="66">
        <v>23.409208297729492</v>
      </c>
      <c r="E13" s="67">
        <v>25.161138534545898</v>
      </c>
      <c r="F13" s="68">
        <v>25.620594024658203</v>
      </c>
      <c r="G13" s="55"/>
      <c r="H13" s="5"/>
      <c r="I13" s="28" t="s">
        <v>156</v>
      </c>
      <c r="J13" s="29">
        <v>1</v>
      </c>
      <c r="K13" s="29">
        <v>1.293378697438001E-2</v>
      </c>
      <c r="L13" s="29">
        <v>2.4445012009656899E-2</v>
      </c>
      <c r="M13" s="57">
        <v>1.3129942095396335E-2</v>
      </c>
      <c r="N13" s="22">
        <v>6.5031314042008001E-3</v>
      </c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:F14" si="13">AVERAGE(B11:B13)</f>
        <v>18.550841649373371</v>
      </c>
      <c r="C14" s="15">
        <f t="shared" si="13"/>
        <v>24.648277918497723</v>
      </c>
      <c r="D14" s="16">
        <f t="shared" si="13"/>
        <v>23.232721328735352</v>
      </c>
      <c r="E14" s="34">
        <f t="shared" si="13"/>
        <v>25.13328742980957</v>
      </c>
      <c r="F14" s="34">
        <f t="shared" si="13"/>
        <v>25.715043385823567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6.0974362691243513</v>
      </c>
      <c r="D15" s="14">
        <f>D14-B14</f>
        <v>4.6818796793619804</v>
      </c>
      <c r="E15" s="36">
        <f>E14-B14</f>
        <v>6.5824457804361991</v>
      </c>
      <c r="F15" s="36">
        <f>F14-B14</f>
        <v>7.1642017364501953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v>1</v>
      </c>
      <c r="C16" s="38">
        <f>2^-C15</f>
        <v>1.4604570393743412E-2</v>
      </c>
      <c r="D16" s="38">
        <f>2^-D15</f>
        <v>3.8959536407477395E-2</v>
      </c>
      <c r="E16" s="39">
        <f>2^-E15</f>
        <v>1.043485395855248E-2</v>
      </c>
      <c r="F16" s="39">
        <f>2^-F15</f>
        <v>6.9720482236867365E-3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179</v>
      </c>
      <c r="C18" s="32" t="s">
        <v>111</v>
      </c>
      <c r="D18" s="32" t="s">
        <v>112</v>
      </c>
      <c r="E18" s="31" t="s">
        <v>113</v>
      </c>
      <c r="F18" s="56" t="s">
        <v>114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70">
        <v>18.100208282470703</v>
      </c>
      <c r="C19" s="65">
        <v>23.922456741333008</v>
      </c>
      <c r="D19" s="66">
        <v>22.261333465576172</v>
      </c>
      <c r="E19" s="67">
        <v>24.48126220703125</v>
      </c>
      <c r="F19" s="68">
        <v>24.982769012451172</v>
      </c>
      <c r="G19" s="55"/>
      <c r="H19"/>
      <c r="AF19" s="43"/>
    </row>
    <row r="20" spans="1:37" x14ac:dyDescent="0.2">
      <c r="B20" s="70">
        <v>18.435703277587891</v>
      </c>
      <c r="C20" s="65">
        <v>24.022800445556641</v>
      </c>
      <c r="D20" s="66">
        <v>22.289764404296875</v>
      </c>
      <c r="E20" s="67">
        <v>24.449455261230469</v>
      </c>
      <c r="F20" s="68">
        <v>25.156581878662109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70">
        <v>17.973180770874023</v>
      </c>
      <c r="C21" s="65">
        <v>24.189685821533203</v>
      </c>
      <c r="D21" s="66">
        <v>22.492156982421875</v>
      </c>
      <c r="E21" s="67">
        <v>24.590642929077148</v>
      </c>
      <c r="F21" s="68">
        <v>25.299079895019531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:F22" si="14">AVERAGE(B19:B21)</f>
        <v>18.169697443644207</v>
      </c>
      <c r="C22" s="13">
        <f t="shared" si="14"/>
        <v>24.044981002807617</v>
      </c>
      <c r="D22" s="16">
        <f t="shared" si="14"/>
        <v>22.347751617431641</v>
      </c>
      <c r="E22" s="42">
        <f t="shared" si="14"/>
        <v>24.507120132446289</v>
      </c>
      <c r="F22" s="42">
        <f t="shared" si="14"/>
        <v>25.146143595377605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5.8752835591634103</v>
      </c>
      <c r="D23" s="14">
        <f>D22-B22</f>
        <v>4.1780541737874337</v>
      </c>
      <c r="E23" s="36">
        <f>E22-B22</f>
        <v>6.3374226888020821</v>
      </c>
      <c r="F23" s="36">
        <f>F22-B22</f>
        <v>6.9764461517333984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v>1</v>
      </c>
      <c r="C24" s="38">
        <f>2^-C23</f>
        <v>1.7035834630593386E-2</v>
      </c>
      <c r="D24" s="38">
        <f>2^-D23</f>
        <v>5.5243396240462206E-2</v>
      </c>
      <c r="E24" s="39">
        <f>2^-E23</f>
        <v>1.2366467926990006E-2</v>
      </c>
      <c r="F24" s="39">
        <f>2^-F23</f>
        <v>7.941095980800927E-3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x14ac:dyDescent="0.2">
      <c r="B26" s="31" t="s">
        <v>180</v>
      </c>
      <c r="C26" s="32" t="s">
        <v>115</v>
      </c>
      <c r="D26" s="32" t="s">
        <v>116</v>
      </c>
      <c r="E26" s="31" t="s">
        <v>117</v>
      </c>
      <c r="F26" s="56" t="s">
        <v>118</v>
      </c>
      <c r="T26" s="8"/>
      <c r="U26" s="8"/>
    </row>
    <row r="27" spans="1:37" ht="16" thickBot="1" x14ac:dyDescent="0.25">
      <c r="B27" s="70"/>
      <c r="C27" s="65">
        <v>24.059864044189453</v>
      </c>
      <c r="D27" s="66">
        <v>22.611312866210938</v>
      </c>
      <c r="E27" s="67">
        <v>24.365982055664062</v>
      </c>
      <c r="F27" s="68">
        <v>25.219614028930664</v>
      </c>
      <c r="T27" s="8"/>
      <c r="U27" s="8"/>
    </row>
    <row r="28" spans="1:37" x14ac:dyDescent="0.2">
      <c r="B28" s="70">
        <v>17.942417144775391</v>
      </c>
      <c r="C28" s="65">
        <v>23.991506576538086</v>
      </c>
      <c r="D28" s="66">
        <v>22.587818145751953</v>
      </c>
      <c r="E28" s="67">
        <v>24.457826614379883</v>
      </c>
      <c r="F28" s="68">
        <v>25.313413619995117</v>
      </c>
      <c r="I28" s="25" t="s">
        <v>134</v>
      </c>
      <c r="J28" s="30">
        <f>AVERAGE(J3:J8)</f>
        <v>1</v>
      </c>
      <c r="K28" s="30">
        <f t="shared" ref="K28:N28" si="15">AVERAGE(K3:K8)</f>
        <v>1.6979072836523265E-2</v>
      </c>
      <c r="L28" s="30">
        <f t="shared" si="15"/>
        <v>4.1062882144482706E-2</v>
      </c>
      <c r="M28" s="30">
        <f t="shared" si="15"/>
        <v>1.3202996555824209E-2</v>
      </c>
      <c r="N28" s="30">
        <f t="shared" si="15"/>
        <v>7.5948120678777714E-3</v>
      </c>
      <c r="T28" s="8"/>
      <c r="U28" s="8"/>
    </row>
    <row r="29" spans="1:37" x14ac:dyDescent="0.2">
      <c r="B29" s="70">
        <v>18.376136779785156</v>
      </c>
      <c r="C29" s="65">
        <v>24.003778457641602</v>
      </c>
      <c r="D29" s="66">
        <v>22.822139739990234</v>
      </c>
      <c r="E29" s="67">
        <v>24.507411956787109</v>
      </c>
      <c r="F29" s="68">
        <v>25.126985549926758</v>
      </c>
      <c r="I29" s="27" t="s">
        <v>153</v>
      </c>
      <c r="J29" s="22">
        <f>AVERAGE(J9:J13)</f>
        <v>1</v>
      </c>
      <c r="K29" s="22">
        <f t="shared" ref="K29:N29" si="16">AVERAGE(K9:K13)</f>
        <v>1.6718880206513746E-2</v>
      </c>
      <c r="L29" s="22">
        <f t="shared" si="16"/>
        <v>4.1387924339806821E-2</v>
      </c>
      <c r="M29" s="22">
        <f t="shared" si="16"/>
        <v>1.3588964940477516E-2</v>
      </c>
      <c r="N29" s="22">
        <f t="shared" si="16"/>
        <v>7.3461267154310596E-3</v>
      </c>
      <c r="T29" s="8"/>
      <c r="U29" s="8"/>
    </row>
    <row r="30" spans="1:37" x14ac:dyDescent="0.2">
      <c r="A30" s="9" t="s">
        <v>1</v>
      </c>
      <c r="B30" s="33">
        <f t="shared" ref="B30:F30" si="17">AVERAGE(B27:B29)</f>
        <v>18.159276962280273</v>
      </c>
      <c r="C30" s="11">
        <f t="shared" si="17"/>
        <v>24.018383026123047</v>
      </c>
      <c r="D30" s="12">
        <f t="shared" si="17"/>
        <v>22.673756917317707</v>
      </c>
      <c r="E30" s="34">
        <f t="shared" si="17"/>
        <v>24.443740208943684</v>
      </c>
      <c r="F30" s="34">
        <f t="shared" si="17"/>
        <v>25.220004399617512</v>
      </c>
      <c r="I30" s="27" t="s">
        <v>135</v>
      </c>
      <c r="J30" s="22">
        <f>STDEV(J3:J8)</f>
        <v>0</v>
      </c>
      <c r="K30" s="22">
        <f t="shared" ref="K30:N30" si="18">STDEV(K3:K8)</f>
        <v>1.2294711473695918E-3</v>
      </c>
      <c r="L30" s="22">
        <f t="shared" si="18"/>
        <v>1.2067730840287094E-2</v>
      </c>
      <c r="M30" s="22">
        <f t="shared" si="18"/>
        <v>2.4194671949764753E-3</v>
      </c>
      <c r="N30" s="22">
        <f t="shared" si="18"/>
        <v>7.0028438141768326E-4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5.8591060638427734</v>
      </c>
      <c r="D31" s="14">
        <f>D30-B30</f>
        <v>4.5144799550374337</v>
      </c>
      <c r="E31" s="36">
        <f>E30-B30</f>
        <v>6.2844632466634103</v>
      </c>
      <c r="F31" s="36">
        <f>F30-B30</f>
        <v>7.0607274373372384</v>
      </c>
      <c r="I31" s="27" t="s">
        <v>154</v>
      </c>
      <c r="J31" s="22">
        <f>STDEV(J9:J13)</f>
        <v>0</v>
      </c>
      <c r="K31" s="22">
        <f t="shared" ref="K31:N31" si="19">STDEV(K9:K13)</f>
        <v>4.8645870065613774E-3</v>
      </c>
      <c r="L31" s="22">
        <f t="shared" si="19"/>
        <v>1.6272325420285092E-2</v>
      </c>
      <c r="M31" s="22">
        <f t="shared" si="19"/>
        <v>1.5859605617619774E-3</v>
      </c>
      <c r="N31" s="22">
        <f t="shared" si="19"/>
        <v>2.5703125074768556E-3</v>
      </c>
      <c r="R31" s="22"/>
      <c r="S31" s="51" t="s">
        <v>167</v>
      </c>
      <c r="T31" s="51" t="s">
        <v>17</v>
      </c>
      <c r="U31" s="51" t="s">
        <v>18</v>
      </c>
      <c r="V31" s="51" t="s">
        <v>19</v>
      </c>
      <c r="W31" s="22" t="s">
        <v>36</v>
      </c>
    </row>
    <row r="32" spans="1:37" ht="16" thickBot="1" x14ac:dyDescent="0.25">
      <c r="A32" s="9" t="s">
        <v>3</v>
      </c>
      <c r="B32" s="37">
        <v>1</v>
      </c>
      <c r="C32" s="38">
        <f>2^-C31</f>
        <v>1.7227939065291555E-2</v>
      </c>
      <c r="D32" s="38">
        <f>2^-D31</f>
        <v>4.3752826938512762E-2</v>
      </c>
      <c r="E32" s="39">
        <f>2^-E31</f>
        <v>1.2828859715107948E-2</v>
      </c>
      <c r="F32" s="39">
        <f>2^-F31</f>
        <v>7.49047312499025E-3</v>
      </c>
      <c r="I32" s="27" t="s">
        <v>152</v>
      </c>
      <c r="J32" s="22">
        <f>J30/SQRT(6)</f>
        <v>0</v>
      </c>
      <c r="K32" s="22">
        <f t="shared" ref="K32:N32" si="20">K30/SQRT(6)</f>
        <v>5.0192949408828008E-4</v>
      </c>
      <c r="L32" s="22">
        <f t="shared" si="20"/>
        <v>4.926630485325244E-3</v>
      </c>
      <c r="M32" s="22">
        <f t="shared" si="20"/>
        <v>9.8774334618254413E-4</v>
      </c>
      <c r="N32" s="22">
        <f t="shared" si="20"/>
        <v>2.85889901552313E-4</v>
      </c>
      <c r="R32" s="22" t="s">
        <v>134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151</v>
      </c>
      <c r="J33" s="22">
        <f>J31/SQRT(5)</f>
        <v>0</v>
      </c>
      <c r="K33" s="22">
        <f t="shared" ref="K33:M33" si="21">K31/SQRT(5)</f>
        <v>2.1755094458266911E-3</v>
      </c>
      <c r="L33" s="22">
        <f t="shared" si="21"/>
        <v>7.2772051583510598E-3</v>
      </c>
      <c r="M33" s="22">
        <f t="shared" si="21"/>
        <v>7.0926312514670703E-4</v>
      </c>
      <c r="N33" s="22">
        <f>N31/SQRT(4)</f>
        <v>1.2851562537384278E-3</v>
      </c>
      <c r="R33" s="22" t="s">
        <v>141</v>
      </c>
      <c r="S33" s="22">
        <v>1</v>
      </c>
      <c r="T33" s="22">
        <v>0.9846756867989972</v>
      </c>
      <c r="U33" s="22">
        <v>1.0079157180000278</v>
      </c>
      <c r="V33" s="22">
        <v>1.0292333928151367</v>
      </c>
      <c r="W33" s="3">
        <v>0.96725589122889233</v>
      </c>
    </row>
    <row r="34" spans="1:28" ht="16" thickBot="1" x14ac:dyDescent="0.25">
      <c r="B34" s="31" t="s">
        <v>181</v>
      </c>
      <c r="C34" s="32" t="s">
        <v>119</v>
      </c>
      <c r="D34" s="32" t="s">
        <v>120</v>
      </c>
      <c r="E34" s="31" t="s">
        <v>121</v>
      </c>
      <c r="F34" s="56" t="s">
        <v>122</v>
      </c>
      <c r="I34" s="28" t="s">
        <v>4</v>
      </c>
      <c r="J34" s="29" t="e">
        <f>TTEST(J3:J8,J9:J13,2,2)</f>
        <v>#DIV/0!</v>
      </c>
      <c r="K34" s="29">
        <f t="shared" ref="K34:N34" si="22">TTEST(K3:K8,K9:K13,2,2)</f>
        <v>0.90134498349576009</v>
      </c>
      <c r="L34" s="29">
        <f t="shared" si="22"/>
        <v>0.97044642157224636</v>
      </c>
      <c r="M34" s="29">
        <f t="shared" si="22"/>
        <v>0.76736675982323155</v>
      </c>
      <c r="N34" s="29">
        <f t="shared" si="22"/>
        <v>0.82318729897646004</v>
      </c>
      <c r="R34" s="58" t="s">
        <v>136</v>
      </c>
      <c r="S34" s="63">
        <v>0</v>
      </c>
      <c r="T34" s="63">
        <v>2.9561655039761169E-2</v>
      </c>
      <c r="U34" s="63">
        <v>0.11997770804276599</v>
      </c>
      <c r="V34" s="22">
        <v>7.4812058157117209E-2</v>
      </c>
      <c r="W34" s="22">
        <v>3.7642788129212984E-2</v>
      </c>
    </row>
    <row r="35" spans="1:28" x14ac:dyDescent="0.2">
      <c r="B35" s="70">
        <v>19.018215179443359</v>
      </c>
      <c r="C35" s="65">
        <v>24.855989456176758</v>
      </c>
      <c r="D35" s="66">
        <v>24.163707733154297</v>
      </c>
      <c r="E35" s="67">
        <v>25.169794082641602</v>
      </c>
      <c r="F35" s="68">
        <v>26.364471435546875</v>
      </c>
      <c r="R35" s="22" t="s">
        <v>142</v>
      </c>
      <c r="S35" s="22">
        <v>0</v>
      </c>
      <c r="T35" s="22">
        <v>0.12812887174539994</v>
      </c>
      <c r="U35" s="22">
        <v>0.17722100296675977</v>
      </c>
      <c r="V35" s="52">
        <v>5.3719859893005831E-2</v>
      </c>
      <c r="W35" s="3">
        <v>0.16921501707382464</v>
      </c>
    </row>
    <row r="36" spans="1:28" x14ac:dyDescent="0.2">
      <c r="B36" s="70">
        <v>19.085247039794922</v>
      </c>
      <c r="C36" s="65">
        <v>24.975858688354492</v>
      </c>
      <c r="D36" s="66">
        <v>24.591238021850586</v>
      </c>
      <c r="E36" s="67">
        <v>25.343616485595703</v>
      </c>
      <c r="F36" s="68">
        <v>26.333166122436523</v>
      </c>
    </row>
    <row r="37" spans="1:28" x14ac:dyDescent="0.2">
      <c r="B37" s="70"/>
      <c r="C37" s="65">
        <v>24.733701705932617</v>
      </c>
      <c r="D37" s="66">
        <v>24.384220123291016</v>
      </c>
      <c r="E37" s="67">
        <v>25.212488174438477</v>
      </c>
      <c r="F37" s="68">
        <v>26.138673782348633</v>
      </c>
    </row>
    <row r="38" spans="1:28" x14ac:dyDescent="0.2">
      <c r="A38" s="9" t="s">
        <v>1</v>
      </c>
      <c r="B38" s="40">
        <f t="shared" ref="B38:F38" si="23">AVERAGE(B35:B37)</f>
        <v>19.051731109619141</v>
      </c>
      <c r="C38" s="15">
        <f t="shared" si="23"/>
        <v>24.855183283487957</v>
      </c>
      <c r="D38" s="16">
        <f t="shared" si="23"/>
        <v>24.379721959431965</v>
      </c>
      <c r="E38" s="34">
        <f t="shared" si="23"/>
        <v>25.241966247558594</v>
      </c>
      <c r="F38" s="34">
        <f t="shared" si="23"/>
        <v>26.278770446777344</v>
      </c>
    </row>
    <row r="39" spans="1:28" x14ac:dyDescent="0.2">
      <c r="A39" s="9" t="s">
        <v>2</v>
      </c>
      <c r="B39" s="35">
        <f>B38-B38</f>
        <v>0</v>
      </c>
      <c r="C39" s="14">
        <f>C38-B38</f>
        <v>5.8034521738688163</v>
      </c>
      <c r="D39" s="14">
        <f>D38-B38</f>
        <v>5.3279908498128243</v>
      </c>
      <c r="E39" s="36">
        <f>E38-B38</f>
        <v>6.1902351379394531</v>
      </c>
      <c r="F39" s="36">
        <f>F38-B38</f>
        <v>7.2270393371582031</v>
      </c>
    </row>
    <row r="40" spans="1:28" ht="16" thickBot="1" x14ac:dyDescent="0.25">
      <c r="A40" s="9" t="s">
        <v>3</v>
      </c>
      <c r="B40" s="37">
        <v>1</v>
      </c>
      <c r="C40" s="38">
        <f>2^-C39</f>
        <v>1.7905515021456962E-2</v>
      </c>
      <c r="D40" s="38">
        <f>2^-D39</f>
        <v>2.4895160904150546E-2</v>
      </c>
      <c r="E40" s="39">
        <f>2^-E39</f>
        <v>1.3694732174999138E-2</v>
      </c>
      <c r="F40" s="39">
        <f>2^-F39</f>
        <v>6.674894097618342E-3</v>
      </c>
      <c r="X40" s="21"/>
    </row>
    <row r="41" spans="1:28" ht="16" thickBot="1" x14ac:dyDescent="0.25">
      <c r="B41" s="5"/>
      <c r="C41" s="5"/>
      <c r="D41" s="5"/>
      <c r="E41" s="5"/>
      <c r="F41" s="5"/>
      <c r="I41" s="21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V41" s="8"/>
      <c r="X41" s="21"/>
    </row>
    <row r="42" spans="1:28" x14ac:dyDescent="0.2">
      <c r="B42" s="31" t="s">
        <v>182</v>
      </c>
      <c r="C42" s="32" t="s">
        <v>123</v>
      </c>
      <c r="D42" s="32" t="s">
        <v>124</v>
      </c>
      <c r="E42" s="31" t="s">
        <v>125</v>
      </c>
      <c r="F42" s="56" t="s">
        <v>126</v>
      </c>
      <c r="I42" s="21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V42" s="8"/>
      <c r="X42" s="21"/>
    </row>
    <row r="43" spans="1:28" x14ac:dyDescent="0.2">
      <c r="B43" s="70">
        <v>19.668031692504883</v>
      </c>
      <c r="C43" s="65">
        <v>25.495399475097656</v>
      </c>
      <c r="D43" s="66">
        <v>24.828182220458984</v>
      </c>
      <c r="E43" s="67">
        <v>25.574708938598633</v>
      </c>
      <c r="F43" s="69" t="s">
        <v>100</v>
      </c>
      <c r="I43" s="21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X43" s="21"/>
    </row>
    <row r="44" spans="1:28" x14ac:dyDescent="0.2">
      <c r="B44" s="70">
        <v>19.696884155273438</v>
      </c>
      <c r="C44" s="65">
        <v>25.61766242980957</v>
      </c>
      <c r="D44" s="66"/>
      <c r="E44" s="67">
        <v>25.580205917358398</v>
      </c>
      <c r="F44" s="69" t="s">
        <v>100</v>
      </c>
      <c r="I44" s="2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X44" s="21"/>
    </row>
    <row r="45" spans="1:28" x14ac:dyDescent="0.2">
      <c r="B45" s="70">
        <v>19.931423187255859</v>
      </c>
      <c r="C45" s="65">
        <v>25.579317092895508</v>
      </c>
      <c r="D45" s="66">
        <v>24.771352767944336</v>
      </c>
      <c r="E45" s="67">
        <v>25.617910385131836</v>
      </c>
      <c r="F45" s="68">
        <v>26.628166198730469</v>
      </c>
      <c r="I45" s="5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X45" s="21"/>
    </row>
    <row r="46" spans="1:28" x14ac:dyDescent="0.2">
      <c r="A46" s="9" t="s">
        <v>1</v>
      </c>
      <c r="B46" s="41">
        <f t="shared" ref="B46:F46" si="24">AVERAGE(B43:B45)</f>
        <v>19.765446345011394</v>
      </c>
      <c r="C46" s="13">
        <f t="shared" si="24"/>
        <v>25.56412633260091</v>
      </c>
      <c r="D46" s="16">
        <f t="shared" si="24"/>
        <v>24.79976749420166</v>
      </c>
      <c r="E46" s="42">
        <f t="shared" si="24"/>
        <v>25.590941747029621</v>
      </c>
      <c r="F46" s="42">
        <f t="shared" si="24"/>
        <v>26.628166198730469</v>
      </c>
      <c r="I46" s="5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5.7986799875895159</v>
      </c>
      <c r="D47" s="14">
        <f>D46-B46</f>
        <v>5.0343211491902657</v>
      </c>
      <c r="E47" s="36">
        <f>E46-B46</f>
        <v>5.8254954020182268</v>
      </c>
      <c r="F47" s="36">
        <f>F46-B46</f>
        <v>6.8627198537190743</v>
      </c>
      <c r="I47" s="5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X47" s="21"/>
    </row>
    <row r="48" spans="1:28" ht="16" thickBot="1" x14ac:dyDescent="0.25">
      <c r="A48" s="9" t="s">
        <v>3</v>
      </c>
      <c r="B48" s="37">
        <v>1</v>
      </c>
      <c r="C48" s="38">
        <f>2^-C47</f>
        <v>1.7964841442500844E-2</v>
      </c>
      <c r="D48" s="38">
        <f>2^-D47</f>
        <v>3.0515347945949411E-2</v>
      </c>
      <c r="E48" s="39">
        <f>2^-E47</f>
        <v>1.7634012503276501E-2</v>
      </c>
      <c r="F48" s="39">
        <f>2^-F47</f>
        <v>8.5924195029340716E-3</v>
      </c>
      <c r="I48" s="18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V48" s="8"/>
      <c r="X48" s="21"/>
      <c r="AA48" s="50"/>
      <c r="AB48" s="50"/>
    </row>
    <row r="49" spans="1:29" x14ac:dyDescent="0.2">
      <c r="I49" s="21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V49" s="8"/>
      <c r="X49"/>
      <c r="AA49" s="50"/>
      <c r="AB49" s="50"/>
    </row>
    <row r="50" spans="1:29" x14ac:dyDescent="0.2">
      <c r="I50" s="21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X50"/>
      <c r="AA50" s="50"/>
      <c r="AB50" s="50"/>
    </row>
    <row r="51" spans="1:29" x14ac:dyDescent="0.2">
      <c r="I51" s="21"/>
      <c r="J51" s="50"/>
      <c r="K51" s="50"/>
      <c r="L51" s="50"/>
      <c r="M51" s="50"/>
      <c r="N51" s="50"/>
      <c r="O51" s="43"/>
      <c r="P51" s="50"/>
      <c r="Q51" s="50"/>
      <c r="R51" s="43"/>
      <c r="S51" s="50"/>
      <c r="T51" s="43"/>
      <c r="X51"/>
      <c r="AA51" s="50"/>
      <c r="AB51" s="50"/>
    </row>
    <row r="52" spans="1:29" x14ac:dyDescent="0.2">
      <c r="I52" s="10"/>
      <c r="J52" s="50"/>
      <c r="K52" s="50"/>
      <c r="L52" s="50"/>
      <c r="M52" s="50"/>
      <c r="N52" s="50"/>
      <c r="O52" s="43"/>
      <c r="P52" s="50"/>
      <c r="Q52" s="50"/>
      <c r="R52" s="43"/>
      <c r="S52" s="50"/>
      <c r="T52" s="43"/>
      <c r="X52"/>
      <c r="AA52" s="43"/>
      <c r="AB52" s="50"/>
    </row>
    <row r="53" spans="1:29" x14ac:dyDescent="0.2">
      <c r="I53" s="5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8"/>
      <c r="V53" s="8"/>
      <c r="X53"/>
      <c r="AA53" s="50"/>
      <c r="AB53" s="50"/>
    </row>
    <row r="54" spans="1:29" x14ac:dyDescent="0.2">
      <c r="I54" s="5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X54"/>
      <c r="AA54" s="43"/>
      <c r="AB54" s="50"/>
    </row>
    <row r="55" spans="1:29" x14ac:dyDescent="0.2">
      <c r="I55" s="5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8"/>
      <c r="V55" s="8"/>
      <c r="X55"/>
      <c r="AA55" s="50"/>
      <c r="AB55" s="50"/>
    </row>
    <row r="56" spans="1:29" x14ac:dyDescent="0.2">
      <c r="I56" s="18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8"/>
      <c r="V56" s="8"/>
      <c r="X56"/>
      <c r="AA56" s="43"/>
      <c r="AB56" s="50"/>
    </row>
    <row r="57" spans="1:29" x14ac:dyDescent="0.2">
      <c r="X57"/>
      <c r="AA57" s="50"/>
      <c r="AB57" s="50"/>
    </row>
    <row r="58" spans="1:29" x14ac:dyDescent="0.2">
      <c r="X58"/>
      <c r="AA58" s="43"/>
      <c r="AB58" s="50"/>
    </row>
    <row r="59" spans="1:29" x14ac:dyDescent="0.2">
      <c r="A59" s="19"/>
      <c r="B59" s="19"/>
      <c r="C59" s="19"/>
      <c r="D59" s="19"/>
      <c r="E59" s="19"/>
      <c r="Q59" s="7"/>
      <c r="R59" s="7"/>
      <c r="S59" s="7"/>
      <c r="T59" s="7"/>
      <c r="X59"/>
      <c r="Y59"/>
      <c r="Z59" s="43"/>
      <c r="AA59" s="50"/>
      <c r="AB59" s="50"/>
      <c r="AC59" s="43"/>
    </row>
    <row r="60" spans="1:29" ht="20" thickBot="1" x14ac:dyDescent="0.3">
      <c r="A60" s="1" t="s">
        <v>67</v>
      </c>
      <c r="B60" s="2" t="s">
        <v>0</v>
      </c>
      <c r="I60"/>
      <c r="J60"/>
      <c r="K60"/>
      <c r="L60"/>
      <c r="M60"/>
      <c r="N60"/>
      <c r="O60"/>
      <c r="P60" s="21"/>
      <c r="U60" s="8"/>
      <c r="V60" s="8"/>
      <c r="X60"/>
      <c r="Y60"/>
      <c r="Z60" s="43"/>
      <c r="AA60" s="50"/>
      <c r="AB60" s="50"/>
      <c r="AC60" s="43"/>
    </row>
    <row r="61" spans="1:29" x14ac:dyDescent="0.2">
      <c r="B61" s="31" t="s">
        <v>183</v>
      </c>
      <c r="C61" s="32" t="s">
        <v>11</v>
      </c>
      <c r="D61" s="32" t="s">
        <v>12</v>
      </c>
      <c r="E61" s="31" t="s">
        <v>29</v>
      </c>
      <c r="F61" s="61" t="s">
        <v>143</v>
      </c>
      <c r="G61" s="18"/>
      <c r="I61"/>
      <c r="J61"/>
      <c r="K61"/>
      <c r="L61"/>
      <c r="M61"/>
      <c r="N61"/>
      <c r="O61"/>
      <c r="P61" s="21"/>
      <c r="Q61" s="7"/>
      <c r="R61" s="7"/>
      <c r="S61" s="7"/>
      <c r="T61" s="7"/>
      <c r="X61"/>
      <c r="AA61" s="50"/>
      <c r="AB61" s="50"/>
    </row>
    <row r="62" spans="1:29" x14ac:dyDescent="0.2">
      <c r="B62" s="70">
        <v>18.086172103881836</v>
      </c>
      <c r="C62" s="65">
        <v>23.890148162841797</v>
      </c>
      <c r="D62" s="66">
        <v>22.23747444152832</v>
      </c>
      <c r="E62" s="67">
        <v>24.212862014770508</v>
      </c>
      <c r="F62" s="68">
        <v>24.761569976806641</v>
      </c>
      <c r="G62" s="55"/>
      <c r="Q62" s="7"/>
      <c r="R62" s="7"/>
      <c r="S62" s="7"/>
      <c r="T62" s="7"/>
      <c r="U62" s="8"/>
      <c r="V62" s="8"/>
      <c r="X62"/>
      <c r="AA62" s="50"/>
      <c r="AB62" s="50"/>
    </row>
    <row r="63" spans="1:29" x14ac:dyDescent="0.2">
      <c r="B63" s="70">
        <v>18.395484924316406</v>
      </c>
      <c r="C63" s="65">
        <v>23.997478485107422</v>
      </c>
      <c r="D63" s="66">
        <v>22.231985092163086</v>
      </c>
      <c r="E63" s="67">
        <v>24.376518249511719</v>
      </c>
      <c r="F63" s="68">
        <v>24.935005187988281</v>
      </c>
      <c r="G63" s="55"/>
      <c r="U63" s="8"/>
      <c r="V63" s="8"/>
      <c r="X63"/>
      <c r="AB63" s="50"/>
    </row>
    <row r="64" spans="1:29" x14ac:dyDescent="0.2">
      <c r="B64" s="70">
        <v>17.937700271606445</v>
      </c>
      <c r="C64" s="65">
        <v>24.021125793457031</v>
      </c>
      <c r="D64" s="66">
        <v>22.492252349853516</v>
      </c>
      <c r="E64" s="67">
        <v>24.428926467895508</v>
      </c>
      <c r="F64" s="68">
        <v>24.948436737060547</v>
      </c>
      <c r="G64" s="55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X64"/>
      <c r="AB64" s="50"/>
    </row>
    <row r="65" spans="1:29" x14ac:dyDescent="0.2">
      <c r="A65" s="9" t="s">
        <v>1</v>
      </c>
      <c r="B65" s="33">
        <f>AVERAGE(B62:B64)</f>
        <v>18.139785766601562</v>
      </c>
      <c r="C65" s="11">
        <f>AVERAGE(C62:C64)</f>
        <v>23.969584147135418</v>
      </c>
      <c r="D65" s="12">
        <f t="shared" ref="D65" si="25">AVERAGE(D62:D64)</f>
        <v>22.320570627848308</v>
      </c>
      <c r="E65" s="34">
        <f>AVERAGE(E62:E64)</f>
        <v>24.339435577392578</v>
      </c>
      <c r="F65" s="34">
        <f>AVERAGE(F62:F64)</f>
        <v>24.881670633951824</v>
      </c>
      <c r="G65" s="1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X65"/>
      <c r="Y65"/>
      <c r="Z65" s="43"/>
      <c r="AA65" s="43"/>
      <c r="AB65" s="50"/>
      <c r="AC65" s="43"/>
    </row>
    <row r="66" spans="1:29" x14ac:dyDescent="0.2">
      <c r="A66" s="9" t="s">
        <v>2</v>
      </c>
      <c r="B66" s="35">
        <f>B65-B65</f>
        <v>0</v>
      </c>
      <c r="C66" s="14">
        <f>C65-B65</f>
        <v>5.8297983805338554</v>
      </c>
      <c r="D66" s="14">
        <f>D65-B65</f>
        <v>4.180784861246746</v>
      </c>
      <c r="E66" s="36">
        <f>E65-B65</f>
        <v>6.1996498107910156</v>
      </c>
      <c r="F66" s="36">
        <f>F65-B65</f>
        <v>6.7418848673502616</v>
      </c>
      <c r="G66" s="5"/>
      <c r="I66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X66"/>
    </row>
    <row r="67" spans="1:29" ht="16" thickBot="1" x14ac:dyDescent="0.25">
      <c r="A67" s="9" t="s">
        <v>3</v>
      </c>
      <c r="B67" s="37">
        <v>1</v>
      </c>
      <c r="C67" s="38">
        <f>2^-C66</f>
        <v>1.7581495700144983E-2</v>
      </c>
      <c r="D67" s="38">
        <f>2^-D66</f>
        <v>5.5138932184847632E-2</v>
      </c>
      <c r="E67" s="39">
        <f>2^-E66</f>
        <v>1.3605654687509986E-2</v>
      </c>
      <c r="F67" s="39">
        <f>2^-F66</f>
        <v>9.343087747137312E-3</v>
      </c>
      <c r="G67" s="5"/>
      <c r="I67"/>
      <c r="J67"/>
      <c r="K67"/>
      <c r="L67"/>
      <c r="M67"/>
      <c r="N67"/>
      <c r="O67"/>
      <c r="P67" s="21"/>
      <c r="X67"/>
    </row>
    <row r="68" spans="1:29" ht="16" thickBot="1" x14ac:dyDescent="0.25">
      <c r="B68" s="5"/>
      <c r="C68" s="5"/>
      <c r="D68" s="5"/>
      <c r="E68" s="5"/>
      <c r="F68" s="5"/>
      <c r="X68"/>
    </row>
    <row r="69" spans="1:29" x14ac:dyDescent="0.2">
      <c r="B69" s="31" t="s">
        <v>184</v>
      </c>
      <c r="C69" s="32" t="s">
        <v>13</v>
      </c>
      <c r="D69" s="32" t="s">
        <v>14</v>
      </c>
      <c r="E69" s="31" t="s">
        <v>30</v>
      </c>
      <c r="F69" s="61" t="s">
        <v>144</v>
      </c>
      <c r="G69" s="18"/>
      <c r="X69"/>
    </row>
    <row r="70" spans="1:29" x14ac:dyDescent="0.2">
      <c r="B70" s="70">
        <v>18.562347412109375</v>
      </c>
      <c r="C70" s="65">
        <v>24.252429962158203</v>
      </c>
      <c r="D70" s="66">
        <v>22.554939270019531</v>
      </c>
      <c r="E70" s="67">
        <v>24.495077133178711</v>
      </c>
      <c r="F70" s="68">
        <v>24.981649398803711</v>
      </c>
      <c r="G70" s="55"/>
      <c r="X70"/>
    </row>
    <row r="71" spans="1:29" x14ac:dyDescent="0.2">
      <c r="B71" s="70">
        <v>18.026643753051758</v>
      </c>
      <c r="C71" s="65">
        <v>24.164890289306641</v>
      </c>
      <c r="D71" s="66">
        <v>22.729900360107422</v>
      </c>
      <c r="E71" s="67">
        <v>24.600448608398438</v>
      </c>
      <c r="F71" s="68">
        <v>25.153070449829102</v>
      </c>
      <c r="G71" s="55"/>
      <c r="X71"/>
    </row>
    <row r="72" spans="1:29" x14ac:dyDescent="0.2">
      <c r="B72" s="70">
        <v>18.314321517944336</v>
      </c>
      <c r="C72" s="65">
        <v>24.189088821411133</v>
      </c>
      <c r="D72" s="66">
        <v>23.017135620117188</v>
      </c>
      <c r="E72" s="67">
        <v>24.539676666259766</v>
      </c>
      <c r="F72" s="68">
        <v>24.941539764404297</v>
      </c>
      <c r="G72" s="55"/>
      <c r="I72"/>
      <c r="J72"/>
      <c r="K72"/>
      <c r="L72"/>
      <c r="M72"/>
      <c r="N72"/>
      <c r="O72"/>
      <c r="P72" s="21"/>
      <c r="X72"/>
    </row>
    <row r="73" spans="1:29" x14ac:dyDescent="0.2">
      <c r="A73" s="9" t="s">
        <v>1</v>
      </c>
      <c r="B73" s="40">
        <f t="shared" ref="B73:F73" si="26">AVERAGE(B70:B72)</f>
        <v>18.301104227701824</v>
      </c>
      <c r="C73" s="15">
        <f t="shared" si="26"/>
        <v>24.202136357625324</v>
      </c>
      <c r="D73" s="16">
        <f t="shared" si="26"/>
        <v>22.767325083414715</v>
      </c>
      <c r="E73" s="34">
        <f t="shared" si="26"/>
        <v>24.545067469278973</v>
      </c>
      <c r="F73" s="34">
        <f t="shared" si="26"/>
        <v>25.025419871012371</v>
      </c>
      <c r="G73" s="10"/>
      <c r="I73"/>
      <c r="J73"/>
      <c r="K73"/>
      <c r="L73"/>
      <c r="M73"/>
      <c r="N73"/>
      <c r="O73"/>
      <c r="P73" s="21"/>
      <c r="X73"/>
    </row>
    <row r="74" spans="1:29" x14ac:dyDescent="0.2">
      <c r="A74" s="9" t="s">
        <v>2</v>
      </c>
      <c r="B74" s="35">
        <f>B73-B73</f>
        <v>0</v>
      </c>
      <c r="C74" s="14">
        <f>C73-B73</f>
        <v>5.9010321299235002</v>
      </c>
      <c r="D74" s="14">
        <f>D73-B73</f>
        <v>4.4662208557128906</v>
      </c>
      <c r="E74" s="36">
        <f>E73-B73</f>
        <v>6.2439632415771484</v>
      </c>
      <c r="F74" s="36">
        <f>F73-B73</f>
        <v>6.7243156433105469</v>
      </c>
      <c r="G74" s="5"/>
      <c r="I74"/>
      <c r="J74"/>
      <c r="K74"/>
      <c r="L74"/>
      <c r="M74"/>
      <c r="N74"/>
      <c r="O74"/>
      <c r="P74" s="21"/>
      <c r="X74"/>
    </row>
    <row r="75" spans="1:29" ht="16" thickBot="1" x14ac:dyDescent="0.25">
      <c r="A75" s="9" t="s">
        <v>3</v>
      </c>
      <c r="B75" s="37">
        <f t="shared" ref="B75:F75" si="27">2^-B74</f>
        <v>1</v>
      </c>
      <c r="C75" s="38">
        <f t="shared" si="27"/>
        <v>1.6734483918442844E-2</v>
      </c>
      <c r="D75" s="38">
        <f t="shared" si="27"/>
        <v>4.5241141593270695E-2</v>
      </c>
      <c r="E75" s="39">
        <f t="shared" si="27"/>
        <v>1.3194100034151281E-2</v>
      </c>
      <c r="F75" s="39">
        <f t="shared" si="27"/>
        <v>9.4575640473644387E-3</v>
      </c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29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29" x14ac:dyDescent="0.2">
      <c r="B77" s="31" t="s">
        <v>185</v>
      </c>
      <c r="C77" s="32" t="s">
        <v>15</v>
      </c>
      <c r="D77" s="32" t="s">
        <v>16</v>
      </c>
      <c r="E77" s="31" t="s">
        <v>31</v>
      </c>
      <c r="F77" s="61" t="s">
        <v>145</v>
      </c>
      <c r="G77" s="18"/>
      <c r="X77"/>
    </row>
    <row r="78" spans="1:29" x14ac:dyDescent="0.2">
      <c r="B78" s="70">
        <v>18.572834014892578</v>
      </c>
      <c r="C78" s="65">
        <v>24.201192855834961</v>
      </c>
      <c r="D78" s="66">
        <v>22.830347061157227</v>
      </c>
      <c r="E78" s="67">
        <v>24.631423950195312</v>
      </c>
      <c r="F78" s="69" t="s">
        <v>100</v>
      </c>
      <c r="G78" s="55"/>
      <c r="X78"/>
    </row>
    <row r="79" spans="1:29" x14ac:dyDescent="0.2">
      <c r="B79" s="70">
        <v>18.755191802978516</v>
      </c>
      <c r="C79" s="65">
        <v>23.989021301269531</v>
      </c>
      <c r="D79" s="66"/>
      <c r="E79" s="67">
        <v>24.655168533325195</v>
      </c>
      <c r="F79" s="69" t="s">
        <v>100</v>
      </c>
      <c r="G79" s="55"/>
      <c r="X79"/>
    </row>
    <row r="80" spans="1:29" x14ac:dyDescent="0.2">
      <c r="B80" s="70">
        <v>18.715805053710938</v>
      </c>
      <c r="C80" s="65">
        <v>23.940402984619141</v>
      </c>
      <c r="D80" s="66">
        <v>22.752363204956055</v>
      </c>
      <c r="E80" s="67">
        <v>24.609111785888672</v>
      </c>
      <c r="F80" s="68">
        <v>24.589555740356445</v>
      </c>
      <c r="G80" s="55"/>
      <c r="I80" s="44"/>
      <c r="J80" s="44"/>
      <c r="K80" s="44"/>
      <c r="X80"/>
    </row>
    <row r="81" spans="1:24" x14ac:dyDescent="0.2">
      <c r="A81" s="9" t="s">
        <v>1</v>
      </c>
      <c r="B81" s="41">
        <f t="shared" ref="B81:F81" si="28">AVERAGE(B78:B80)</f>
        <v>18.681276957194012</v>
      </c>
      <c r="C81" s="13">
        <f t="shared" si="28"/>
        <v>24.043539047241211</v>
      </c>
      <c r="D81" s="16">
        <f t="shared" si="28"/>
        <v>22.791355133056641</v>
      </c>
      <c r="E81" s="42">
        <f t="shared" si="28"/>
        <v>24.631901423136394</v>
      </c>
      <c r="F81" s="42">
        <f t="shared" si="28"/>
        <v>24.589555740356445</v>
      </c>
      <c r="G81" s="10"/>
      <c r="I81" s="44"/>
      <c r="J81" s="44"/>
      <c r="K81" s="44"/>
      <c r="X81"/>
    </row>
    <row r="82" spans="1:24" x14ac:dyDescent="0.2">
      <c r="A82" s="9" t="s">
        <v>2</v>
      </c>
      <c r="B82" s="35">
        <f>B81-B81</f>
        <v>0</v>
      </c>
      <c r="C82" s="14">
        <f>C81-B81</f>
        <v>5.3622620900471993</v>
      </c>
      <c r="D82" s="14">
        <f>D81-B81</f>
        <v>4.110078175862629</v>
      </c>
      <c r="E82" s="36">
        <f>E81-B81</f>
        <v>5.9506244659423828</v>
      </c>
      <c r="F82" s="36">
        <f>F81-B81</f>
        <v>5.9082787831624337</v>
      </c>
      <c r="G82" s="5"/>
      <c r="X82"/>
    </row>
    <row r="83" spans="1:24" ht="16" thickBot="1" x14ac:dyDescent="0.25">
      <c r="A83" s="9" t="s">
        <v>3</v>
      </c>
      <c r="B83" s="37">
        <f t="shared" ref="B83:F83" si="29">2^-B82</f>
        <v>1</v>
      </c>
      <c r="C83" s="38">
        <f t="shared" si="29"/>
        <v>2.4310744906627768E-2</v>
      </c>
      <c r="D83" s="38">
        <f t="shared" si="29"/>
        <v>5.790861586702694E-2</v>
      </c>
      <c r="E83" s="39">
        <f t="shared" si="29"/>
        <v>1.6169014213939154E-2</v>
      </c>
      <c r="F83" s="39">
        <f t="shared" si="29"/>
        <v>1.6650637408241471E-2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186</v>
      </c>
      <c r="C85" s="32" t="s">
        <v>146</v>
      </c>
      <c r="D85" s="32" t="s">
        <v>147</v>
      </c>
      <c r="E85" s="31" t="s">
        <v>148</v>
      </c>
      <c r="F85" s="61" t="s">
        <v>149</v>
      </c>
      <c r="I85" s="44"/>
      <c r="J85" s="44"/>
      <c r="K85" s="44"/>
      <c r="X85"/>
    </row>
    <row r="86" spans="1:24" x14ac:dyDescent="0.2">
      <c r="B86" s="70">
        <v>19.71229362487793</v>
      </c>
      <c r="C86" s="65">
        <v>26.350118637084961</v>
      </c>
      <c r="D86" s="66">
        <v>24.977718353271484</v>
      </c>
      <c r="E86" s="67">
        <v>26.162063598632812</v>
      </c>
      <c r="F86" s="68">
        <v>27.937423706054688</v>
      </c>
      <c r="J86" s="21"/>
      <c r="X86"/>
    </row>
    <row r="87" spans="1:24" x14ac:dyDescent="0.2">
      <c r="B87" s="70">
        <v>19.94061279296875</v>
      </c>
      <c r="C87" s="65">
        <v>26.116836547851562</v>
      </c>
      <c r="D87" s="66">
        <v>25.251895904541016</v>
      </c>
      <c r="E87" s="67">
        <v>26.271114349365234</v>
      </c>
      <c r="F87" s="68">
        <v>27.893880844116211</v>
      </c>
      <c r="X87"/>
    </row>
    <row r="88" spans="1:24" x14ac:dyDescent="0.2">
      <c r="B88" s="70"/>
      <c r="C88" s="65">
        <v>26.142663955688477</v>
      </c>
      <c r="D88" s="66">
        <v>25.355234146118164</v>
      </c>
      <c r="E88" s="67">
        <v>26.244508743286133</v>
      </c>
      <c r="F88" s="68">
        <v>27.458932876586914</v>
      </c>
      <c r="X88"/>
    </row>
    <row r="89" spans="1:24" x14ac:dyDescent="0.2">
      <c r="A89" s="9" t="s">
        <v>1</v>
      </c>
      <c r="B89" s="40">
        <f t="shared" ref="B89:F89" si="30">AVERAGE(B86:B88)</f>
        <v>19.82645320892334</v>
      </c>
      <c r="C89" s="15">
        <f t="shared" si="30"/>
        <v>26.203206380208332</v>
      </c>
      <c r="D89" s="16">
        <f t="shared" si="30"/>
        <v>25.194949467976887</v>
      </c>
      <c r="E89" s="34">
        <f t="shared" si="30"/>
        <v>26.225895563761394</v>
      </c>
      <c r="F89" s="34">
        <f t="shared" si="30"/>
        <v>27.763412475585938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6.3767531712849923</v>
      </c>
      <c r="D90" s="14">
        <f>D89-B89</f>
        <v>5.368496259053547</v>
      </c>
      <c r="E90" s="36">
        <f>E89-B89</f>
        <v>6.3994423548380546</v>
      </c>
      <c r="F90" s="36">
        <f>F89-B89</f>
        <v>7.9369592666625977</v>
      </c>
      <c r="X90"/>
    </row>
    <row r="91" spans="1:24" ht="16" thickBot="1" x14ac:dyDescent="0.25">
      <c r="A91" s="9" t="s">
        <v>3</v>
      </c>
      <c r="B91" s="37">
        <f t="shared" ref="B91:F91" si="31">2^-B90</f>
        <v>1</v>
      </c>
      <c r="C91" s="38">
        <f t="shared" si="31"/>
        <v>1.2033889532973118E-2</v>
      </c>
      <c r="D91" s="38">
        <f t="shared" si="31"/>
        <v>2.4205920044231905E-2</v>
      </c>
      <c r="E91" s="39">
        <f t="shared" si="31"/>
        <v>1.1846113671390825E-2</v>
      </c>
      <c r="F91" s="39">
        <f t="shared" si="31"/>
        <v>4.0807236630216884E-3</v>
      </c>
    </row>
    <row r="92" spans="1:24" ht="16" thickBot="1" x14ac:dyDescent="0.25">
      <c r="B92" s="5"/>
      <c r="C92" s="5"/>
      <c r="D92" s="5"/>
      <c r="E92" s="5"/>
      <c r="F92" s="5"/>
    </row>
    <row r="93" spans="1:24" x14ac:dyDescent="0.2">
      <c r="B93" s="31" t="s">
        <v>187</v>
      </c>
      <c r="C93" s="32" t="s">
        <v>161</v>
      </c>
      <c r="D93" s="32" t="s">
        <v>162</v>
      </c>
      <c r="E93" s="31" t="s">
        <v>163</v>
      </c>
      <c r="F93" s="61" t="s">
        <v>164</v>
      </c>
    </row>
    <row r="94" spans="1:24" x14ac:dyDescent="0.2">
      <c r="B94" s="70">
        <v>18.864452362060547</v>
      </c>
      <c r="C94" s="65">
        <v>25.389553070068359</v>
      </c>
      <c r="D94" s="66">
        <v>24.304042816162109</v>
      </c>
      <c r="E94" s="67">
        <v>25.270416259765625</v>
      </c>
      <c r="F94" s="69" t="s">
        <v>100</v>
      </c>
    </row>
    <row r="95" spans="1:24" x14ac:dyDescent="0.2">
      <c r="B95" s="70">
        <v>18.916152954101562</v>
      </c>
      <c r="C95" s="65">
        <v>25.27155876159668</v>
      </c>
      <c r="D95" s="66"/>
      <c r="E95" s="67">
        <v>25.322622299194336</v>
      </c>
      <c r="F95" s="69" t="s">
        <v>100</v>
      </c>
    </row>
    <row r="96" spans="1:24" x14ac:dyDescent="0.2">
      <c r="B96" s="70">
        <v>19.237466812133789</v>
      </c>
      <c r="C96" s="65">
        <v>25.175094604492188</v>
      </c>
      <c r="D96" s="66">
        <v>24.416637420654297</v>
      </c>
      <c r="E96" s="67">
        <v>25.178020477294922</v>
      </c>
      <c r="F96" s="68">
        <v>26.270673751831055</v>
      </c>
    </row>
    <row r="97" spans="1:7" x14ac:dyDescent="0.2">
      <c r="A97" s="9" t="s">
        <v>1</v>
      </c>
      <c r="B97" s="40">
        <f t="shared" ref="B97:F97" si="32">AVERAGE(B94:B96)</f>
        <v>19.006024042765301</v>
      </c>
      <c r="C97" s="15">
        <f t="shared" si="32"/>
        <v>25.278735478719074</v>
      </c>
      <c r="D97" s="16">
        <f t="shared" si="32"/>
        <v>24.360340118408203</v>
      </c>
      <c r="E97" s="34">
        <f t="shared" si="32"/>
        <v>25.257019678751629</v>
      </c>
      <c r="F97" s="34">
        <f t="shared" si="32"/>
        <v>26.270673751831055</v>
      </c>
    </row>
    <row r="98" spans="1:7" x14ac:dyDescent="0.2">
      <c r="A98" s="9" t="s">
        <v>2</v>
      </c>
      <c r="B98" s="35">
        <f>B97-B97</f>
        <v>0</v>
      </c>
      <c r="C98" s="14">
        <f>C97-B97</f>
        <v>6.2727114359537737</v>
      </c>
      <c r="D98" s="14">
        <f>D97-B97</f>
        <v>5.3543160756429025</v>
      </c>
      <c r="E98" s="36">
        <f>E97-B97</f>
        <v>6.2509956359863281</v>
      </c>
      <c r="F98" s="36">
        <f>F97-B97</f>
        <v>7.264649709065754</v>
      </c>
    </row>
    <row r="99" spans="1:7" ht="16" thickBot="1" x14ac:dyDescent="0.25">
      <c r="A99" s="9" t="s">
        <v>3</v>
      </c>
      <c r="B99" s="37">
        <f t="shared" ref="B99:F99" si="33">2^-B98</f>
        <v>1</v>
      </c>
      <c r="C99" s="38">
        <f t="shared" si="33"/>
        <v>1.293378697438001E-2</v>
      </c>
      <c r="D99" s="38">
        <f t="shared" si="33"/>
        <v>2.4445012009656899E-2</v>
      </c>
      <c r="E99" s="39">
        <f t="shared" si="33"/>
        <v>1.3129942095396335E-2</v>
      </c>
      <c r="F99" s="39">
        <f t="shared" si="33"/>
        <v>6.5031314042008001E-3</v>
      </c>
    </row>
    <row r="100" spans="1:7" x14ac:dyDescent="0.2">
      <c r="A100" s="9"/>
      <c r="B100" s="5"/>
      <c r="C100" s="5"/>
      <c r="D100" s="5"/>
      <c r="E100" s="5"/>
    </row>
    <row r="101" spans="1:7" x14ac:dyDescent="0.2">
      <c r="A101" s="9"/>
      <c r="B101" s="5"/>
      <c r="C101" s="5"/>
      <c r="D101" s="5"/>
      <c r="E101" s="5"/>
    </row>
    <row r="102" spans="1:7" x14ac:dyDescent="0.2">
      <c r="B102" s="5"/>
      <c r="C102" s="5"/>
      <c r="D102" s="5"/>
      <c r="E102" s="5"/>
    </row>
    <row r="103" spans="1:7" x14ac:dyDescent="0.2">
      <c r="B103" s="18"/>
      <c r="C103" s="18"/>
      <c r="D103" s="18"/>
      <c r="E103" s="18"/>
    </row>
    <row r="104" spans="1:7" x14ac:dyDescent="0.2">
      <c r="B104" s="18"/>
      <c r="C104" s="18"/>
      <c r="D104" s="18"/>
      <c r="E104" s="18"/>
      <c r="F104" s="18"/>
      <c r="G104" s="18"/>
    </row>
    <row r="105" spans="1:7" x14ac:dyDescent="0.2">
      <c r="B105" s="21"/>
      <c r="C105" s="21"/>
      <c r="D105" s="21"/>
      <c r="E105" s="21"/>
      <c r="F105" s="21"/>
      <c r="G105" s="21"/>
    </row>
    <row r="106" spans="1:7" x14ac:dyDescent="0.2">
      <c r="B106" s="21"/>
      <c r="C106" s="21"/>
      <c r="D106" s="21"/>
      <c r="E106" s="21"/>
      <c r="F106" s="21"/>
      <c r="G106" s="21"/>
    </row>
    <row r="107" spans="1:7" x14ac:dyDescent="0.2">
      <c r="B107" s="21"/>
      <c r="C107" s="21"/>
      <c r="D107" s="21"/>
      <c r="E107" s="21"/>
      <c r="F107" s="21"/>
      <c r="G107" s="21"/>
    </row>
    <row r="108" spans="1:7" x14ac:dyDescent="0.2">
      <c r="A108" s="9"/>
      <c r="B108" s="17"/>
      <c r="C108" s="20"/>
      <c r="D108" s="20"/>
      <c r="E108" s="17"/>
      <c r="F108" s="10"/>
      <c r="G108" s="10"/>
    </row>
    <row r="109" spans="1:7" x14ac:dyDescent="0.2">
      <c r="A109" s="9"/>
      <c r="B109" s="5"/>
      <c r="C109" s="5"/>
      <c r="D109" s="5"/>
      <c r="E109" s="5"/>
      <c r="F109" s="5"/>
      <c r="G109" s="5"/>
    </row>
    <row r="110" spans="1:7" x14ac:dyDescent="0.2">
      <c r="A110" s="9"/>
      <c r="B110" s="5"/>
      <c r="C110" s="5"/>
      <c r="D110" s="5"/>
      <c r="E110" s="5"/>
      <c r="F110" s="5"/>
      <c r="G110" s="5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2"/>
  <sheetViews>
    <sheetView tabSelected="1" zoomScale="59" zoomScaleNormal="59" workbookViewId="0">
      <selection activeCell="AA3" sqref="AA3"/>
    </sheetView>
  </sheetViews>
  <sheetFormatPr baseColWidth="10" defaultColWidth="11.5" defaultRowHeight="15" x14ac:dyDescent="0.2"/>
  <cols>
    <col min="1" max="1" width="11.5" style="3"/>
    <col min="2" max="2" width="13.1640625" style="3" customWidth="1"/>
    <col min="3" max="7" width="11.5" style="3"/>
    <col min="8" max="8" width="10.1640625" style="3" customWidth="1"/>
    <col min="9" max="9" width="13.5" style="3" customWidth="1"/>
    <col min="10" max="10" width="10" style="3" customWidth="1"/>
    <col min="11" max="11" width="13" style="3" customWidth="1"/>
    <col min="12" max="12" width="8" style="3" customWidth="1"/>
    <col min="13" max="13" width="9.83203125" style="3" customWidth="1"/>
    <col min="14" max="16" width="10" style="3" customWidth="1"/>
    <col min="17" max="17" width="13.83203125" style="3" customWidth="1"/>
    <col min="18" max="18" width="12.33203125" style="3" customWidth="1"/>
    <col min="19" max="20" width="9.1640625" style="3" customWidth="1"/>
    <col min="21" max="22" width="11.5" style="3"/>
    <col min="23" max="23" width="14.33203125" style="3" customWidth="1"/>
    <col min="24" max="16384" width="11.5" style="3"/>
  </cols>
  <sheetData>
    <row r="1" spans="1:37" ht="20" thickBot="1" x14ac:dyDescent="0.3">
      <c r="A1" s="1" t="s">
        <v>67</v>
      </c>
      <c r="B1" s="2" t="s">
        <v>0</v>
      </c>
      <c r="I1" s="3" t="s">
        <v>68</v>
      </c>
      <c r="J1" s="64" t="s">
        <v>165</v>
      </c>
      <c r="Q1" s="3" t="s">
        <v>65</v>
      </c>
      <c r="R1" s="4"/>
      <c r="W1" s="46"/>
      <c r="X1" s="47"/>
      <c r="Y1" s="46" t="s">
        <v>66</v>
      </c>
      <c r="Z1" s="46"/>
      <c r="AA1" s="46"/>
      <c r="AB1" s="46"/>
      <c r="AC1" s="46"/>
      <c r="AD1" s="47"/>
    </row>
    <row r="2" spans="1:37" x14ac:dyDescent="0.2">
      <c r="B2" s="31" t="s">
        <v>166</v>
      </c>
      <c r="C2" s="32" t="s">
        <v>5</v>
      </c>
      <c r="D2" s="32" t="s">
        <v>6</v>
      </c>
      <c r="E2" s="31" t="s">
        <v>26</v>
      </c>
      <c r="F2" s="56" t="s">
        <v>37</v>
      </c>
      <c r="G2" s="18"/>
      <c r="H2" s="6"/>
      <c r="I2" s="25"/>
      <c r="J2" s="26" t="s">
        <v>167</v>
      </c>
      <c r="K2" s="26" t="s">
        <v>17</v>
      </c>
      <c r="L2" s="26" t="s">
        <v>18</v>
      </c>
      <c r="M2" s="54" t="s">
        <v>19</v>
      </c>
      <c r="N2" s="59" t="s">
        <v>36</v>
      </c>
      <c r="O2" s="60"/>
      <c r="P2" s="60"/>
      <c r="Q2" s="22"/>
      <c r="R2" s="51" t="s">
        <v>167</v>
      </c>
      <c r="S2" s="51" t="s">
        <v>17</v>
      </c>
      <c r="T2" s="51" t="s">
        <v>18</v>
      </c>
      <c r="U2" s="51" t="s">
        <v>19</v>
      </c>
      <c r="V2" s="53" t="s">
        <v>36</v>
      </c>
      <c r="W2" s="9"/>
      <c r="X2" s="48"/>
      <c r="Y2" s="22"/>
      <c r="Z2" s="51" t="s">
        <v>167</v>
      </c>
      <c r="AA2" s="51" t="s">
        <v>17</v>
      </c>
      <c r="AB2" s="51" t="s">
        <v>18</v>
      </c>
      <c r="AC2" s="51" t="s">
        <v>19</v>
      </c>
      <c r="AD2" s="22" t="s">
        <v>36</v>
      </c>
    </row>
    <row r="3" spans="1:37" x14ac:dyDescent="0.2">
      <c r="B3" s="3">
        <v>18.589574813842773</v>
      </c>
      <c r="C3" s="65">
        <v>23.626466751098633</v>
      </c>
      <c r="D3" s="66">
        <v>22.412254333496094</v>
      </c>
      <c r="E3" s="67">
        <v>24.150167465209961</v>
      </c>
      <c r="F3" s="68">
        <v>24.505380630493164</v>
      </c>
      <c r="G3" s="55"/>
      <c r="I3" s="27" t="s">
        <v>20</v>
      </c>
      <c r="J3" s="22">
        <v>1</v>
      </c>
      <c r="K3" s="23">
        <v>2.2736984563107875E-2</v>
      </c>
      <c r="L3" s="22">
        <v>5.8377362289194878E-2</v>
      </c>
      <c r="M3" s="57">
        <v>1.5431552834294884E-2</v>
      </c>
      <c r="N3" s="22">
        <v>1.2821127969822278E-2</v>
      </c>
      <c r="Q3" s="22" t="s">
        <v>40</v>
      </c>
      <c r="R3" s="22">
        <f>J9/J28</f>
        <v>1</v>
      </c>
      <c r="S3" s="22">
        <f>K9/K28</f>
        <v>1.181960783144546</v>
      </c>
      <c r="T3" s="22">
        <f t="shared" ref="T3:V3" si="0">L9/L28</f>
        <v>0.91113210333044192</v>
      </c>
      <c r="U3" s="22">
        <f t="shared" si="0"/>
        <v>1.2521516443027358</v>
      </c>
      <c r="V3" s="22">
        <f t="shared" si="0"/>
        <v>1.2458705509981822</v>
      </c>
      <c r="X3" s="46"/>
      <c r="Y3" s="22" t="s">
        <v>90</v>
      </c>
      <c r="Z3" s="22">
        <v>1</v>
      </c>
      <c r="AA3" s="22">
        <f>K3/K28</f>
        <v>1.2921939819327788</v>
      </c>
      <c r="AB3" s="22">
        <f>L3/L28</f>
        <v>1.2041312135500131</v>
      </c>
      <c r="AC3" s="22">
        <f>M3/M28</f>
        <v>1.2103605288233192</v>
      </c>
      <c r="AD3" s="22">
        <f>N3/N28</f>
        <v>1.471946786688906</v>
      </c>
      <c r="AF3" s="7"/>
      <c r="AG3" s="7"/>
      <c r="AH3" s="7"/>
      <c r="AI3" s="7"/>
      <c r="AJ3" s="7"/>
      <c r="AK3" s="7"/>
    </row>
    <row r="4" spans="1:37" x14ac:dyDescent="0.2">
      <c r="B4" s="3">
        <v>18.32349967956543</v>
      </c>
      <c r="C4" s="65">
        <v>23.897821426391602</v>
      </c>
      <c r="D4" s="66">
        <v>22.453311920166016</v>
      </c>
      <c r="E4" s="67">
        <v>24.540782928466797</v>
      </c>
      <c r="F4" s="68">
        <v>24.68733024597168</v>
      </c>
      <c r="G4" s="55"/>
      <c r="H4" s="5"/>
      <c r="I4" s="27" t="s">
        <v>21</v>
      </c>
      <c r="J4" s="22">
        <v>1</v>
      </c>
      <c r="K4" s="24">
        <v>1.8984223809184284E-2</v>
      </c>
      <c r="L4" s="24">
        <v>4.6916447573079348E-2</v>
      </c>
      <c r="M4" s="62">
        <v>1.4413901336799368E-2</v>
      </c>
      <c r="N4" s="58">
        <v>8.202117043625624E-3</v>
      </c>
      <c r="O4" s="7"/>
      <c r="P4" s="7"/>
      <c r="Q4" s="22" t="s">
        <v>41</v>
      </c>
      <c r="R4" s="22">
        <f>J10/J28</f>
        <v>1</v>
      </c>
      <c r="S4" s="22">
        <f t="shared" ref="S4:V4" si="1">K10/K28</f>
        <v>0.8002264983509052</v>
      </c>
      <c r="T4" s="22">
        <f t="shared" si="1"/>
        <v>0.67594933640280186</v>
      </c>
      <c r="U4" s="22">
        <f t="shared" si="1"/>
        <v>0.82193622468492222</v>
      </c>
      <c r="V4" s="22">
        <f t="shared" si="1"/>
        <v>0.84762949239333496</v>
      </c>
      <c r="X4" s="46"/>
      <c r="Y4" s="22" t="s">
        <v>91</v>
      </c>
      <c r="Z4" s="22">
        <v>1</v>
      </c>
      <c r="AA4" s="58">
        <f>K4/K28</f>
        <v>1.0789161460617085</v>
      </c>
      <c r="AB4" s="58">
        <f>L4/L28</f>
        <v>0.96773058487577546</v>
      </c>
      <c r="AC4" s="58">
        <f>M4/M28</f>
        <v>1.1305419118705815</v>
      </c>
      <c r="AD4" s="22">
        <f>N4/N28</f>
        <v>0.94165504430094216</v>
      </c>
      <c r="AF4" s="7"/>
      <c r="AG4" s="7"/>
      <c r="AH4" s="7"/>
      <c r="AI4" s="7"/>
      <c r="AJ4" s="7"/>
      <c r="AK4" s="7"/>
    </row>
    <row r="5" spans="1:37" x14ac:dyDescent="0.2">
      <c r="B5" s="3">
        <v>18.185827255249023</v>
      </c>
      <c r="C5" s="65">
        <v>23.951059341430664</v>
      </c>
      <c r="D5" s="66">
        <v>22.528676986694336</v>
      </c>
      <c r="E5" s="67">
        <v>24.461870193481445</v>
      </c>
      <c r="F5" s="68">
        <v>24.762189865112305</v>
      </c>
      <c r="G5" s="55"/>
      <c r="I5" s="27" t="s">
        <v>22</v>
      </c>
      <c r="J5" s="22">
        <v>1</v>
      </c>
      <c r="K5" s="23">
        <v>2.0490440980433511E-2</v>
      </c>
      <c r="L5" s="22">
        <v>6.4519513217618618E-2</v>
      </c>
      <c r="M5" s="57">
        <v>1.419095152461048E-2</v>
      </c>
      <c r="N5" s="22">
        <v>1.1535574029646384E-2</v>
      </c>
      <c r="Q5" s="22" t="s">
        <v>42</v>
      </c>
      <c r="R5" s="22">
        <f>J11/J28</f>
        <v>1</v>
      </c>
      <c r="S5" s="22">
        <f t="shared" ref="S5:V5" si="2">K11/K28</f>
        <v>0.96740090319676464</v>
      </c>
      <c r="T5" s="22">
        <f t="shared" si="2"/>
        <v>0.902808937125952</v>
      </c>
      <c r="U5" s="22">
        <f t="shared" si="2"/>
        <v>1.1016423108391329</v>
      </c>
      <c r="V5" s="22">
        <f t="shared" si="2"/>
        <v>1.0288625098491531</v>
      </c>
      <c r="W5" s="8"/>
      <c r="X5" s="46"/>
      <c r="Y5" s="22" t="s">
        <v>92</v>
      </c>
      <c r="Z5" s="22">
        <v>1</v>
      </c>
      <c r="AA5" s="58">
        <f>K5/K28</f>
        <v>1.1645178562959713</v>
      </c>
      <c r="AB5" s="58">
        <f>L5/L28</f>
        <v>1.3308233997199101</v>
      </c>
      <c r="AC5" s="58">
        <f>M5/M28</f>
        <v>1.1130550357616336</v>
      </c>
      <c r="AD5" s="52">
        <f>N5/N28</f>
        <v>1.3243570429619038</v>
      </c>
      <c r="AE5" s="8"/>
      <c r="AF5" s="7"/>
      <c r="AG5" s="7"/>
      <c r="AH5" s="7"/>
      <c r="AI5" s="7"/>
      <c r="AJ5" s="7"/>
      <c r="AK5" s="7"/>
    </row>
    <row r="6" spans="1:37" x14ac:dyDescent="0.2">
      <c r="A6" s="9" t="s">
        <v>1</v>
      </c>
      <c r="B6" s="33">
        <f t="shared" ref="B6:F6" si="3">AVERAGE(B3:B5)</f>
        <v>18.366300582885742</v>
      </c>
      <c r="C6" s="11">
        <f t="shared" si="3"/>
        <v>23.825115839640301</v>
      </c>
      <c r="D6" s="12">
        <f t="shared" si="3"/>
        <v>22.464747746785481</v>
      </c>
      <c r="E6" s="34">
        <f t="shared" si="3"/>
        <v>24.384273529052734</v>
      </c>
      <c r="F6" s="34">
        <f t="shared" si="3"/>
        <v>24.651633580525715</v>
      </c>
      <c r="G6" s="10"/>
      <c r="H6" s="5"/>
      <c r="I6" s="27" t="s">
        <v>69</v>
      </c>
      <c r="J6" s="22">
        <v>1</v>
      </c>
      <c r="K6" s="24">
        <v>1.7456963451196968E-2</v>
      </c>
      <c r="L6" s="24">
        <v>4.8675194231759977E-2</v>
      </c>
      <c r="M6" s="62">
        <v>1.3095051166579936E-2</v>
      </c>
      <c r="N6" s="58">
        <v>7.6293732380546177E-3</v>
      </c>
      <c r="O6" s="7"/>
      <c r="P6" s="7"/>
      <c r="Q6" s="22" t="s">
        <v>89</v>
      </c>
      <c r="R6" s="22">
        <f>J12/J28</f>
        <v>1</v>
      </c>
      <c r="S6" s="22">
        <f t="shared" ref="S6:V6" si="4">K12/K28</f>
        <v>1.0137519291599184</v>
      </c>
      <c r="T6" s="22">
        <f t="shared" si="4"/>
        <v>1.0110973196836308</v>
      </c>
      <c r="U6" s="22">
        <f t="shared" si="4"/>
        <v>1.221232722540933</v>
      </c>
      <c r="V6" s="22">
        <f t="shared" si="4"/>
        <v>0.89078266467280787</v>
      </c>
      <c r="X6" s="46"/>
      <c r="Y6" s="22" t="s">
        <v>93</v>
      </c>
      <c r="Z6" s="22">
        <v>1</v>
      </c>
      <c r="AA6" s="58">
        <f>K6/K28</f>
        <v>0.99211850418628311</v>
      </c>
      <c r="AB6" s="58">
        <f>L6/L28</f>
        <v>1.0040076906818409</v>
      </c>
      <c r="AC6" s="58">
        <f>M6/M28</f>
        <v>1.0270990369631416</v>
      </c>
      <c r="AD6" s="58">
        <f>N6/N28</f>
        <v>0.87590042378779054</v>
      </c>
    </row>
    <row r="7" spans="1:37" x14ac:dyDescent="0.2">
      <c r="A7" s="9" t="s">
        <v>2</v>
      </c>
      <c r="B7" s="35">
        <f>B6-B6</f>
        <v>0</v>
      </c>
      <c r="C7" s="14">
        <f>C6-B6</f>
        <v>5.4588152567545585</v>
      </c>
      <c r="D7" s="14">
        <f>D6-B6</f>
        <v>4.0984471638997384</v>
      </c>
      <c r="E7" s="36">
        <f>E6-B6</f>
        <v>6.0179729461669922</v>
      </c>
      <c r="F7" s="36">
        <f>F6-B6</f>
        <v>6.2853329976399728</v>
      </c>
      <c r="G7" s="5"/>
      <c r="H7" s="5"/>
      <c r="I7" s="27" t="s">
        <v>70</v>
      </c>
      <c r="J7" s="22">
        <v>1</v>
      </c>
      <c r="K7" s="24">
        <v>1.2863526070598924E-2</v>
      </c>
      <c r="L7" s="24">
        <v>3.5554327745396588E-2</v>
      </c>
      <c r="M7" s="62">
        <v>9.5217723297680752E-3</v>
      </c>
      <c r="N7" s="58">
        <v>5.9643452663109692E-3</v>
      </c>
      <c r="O7" s="7"/>
      <c r="P7" s="7"/>
      <c r="Q7" s="22" t="s">
        <v>32</v>
      </c>
      <c r="R7" s="22">
        <f>AVERAGE(R3:R6)</f>
        <v>1</v>
      </c>
      <c r="S7" s="22">
        <f t="shared" ref="S7:V7" si="5">AVERAGE(S3:S6)</f>
        <v>0.99083502846303351</v>
      </c>
      <c r="T7" s="22">
        <f t="shared" si="5"/>
        <v>0.87524692413570659</v>
      </c>
      <c r="U7" s="22">
        <f t="shared" si="5"/>
        <v>1.099240725591931</v>
      </c>
      <c r="V7" s="22">
        <f t="shared" si="5"/>
        <v>1.0032863044783695</v>
      </c>
      <c r="X7" s="46"/>
      <c r="Y7" s="22" t="s">
        <v>94</v>
      </c>
      <c r="Z7" s="22">
        <v>1</v>
      </c>
      <c r="AA7" s="58">
        <f>K7/K28</f>
        <v>0.73106312443180388</v>
      </c>
      <c r="AB7" s="58">
        <f>L7/L28</f>
        <v>0.73336776682257565</v>
      </c>
      <c r="AC7" s="58">
        <f>M7/M28</f>
        <v>0.74683199520794941</v>
      </c>
      <c r="AD7" s="58">
        <f>N7/N28</f>
        <v>0.68474465508133542</v>
      </c>
    </row>
    <row r="8" spans="1:37" ht="16" thickBot="1" x14ac:dyDescent="0.25">
      <c r="A8" s="9" t="s">
        <v>3</v>
      </c>
      <c r="B8" s="37">
        <v>1</v>
      </c>
      <c r="C8" s="38">
        <f>2^-C7</f>
        <v>2.2736984563107875E-2</v>
      </c>
      <c r="D8" s="38">
        <f>2^-D7</f>
        <v>5.8377362289194878E-2</v>
      </c>
      <c r="E8" s="39">
        <f>2^-E7</f>
        <v>1.5431552834294884E-2</v>
      </c>
      <c r="F8" s="39">
        <f>2^-F7</f>
        <v>1.2821127969822278E-2</v>
      </c>
      <c r="G8" s="5"/>
      <c r="I8" s="28" t="s">
        <v>71</v>
      </c>
      <c r="J8" s="29">
        <v>1</v>
      </c>
      <c r="K8" s="29">
        <v>1.3041721773394714E-2</v>
      </c>
      <c r="L8" s="29">
        <v>3.6842541679602311E-2</v>
      </c>
      <c r="M8" s="57">
        <v>9.8440745458527028E-3</v>
      </c>
      <c r="N8" s="22">
        <v>6.1093842248467218E-3</v>
      </c>
      <c r="Q8" s="22" t="s">
        <v>33</v>
      </c>
      <c r="R8" s="22">
        <f>STDEV(R3:R6)</f>
        <v>0</v>
      </c>
      <c r="S8" s="22">
        <f>STDEV(S3:S5)</f>
        <v>0.19135668610637757</v>
      </c>
      <c r="T8" s="22">
        <f>STDEV(T3:T5)</f>
        <v>0.13344504948709185</v>
      </c>
      <c r="U8" s="22">
        <f>STDEV(U3:U5)</f>
        <v>0.21831699482186245</v>
      </c>
      <c r="V8" s="22">
        <f>STDEV(V3:V5)</f>
        <v>0.19938816301299908</v>
      </c>
      <c r="X8" s="46"/>
      <c r="Y8" s="22" t="s">
        <v>95</v>
      </c>
      <c r="Z8" s="22">
        <v>1</v>
      </c>
      <c r="AA8" s="58">
        <f>K8/K28</f>
        <v>0.74119038709145391</v>
      </c>
      <c r="AB8" s="58">
        <f>L8/L28</f>
        <v>0.75993934434988508</v>
      </c>
      <c r="AC8" s="58">
        <f>M8/M28</f>
        <v>0.77211149137337487</v>
      </c>
      <c r="AD8" s="58">
        <f>N8/N28</f>
        <v>0.70139604717912185</v>
      </c>
    </row>
    <row r="9" spans="1:37" ht="16" thickBot="1" x14ac:dyDescent="0.25">
      <c r="B9" s="5"/>
      <c r="C9" s="5"/>
      <c r="D9" s="5"/>
      <c r="E9" s="5"/>
      <c r="F9" s="5"/>
      <c r="G9" s="5"/>
      <c r="H9" s="6"/>
      <c r="I9" s="27" t="s">
        <v>43</v>
      </c>
      <c r="J9" s="22">
        <v>1</v>
      </c>
      <c r="K9" s="24">
        <v>2.0797360501834051E-2</v>
      </c>
      <c r="L9" s="24">
        <v>4.4172502374242417E-2</v>
      </c>
      <c r="M9" s="62">
        <v>1.5964370776690686E-2</v>
      </c>
      <c r="N9" s="58">
        <v>1.0851931545781252E-2</v>
      </c>
      <c r="O9" s="6"/>
      <c r="P9" s="6"/>
      <c r="Q9" s="22" t="s">
        <v>34</v>
      </c>
      <c r="R9" s="22">
        <f>R8/SQRT(4)</f>
        <v>0</v>
      </c>
      <c r="S9" s="22">
        <f t="shared" ref="S9:V9" si="6">S8/SQRT(4)</f>
        <v>9.5678343053188786E-2</v>
      </c>
      <c r="T9" s="22">
        <f t="shared" si="6"/>
        <v>6.6722524743545925E-2</v>
      </c>
      <c r="U9" s="22">
        <f t="shared" si="6"/>
        <v>0.10915849741093123</v>
      </c>
      <c r="V9" s="22">
        <f t="shared" si="6"/>
        <v>9.9694081506499541E-2</v>
      </c>
      <c r="W9" s="6"/>
      <c r="X9" s="49"/>
      <c r="Y9" s="22" t="s">
        <v>32</v>
      </c>
      <c r="Z9" s="22">
        <f>AVERAGE(Z3:Z8)</f>
        <v>1</v>
      </c>
      <c r="AA9" s="22">
        <f t="shared" ref="AA9:AD9" si="7">AVERAGE(AA3:AA8)</f>
        <v>1</v>
      </c>
      <c r="AB9" s="22">
        <f t="shared" si="7"/>
        <v>1</v>
      </c>
      <c r="AC9" s="22">
        <f t="shared" si="7"/>
        <v>1</v>
      </c>
      <c r="AD9" s="22">
        <f t="shared" si="7"/>
        <v>1</v>
      </c>
      <c r="AE9" s="49"/>
    </row>
    <row r="10" spans="1:37" x14ac:dyDescent="0.2">
      <c r="B10" s="31" t="s">
        <v>168</v>
      </c>
      <c r="C10" s="32" t="s">
        <v>7</v>
      </c>
      <c r="D10" s="32" t="s">
        <v>8</v>
      </c>
      <c r="E10" s="31" t="s">
        <v>27</v>
      </c>
      <c r="F10" s="56" t="s">
        <v>38</v>
      </c>
      <c r="G10" s="18"/>
      <c r="I10" s="27" t="s">
        <v>44</v>
      </c>
      <c r="J10" s="22">
        <v>1</v>
      </c>
      <c r="K10" s="24">
        <v>1.4080500137278081E-2</v>
      </c>
      <c r="L10" s="24">
        <v>3.277063068898535E-2</v>
      </c>
      <c r="M10" s="62">
        <v>1.0479317505484965E-2</v>
      </c>
      <c r="N10" s="58">
        <v>7.3831243705600701E-3</v>
      </c>
      <c r="Q10" s="23" t="s">
        <v>35</v>
      </c>
      <c r="R10" s="23" t="e">
        <f>TTEST(R3:R6,Z3:Z8,2,2)</f>
        <v>#DIV/0!</v>
      </c>
      <c r="S10" s="23">
        <f t="shared" ref="S10:V10" si="8">TTEST(S3:S6,AA3:AA8,2,2)</f>
        <v>0.94614389781353403</v>
      </c>
      <c r="T10" s="23">
        <f t="shared" si="8"/>
        <v>0.37668893964782413</v>
      </c>
      <c r="U10" s="23">
        <f t="shared" si="8"/>
        <v>0.45446094298514017</v>
      </c>
      <c r="V10" s="23">
        <f t="shared" si="8"/>
        <v>0.98598849104893671</v>
      </c>
      <c r="W10" s="49"/>
      <c r="X10" s="49"/>
      <c r="Y10" s="22" t="s">
        <v>33</v>
      </c>
      <c r="Z10" s="22">
        <f>STDEV(Z3:Z8)</f>
        <v>0</v>
      </c>
      <c r="AA10" s="22">
        <f t="shared" ref="AA10:AD10" si="9">STDEV(AA3:AA8)</f>
        <v>0.22717516720702713</v>
      </c>
      <c r="AB10" s="22">
        <f t="shared" si="9"/>
        <v>0.23702021730014755</v>
      </c>
      <c r="AC10" s="22">
        <f t="shared" si="9"/>
        <v>0.19536414859001269</v>
      </c>
      <c r="AD10" s="22">
        <f t="shared" si="9"/>
        <v>0.32719912976552618</v>
      </c>
      <c r="AE10" s="49"/>
    </row>
    <row r="11" spans="1:37" ht="16" thickBot="1" x14ac:dyDescent="0.25">
      <c r="B11" s="3">
        <v>19.086753845214844</v>
      </c>
      <c r="C11" s="65">
        <v>24.456806182861328</v>
      </c>
      <c r="D11" s="66">
        <v>22.974376678466797</v>
      </c>
      <c r="E11" s="67">
        <v>24.773700714111328</v>
      </c>
      <c r="F11" s="68">
        <v>25.604551315307617</v>
      </c>
      <c r="G11" s="55"/>
      <c r="H11" s="5"/>
      <c r="I11" s="28" t="s">
        <v>45</v>
      </c>
      <c r="J11" s="29">
        <v>1</v>
      </c>
      <c r="K11" s="29">
        <v>1.7022041357460597E-2</v>
      </c>
      <c r="L11" s="29">
        <v>4.3768987804198002E-2</v>
      </c>
      <c r="M11" s="57">
        <v>1.4045444410464864E-2</v>
      </c>
      <c r="N11" s="22">
        <v>8.9617220006992428E-3</v>
      </c>
      <c r="Y11" s="22" t="s">
        <v>34</v>
      </c>
      <c r="Z11" s="22">
        <f>Z10/SQRT(6)</f>
        <v>0</v>
      </c>
      <c r="AA11" s="22">
        <f t="shared" ref="AA11:AD11" si="10">AA10/SQRT(6)</f>
        <v>9.2743873648111069E-2</v>
      </c>
      <c r="AB11" s="22">
        <f t="shared" si="10"/>
        <v>9.6763098518158577E-2</v>
      </c>
      <c r="AC11" s="22">
        <f t="shared" si="10"/>
        <v>7.9757079679800807E-2</v>
      </c>
      <c r="AD11" s="22">
        <f t="shared" si="10"/>
        <v>0.13357848536803976</v>
      </c>
    </row>
    <row r="12" spans="1:37" ht="16" thickBot="1" x14ac:dyDescent="0.25">
      <c r="B12" s="3">
        <v>18.348411560058594</v>
      </c>
      <c r="C12" s="65">
        <v>24.398345947265625</v>
      </c>
      <c r="D12" s="66">
        <v>23.072551727294922</v>
      </c>
      <c r="E12" s="67">
        <v>24.919710159301758</v>
      </c>
      <c r="F12" s="68">
        <v>25.715997695922852</v>
      </c>
      <c r="G12" s="55"/>
      <c r="I12" s="28" t="s">
        <v>88</v>
      </c>
      <c r="J12" s="29">
        <v>1</v>
      </c>
      <c r="K12" s="29">
        <v>1.7837617483447588E-2</v>
      </c>
      <c r="L12" s="29">
        <v>4.9018905810760821E-2</v>
      </c>
      <c r="M12" s="57">
        <v>1.5570168418480492E-2</v>
      </c>
      <c r="N12" s="22">
        <v>7.7590023228761842E-3</v>
      </c>
      <c r="V12" s="8"/>
      <c r="X12" s="21"/>
      <c r="Y12" s="21"/>
      <c r="Z12" s="43"/>
      <c r="AA12" s="43"/>
      <c r="AB12" s="43"/>
      <c r="AC12" s="43"/>
      <c r="AF12" s="43"/>
      <c r="AG12" s="43"/>
      <c r="AH12" s="43"/>
      <c r="AI12" s="43"/>
      <c r="AJ12" s="43"/>
      <c r="AK12" s="43"/>
    </row>
    <row r="13" spans="1:37" x14ac:dyDescent="0.2">
      <c r="B13" s="3">
        <v>18.660346984863281</v>
      </c>
      <c r="C13" s="65">
        <v>24.397525787353516</v>
      </c>
      <c r="D13" s="66">
        <v>23.289871215820312</v>
      </c>
      <c r="E13" s="67">
        <v>24.751287460327148</v>
      </c>
      <c r="F13" s="68">
        <v>25.564327239990234</v>
      </c>
      <c r="G13" s="55"/>
      <c r="H13" s="5"/>
      <c r="X13" s="21"/>
      <c r="Y13" s="21"/>
      <c r="Z13" s="43"/>
      <c r="AA13" s="43"/>
      <c r="AB13" s="43"/>
      <c r="AC13" s="43"/>
      <c r="AF13" s="43"/>
      <c r="AG13" s="43"/>
      <c r="AH13" s="43"/>
      <c r="AI13" s="43"/>
      <c r="AJ13" s="43"/>
      <c r="AK13" s="43"/>
    </row>
    <row r="14" spans="1:37" x14ac:dyDescent="0.2">
      <c r="A14" s="9" t="s">
        <v>1</v>
      </c>
      <c r="B14" s="40">
        <f t="shared" ref="B14:F14" si="11">AVERAGE(B11:B13)</f>
        <v>18.698504130045574</v>
      </c>
      <c r="C14" s="15">
        <f t="shared" si="11"/>
        <v>24.417559305826824</v>
      </c>
      <c r="D14" s="16">
        <f t="shared" si="11"/>
        <v>23.112266540527344</v>
      </c>
      <c r="E14" s="34">
        <f t="shared" si="11"/>
        <v>24.814899444580078</v>
      </c>
      <c r="F14" s="34">
        <f t="shared" si="11"/>
        <v>25.628292083740234</v>
      </c>
      <c r="G14" s="10"/>
      <c r="H14" s="5"/>
      <c r="S14" s="18"/>
      <c r="T14" s="18"/>
      <c r="U14" s="18"/>
      <c r="V14" s="8"/>
      <c r="X14" s="21"/>
      <c r="Y14" s="21"/>
      <c r="Z14" s="43"/>
      <c r="AA14" s="43"/>
      <c r="AB14" s="43"/>
      <c r="AC14" s="43"/>
      <c r="AF14" s="43"/>
      <c r="AG14" s="43"/>
      <c r="AH14" s="43"/>
      <c r="AI14" s="43"/>
      <c r="AJ14" s="43"/>
      <c r="AK14" s="43"/>
    </row>
    <row r="15" spans="1:37" x14ac:dyDescent="0.2">
      <c r="A15" s="9" t="s">
        <v>2</v>
      </c>
      <c r="B15" s="35">
        <f>B14-B14</f>
        <v>0</v>
      </c>
      <c r="C15" s="14">
        <f>C14-B14</f>
        <v>5.71905517578125</v>
      </c>
      <c r="D15" s="14">
        <f>D14-B14</f>
        <v>4.4137624104817696</v>
      </c>
      <c r="E15" s="36">
        <f>E14-B14</f>
        <v>6.116395314534504</v>
      </c>
      <c r="F15" s="36">
        <f>F14-B14</f>
        <v>6.9297879536946603</v>
      </c>
      <c r="G15" s="5"/>
      <c r="H15" s="5"/>
      <c r="X15" s="21"/>
      <c r="Y15" s="21"/>
      <c r="Z15" s="43"/>
      <c r="AA15" s="43"/>
      <c r="AB15" s="43"/>
      <c r="AC15" s="43"/>
      <c r="AF15" s="43"/>
      <c r="AG15" s="43"/>
      <c r="AH15" s="43"/>
      <c r="AI15" s="43"/>
      <c r="AJ15" s="43"/>
      <c r="AK15" s="43"/>
    </row>
    <row r="16" spans="1:37" ht="16" thickBot="1" x14ac:dyDescent="0.25">
      <c r="A16" s="9" t="s">
        <v>3</v>
      </c>
      <c r="B16" s="37">
        <f t="shared" ref="B16:F16" si="12">2^-B15</f>
        <v>1</v>
      </c>
      <c r="C16" s="38">
        <f t="shared" si="12"/>
        <v>1.8984223809184284E-2</v>
      </c>
      <c r="D16" s="38">
        <f t="shared" si="12"/>
        <v>4.6916447573079348E-2</v>
      </c>
      <c r="E16" s="39">
        <f t="shared" si="12"/>
        <v>1.4413901336799368E-2</v>
      </c>
      <c r="F16" s="39">
        <f t="shared" si="12"/>
        <v>8.202117043625624E-3</v>
      </c>
      <c r="G16" s="5"/>
      <c r="H16" s="6"/>
      <c r="X16" s="21"/>
      <c r="Y16" s="21"/>
      <c r="Z16" s="43"/>
      <c r="AA16" s="43"/>
      <c r="AB16" s="43"/>
      <c r="AC16" s="43"/>
      <c r="AF16" s="43"/>
      <c r="AG16" s="43"/>
      <c r="AH16" s="43"/>
      <c r="AI16" s="43"/>
      <c r="AJ16" s="43"/>
      <c r="AK16" s="43"/>
    </row>
    <row r="17" spans="1:37" ht="16" thickBot="1" x14ac:dyDescent="0.25">
      <c r="B17" s="5"/>
      <c r="C17" s="5"/>
      <c r="D17" s="5"/>
      <c r="E17" s="5"/>
      <c r="F17" s="5"/>
      <c r="G17" s="5"/>
      <c r="K17" s="5"/>
      <c r="L17" s="5"/>
      <c r="X17" s="21"/>
      <c r="AF17" s="43"/>
    </row>
    <row r="18" spans="1:37" x14ac:dyDescent="0.2">
      <c r="B18" s="31" t="s">
        <v>169</v>
      </c>
      <c r="C18" s="32" t="s">
        <v>9</v>
      </c>
      <c r="D18" s="32" t="s">
        <v>10</v>
      </c>
      <c r="E18" s="31" t="s">
        <v>28</v>
      </c>
      <c r="F18" s="56" t="s">
        <v>39</v>
      </c>
      <c r="G18" s="18"/>
      <c r="H18" s="5"/>
      <c r="I18" s="5"/>
      <c r="J18" s="44"/>
      <c r="K18" s="44"/>
      <c r="L18" s="44"/>
      <c r="M18" s="60"/>
      <c r="N18" s="60"/>
      <c r="O18" s="60"/>
      <c r="P18" s="7"/>
      <c r="X18" s="21"/>
      <c r="Y18" s="21"/>
      <c r="Z18" s="43"/>
      <c r="AA18" s="43"/>
      <c r="AB18" s="43"/>
      <c r="AC18" s="43"/>
      <c r="AF18" s="43"/>
      <c r="AG18" s="43"/>
      <c r="AH18" s="43"/>
      <c r="AI18" s="43"/>
      <c r="AJ18" s="43"/>
      <c r="AK18" s="43"/>
    </row>
    <row r="19" spans="1:37" x14ac:dyDescent="0.2">
      <c r="B19" s="3">
        <v>18.697820663452148</v>
      </c>
      <c r="C19" s="65">
        <v>23.925119400024414</v>
      </c>
      <c r="D19" s="66">
        <v>22.188251495361328</v>
      </c>
      <c r="E19" s="67">
        <v>24.246944427490234</v>
      </c>
      <c r="F19" s="68">
        <v>24.62309455871582</v>
      </c>
      <c r="G19" s="55"/>
      <c r="H19"/>
      <c r="AF19" s="43"/>
    </row>
    <row r="20" spans="1:37" x14ac:dyDescent="0.2">
      <c r="B20" s="3">
        <v>17.947078704833984</v>
      </c>
      <c r="C20" s="65">
        <v>23.804315567016602</v>
      </c>
      <c r="D20" s="66">
        <v>22.160905838012695</v>
      </c>
      <c r="E20" s="67">
        <v>24.539749145507812</v>
      </c>
      <c r="F20" s="68">
        <v>24.735015869140625</v>
      </c>
      <c r="G20" s="55"/>
      <c r="H20"/>
      <c r="R20" s="7"/>
      <c r="S20" s="7"/>
      <c r="T20" s="7"/>
      <c r="Y20" s="21"/>
      <c r="Z20"/>
      <c r="AA20"/>
      <c r="AB20"/>
      <c r="AC20"/>
      <c r="AF20"/>
      <c r="AG20"/>
      <c r="AH20"/>
      <c r="AI20"/>
      <c r="AJ20"/>
      <c r="AK20"/>
    </row>
    <row r="21" spans="1:37" x14ac:dyDescent="0.2">
      <c r="B21" s="3">
        <v>18.261682510375977</v>
      </c>
      <c r="C21" s="65">
        <v>24.003862380981445</v>
      </c>
      <c r="D21" s="66">
        <v>22.41978645324707</v>
      </c>
      <c r="E21" s="67">
        <v>24.536542892456055</v>
      </c>
      <c r="F21" s="68">
        <v>24.861770629882812</v>
      </c>
      <c r="G21" s="55"/>
      <c r="H21"/>
      <c r="R21" s="18"/>
      <c r="S21" s="18"/>
      <c r="T21" s="18"/>
      <c r="Y21" s="21"/>
      <c r="Z21"/>
      <c r="AA21"/>
      <c r="AB21"/>
      <c r="AC21"/>
      <c r="AF21"/>
      <c r="AG21"/>
      <c r="AH21"/>
      <c r="AI21"/>
      <c r="AJ21"/>
      <c r="AK21"/>
    </row>
    <row r="22" spans="1:37" x14ac:dyDescent="0.2">
      <c r="A22" s="9" t="s">
        <v>1</v>
      </c>
      <c r="B22" s="41">
        <f t="shared" ref="B22:F22" si="13">AVERAGE(B19:B21)</f>
        <v>18.302193959554035</v>
      </c>
      <c r="C22" s="13">
        <f t="shared" si="13"/>
        <v>23.911099116007488</v>
      </c>
      <c r="D22" s="16">
        <f t="shared" si="13"/>
        <v>22.256314595540363</v>
      </c>
      <c r="E22" s="42">
        <f t="shared" si="13"/>
        <v>24.441078821818035</v>
      </c>
      <c r="F22" s="42">
        <f t="shared" si="13"/>
        <v>24.739960352579754</v>
      </c>
      <c r="G22" s="10"/>
      <c r="I22" s="44"/>
      <c r="J22" s="44"/>
      <c r="K22" s="44"/>
      <c r="L22" s="44"/>
      <c r="M22" s="44"/>
      <c r="N22" s="44"/>
      <c r="O22" s="44"/>
      <c r="P22" s="21"/>
      <c r="Y22" s="21"/>
      <c r="Z22"/>
      <c r="AA22"/>
      <c r="AB22"/>
      <c r="AC22"/>
      <c r="AF22"/>
      <c r="AG22"/>
      <c r="AH22"/>
      <c r="AI22"/>
      <c r="AJ22"/>
      <c r="AK22"/>
    </row>
    <row r="23" spans="1:37" x14ac:dyDescent="0.2">
      <c r="A23" s="9" t="s">
        <v>2</v>
      </c>
      <c r="B23" s="35">
        <f>B22-B22</f>
        <v>0</v>
      </c>
      <c r="C23" s="14">
        <f>C22-B22</f>
        <v>5.6089051564534529</v>
      </c>
      <c r="D23" s="14">
        <f>D22-B22</f>
        <v>3.9541206359863281</v>
      </c>
      <c r="E23" s="36">
        <f>E22-B22</f>
        <v>6.1388848622639998</v>
      </c>
      <c r="F23" s="36">
        <f>F22-B22</f>
        <v>6.4377663930257185</v>
      </c>
      <c r="G23" s="5"/>
      <c r="I23"/>
      <c r="J23"/>
      <c r="K23"/>
      <c r="L23"/>
      <c r="M23"/>
      <c r="N23"/>
      <c r="O23"/>
      <c r="P23" s="21"/>
      <c r="Y23" s="21"/>
      <c r="Z23"/>
      <c r="AA23"/>
      <c r="AB23"/>
      <c r="AC23"/>
      <c r="AF23"/>
      <c r="AG23"/>
      <c r="AH23"/>
      <c r="AI23"/>
      <c r="AJ23"/>
      <c r="AK23"/>
    </row>
    <row r="24" spans="1:37" ht="16" thickBot="1" x14ac:dyDescent="0.25">
      <c r="A24" s="9" t="s">
        <v>3</v>
      </c>
      <c r="B24" s="37">
        <f t="shared" ref="B24:F24" si="14">2^-B23</f>
        <v>1</v>
      </c>
      <c r="C24" s="38">
        <f t="shared" si="14"/>
        <v>2.0490440980433511E-2</v>
      </c>
      <c r="D24" s="38">
        <f t="shared" si="14"/>
        <v>6.4519513217618618E-2</v>
      </c>
      <c r="E24" s="39">
        <f t="shared" si="14"/>
        <v>1.419095152461048E-2</v>
      </c>
      <c r="F24" s="39">
        <f t="shared" si="14"/>
        <v>1.1535574029646384E-2</v>
      </c>
      <c r="G24" s="5"/>
      <c r="I24"/>
      <c r="J24"/>
      <c r="K24"/>
      <c r="L24"/>
      <c r="M24"/>
      <c r="N24"/>
      <c r="O24"/>
      <c r="P24" s="21"/>
      <c r="Q24" s="7"/>
      <c r="R24" s="21"/>
      <c r="S24" s="21"/>
      <c r="W24" s="18"/>
    </row>
    <row r="25" spans="1:37" ht="16" thickBot="1" x14ac:dyDescent="0.25">
      <c r="B25" s="5"/>
      <c r="C25" s="5"/>
      <c r="D25" s="5"/>
      <c r="E25" s="5"/>
      <c r="F25" s="5"/>
      <c r="T25" s="8"/>
      <c r="U25" s="8"/>
    </row>
    <row r="26" spans="1:37" x14ac:dyDescent="0.2">
      <c r="B26" s="31" t="s">
        <v>170</v>
      </c>
      <c r="C26" s="32" t="s">
        <v>72</v>
      </c>
      <c r="D26" s="32" t="s">
        <v>73</v>
      </c>
      <c r="E26" s="31" t="s">
        <v>74</v>
      </c>
      <c r="F26" s="56" t="s">
        <v>75</v>
      </c>
      <c r="T26" s="8"/>
      <c r="U26" s="8"/>
    </row>
    <row r="27" spans="1:37" ht="16" thickBot="1" x14ac:dyDescent="0.25">
      <c r="B27" s="3">
        <v>18.609659194946289</v>
      </c>
      <c r="C27" s="65">
        <v>24.181793212890625</v>
      </c>
      <c r="D27" s="66">
        <v>22.405742645263672</v>
      </c>
      <c r="E27" s="67">
        <v>24.35051155090332</v>
      </c>
      <c r="F27" s="68">
        <v>25.265247344970703</v>
      </c>
      <c r="T27" s="8"/>
      <c r="U27" s="8"/>
    </row>
    <row r="28" spans="1:37" x14ac:dyDescent="0.2">
      <c r="B28" s="3">
        <v>17.86298942565918</v>
      </c>
      <c r="C28" s="65">
        <v>24.010881423950195</v>
      </c>
      <c r="D28" s="66">
        <v>22.641597747802734</v>
      </c>
      <c r="E28" s="67">
        <v>24.619747161865234</v>
      </c>
      <c r="F28" s="68">
        <v>25.391124725341797</v>
      </c>
      <c r="I28" s="25" t="s">
        <v>23</v>
      </c>
      <c r="J28" s="30">
        <f>AVERAGE(J3:J8)</f>
        <v>1</v>
      </c>
      <c r="K28" s="30">
        <f t="shared" ref="K28:N28" si="15">AVERAGE(K3:K8)</f>
        <v>1.7595643441319381E-2</v>
      </c>
      <c r="L28" s="30">
        <f t="shared" si="15"/>
        <v>4.8480897789441951E-2</v>
      </c>
      <c r="M28" s="30">
        <f t="shared" si="15"/>
        <v>1.2749550622984241E-2</v>
      </c>
      <c r="N28" s="30">
        <f t="shared" si="15"/>
        <v>8.7103202953844328E-3</v>
      </c>
      <c r="T28" s="8"/>
      <c r="U28" s="8"/>
    </row>
    <row r="29" spans="1:37" x14ac:dyDescent="0.2">
      <c r="B29" s="3">
        <v>18.276393890380859</v>
      </c>
      <c r="C29" s="65">
        <v>24.076528549194336</v>
      </c>
      <c r="D29" s="66">
        <v>22.783710479736328</v>
      </c>
      <c r="E29" s="67">
        <v>24.54328727722168</v>
      </c>
      <c r="F29" s="68">
        <v>25.195329666137695</v>
      </c>
      <c r="I29" s="27" t="s">
        <v>46</v>
      </c>
      <c r="J29" s="22">
        <f>AVERAGE(J9:J12)</f>
        <v>1</v>
      </c>
      <c r="K29" s="22">
        <f t="shared" ref="K29:N29" si="16">AVERAGE(K9:K12)</f>
        <v>1.7434379870005082E-2</v>
      </c>
      <c r="L29" s="22">
        <f t="shared" si="16"/>
        <v>4.2432756669546649E-2</v>
      </c>
      <c r="M29" s="22">
        <f t="shared" si="16"/>
        <v>1.4014825277780252E-2</v>
      </c>
      <c r="N29" s="22">
        <f t="shared" si="16"/>
        <v>8.738945059979188E-3</v>
      </c>
      <c r="T29" s="8"/>
      <c r="U29" s="8"/>
    </row>
    <row r="30" spans="1:37" x14ac:dyDescent="0.2">
      <c r="A30" s="9" t="s">
        <v>1</v>
      </c>
      <c r="B30" s="33">
        <f t="shared" ref="B30:F30" si="17">AVERAGE(B27:B29)</f>
        <v>18.249680836995442</v>
      </c>
      <c r="C30" s="11">
        <f t="shared" si="17"/>
        <v>24.089734395345051</v>
      </c>
      <c r="D30" s="12">
        <f t="shared" si="17"/>
        <v>22.610350290934246</v>
      </c>
      <c r="E30" s="34">
        <f t="shared" si="17"/>
        <v>24.504515329996746</v>
      </c>
      <c r="F30" s="34">
        <f t="shared" si="17"/>
        <v>25.283900578816731</v>
      </c>
      <c r="I30" s="27" t="s">
        <v>24</v>
      </c>
      <c r="J30" s="22">
        <f>STDEV(J3:J8)</f>
        <v>0</v>
      </c>
      <c r="K30" s="22">
        <f t="shared" ref="K30:N30" si="18">STDEV(K3:K8)</f>
        <v>3.9972932408969654E-3</v>
      </c>
      <c r="L30" s="22">
        <f t="shared" si="18"/>
        <v>1.1490952928959738E-2</v>
      </c>
      <c r="M30" s="22">
        <f t="shared" si="18"/>
        <v>2.4908051023645786E-3</v>
      </c>
      <c r="N30" s="22">
        <f t="shared" si="18"/>
        <v>2.8500092206287884E-3</v>
      </c>
      <c r="T30" s="8"/>
      <c r="U30" s="8"/>
    </row>
    <row r="31" spans="1:37" x14ac:dyDescent="0.2">
      <c r="A31" s="9" t="s">
        <v>2</v>
      </c>
      <c r="B31" s="35">
        <f>B30-B30</f>
        <v>0</v>
      </c>
      <c r="C31" s="14">
        <f>C30-B30</f>
        <v>5.8400535583496094</v>
      </c>
      <c r="D31" s="14">
        <f>D30-B30</f>
        <v>4.3606694539388045</v>
      </c>
      <c r="E31" s="36">
        <f>E30-B30</f>
        <v>6.2548344930013045</v>
      </c>
      <c r="F31" s="36">
        <f>F30-B30</f>
        <v>7.0342197418212891</v>
      </c>
      <c r="I31" s="27" t="s">
        <v>47</v>
      </c>
      <c r="J31" s="22">
        <f>STDEV(J9:J12)</f>
        <v>0</v>
      </c>
      <c r="K31" s="22">
        <f t="shared" ref="K31:N31" si="19">STDEV(K9:K12)</f>
        <v>2.7622920201332756E-3</v>
      </c>
      <c r="L31" s="22">
        <f t="shared" si="19"/>
        <v>6.8689219856969356E-3</v>
      </c>
      <c r="M31" s="22">
        <f t="shared" si="19"/>
        <v>2.4980374081060761E-3</v>
      </c>
      <c r="N31" s="22">
        <f t="shared" si="19"/>
        <v>1.561289954317327E-3</v>
      </c>
      <c r="R31" s="22"/>
      <c r="S31" s="51" t="s">
        <v>167</v>
      </c>
      <c r="T31" s="51" t="s">
        <v>17</v>
      </c>
      <c r="U31" s="51" t="s">
        <v>18</v>
      </c>
      <c r="V31" s="51" t="s">
        <v>19</v>
      </c>
      <c r="W31" s="22" t="s">
        <v>36</v>
      </c>
    </row>
    <row r="32" spans="1:37" ht="16" thickBot="1" x14ac:dyDescent="0.25">
      <c r="A32" s="9" t="s">
        <v>3</v>
      </c>
      <c r="B32" s="37">
        <v>1</v>
      </c>
      <c r="C32" s="38">
        <f>2^-C31</f>
        <v>1.7456963451196968E-2</v>
      </c>
      <c r="D32" s="38">
        <f>2^-D31</f>
        <v>4.8675194231759977E-2</v>
      </c>
      <c r="E32" s="39">
        <f>2^-E31</f>
        <v>1.3095051166579936E-2</v>
      </c>
      <c r="F32" s="39">
        <f>2^-F31</f>
        <v>7.6293732380546177E-3</v>
      </c>
      <c r="I32" s="27" t="s">
        <v>25</v>
      </c>
      <c r="J32" s="22">
        <f>J30/SQRT(6)</f>
        <v>0</v>
      </c>
      <c r="K32" s="22">
        <f t="shared" ref="K32:N32" si="20">K30/SQRT(6)</f>
        <v>1.6318881320789408E-3</v>
      </c>
      <c r="L32" s="22">
        <f t="shared" si="20"/>
        <v>4.6911618890485328E-3</v>
      </c>
      <c r="M32" s="22">
        <f t="shared" si="20"/>
        <v>1.0168669249190066E-3</v>
      </c>
      <c r="N32" s="22">
        <f t="shared" si="20"/>
        <v>1.1635113921279496E-3</v>
      </c>
      <c r="R32" s="22" t="s">
        <v>49</v>
      </c>
      <c r="S32" s="22">
        <v>1</v>
      </c>
      <c r="T32" s="22">
        <v>1</v>
      </c>
      <c r="U32" s="22">
        <v>1</v>
      </c>
      <c r="V32" s="22">
        <v>0.99999999999999967</v>
      </c>
      <c r="W32" s="22">
        <v>1</v>
      </c>
    </row>
    <row r="33" spans="1:28" ht="16" thickBot="1" x14ac:dyDescent="0.25">
      <c r="B33" s="5"/>
      <c r="C33" s="5"/>
      <c r="D33" s="5"/>
      <c r="E33" s="5"/>
      <c r="F33" s="5"/>
      <c r="I33" s="27" t="s">
        <v>48</v>
      </c>
      <c r="J33" s="22">
        <f>J31/SQRT(4)</f>
        <v>0</v>
      </c>
      <c r="K33" s="22">
        <f t="shared" ref="K33:N33" si="21">K31/SQRT(4)</f>
        <v>1.3811460100666378E-3</v>
      </c>
      <c r="L33" s="22">
        <f t="shared" si="21"/>
        <v>3.4344609928484678E-3</v>
      </c>
      <c r="M33" s="22">
        <f t="shared" si="21"/>
        <v>1.2490187040530381E-3</v>
      </c>
      <c r="N33" s="22">
        <f t="shared" si="21"/>
        <v>7.8064497715866349E-4</v>
      </c>
      <c r="R33" s="22" t="s">
        <v>50</v>
      </c>
      <c r="S33" s="22">
        <v>1</v>
      </c>
      <c r="T33" s="22">
        <v>0.99083502846303351</v>
      </c>
      <c r="U33" s="22">
        <v>0.87524692413570659</v>
      </c>
      <c r="V33" s="22">
        <v>1.099240725591931</v>
      </c>
      <c r="W33" s="22">
        <v>1.0032863044783695</v>
      </c>
    </row>
    <row r="34" spans="1:28" ht="16" thickBot="1" x14ac:dyDescent="0.25">
      <c r="B34" s="31" t="s">
        <v>171</v>
      </c>
      <c r="C34" s="32" t="s">
        <v>76</v>
      </c>
      <c r="D34" s="32" t="s">
        <v>77</v>
      </c>
      <c r="E34" s="31" t="s">
        <v>78</v>
      </c>
      <c r="F34" s="56" t="s">
        <v>79</v>
      </c>
      <c r="I34" s="28" t="s">
        <v>4</v>
      </c>
      <c r="J34" s="29" t="e">
        <f>TTEST(J3:J8,J9:J12,2,2)</f>
        <v>#DIV/0!</v>
      </c>
      <c r="K34" s="29">
        <f t="shared" ref="K34:N34" si="22">TTEST(K3:K8,K9:K12,2,2)</f>
        <v>0.94614389781354391</v>
      </c>
      <c r="L34" s="29">
        <f t="shared" si="22"/>
        <v>0.37668893964782413</v>
      </c>
      <c r="M34" s="29">
        <f t="shared" si="22"/>
        <v>0.45446094298514017</v>
      </c>
      <c r="N34" s="29">
        <f t="shared" si="22"/>
        <v>0.98598849104893671</v>
      </c>
      <c r="R34" s="58" t="s">
        <v>63</v>
      </c>
      <c r="S34" s="63">
        <v>0</v>
      </c>
      <c r="T34" s="63">
        <v>9.2743873648111069E-2</v>
      </c>
      <c r="U34" s="63">
        <v>9.6763098518158577E-2</v>
      </c>
      <c r="V34" s="22">
        <v>7.9757079679800807E-2</v>
      </c>
      <c r="W34" s="22">
        <v>0.13357848536803976</v>
      </c>
    </row>
    <row r="35" spans="1:28" x14ac:dyDescent="0.2">
      <c r="C35" s="65">
        <v>24.286283493041992</v>
      </c>
      <c r="D35" s="66">
        <v>22.798532485961914</v>
      </c>
      <c r="E35" s="67">
        <v>24.648782730102539</v>
      </c>
      <c r="F35" s="68">
        <v>25.428762435913086</v>
      </c>
      <c r="R35" s="22" t="s">
        <v>64</v>
      </c>
      <c r="S35" s="22">
        <v>0</v>
      </c>
      <c r="T35" s="22">
        <v>9.5678343053188786E-2</v>
      </c>
      <c r="U35" s="22">
        <v>6.6722524743545925E-2</v>
      </c>
      <c r="V35" s="52">
        <v>0.10915849741093123</v>
      </c>
      <c r="W35" s="52">
        <v>9.9694081506499541E-2</v>
      </c>
    </row>
    <row r="36" spans="1:28" x14ac:dyDescent="0.2">
      <c r="B36" s="3">
        <v>18.100500106811523</v>
      </c>
      <c r="C36" s="65">
        <v>24.303033828735352</v>
      </c>
      <c r="D36" s="66">
        <v>22.827974319458008</v>
      </c>
      <c r="E36" s="67">
        <v>24.915826797485352</v>
      </c>
      <c r="F36" s="68">
        <v>25.527873992919922</v>
      </c>
    </row>
    <row r="37" spans="1:28" x14ac:dyDescent="0.2">
      <c r="B37" s="3">
        <v>18.058483123779297</v>
      </c>
      <c r="C37" s="65">
        <v>24.490867614746094</v>
      </c>
      <c r="D37" s="66">
        <v>23.053461074829102</v>
      </c>
      <c r="E37" s="67">
        <v>24.817527770996094</v>
      </c>
      <c r="F37" s="68">
        <v>25.450099945068359</v>
      </c>
    </row>
    <row r="38" spans="1:28" x14ac:dyDescent="0.2">
      <c r="A38" s="9" t="s">
        <v>1</v>
      </c>
      <c r="B38" s="40">
        <f t="shared" ref="B38:F38" si="23">AVERAGE(B35:B37)</f>
        <v>18.07949161529541</v>
      </c>
      <c r="C38" s="15">
        <f t="shared" si="23"/>
        <v>24.360061645507812</v>
      </c>
      <c r="D38" s="16">
        <f t="shared" si="23"/>
        <v>22.893322626749676</v>
      </c>
      <c r="E38" s="34">
        <f t="shared" si="23"/>
        <v>24.79404576619466</v>
      </c>
      <c r="F38" s="34">
        <f t="shared" si="23"/>
        <v>25.468912124633789</v>
      </c>
    </row>
    <row r="39" spans="1:28" x14ac:dyDescent="0.2">
      <c r="A39" s="9" t="s">
        <v>2</v>
      </c>
      <c r="B39" s="35">
        <f>B38-B38</f>
        <v>0</v>
      </c>
      <c r="C39" s="14">
        <f>C38-B38</f>
        <v>6.2805700302124023</v>
      </c>
      <c r="D39" s="14">
        <f>D38-B38</f>
        <v>4.8138310114542655</v>
      </c>
      <c r="E39" s="36">
        <f>E38-B38</f>
        <v>6.7145541508992501</v>
      </c>
      <c r="F39" s="36">
        <f>F38-B38</f>
        <v>7.3894205093383789</v>
      </c>
    </row>
    <row r="40" spans="1:28" ht="16" thickBot="1" x14ac:dyDescent="0.25">
      <c r="A40" s="9" t="s">
        <v>3</v>
      </c>
      <c r="B40" s="37">
        <f t="shared" ref="B40:F40" si="24">2^-B39</f>
        <v>1</v>
      </c>
      <c r="C40" s="38">
        <f t="shared" si="24"/>
        <v>1.2863526070598924E-2</v>
      </c>
      <c r="D40" s="38">
        <f t="shared" si="24"/>
        <v>3.5554327745396588E-2</v>
      </c>
      <c r="E40" s="39">
        <f t="shared" si="24"/>
        <v>9.5217723297680752E-3</v>
      </c>
      <c r="F40" s="39">
        <f t="shared" si="24"/>
        <v>5.9643452663109692E-3</v>
      </c>
      <c r="X40" s="21"/>
    </row>
    <row r="41" spans="1:28" ht="16" thickBot="1" x14ac:dyDescent="0.25">
      <c r="B41" s="5"/>
      <c r="C41" s="5"/>
      <c r="D41" s="5"/>
      <c r="E41" s="5"/>
      <c r="F41" s="5"/>
      <c r="V41" s="8"/>
      <c r="X41" s="21"/>
    </row>
    <row r="42" spans="1:28" x14ac:dyDescent="0.2">
      <c r="B42" s="31" t="s">
        <v>172</v>
      </c>
      <c r="C42" s="32" t="s">
        <v>80</v>
      </c>
      <c r="D42" s="32" t="s">
        <v>81</v>
      </c>
      <c r="E42" s="31" t="s">
        <v>82</v>
      </c>
      <c r="F42" s="56" t="s">
        <v>83</v>
      </c>
      <c r="V42" s="8"/>
      <c r="X42" s="21"/>
    </row>
    <row r="43" spans="1:28" x14ac:dyDescent="0.2">
      <c r="C43" s="65">
        <v>24.376369476318359</v>
      </c>
      <c r="D43" s="66">
        <v>22.941120147705078</v>
      </c>
      <c r="E43" s="67">
        <v>24.526189804077148</v>
      </c>
      <c r="F43" s="68">
        <v>25.416997909545898</v>
      </c>
      <c r="X43" s="21"/>
    </row>
    <row r="44" spans="1:28" x14ac:dyDescent="0.2">
      <c r="B44" s="3">
        <v>17.915725708007812</v>
      </c>
      <c r="C44" s="65">
        <v>24.282968521118164</v>
      </c>
      <c r="D44" s="66">
        <v>22.610256195068359</v>
      </c>
      <c r="E44" s="67">
        <v>24.820064544677734</v>
      </c>
      <c r="F44" s="68">
        <v>25.438694000244141</v>
      </c>
      <c r="I44" s="43"/>
      <c r="J44" s="43"/>
      <c r="K44" s="43"/>
      <c r="L44" s="43"/>
      <c r="M44" s="43"/>
      <c r="N44" s="43"/>
      <c r="O44" s="43"/>
      <c r="P44" s="43"/>
      <c r="Q44" s="43"/>
      <c r="R44" s="43"/>
      <c r="X44" s="21"/>
    </row>
    <row r="45" spans="1:28" x14ac:dyDescent="0.2">
      <c r="B45" s="3">
        <v>18.149982452392578</v>
      </c>
      <c r="C45" s="65">
        <v>24.221389770507812</v>
      </c>
      <c r="D45" s="66">
        <v>22.834636688232422</v>
      </c>
      <c r="E45" s="67">
        <v>24.751893997192383</v>
      </c>
      <c r="F45" s="68">
        <v>25.30714225769043</v>
      </c>
      <c r="X45" s="21"/>
    </row>
    <row r="46" spans="1:28" x14ac:dyDescent="0.2">
      <c r="A46" s="9" t="s">
        <v>1</v>
      </c>
      <c r="B46" s="41">
        <f t="shared" ref="B46:F46" si="25">AVERAGE(B43:B45)</f>
        <v>18.032854080200195</v>
      </c>
      <c r="C46" s="13">
        <f t="shared" si="25"/>
        <v>24.293575922648113</v>
      </c>
      <c r="D46" s="16">
        <f t="shared" si="25"/>
        <v>22.795337677001953</v>
      </c>
      <c r="E46" s="42">
        <f t="shared" si="25"/>
        <v>24.699382781982422</v>
      </c>
      <c r="F46" s="42">
        <f t="shared" si="25"/>
        <v>25.387611389160156</v>
      </c>
      <c r="V46" s="8"/>
      <c r="X46" s="21"/>
    </row>
    <row r="47" spans="1:28" x14ac:dyDescent="0.2">
      <c r="A47" s="9" t="s">
        <v>2</v>
      </c>
      <c r="B47" s="35">
        <f>B46-B46</f>
        <v>0</v>
      </c>
      <c r="C47" s="14">
        <f>C46-B46</f>
        <v>6.2607218424479179</v>
      </c>
      <c r="D47" s="14">
        <f>D46-B46</f>
        <v>4.7624835968017578</v>
      </c>
      <c r="E47" s="36">
        <f>E46-B46</f>
        <v>6.6665287017822266</v>
      </c>
      <c r="F47" s="36">
        <f>F46-B46</f>
        <v>7.3547573089599609</v>
      </c>
      <c r="X47" s="21"/>
    </row>
    <row r="48" spans="1:28" ht="16" thickBot="1" x14ac:dyDescent="0.25">
      <c r="A48" s="9" t="s">
        <v>3</v>
      </c>
      <c r="B48" s="37">
        <f t="shared" ref="B48:F48" si="26">2^-B47</f>
        <v>1</v>
      </c>
      <c r="C48" s="38">
        <f t="shared" si="26"/>
        <v>1.3041721773394714E-2</v>
      </c>
      <c r="D48" s="38">
        <f t="shared" si="26"/>
        <v>3.6842541679602311E-2</v>
      </c>
      <c r="E48" s="39">
        <f t="shared" si="26"/>
        <v>9.8440745458527028E-3</v>
      </c>
      <c r="F48" s="39">
        <f t="shared" si="26"/>
        <v>6.1093842248467218E-3</v>
      </c>
      <c r="V48" s="8"/>
      <c r="X48" s="21"/>
      <c r="AA48" s="50"/>
      <c r="AB48" s="50"/>
    </row>
    <row r="49" spans="1:29" x14ac:dyDescent="0.2">
      <c r="V49" s="8"/>
      <c r="X49"/>
      <c r="AA49" s="50"/>
      <c r="AB49" s="50"/>
    </row>
    <row r="50" spans="1:29" x14ac:dyDescent="0.2">
      <c r="Q50" s="18"/>
      <c r="X50"/>
      <c r="AA50" s="50"/>
      <c r="AB50" s="50"/>
    </row>
    <row r="51" spans="1:29" x14ac:dyDescent="0.2">
      <c r="X51"/>
      <c r="AA51" s="50"/>
      <c r="AB51" s="50"/>
    </row>
    <row r="52" spans="1:29" x14ac:dyDescent="0.2">
      <c r="X52"/>
      <c r="AA52" s="43"/>
      <c r="AB52" s="50"/>
    </row>
    <row r="53" spans="1:29" x14ac:dyDescent="0.2">
      <c r="U53" s="8"/>
      <c r="V53" s="8"/>
      <c r="X53"/>
      <c r="AA53" s="50"/>
      <c r="AB53" s="50"/>
    </row>
    <row r="54" spans="1:29" x14ac:dyDescent="0.2">
      <c r="X54"/>
      <c r="AA54" s="43"/>
      <c r="AB54" s="50"/>
    </row>
    <row r="55" spans="1:29" x14ac:dyDescent="0.2">
      <c r="U55" s="8"/>
      <c r="V55" s="8"/>
      <c r="X55"/>
      <c r="AA55" s="50"/>
      <c r="AB55" s="50"/>
    </row>
    <row r="56" spans="1:29" x14ac:dyDescent="0.2">
      <c r="U56" s="8"/>
      <c r="V56" s="8"/>
      <c r="X56"/>
      <c r="AA56" s="43"/>
      <c r="AB56" s="50"/>
    </row>
    <row r="57" spans="1:29" x14ac:dyDescent="0.2">
      <c r="X57"/>
      <c r="AA57" s="50"/>
      <c r="AB57" s="50"/>
    </row>
    <row r="58" spans="1:29" x14ac:dyDescent="0.2">
      <c r="X58"/>
      <c r="AA58" s="43"/>
      <c r="AB58" s="50"/>
    </row>
    <row r="59" spans="1:29" x14ac:dyDescent="0.2">
      <c r="A59" s="19"/>
      <c r="B59" s="19"/>
      <c r="C59" s="19"/>
      <c r="D59" s="19"/>
      <c r="E59" s="19"/>
      <c r="Q59" s="7"/>
      <c r="R59" s="7"/>
      <c r="S59" s="7"/>
      <c r="T59" s="7"/>
      <c r="X59"/>
      <c r="Y59"/>
      <c r="Z59" s="43"/>
      <c r="AA59" s="50"/>
      <c r="AB59" s="50"/>
      <c r="AC59" s="43"/>
    </row>
    <row r="60" spans="1:29" ht="20" thickBot="1" x14ac:dyDescent="0.3">
      <c r="A60" s="1" t="s">
        <v>67</v>
      </c>
      <c r="B60" s="2" t="s">
        <v>0</v>
      </c>
      <c r="I60" s="43"/>
      <c r="J60" s="43"/>
      <c r="K60" s="43"/>
      <c r="L60" s="43"/>
      <c r="M60" s="43"/>
      <c r="N60" s="43"/>
      <c r="O60" s="43"/>
      <c r="P60" s="21"/>
      <c r="U60" s="8"/>
      <c r="V60" s="8"/>
      <c r="X60"/>
      <c r="Y60"/>
      <c r="Z60" s="43"/>
      <c r="AA60" s="50"/>
      <c r="AB60" s="50"/>
      <c r="AC60" s="43"/>
    </row>
    <row r="61" spans="1:29" x14ac:dyDescent="0.2">
      <c r="B61" s="31" t="s">
        <v>173</v>
      </c>
      <c r="C61" s="32" t="s">
        <v>51</v>
      </c>
      <c r="D61" s="32" t="s">
        <v>52</v>
      </c>
      <c r="E61" s="31" t="s">
        <v>53</v>
      </c>
      <c r="F61" s="61" t="s">
        <v>54</v>
      </c>
      <c r="G61" s="18"/>
      <c r="I61" s="43"/>
      <c r="J61" s="43"/>
      <c r="K61" s="43"/>
      <c r="L61" s="43"/>
      <c r="M61" s="43"/>
      <c r="N61" s="43"/>
      <c r="O61" s="43"/>
      <c r="P61" s="21"/>
      <c r="Q61" s="7"/>
      <c r="R61" s="7"/>
      <c r="S61" s="7"/>
      <c r="T61" s="7"/>
      <c r="X61"/>
      <c r="AA61" s="50"/>
      <c r="AB61" s="50"/>
    </row>
    <row r="62" spans="1:29" x14ac:dyDescent="0.2">
      <c r="B62" s="3">
        <v>18.396074295043945</v>
      </c>
      <c r="C62" s="65">
        <v>23.759075164794922</v>
      </c>
      <c r="D62" s="66">
        <v>22.786056518554688</v>
      </c>
      <c r="E62" s="67">
        <v>24.06382942199707</v>
      </c>
      <c r="F62" s="68">
        <v>24.721462249755859</v>
      </c>
      <c r="G62" s="55"/>
      <c r="Q62" s="7"/>
      <c r="R62" s="7"/>
      <c r="S62" s="7"/>
      <c r="T62" s="7"/>
      <c r="U62" s="8"/>
      <c r="V62" s="8"/>
      <c r="X62"/>
      <c r="AA62" s="50"/>
      <c r="AB62" s="50"/>
    </row>
    <row r="63" spans="1:29" x14ac:dyDescent="0.2">
      <c r="B63" s="3">
        <v>18.249900817871094</v>
      </c>
      <c r="C63" s="65">
        <v>23.871305465698242</v>
      </c>
      <c r="D63" s="66">
        <v>22.663196563720703</v>
      </c>
      <c r="E63" s="67">
        <v>24.345359802246094</v>
      </c>
      <c r="F63" s="68">
        <v>24.760717391967773</v>
      </c>
      <c r="G63" s="55"/>
      <c r="U63" s="8"/>
      <c r="V63" s="8"/>
      <c r="X63"/>
      <c r="AB63" s="50"/>
    </row>
    <row r="64" spans="1:29" x14ac:dyDescent="0.2">
      <c r="B64" s="3">
        <v>18.244842529296875</v>
      </c>
      <c r="C64" s="65">
        <v>24.022804260253906</v>
      </c>
      <c r="D64" s="66">
        <v>22.943687438964844</v>
      </c>
      <c r="E64" s="67">
        <v>24.388629913330078</v>
      </c>
      <c r="F64" s="68">
        <v>24.986351013183594</v>
      </c>
      <c r="G64" s="55"/>
      <c r="X64"/>
      <c r="AB64" s="50"/>
    </row>
    <row r="65" spans="1:29" x14ac:dyDescent="0.2">
      <c r="A65" s="9" t="s">
        <v>1</v>
      </c>
      <c r="B65" s="33">
        <f>AVERAGE(B62:B64)</f>
        <v>18.296939214070637</v>
      </c>
      <c r="C65" s="11">
        <f>AVERAGE(C62:C64)</f>
        <v>23.884394963582356</v>
      </c>
      <c r="D65" s="12">
        <f t="shared" ref="D65" si="27">AVERAGE(D62:D64)</f>
        <v>22.79764684041341</v>
      </c>
      <c r="E65" s="34">
        <f>AVERAGE(E62:E64)</f>
        <v>24.265939712524414</v>
      </c>
      <c r="F65" s="34">
        <f>AVERAGE(F62:F64)</f>
        <v>24.822843551635742</v>
      </c>
      <c r="G65" s="10"/>
      <c r="X65"/>
      <c r="Y65"/>
      <c r="Z65" s="43"/>
      <c r="AA65" s="43"/>
      <c r="AB65" s="50"/>
      <c r="AC65" s="43"/>
    </row>
    <row r="66" spans="1:29" x14ac:dyDescent="0.2">
      <c r="A66" s="9" t="s">
        <v>2</v>
      </c>
      <c r="B66" s="35">
        <f>B65-B65</f>
        <v>0</v>
      </c>
      <c r="C66" s="14">
        <f>C65-B65</f>
        <v>5.5874557495117188</v>
      </c>
      <c r="D66" s="14">
        <f>D65-B65</f>
        <v>4.5007076263427734</v>
      </c>
      <c r="E66" s="36">
        <f>E65-B65</f>
        <v>5.9690004984537772</v>
      </c>
      <c r="F66" s="36">
        <f>F65-B65</f>
        <v>6.5259043375651054</v>
      </c>
      <c r="G66" s="5"/>
      <c r="I66" s="43"/>
      <c r="J66" s="43"/>
      <c r="K66" s="43"/>
      <c r="L66" s="43"/>
      <c r="M66" s="43"/>
      <c r="N66" s="43"/>
      <c r="O66" s="43"/>
      <c r="P66" s="21"/>
      <c r="X66"/>
    </row>
    <row r="67" spans="1:29" ht="16" thickBot="1" x14ac:dyDescent="0.25">
      <c r="A67" s="9" t="s">
        <v>3</v>
      </c>
      <c r="B67" s="37">
        <v>1</v>
      </c>
      <c r="C67" s="38">
        <f>2^-C66</f>
        <v>2.0797360501834051E-2</v>
      </c>
      <c r="D67" s="38">
        <f>2^-D66</f>
        <v>4.4172502374242417E-2</v>
      </c>
      <c r="E67" s="39">
        <f>2^-E66</f>
        <v>1.5964370776690686E-2</v>
      </c>
      <c r="F67" s="39">
        <f>2^-F66</f>
        <v>1.0851931545781252E-2</v>
      </c>
      <c r="G67" s="5"/>
      <c r="I67" s="43"/>
      <c r="J67" s="43"/>
      <c r="K67" s="43"/>
      <c r="L67" s="43"/>
      <c r="M67" s="43"/>
      <c r="N67" s="43"/>
      <c r="O67" s="43"/>
      <c r="P67" s="21"/>
      <c r="X67"/>
    </row>
    <row r="68" spans="1:29" ht="16" thickBot="1" x14ac:dyDescent="0.25">
      <c r="B68" s="5"/>
      <c r="C68" s="5"/>
      <c r="D68" s="5"/>
      <c r="E68" s="5"/>
      <c r="F68" s="5"/>
      <c r="X68"/>
    </row>
    <row r="69" spans="1:29" x14ac:dyDescent="0.2">
      <c r="B69" s="31" t="s">
        <v>174</v>
      </c>
      <c r="C69" s="32" t="s">
        <v>55</v>
      </c>
      <c r="D69" s="32" t="s">
        <v>56</v>
      </c>
      <c r="E69" s="31" t="s">
        <v>57</v>
      </c>
      <c r="F69" s="61" t="s">
        <v>58</v>
      </c>
      <c r="G69" s="18"/>
      <c r="X69"/>
    </row>
    <row r="70" spans="1:29" x14ac:dyDescent="0.2">
      <c r="C70" s="65">
        <v>24.367698669433594</v>
      </c>
      <c r="D70" s="66">
        <v>22.987585067749023</v>
      </c>
      <c r="E70" s="67">
        <v>24.545486450195312</v>
      </c>
      <c r="F70" s="68">
        <v>25.261882781982422</v>
      </c>
      <c r="G70" s="55"/>
      <c r="X70"/>
    </row>
    <row r="71" spans="1:29" x14ac:dyDescent="0.2">
      <c r="B71" s="3">
        <v>18.020612716674805</v>
      </c>
      <c r="C71" s="65">
        <v>24.215120315551758</v>
      </c>
      <c r="D71" s="66">
        <v>22.968296051025391</v>
      </c>
      <c r="E71" s="67">
        <v>24.736946105957031</v>
      </c>
      <c r="F71" s="68">
        <v>25.264202117919922</v>
      </c>
      <c r="G71" s="55"/>
      <c r="X71"/>
    </row>
    <row r="72" spans="1:29" x14ac:dyDescent="0.2">
      <c r="B72" s="3">
        <v>18.213245391845703</v>
      </c>
      <c r="C72" s="65">
        <v>24.218441009521484</v>
      </c>
      <c r="D72" s="66">
        <v>23.189264297485352</v>
      </c>
      <c r="E72" s="67">
        <v>24.79728889465332</v>
      </c>
      <c r="F72" s="68">
        <v>25.069360733032227</v>
      </c>
      <c r="G72" s="55"/>
      <c r="I72" s="43"/>
      <c r="J72" s="43"/>
      <c r="K72" s="43"/>
      <c r="L72" s="43"/>
      <c r="M72" s="43"/>
      <c r="N72" s="43"/>
      <c r="O72" s="43"/>
      <c r="P72" s="21"/>
      <c r="X72"/>
    </row>
    <row r="73" spans="1:29" x14ac:dyDescent="0.2">
      <c r="A73" s="9" t="s">
        <v>1</v>
      </c>
      <c r="B73" s="40">
        <f t="shared" ref="B73:F73" si="28">AVERAGE(B70:B72)</f>
        <v>18.116929054260254</v>
      </c>
      <c r="C73" s="15">
        <f t="shared" si="28"/>
        <v>24.267086664835613</v>
      </c>
      <c r="D73" s="16">
        <f t="shared" si="28"/>
        <v>23.048381805419922</v>
      </c>
      <c r="E73" s="34">
        <f t="shared" si="28"/>
        <v>24.693240483601887</v>
      </c>
      <c r="F73" s="34">
        <f t="shared" si="28"/>
        <v>25.198481877644856</v>
      </c>
      <c r="G73" s="10"/>
      <c r="I73" s="43"/>
      <c r="J73" s="43"/>
      <c r="K73" s="43"/>
      <c r="L73" s="43"/>
      <c r="M73" s="43"/>
      <c r="N73" s="43"/>
      <c r="O73" s="43"/>
      <c r="P73" s="21"/>
      <c r="X73"/>
    </row>
    <row r="74" spans="1:29" x14ac:dyDescent="0.2">
      <c r="A74" s="9" t="s">
        <v>2</v>
      </c>
      <c r="B74" s="35">
        <f>B73-B73</f>
        <v>0</v>
      </c>
      <c r="C74" s="14">
        <f>C73-B73</f>
        <v>6.1501576105753593</v>
      </c>
      <c r="D74" s="14">
        <f>D73-B73</f>
        <v>4.931452751159668</v>
      </c>
      <c r="E74" s="36">
        <f>E73-B73</f>
        <v>6.5763114293416329</v>
      </c>
      <c r="F74" s="36">
        <f>F73-B73</f>
        <v>7.0815528233846017</v>
      </c>
      <c r="G74" s="5"/>
      <c r="I74" s="43"/>
      <c r="J74" s="43"/>
      <c r="K74" s="43"/>
      <c r="L74" s="43"/>
      <c r="M74" s="43"/>
      <c r="N74" s="43"/>
      <c r="O74" s="43"/>
      <c r="P74" s="21"/>
      <c r="X74"/>
    </row>
    <row r="75" spans="1:29" ht="16" thickBot="1" x14ac:dyDescent="0.25">
      <c r="A75" s="9" t="s">
        <v>3</v>
      </c>
      <c r="B75" s="37">
        <f t="shared" ref="B75:F75" si="29">2^-B74</f>
        <v>1</v>
      </c>
      <c r="C75" s="38">
        <f t="shared" si="29"/>
        <v>1.4080500137278081E-2</v>
      </c>
      <c r="D75" s="38">
        <f t="shared" si="29"/>
        <v>3.277063068898535E-2</v>
      </c>
      <c r="E75" s="39">
        <f t="shared" si="29"/>
        <v>1.0479317505484965E-2</v>
      </c>
      <c r="F75" s="39">
        <f t="shared" si="29"/>
        <v>7.3831243705600701E-3</v>
      </c>
      <c r="G75" s="5"/>
      <c r="H75" s="5"/>
      <c r="I75" s="5"/>
      <c r="J75" s="5"/>
      <c r="K75" s="5"/>
      <c r="L75" s="5"/>
      <c r="M75" s="7"/>
      <c r="N75" s="7"/>
      <c r="O75" s="7"/>
      <c r="P75" s="7"/>
      <c r="X75"/>
    </row>
    <row r="76" spans="1:29" ht="16" thickBot="1" x14ac:dyDescent="0.25">
      <c r="B76" s="5"/>
      <c r="C76" s="5"/>
      <c r="D76" s="5"/>
      <c r="E76" s="5"/>
      <c r="F76" s="5"/>
      <c r="I76" s="18"/>
      <c r="J76" s="18"/>
      <c r="K76" s="18"/>
      <c r="M76" s="18"/>
      <c r="N76" s="18"/>
      <c r="O76" s="18"/>
      <c r="P76" s="18"/>
      <c r="X76"/>
    </row>
    <row r="77" spans="1:29" x14ac:dyDescent="0.2">
      <c r="B77" s="31" t="s">
        <v>175</v>
      </c>
      <c r="C77" s="32" t="s">
        <v>59</v>
      </c>
      <c r="D77" s="32" t="s">
        <v>60</v>
      </c>
      <c r="E77" s="31" t="s">
        <v>61</v>
      </c>
      <c r="F77" s="61" t="s">
        <v>62</v>
      </c>
      <c r="G77" s="18"/>
      <c r="X77"/>
    </row>
    <row r="78" spans="1:29" x14ac:dyDescent="0.2">
      <c r="B78" s="3">
        <v>17.66526985168457</v>
      </c>
      <c r="C78" s="65">
        <v>23.294570922851562</v>
      </c>
      <c r="D78" s="66">
        <v>22.047996520996094</v>
      </c>
      <c r="E78" s="67">
        <v>23.547292709350586</v>
      </c>
      <c r="F78" s="68">
        <v>24.260671615600586</v>
      </c>
      <c r="G78" s="55"/>
      <c r="X78"/>
    </row>
    <row r="79" spans="1:29" x14ac:dyDescent="0.2">
      <c r="B79" s="3">
        <v>17.957113265991211</v>
      </c>
      <c r="C79" s="65">
        <v>23.535539627075195</v>
      </c>
      <c r="D79" s="66">
        <v>21.817619323730469</v>
      </c>
      <c r="E79" s="67">
        <v>23.907468795776367</v>
      </c>
      <c r="F79" s="68">
        <v>24.895217895507812</v>
      </c>
      <c r="G79" s="55"/>
      <c r="X79"/>
    </row>
    <row r="80" spans="1:29" x14ac:dyDescent="0.2">
      <c r="B80" s="3">
        <v>17.288398742675781</v>
      </c>
      <c r="C80" s="65">
        <v>23.710027694702148</v>
      </c>
      <c r="D80" s="66">
        <v>22.587007522583008</v>
      </c>
      <c r="E80" s="67">
        <v>23.917282104492188</v>
      </c>
      <c r="F80" s="68">
        <v>24.160917282104492</v>
      </c>
      <c r="G80" s="55"/>
      <c r="I80" s="21"/>
      <c r="J80" s="21"/>
      <c r="K80" s="21"/>
      <c r="X80"/>
    </row>
    <row r="81" spans="1:24" x14ac:dyDescent="0.2">
      <c r="A81" s="9" t="s">
        <v>1</v>
      </c>
      <c r="B81" s="41">
        <f t="shared" ref="B81:F81" si="30">AVERAGE(B78:B80)</f>
        <v>17.636927286783855</v>
      </c>
      <c r="C81" s="13">
        <f t="shared" si="30"/>
        <v>23.513379414876301</v>
      </c>
      <c r="D81" s="16">
        <f t="shared" si="30"/>
        <v>22.150874455769856</v>
      </c>
      <c r="E81" s="42">
        <f t="shared" si="30"/>
        <v>23.790681203206379</v>
      </c>
      <c r="F81" s="42">
        <f t="shared" si="30"/>
        <v>24.438935597737629</v>
      </c>
      <c r="G81" s="10"/>
      <c r="I81" s="21"/>
      <c r="J81" s="21"/>
      <c r="K81" s="21"/>
      <c r="X81"/>
    </row>
    <row r="82" spans="1:24" x14ac:dyDescent="0.2">
      <c r="A82" s="9" t="s">
        <v>2</v>
      </c>
      <c r="B82" s="35">
        <f>B81-B81</f>
        <v>0</v>
      </c>
      <c r="C82" s="14">
        <f>C81-B81</f>
        <v>5.8764521280924455</v>
      </c>
      <c r="D82" s="14">
        <f>D81-B81</f>
        <v>4.5139471689860002</v>
      </c>
      <c r="E82" s="36">
        <f>E81-B81</f>
        <v>6.1537539164225237</v>
      </c>
      <c r="F82" s="36">
        <f>F81-B81</f>
        <v>6.8020083109537737</v>
      </c>
      <c r="G82" s="5"/>
      <c r="X82"/>
    </row>
    <row r="83" spans="1:24" ht="16" thickBot="1" x14ac:dyDescent="0.25">
      <c r="A83" s="9" t="s">
        <v>3</v>
      </c>
      <c r="B83" s="37">
        <f t="shared" ref="B83:F83" si="31">2^-B82</f>
        <v>1</v>
      </c>
      <c r="C83" s="38">
        <f t="shared" si="31"/>
        <v>1.7022041357460597E-2</v>
      </c>
      <c r="D83" s="38">
        <f t="shared" si="31"/>
        <v>4.3768987804198002E-2</v>
      </c>
      <c r="E83" s="39">
        <f t="shared" si="31"/>
        <v>1.4045444410464864E-2</v>
      </c>
      <c r="F83" s="39">
        <f t="shared" si="31"/>
        <v>8.9617220006992428E-3</v>
      </c>
      <c r="G83" s="5"/>
      <c r="X83"/>
    </row>
    <row r="84" spans="1:24" ht="16" thickBot="1" x14ac:dyDescent="0.25">
      <c r="A84" s="9"/>
      <c r="B84" s="5"/>
      <c r="C84" s="5"/>
      <c r="D84" s="5"/>
      <c r="E84" s="5"/>
      <c r="F84" s="5"/>
      <c r="X84"/>
    </row>
    <row r="85" spans="1:24" x14ac:dyDescent="0.2">
      <c r="B85" s="31" t="s">
        <v>176</v>
      </c>
      <c r="C85" s="32" t="s">
        <v>84</v>
      </c>
      <c r="D85" s="32" t="s">
        <v>85</v>
      </c>
      <c r="E85" s="31" t="s">
        <v>86</v>
      </c>
      <c r="F85" s="61" t="s">
        <v>87</v>
      </c>
      <c r="I85" s="21"/>
      <c r="J85" s="21"/>
      <c r="K85" s="21"/>
      <c r="X85"/>
    </row>
    <row r="86" spans="1:24" x14ac:dyDescent="0.2">
      <c r="B86" s="3">
        <v>19.012910842895508</v>
      </c>
      <c r="C86" s="65">
        <v>24.060930252075195</v>
      </c>
      <c r="D86" s="66">
        <v>22.780399322509766</v>
      </c>
      <c r="E86" s="67">
        <v>24.399408340454102</v>
      </c>
      <c r="F86" s="68">
        <v>25.547988891601562</v>
      </c>
      <c r="J86" s="21"/>
      <c r="X86"/>
    </row>
    <row r="87" spans="1:24" x14ac:dyDescent="0.2">
      <c r="B87" s="3">
        <v>17.963172912597656</v>
      </c>
      <c r="C87" s="65">
        <v>24.625495910644531</v>
      </c>
      <c r="D87" s="66">
        <v>22.872730255126953</v>
      </c>
      <c r="E87" s="67">
        <v>24.644163131713867</v>
      </c>
      <c r="F87" s="68">
        <v>25.694490432739258</v>
      </c>
      <c r="X87"/>
    </row>
    <row r="88" spans="1:24" x14ac:dyDescent="0.2">
      <c r="B88" s="3">
        <v>18.640998840332031</v>
      </c>
      <c r="C88" s="65">
        <v>24.357456207275391</v>
      </c>
      <c r="D88" s="66">
        <v>23.015506744384766</v>
      </c>
      <c r="E88" s="67">
        <v>24.588726043701172</v>
      </c>
      <c r="F88" s="68">
        <v>25.404342651367188</v>
      </c>
      <c r="X88"/>
    </row>
    <row r="89" spans="1:24" x14ac:dyDescent="0.2">
      <c r="A89" s="9" t="s">
        <v>1</v>
      </c>
      <c r="B89" s="40">
        <f t="shared" ref="B89:F89" si="32">AVERAGE(B86:B88)</f>
        <v>18.539027531941731</v>
      </c>
      <c r="C89" s="15">
        <f t="shared" si="32"/>
        <v>24.347960789998371</v>
      </c>
      <c r="D89" s="16">
        <f t="shared" si="32"/>
        <v>22.889545440673828</v>
      </c>
      <c r="E89" s="34">
        <f t="shared" si="32"/>
        <v>24.544099171956379</v>
      </c>
      <c r="F89" s="34">
        <f t="shared" si="32"/>
        <v>25.548940658569336</v>
      </c>
      <c r="X89"/>
    </row>
    <row r="90" spans="1:24" x14ac:dyDescent="0.2">
      <c r="A90" s="9" t="s">
        <v>2</v>
      </c>
      <c r="B90" s="35">
        <f>B89-B89</f>
        <v>0</v>
      </c>
      <c r="C90" s="14">
        <f>C89-B89</f>
        <v>5.8089332580566406</v>
      </c>
      <c r="D90" s="14">
        <f>D89-B89</f>
        <v>4.3505179087320975</v>
      </c>
      <c r="E90" s="36">
        <f>E89-B89</f>
        <v>6.0050716400146484</v>
      </c>
      <c r="F90" s="36">
        <f>F89-B89</f>
        <v>7.0099131266276054</v>
      </c>
      <c r="X90"/>
    </row>
    <row r="91" spans="1:24" ht="16" thickBot="1" x14ac:dyDescent="0.25">
      <c r="A91" s="9" t="s">
        <v>3</v>
      </c>
      <c r="B91" s="37">
        <f t="shared" ref="B91:F91" si="33">2^-B90</f>
        <v>1</v>
      </c>
      <c r="C91" s="38">
        <f t="shared" si="33"/>
        <v>1.7837617483447588E-2</v>
      </c>
      <c r="D91" s="38">
        <f t="shared" si="33"/>
        <v>4.9018905810760821E-2</v>
      </c>
      <c r="E91" s="39">
        <f t="shared" si="33"/>
        <v>1.5570168418480492E-2</v>
      </c>
      <c r="F91" s="39">
        <f t="shared" si="33"/>
        <v>7.7590023228761842E-3</v>
      </c>
    </row>
    <row r="92" spans="1:24" x14ac:dyDescent="0.2">
      <c r="B92" s="5"/>
      <c r="C92" s="5"/>
      <c r="D92" s="5"/>
      <c r="E92" s="5"/>
      <c r="F92" s="5"/>
    </row>
    <row r="93" spans="1:24" x14ac:dyDescent="0.2">
      <c r="B93" s="18"/>
      <c r="C93" s="18"/>
      <c r="D93" s="18"/>
      <c r="E93" s="18"/>
      <c r="F93" s="6"/>
    </row>
    <row r="94" spans="1:24" x14ac:dyDescent="0.2">
      <c r="B94" s="21"/>
      <c r="C94" s="21"/>
      <c r="D94" s="21"/>
      <c r="E94" s="21"/>
      <c r="F94" s="55"/>
    </row>
    <row r="95" spans="1:24" x14ac:dyDescent="0.2">
      <c r="B95" s="21"/>
      <c r="C95" s="21"/>
      <c r="D95" s="21"/>
      <c r="E95" s="21"/>
      <c r="F95" s="55"/>
      <c r="I95" s="21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spans="1:24" x14ac:dyDescent="0.2">
      <c r="B96" s="21"/>
      <c r="C96" s="21"/>
      <c r="D96" s="21"/>
      <c r="E96" s="21"/>
      <c r="F96" s="55"/>
      <c r="I96" s="21"/>
      <c r="J96" s="50"/>
      <c r="K96" s="50"/>
      <c r="L96" s="50"/>
      <c r="M96" s="50"/>
      <c r="N96" s="50"/>
      <c r="O96" s="50"/>
      <c r="P96" s="50"/>
      <c r="Q96" s="50"/>
      <c r="R96" s="50"/>
      <c r="S96" s="50"/>
    </row>
    <row r="97" spans="1:19" x14ac:dyDescent="0.2">
      <c r="A97" s="9"/>
      <c r="B97" s="17"/>
      <c r="C97" s="20"/>
      <c r="D97" s="20"/>
      <c r="E97" s="17"/>
      <c r="F97" s="17"/>
      <c r="I97" s="21"/>
      <c r="J97" s="50"/>
      <c r="K97" s="50"/>
      <c r="L97" s="50"/>
      <c r="M97" s="50"/>
      <c r="N97" s="50"/>
      <c r="O97" s="50"/>
      <c r="P97" s="50"/>
      <c r="Q97" s="50"/>
      <c r="R97" s="50"/>
      <c r="S97" s="50"/>
    </row>
    <row r="98" spans="1:19" x14ac:dyDescent="0.2">
      <c r="A98" s="9"/>
      <c r="B98" s="5"/>
      <c r="C98" s="5"/>
      <c r="D98" s="5"/>
      <c r="E98" s="5"/>
      <c r="F98" s="5"/>
      <c r="I98" s="20"/>
      <c r="J98" s="50"/>
      <c r="K98" s="50"/>
      <c r="L98" s="50"/>
      <c r="M98" s="50"/>
      <c r="N98" s="50"/>
      <c r="O98" s="50"/>
      <c r="P98" s="50"/>
      <c r="Q98" s="50"/>
      <c r="R98" s="50"/>
      <c r="S98" s="50"/>
    </row>
    <row r="99" spans="1:19" x14ac:dyDescent="0.2">
      <c r="A99" s="9"/>
      <c r="B99" s="5"/>
      <c r="C99" s="5"/>
      <c r="D99" s="5"/>
      <c r="E99" s="5"/>
      <c r="F99" s="5"/>
      <c r="I99" s="5"/>
      <c r="J99" s="50"/>
      <c r="K99" s="50"/>
      <c r="L99" s="50"/>
      <c r="M99" s="50"/>
      <c r="N99" s="50"/>
      <c r="O99" s="50"/>
      <c r="P99" s="50"/>
      <c r="Q99" s="50"/>
      <c r="R99" s="50"/>
      <c r="S99" s="50"/>
    </row>
    <row r="100" spans="1:19" x14ac:dyDescent="0.2">
      <c r="A100" s="9"/>
      <c r="B100" s="5"/>
      <c r="C100" s="5"/>
      <c r="D100" s="5"/>
      <c r="E100" s="5"/>
      <c r="I100" s="5"/>
      <c r="J100" s="50"/>
      <c r="K100" s="50"/>
      <c r="L100" s="50"/>
      <c r="M100" s="50"/>
      <c r="N100" s="50"/>
      <c r="O100" s="50"/>
      <c r="P100" s="50"/>
      <c r="Q100" s="50"/>
      <c r="R100" s="50"/>
      <c r="S100" s="50"/>
    </row>
    <row r="101" spans="1:19" x14ac:dyDescent="0.2">
      <c r="A101" s="9"/>
      <c r="B101" s="5"/>
      <c r="C101" s="5"/>
      <c r="D101" s="5"/>
      <c r="E101" s="5"/>
      <c r="I101" s="5"/>
      <c r="J101" s="50"/>
      <c r="K101" s="50"/>
      <c r="L101" s="50"/>
      <c r="M101" s="50"/>
      <c r="N101" s="50"/>
      <c r="O101" s="50"/>
      <c r="P101" s="50"/>
      <c r="Q101" s="50"/>
      <c r="R101" s="50"/>
      <c r="S101" s="50"/>
    </row>
    <row r="102" spans="1:19" x14ac:dyDescent="0.2">
      <c r="B102" s="5"/>
      <c r="C102" s="5"/>
      <c r="D102" s="5"/>
      <c r="E102" s="5"/>
      <c r="I102" s="18"/>
      <c r="J102" s="50"/>
      <c r="K102" s="50"/>
      <c r="L102" s="50"/>
      <c r="M102" s="50"/>
      <c r="N102" s="50"/>
      <c r="O102" s="50"/>
      <c r="P102" s="50"/>
      <c r="Q102" s="50"/>
      <c r="R102" s="50"/>
      <c r="S102" s="50"/>
    </row>
    <row r="103" spans="1:19" x14ac:dyDescent="0.2">
      <c r="B103" s="18"/>
      <c r="C103" s="18"/>
      <c r="D103" s="18"/>
      <c r="E103" s="18"/>
      <c r="I103" s="21"/>
      <c r="J103" s="50"/>
      <c r="K103" s="50"/>
      <c r="L103" s="50"/>
      <c r="M103" s="50"/>
      <c r="N103" s="50"/>
      <c r="O103" s="50"/>
      <c r="P103" s="50"/>
      <c r="Q103" s="50"/>
      <c r="R103" s="50"/>
      <c r="S103" s="50"/>
    </row>
    <row r="104" spans="1:19" x14ac:dyDescent="0.2">
      <c r="B104" s="18"/>
      <c r="C104" s="18"/>
      <c r="D104" s="18"/>
      <c r="E104" s="18"/>
      <c r="F104" s="18"/>
      <c r="G104" s="18"/>
      <c r="I104" s="21"/>
      <c r="J104" s="50"/>
      <c r="K104" s="50"/>
      <c r="L104" s="50"/>
      <c r="M104" s="50"/>
      <c r="N104" s="50"/>
      <c r="O104" s="50"/>
      <c r="P104" s="50"/>
      <c r="Q104" s="50"/>
      <c r="R104" s="50"/>
      <c r="S104" s="50"/>
    </row>
    <row r="105" spans="1:19" x14ac:dyDescent="0.2">
      <c r="B105" s="21"/>
      <c r="C105" s="21"/>
      <c r="D105" s="21"/>
      <c r="E105" s="21"/>
      <c r="F105" s="21"/>
      <c r="G105" s="21"/>
      <c r="I105" s="21"/>
      <c r="J105" s="50"/>
      <c r="K105" s="50"/>
      <c r="L105" s="50"/>
      <c r="M105" s="50"/>
      <c r="N105" s="50"/>
      <c r="O105" s="50"/>
      <c r="P105" s="50"/>
      <c r="Q105" s="50"/>
      <c r="R105" s="50"/>
      <c r="S105" s="50"/>
    </row>
    <row r="106" spans="1:19" x14ac:dyDescent="0.2">
      <c r="B106" s="21"/>
      <c r="C106" s="21"/>
      <c r="D106" s="21"/>
      <c r="E106" s="21"/>
      <c r="F106" s="21"/>
      <c r="G106" s="21"/>
      <c r="I106" s="10"/>
      <c r="J106" s="50"/>
      <c r="K106" s="50"/>
      <c r="L106" s="50"/>
      <c r="M106" s="50"/>
      <c r="N106" s="50"/>
      <c r="O106" s="50"/>
      <c r="P106" s="50"/>
      <c r="Q106" s="50"/>
      <c r="R106" s="50"/>
      <c r="S106" s="50"/>
    </row>
    <row r="107" spans="1:19" x14ac:dyDescent="0.2">
      <c r="B107" s="21"/>
      <c r="C107" s="21"/>
      <c r="D107" s="21"/>
      <c r="E107" s="21"/>
      <c r="F107" s="21"/>
      <c r="G107" s="21"/>
      <c r="I107" s="5"/>
      <c r="J107" s="50"/>
      <c r="K107" s="50"/>
      <c r="L107" s="50"/>
      <c r="M107" s="50"/>
      <c r="N107" s="50"/>
      <c r="O107" s="50"/>
      <c r="P107" s="50"/>
      <c r="Q107" s="50"/>
      <c r="R107" s="50"/>
      <c r="S107" s="50"/>
    </row>
    <row r="108" spans="1:19" x14ac:dyDescent="0.2">
      <c r="A108" s="9"/>
      <c r="B108" s="17"/>
      <c r="C108" s="20"/>
      <c r="D108" s="20"/>
      <c r="E108" s="17"/>
      <c r="F108" s="10"/>
      <c r="G108" s="10"/>
      <c r="I108" s="5"/>
      <c r="J108" s="50"/>
      <c r="K108" s="50"/>
      <c r="L108" s="50"/>
      <c r="M108" s="50"/>
      <c r="N108" s="50"/>
      <c r="O108" s="50"/>
      <c r="P108" s="50"/>
      <c r="Q108" s="50"/>
      <c r="R108" s="50"/>
      <c r="S108" s="50"/>
    </row>
    <row r="109" spans="1:19" x14ac:dyDescent="0.2">
      <c r="A109" s="9"/>
      <c r="B109" s="5"/>
      <c r="C109" s="5"/>
      <c r="D109" s="5"/>
      <c r="E109" s="5"/>
      <c r="F109" s="5"/>
      <c r="G109" s="5"/>
      <c r="I109" s="5"/>
      <c r="J109" s="50"/>
      <c r="K109" s="50"/>
      <c r="L109" s="50"/>
      <c r="M109" s="50"/>
      <c r="N109" s="50"/>
      <c r="O109" s="50"/>
      <c r="P109" s="50"/>
      <c r="Q109" s="50"/>
      <c r="R109" s="50"/>
      <c r="S109" s="50"/>
    </row>
    <row r="110" spans="1:19" x14ac:dyDescent="0.2">
      <c r="A110" s="9"/>
      <c r="B110" s="5"/>
      <c r="C110" s="5"/>
      <c r="D110" s="5"/>
      <c r="E110" s="5"/>
      <c r="F110" s="5"/>
      <c r="G110" s="5"/>
      <c r="I110" s="18"/>
      <c r="J110" s="50"/>
      <c r="K110" s="50"/>
      <c r="L110" s="50"/>
      <c r="M110" s="50"/>
      <c r="N110" s="50"/>
      <c r="O110" s="50"/>
      <c r="P110" s="50"/>
      <c r="Q110" s="50"/>
      <c r="R110" s="50"/>
      <c r="S110" s="50"/>
    </row>
    <row r="113" spans="1:9" ht="19" x14ac:dyDescent="0.25">
      <c r="A113" s="1"/>
      <c r="B113" s="2"/>
    </row>
    <row r="114" spans="1:9" x14ac:dyDescent="0.2">
      <c r="B114" s="18"/>
      <c r="C114" s="18"/>
      <c r="D114" s="18"/>
      <c r="E114" s="18"/>
      <c r="H114" s="7"/>
    </row>
    <row r="115" spans="1:9" x14ac:dyDescent="0.2">
      <c r="B115" s="21"/>
      <c r="C115" s="21"/>
      <c r="D115" s="21"/>
      <c r="H115" s="7"/>
      <c r="I115" s="7"/>
    </row>
    <row r="116" spans="1:9" x14ac:dyDescent="0.2">
      <c r="B116" s="21"/>
      <c r="C116" s="21"/>
      <c r="D116" s="21"/>
    </row>
    <row r="117" spans="1:9" x14ac:dyDescent="0.2">
      <c r="B117" s="21"/>
      <c r="C117" s="21"/>
      <c r="D117" s="21"/>
    </row>
    <row r="118" spans="1:9" x14ac:dyDescent="0.2">
      <c r="A118" s="9"/>
      <c r="B118" s="10"/>
      <c r="C118" s="10"/>
      <c r="D118" s="10"/>
      <c r="E118" s="10"/>
    </row>
    <row r="119" spans="1:9" x14ac:dyDescent="0.2">
      <c r="A119" s="9"/>
      <c r="B119" s="5"/>
      <c r="C119" s="5"/>
      <c r="D119" s="5"/>
      <c r="E119" s="5"/>
    </row>
    <row r="120" spans="1:9" x14ac:dyDescent="0.2">
      <c r="A120" s="9"/>
      <c r="B120" s="5"/>
      <c r="C120" s="5"/>
      <c r="D120" s="5"/>
      <c r="E120" s="5"/>
    </row>
    <row r="121" spans="1:9" x14ac:dyDescent="0.2">
      <c r="B121" s="5"/>
      <c r="C121" s="5"/>
      <c r="D121" s="5"/>
      <c r="E121" s="5"/>
    </row>
    <row r="122" spans="1:9" x14ac:dyDescent="0.2">
      <c r="B122" s="18"/>
      <c r="C122" s="18"/>
      <c r="D122" s="18"/>
      <c r="E122" s="18"/>
    </row>
    <row r="123" spans="1:9" x14ac:dyDescent="0.2">
      <c r="B123" s="21"/>
      <c r="C123" s="21"/>
      <c r="D123" s="21"/>
    </row>
    <row r="124" spans="1:9" x14ac:dyDescent="0.2">
      <c r="B124" s="21"/>
      <c r="C124" s="21"/>
      <c r="D124" s="21"/>
    </row>
    <row r="125" spans="1:9" x14ac:dyDescent="0.2">
      <c r="B125" s="21"/>
      <c r="C125" s="21"/>
      <c r="D125" s="21"/>
    </row>
    <row r="126" spans="1:9" x14ac:dyDescent="0.2">
      <c r="A126" s="9"/>
      <c r="B126" s="20"/>
      <c r="C126" s="17"/>
      <c r="D126" s="20"/>
      <c r="E126" s="10"/>
    </row>
    <row r="127" spans="1:9" x14ac:dyDescent="0.2">
      <c r="A127" s="9"/>
      <c r="B127" s="5"/>
      <c r="C127" s="5"/>
      <c r="D127" s="5"/>
      <c r="E127" s="5"/>
    </row>
    <row r="128" spans="1:9" x14ac:dyDescent="0.2">
      <c r="A128" s="9"/>
      <c r="B128" s="5"/>
      <c r="C128" s="5"/>
      <c r="D128" s="5"/>
      <c r="E128" s="5"/>
    </row>
    <row r="129" spans="1:7" x14ac:dyDescent="0.2">
      <c r="B129" s="5"/>
      <c r="C129" s="5"/>
      <c r="D129" s="5"/>
      <c r="E129" s="5"/>
    </row>
    <row r="130" spans="1:7" x14ac:dyDescent="0.2">
      <c r="B130" s="18"/>
      <c r="C130" s="18"/>
      <c r="D130" s="18"/>
      <c r="E130" s="18"/>
    </row>
    <row r="131" spans="1:7" x14ac:dyDescent="0.2">
      <c r="B131" s="45"/>
      <c r="C131" s="21"/>
      <c r="D131" s="21"/>
    </row>
    <row r="132" spans="1:7" x14ac:dyDescent="0.2">
      <c r="B132" s="45"/>
      <c r="C132" s="21"/>
      <c r="D132" s="21"/>
    </row>
    <row r="133" spans="1:7" x14ac:dyDescent="0.2">
      <c r="B133" s="45"/>
      <c r="C133" s="21"/>
      <c r="D133" s="21"/>
    </row>
    <row r="134" spans="1:7" x14ac:dyDescent="0.2">
      <c r="A134" s="9"/>
      <c r="B134" s="17"/>
      <c r="C134" s="20"/>
      <c r="D134" s="20"/>
      <c r="E134" s="17"/>
    </row>
    <row r="135" spans="1:7" x14ac:dyDescent="0.2">
      <c r="A135" s="9"/>
      <c r="B135" s="5"/>
      <c r="C135" s="5"/>
      <c r="D135" s="5"/>
      <c r="E135" s="5"/>
    </row>
    <row r="136" spans="1:7" x14ac:dyDescent="0.2">
      <c r="A136" s="9"/>
      <c r="B136" s="5"/>
      <c r="C136" s="5"/>
      <c r="D136" s="5"/>
      <c r="E136" s="5"/>
      <c r="F136" s="18"/>
      <c r="G136" s="18"/>
    </row>
    <row r="137" spans="1:7" x14ac:dyDescent="0.2">
      <c r="B137" s="5"/>
      <c r="C137" s="5"/>
      <c r="D137" s="5"/>
      <c r="E137" s="5"/>
    </row>
    <row r="138" spans="1:7" x14ac:dyDescent="0.2">
      <c r="B138" s="18"/>
      <c r="C138" s="18"/>
      <c r="D138" s="18"/>
      <c r="E138" s="18"/>
    </row>
    <row r="140" spans="1:7" ht="19" x14ac:dyDescent="0.25">
      <c r="A140" s="1"/>
      <c r="B140" s="2"/>
      <c r="F140" s="20"/>
      <c r="G140" s="20"/>
    </row>
    <row r="141" spans="1:7" x14ac:dyDescent="0.2">
      <c r="B141" s="18"/>
      <c r="C141" s="18"/>
      <c r="D141" s="18"/>
      <c r="E141" s="18"/>
      <c r="F141" s="5"/>
      <c r="G141" s="5"/>
    </row>
    <row r="142" spans="1:7" x14ac:dyDescent="0.2">
      <c r="B142" s="21"/>
      <c r="C142" s="21"/>
      <c r="D142" s="21"/>
      <c r="F142" s="5"/>
      <c r="G142" s="5"/>
    </row>
    <row r="143" spans="1:7" x14ac:dyDescent="0.2">
      <c r="B143" s="21"/>
      <c r="C143" s="21"/>
      <c r="D143" s="21"/>
    </row>
    <row r="144" spans="1:7" x14ac:dyDescent="0.2">
      <c r="B144" s="21"/>
      <c r="C144" s="21"/>
      <c r="D144" s="21"/>
    </row>
    <row r="145" spans="1:5" x14ac:dyDescent="0.2">
      <c r="A145" s="9"/>
      <c r="B145" s="10"/>
      <c r="C145" s="10"/>
      <c r="D145" s="10"/>
      <c r="E145" s="10"/>
    </row>
    <row r="146" spans="1:5" x14ac:dyDescent="0.2">
      <c r="A146" s="9"/>
      <c r="B146" s="5"/>
      <c r="C146" s="5"/>
      <c r="D146" s="5"/>
      <c r="E146" s="5"/>
    </row>
    <row r="147" spans="1:5" x14ac:dyDescent="0.2">
      <c r="A147" s="9"/>
      <c r="B147" s="5"/>
      <c r="C147" s="5"/>
      <c r="D147" s="5"/>
      <c r="E147" s="5"/>
    </row>
    <row r="148" spans="1:5" x14ac:dyDescent="0.2">
      <c r="B148" s="5"/>
      <c r="C148" s="5"/>
      <c r="D148" s="5"/>
      <c r="E148" s="5"/>
    </row>
    <row r="149" spans="1:5" x14ac:dyDescent="0.2">
      <c r="B149" s="18"/>
      <c r="C149" s="18"/>
      <c r="D149" s="18"/>
      <c r="E149" s="18"/>
    </row>
    <row r="150" spans="1:5" x14ac:dyDescent="0.2">
      <c r="B150" s="21"/>
      <c r="C150" s="21"/>
      <c r="D150" s="21"/>
    </row>
    <row r="151" spans="1:5" x14ac:dyDescent="0.2">
      <c r="B151" s="21"/>
      <c r="C151" s="21"/>
      <c r="D151" s="21"/>
    </row>
    <row r="152" spans="1:5" x14ac:dyDescent="0.2">
      <c r="B152" s="21"/>
      <c r="C152" s="21"/>
      <c r="D152" s="21"/>
    </row>
    <row r="153" spans="1:5" x14ac:dyDescent="0.2">
      <c r="A153" s="9"/>
      <c r="B153" s="20"/>
      <c r="C153" s="17"/>
      <c r="D153" s="20"/>
      <c r="E153" s="10"/>
    </row>
    <row r="154" spans="1:5" x14ac:dyDescent="0.2">
      <c r="A154" s="9"/>
      <c r="B154" s="5"/>
      <c r="C154" s="5"/>
      <c r="D154" s="5"/>
      <c r="E154" s="5"/>
    </row>
    <row r="155" spans="1:5" x14ac:dyDescent="0.2">
      <c r="A155" s="9"/>
      <c r="B155" s="5"/>
      <c r="C155" s="5"/>
      <c r="D155" s="5"/>
      <c r="E155" s="5"/>
    </row>
    <row r="156" spans="1:5" x14ac:dyDescent="0.2">
      <c r="B156" s="5"/>
      <c r="C156" s="5"/>
      <c r="D156" s="5"/>
      <c r="E156" s="5"/>
    </row>
    <row r="157" spans="1:5" x14ac:dyDescent="0.2">
      <c r="B157" s="18"/>
      <c r="C157" s="18"/>
      <c r="D157" s="18"/>
      <c r="E157" s="18"/>
    </row>
    <row r="158" spans="1:5" x14ac:dyDescent="0.2">
      <c r="B158" s="45"/>
      <c r="C158" s="21"/>
      <c r="D158" s="21"/>
    </row>
    <row r="159" spans="1:5" x14ac:dyDescent="0.2">
      <c r="B159" s="45"/>
      <c r="C159" s="21"/>
      <c r="D159" s="21"/>
    </row>
    <row r="160" spans="1:5" x14ac:dyDescent="0.2">
      <c r="B160" s="45"/>
      <c r="C160" s="21"/>
      <c r="D160" s="21"/>
    </row>
    <row r="161" spans="1:5" x14ac:dyDescent="0.2">
      <c r="A161" s="9"/>
      <c r="B161" s="17"/>
      <c r="C161" s="20"/>
      <c r="D161" s="20"/>
      <c r="E161" s="17"/>
    </row>
    <row r="162" spans="1:5" x14ac:dyDescent="0.2">
      <c r="A162" s="9"/>
      <c r="B162" s="5"/>
      <c r="C162" s="5"/>
      <c r="D162" s="5"/>
      <c r="E162" s="5"/>
    </row>
    <row r="163" spans="1:5" x14ac:dyDescent="0.2">
      <c r="A163" s="9"/>
      <c r="B163" s="5"/>
      <c r="C163" s="5"/>
      <c r="D163" s="5"/>
      <c r="E163" s="5"/>
    </row>
    <row r="188" spans="8:23" x14ac:dyDescent="0.2">
      <c r="H188" s="5"/>
      <c r="I188" s="5"/>
      <c r="J188" s="5"/>
      <c r="K188" s="5"/>
      <c r="L188" s="5"/>
      <c r="M188" s="5"/>
      <c r="N188" s="7"/>
      <c r="O188" s="7"/>
      <c r="P188" s="7"/>
      <c r="Q188" s="7"/>
      <c r="R188" s="7"/>
      <c r="S188" s="7"/>
      <c r="T188" s="8"/>
      <c r="U188" s="8"/>
      <c r="W188"/>
    </row>
    <row r="189" spans="8:23" x14ac:dyDescent="0.2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</row>
    <row r="190" spans="8:23" x14ac:dyDescent="0.2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</row>
    <row r="191" spans="8:23" x14ac:dyDescent="0.2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</row>
    <row r="192" spans="8:23" x14ac:dyDescent="0.2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</row>
    <row r="193" spans="8:23" x14ac:dyDescent="0.2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</row>
    <row r="194" spans="8:23" x14ac:dyDescent="0.2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</row>
    <row r="195" spans="8:23" x14ac:dyDescent="0.2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</row>
    <row r="196" spans="8:23" x14ac:dyDescent="0.2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</row>
    <row r="197" spans="8:23" x14ac:dyDescent="0.2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</row>
    <row r="198" spans="8:23" x14ac:dyDescent="0.2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</row>
    <row r="199" spans="8:23" x14ac:dyDescent="0.2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</row>
    <row r="200" spans="8:23" x14ac:dyDescent="0.2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</row>
    <row r="201" spans="8:23" x14ac:dyDescent="0.2">
      <c r="H201"/>
      <c r="I201"/>
      <c r="J201"/>
      <c r="K201"/>
      <c r="L201"/>
      <c r="M201"/>
      <c r="N201"/>
      <c r="O201"/>
      <c r="P201"/>
      <c r="Q201"/>
    </row>
    <row r="202" spans="8:23" x14ac:dyDescent="0.2">
      <c r="H202"/>
      <c r="I202"/>
      <c r="J202"/>
      <c r="K202"/>
      <c r="L202"/>
      <c r="M202"/>
      <c r="N202"/>
      <c r="O202"/>
      <c r="P202"/>
      <c r="Q202"/>
    </row>
    <row r="203" spans="8:23" x14ac:dyDescent="0.2">
      <c r="H203"/>
      <c r="I203"/>
      <c r="J203"/>
      <c r="K203"/>
      <c r="L203"/>
      <c r="M203"/>
      <c r="N203"/>
      <c r="O203"/>
      <c r="P203"/>
      <c r="Q203"/>
    </row>
    <row r="204" spans="8:23" x14ac:dyDescent="0.2">
      <c r="H204"/>
      <c r="I204"/>
      <c r="J204"/>
      <c r="K204"/>
      <c r="L204"/>
      <c r="M204"/>
      <c r="N204"/>
      <c r="O204"/>
      <c r="P204"/>
      <c r="Q204"/>
    </row>
    <row r="205" spans="8:23" x14ac:dyDescent="0.2">
      <c r="H205"/>
      <c r="I205"/>
      <c r="J205"/>
      <c r="K205"/>
      <c r="L205"/>
      <c r="M205"/>
      <c r="N205"/>
      <c r="O205"/>
      <c r="P205"/>
      <c r="Q205"/>
    </row>
    <row r="206" spans="8:23" x14ac:dyDescent="0.2">
      <c r="H206"/>
      <c r="I206"/>
      <c r="J206"/>
      <c r="K206"/>
      <c r="L206"/>
      <c r="M206"/>
      <c r="N206"/>
      <c r="O206"/>
      <c r="P206"/>
      <c r="Q206"/>
    </row>
    <row r="207" spans="8:23" x14ac:dyDescent="0.2">
      <c r="H207"/>
      <c r="I207"/>
      <c r="J207"/>
      <c r="K207"/>
      <c r="L207"/>
      <c r="M207"/>
      <c r="N207"/>
      <c r="O207"/>
      <c r="P207"/>
      <c r="Q207"/>
    </row>
    <row r="208" spans="8:23" x14ac:dyDescent="0.2">
      <c r="H208"/>
      <c r="I208"/>
      <c r="J208"/>
      <c r="K208"/>
      <c r="L208"/>
      <c r="M208"/>
      <c r="N208"/>
      <c r="O208"/>
      <c r="P208"/>
      <c r="Q208"/>
    </row>
    <row r="209" spans="8:17" x14ac:dyDescent="0.2">
      <c r="H209"/>
      <c r="I209"/>
      <c r="J209"/>
      <c r="K209"/>
      <c r="L209"/>
      <c r="M209"/>
      <c r="N209"/>
      <c r="O209"/>
      <c r="P209"/>
      <c r="Q209"/>
    </row>
    <row r="210" spans="8:17" x14ac:dyDescent="0.2">
      <c r="H210"/>
      <c r="I210"/>
      <c r="J210"/>
      <c r="K210"/>
      <c r="L210"/>
      <c r="M210"/>
      <c r="N210"/>
      <c r="O210"/>
      <c r="P210"/>
      <c r="Q210"/>
    </row>
    <row r="211" spans="8:17" x14ac:dyDescent="0.2">
      <c r="H211"/>
      <c r="I211"/>
      <c r="J211"/>
      <c r="K211"/>
      <c r="L211"/>
      <c r="M211"/>
      <c r="N211"/>
      <c r="O211"/>
      <c r="P211"/>
      <c r="Q211"/>
    </row>
    <row r="212" spans="8:17" x14ac:dyDescent="0.2">
      <c r="H212"/>
      <c r="I212"/>
      <c r="J212"/>
      <c r="K212"/>
      <c r="L212"/>
      <c r="M212"/>
      <c r="N212"/>
      <c r="O212"/>
      <c r="P212"/>
      <c r="Q2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Pum2 CKO (a)</vt:lpstr>
      <vt:lpstr>hTDP43 A315T (b)</vt:lpstr>
    </vt:vector>
  </TitlesOfParts>
  <Company>UKE-ZMNH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Kawssar Harb</dc:creator>
  <cp:lastModifiedBy>Utilisateur de Microsoft Office</cp:lastModifiedBy>
  <dcterms:created xsi:type="dcterms:W3CDTF">2018-01-18T09:31:15Z</dcterms:created>
  <dcterms:modified xsi:type="dcterms:W3CDTF">2021-09-29T19:34:41Z</dcterms:modified>
</cp:coreProperties>
</file>