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kawthar/Desktop/Fig related source data for Elife 2/Fig8/"/>
    </mc:Choice>
  </mc:AlternateContent>
  <bookViews>
    <workbookView xWindow="160" yWindow="620" windowWidth="25600" windowHeight="13820"/>
  </bookViews>
  <sheets>
    <sheet name="Sox5" sheetId="1" r:id="rId1"/>
    <sheet name="Rorb" sheetId="2" r:id="rId2"/>
    <sheet name="Fezf2 Ctip2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Q45" i="3" l="1"/>
  <c r="AS37" i="3"/>
  <c r="AS38" i="3"/>
  <c r="AS39" i="3"/>
  <c r="P39" i="2"/>
  <c r="P40" i="2"/>
  <c r="P41" i="2"/>
  <c r="P38" i="2"/>
  <c r="T39" i="2"/>
  <c r="T40" i="2"/>
  <c r="T41" i="2"/>
  <c r="T38" i="2"/>
  <c r="AL43" i="1"/>
  <c r="AL44" i="1"/>
  <c r="AL45" i="1"/>
  <c r="AL46" i="1"/>
  <c r="AL42" i="1"/>
  <c r="AK43" i="1"/>
  <c r="AK44" i="1"/>
  <c r="AK45" i="1"/>
  <c r="AK46" i="1"/>
  <c r="AK42" i="1"/>
  <c r="T43" i="1"/>
  <c r="T44" i="1"/>
  <c r="T45" i="1"/>
  <c r="T46" i="1"/>
  <c r="T42" i="1"/>
  <c r="S43" i="1"/>
  <c r="S44" i="1"/>
  <c r="S45" i="1"/>
  <c r="S46" i="1"/>
  <c r="S42" i="1"/>
  <c r="AP5" i="2"/>
  <c r="AU5" i="2"/>
  <c r="AN38" i="2"/>
  <c r="AP13" i="2"/>
  <c r="AU13" i="2"/>
  <c r="AO38" i="2"/>
  <c r="AP21" i="2"/>
  <c r="AU21" i="2"/>
  <c r="AP38" i="2"/>
  <c r="AQ38" i="2"/>
  <c r="AE6" i="2"/>
  <c r="AJ6" i="2"/>
  <c r="AC39" i="2"/>
  <c r="AE14" i="2"/>
  <c r="AJ14" i="2"/>
  <c r="AD39" i="2"/>
  <c r="AE22" i="2"/>
  <c r="AJ22" i="2"/>
  <c r="AE39" i="2"/>
  <c r="AE30" i="2"/>
  <c r="AJ30" i="2"/>
  <c r="AF39" i="2"/>
  <c r="AH39" i="2"/>
  <c r="AE7" i="2"/>
  <c r="AJ7" i="2"/>
  <c r="AC40" i="2"/>
  <c r="AE15" i="2"/>
  <c r="AJ15" i="2"/>
  <c r="AD40" i="2"/>
  <c r="AE23" i="2"/>
  <c r="AJ23" i="2"/>
  <c r="AE40" i="2"/>
  <c r="AE31" i="2"/>
  <c r="AJ31" i="2"/>
  <c r="AF40" i="2"/>
  <c r="AH40" i="2"/>
  <c r="AD8" i="2"/>
  <c r="AC8" i="2"/>
  <c r="AE8" i="2"/>
  <c r="AI8" i="2"/>
  <c r="AH8" i="2"/>
  <c r="AJ8" i="2"/>
  <c r="AC41" i="2"/>
  <c r="AD16" i="2"/>
  <c r="AC16" i="2"/>
  <c r="AE16" i="2"/>
  <c r="AI16" i="2"/>
  <c r="AH16" i="2"/>
  <c r="AJ16" i="2"/>
  <c r="AD41" i="2"/>
  <c r="AD24" i="2"/>
  <c r="AC24" i="2"/>
  <c r="AE24" i="2"/>
  <c r="AI24" i="2"/>
  <c r="AH24" i="2"/>
  <c r="AJ24" i="2"/>
  <c r="AE41" i="2"/>
  <c r="AD32" i="2"/>
  <c r="AC32" i="2"/>
  <c r="AE32" i="2"/>
  <c r="AI32" i="2"/>
  <c r="AH32" i="2"/>
  <c r="AJ32" i="2"/>
  <c r="AF41" i="2"/>
  <c r="AH41" i="2"/>
  <c r="AE5" i="2"/>
  <c r="AJ5" i="2"/>
  <c r="AC38" i="2"/>
  <c r="AE13" i="2"/>
  <c r="AJ13" i="2"/>
  <c r="AD38" i="2"/>
  <c r="AE21" i="2"/>
  <c r="AJ21" i="2"/>
  <c r="AE38" i="2"/>
  <c r="AE29" i="2"/>
  <c r="AJ29" i="2"/>
  <c r="AF38" i="2"/>
  <c r="AH38" i="2"/>
  <c r="AG39" i="2"/>
  <c r="AG40" i="2"/>
  <c r="AG41" i="2"/>
  <c r="AG38" i="2"/>
  <c r="AP29" i="2"/>
  <c r="AU29" i="2"/>
  <c r="AZ29" i="2"/>
  <c r="AP30" i="2"/>
  <c r="AU30" i="2"/>
  <c r="AZ30" i="2"/>
  <c r="AP31" i="2"/>
  <c r="AU31" i="2"/>
  <c r="AZ31" i="2"/>
  <c r="AN32" i="2"/>
  <c r="AO32" i="2"/>
  <c r="AP32" i="2"/>
  <c r="AS32" i="2"/>
  <c r="AT32" i="2"/>
  <c r="AU32" i="2"/>
  <c r="AX32" i="2"/>
  <c r="AY32" i="2"/>
  <c r="AZ32" i="2"/>
  <c r="BO27" i="3"/>
  <c r="BV27" i="3"/>
  <c r="BN46" i="3"/>
  <c r="BM28" i="3"/>
  <c r="BK28" i="3"/>
  <c r="BO28" i="3"/>
  <c r="BT28" i="3"/>
  <c r="BR28" i="3"/>
  <c r="BV28" i="3"/>
  <c r="BN47" i="3"/>
  <c r="BO26" i="3"/>
  <c r="BV26" i="3"/>
  <c r="BN45" i="3"/>
  <c r="BO20" i="3"/>
  <c r="BV20" i="3"/>
  <c r="BM46" i="3"/>
  <c r="BM21" i="3"/>
  <c r="BK21" i="3"/>
  <c r="BO21" i="3"/>
  <c r="BT21" i="3"/>
  <c r="BR21" i="3"/>
  <c r="BV21" i="3"/>
  <c r="BM47" i="3"/>
  <c r="BO19" i="3"/>
  <c r="BV19" i="3"/>
  <c r="BM45" i="3"/>
  <c r="BO13" i="3"/>
  <c r="BV13" i="3"/>
  <c r="BL46" i="3"/>
  <c r="BM14" i="3"/>
  <c r="BK14" i="3"/>
  <c r="BO14" i="3"/>
  <c r="BT14" i="3"/>
  <c r="BR14" i="3"/>
  <c r="BV14" i="3"/>
  <c r="BL47" i="3"/>
  <c r="BO12" i="3"/>
  <c r="BV12" i="3"/>
  <c r="BL45" i="3"/>
  <c r="BO5" i="3"/>
  <c r="BV5" i="3"/>
  <c r="BK45" i="3"/>
  <c r="AS20" i="3"/>
  <c r="AZ20" i="3"/>
  <c r="BG20" i="3"/>
  <c r="AQ45" i="3"/>
  <c r="AQ21" i="3"/>
  <c r="AO21" i="3"/>
  <c r="AS21" i="3"/>
  <c r="AX21" i="3"/>
  <c r="AV21" i="3"/>
  <c r="AZ21" i="3"/>
  <c r="BE21" i="3"/>
  <c r="BC21" i="3"/>
  <c r="BG21" i="3"/>
  <c r="AQ46" i="3"/>
  <c r="AS13" i="3"/>
  <c r="AZ13" i="3"/>
  <c r="BG13" i="3"/>
  <c r="AP45" i="3"/>
  <c r="AQ14" i="3"/>
  <c r="AO14" i="3"/>
  <c r="AS14" i="3"/>
  <c r="AX14" i="3"/>
  <c r="AV14" i="3"/>
  <c r="AZ14" i="3"/>
  <c r="BE14" i="3"/>
  <c r="BC14" i="3"/>
  <c r="BG14" i="3"/>
  <c r="AP46" i="3"/>
  <c r="AS6" i="3"/>
  <c r="AZ6" i="3"/>
  <c r="BG6" i="3"/>
  <c r="AO45" i="3"/>
  <c r="AQ7" i="3"/>
  <c r="AO7" i="3"/>
  <c r="AS7" i="3"/>
  <c r="AX7" i="3"/>
  <c r="AV7" i="3"/>
  <c r="AZ7" i="3"/>
  <c r="BE7" i="3"/>
  <c r="BC7" i="3"/>
  <c r="BG7" i="3"/>
  <c r="AO46" i="3"/>
  <c r="AS19" i="3"/>
  <c r="AZ19" i="3"/>
  <c r="BG19" i="3"/>
  <c r="AQ44" i="3"/>
  <c r="AS12" i="3"/>
  <c r="AZ12" i="3"/>
  <c r="BG12" i="3"/>
  <c r="AP44" i="3"/>
  <c r="AS5" i="3"/>
  <c r="AZ5" i="3"/>
  <c r="BG5" i="3"/>
  <c r="AO44" i="3"/>
  <c r="BL14" i="3"/>
  <c r="BN14" i="3"/>
  <c r="BS14" i="3"/>
  <c r="BU14" i="3"/>
  <c r="BK47" i="3"/>
  <c r="BP47" i="3"/>
  <c r="BO47" i="3"/>
  <c r="BN13" i="3"/>
  <c r="BU13" i="3"/>
  <c r="BK46" i="3"/>
  <c r="BP46" i="3"/>
  <c r="BO46" i="3"/>
  <c r="BP45" i="3"/>
  <c r="BO45" i="3"/>
  <c r="AS46" i="3"/>
  <c r="AR46" i="3"/>
  <c r="AS45" i="3"/>
  <c r="AR45" i="3"/>
  <c r="AS44" i="3"/>
  <c r="AR44" i="3"/>
  <c r="BN6" i="3"/>
  <c r="BU6" i="3"/>
  <c r="BK39" i="3"/>
  <c r="BL39" i="3"/>
  <c r="BN20" i="3"/>
  <c r="BU20" i="3"/>
  <c r="BM39" i="3"/>
  <c r="BN27" i="3"/>
  <c r="BU27" i="3"/>
  <c r="BN39" i="3"/>
  <c r="BP39" i="3"/>
  <c r="BL7" i="3"/>
  <c r="BK7" i="3"/>
  <c r="BN7" i="3"/>
  <c r="BS7" i="3"/>
  <c r="BR7" i="3"/>
  <c r="BU7" i="3"/>
  <c r="BK40" i="3"/>
  <c r="BL40" i="3"/>
  <c r="BL21" i="3"/>
  <c r="BN21" i="3"/>
  <c r="BS21" i="3"/>
  <c r="BU21" i="3"/>
  <c r="BM40" i="3"/>
  <c r="BL28" i="3"/>
  <c r="BN28" i="3"/>
  <c r="BS28" i="3"/>
  <c r="BU28" i="3"/>
  <c r="BN40" i="3"/>
  <c r="BP40" i="3"/>
  <c r="BN5" i="3"/>
  <c r="BU5" i="3"/>
  <c r="BK38" i="3"/>
  <c r="BN12" i="3"/>
  <c r="BU12" i="3"/>
  <c r="BL38" i="3"/>
  <c r="BN19" i="3"/>
  <c r="BU19" i="3"/>
  <c r="BM38" i="3"/>
  <c r="BN26" i="3"/>
  <c r="BU26" i="3"/>
  <c r="BN38" i="3"/>
  <c r="BP38" i="3"/>
  <c r="BO39" i="3"/>
  <c r="BO40" i="3"/>
  <c r="BO38" i="3"/>
  <c r="AR19" i="3"/>
  <c r="AY19" i="3"/>
  <c r="BF19" i="3"/>
  <c r="AQ37" i="3"/>
  <c r="AR5" i="3"/>
  <c r="AY5" i="3"/>
  <c r="BF5" i="3"/>
  <c r="AO37" i="3"/>
  <c r="AR12" i="3"/>
  <c r="AY12" i="3"/>
  <c r="BF12" i="3"/>
  <c r="AP37" i="3"/>
  <c r="AR37" i="3"/>
  <c r="AR6" i="3"/>
  <c r="AY6" i="3"/>
  <c r="BF6" i="3"/>
  <c r="AO38" i="3"/>
  <c r="AR13" i="3"/>
  <c r="AY13" i="3"/>
  <c r="BF13" i="3"/>
  <c r="AP38" i="3"/>
  <c r="AR20" i="3"/>
  <c r="AY20" i="3"/>
  <c r="BF20" i="3"/>
  <c r="AQ38" i="3"/>
  <c r="AP7" i="3"/>
  <c r="AR7" i="3"/>
  <c r="AW7" i="3"/>
  <c r="AY7" i="3"/>
  <c r="BD7" i="3"/>
  <c r="BF7" i="3"/>
  <c r="AO39" i="3"/>
  <c r="AP14" i="3"/>
  <c r="AR14" i="3"/>
  <c r="AW14" i="3"/>
  <c r="AY14" i="3"/>
  <c r="BD14" i="3"/>
  <c r="BF14" i="3"/>
  <c r="AP39" i="3"/>
  <c r="AP21" i="3"/>
  <c r="AR21" i="3"/>
  <c r="AW21" i="3"/>
  <c r="AY21" i="3"/>
  <c r="BD21" i="3"/>
  <c r="BF21" i="3"/>
  <c r="AQ39" i="3"/>
  <c r="AR39" i="3"/>
  <c r="AR38" i="3"/>
  <c r="T7" i="3"/>
  <c r="R7" i="3"/>
  <c r="V7" i="3"/>
  <c r="AA7" i="3"/>
  <c r="Y7" i="3"/>
  <c r="AC7" i="3"/>
  <c r="R62" i="3"/>
  <c r="T14" i="3"/>
  <c r="R14" i="3"/>
  <c r="V14" i="3"/>
  <c r="AA14" i="3"/>
  <c r="Y14" i="3"/>
  <c r="AC14" i="3"/>
  <c r="S62" i="3"/>
  <c r="T21" i="3"/>
  <c r="R21" i="3"/>
  <c r="V21" i="3"/>
  <c r="AA21" i="3"/>
  <c r="Y21" i="3"/>
  <c r="AC21" i="3"/>
  <c r="T62" i="3"/>
  <c r="T28" i="3"/>
  <c r="R28" i="3"/>
  <c r="V28" i="3"/>
  <c r="AA28" i="3"/>
  <c r="Y28" i="3"/>
  <c r="AC28" i="3"/>
  <c r="AH28" i="3"/>
  <c r="AF28" i="3"/>
  <c r="AJ28" i="3"/>
  <c r="U62" i="3"/>
  <c r="W62" i="3"/>
  <c r="V62" i="3"/>
  <c r="V6" i="3"/>
  <c r="AC6" i="3"/>
  <c r="R61" i="3"/>
  <c r="V13" i="3"/>
  <c r="AC13" i="3"/>
  <c r="S61" i="3"/>
  <c r="V20" i="3"/>
  <c r="AC20" i="3"/>
  <c r="T61" i="3"/>
  <c r="V27" i="3"/>
  <c r="AC27" i="3"/>
  <c r="AJ27" i="3"/>
  <c r="U61" i="3"/>
  <c r="W61" i="3"/>
  <c r="V61" i="3"/>
  <c r="V5" i="3"/>
  <c r="AC5" i="3"/>
  <c r="R60" i="3"/>
  <c r="V12" i="3"/>
  <c r="AC12" i="3"/>
  <c r="S60" i="3"/>
  <c r="V19" i="3"/>
  <c r="AC19" i="3"/>
  <c r="T60" i="3"/>
  <c r="V26" i="3"/>
  <c r="AC26" i="3"/>
  <c r="AJ26" i="3"/>
  <c r="U60" i="3"/>
  <c r="W60" i="3"/>
  <c r="V60" i="3"/>
  <c r="E7" i="3"/>
  <c r="C7" i="3"/>
  <c r="G7" i="3"/>
  <c r="L7" i="3"/>
  <c r="J7" i="3"/>
  <c r="N7" i="3"/>
  <c r="C62" i="3"/>
  <c r="E14" i="3"/>
  <c r="C14" i="3"/>
  <c r="G14" i="3"/>
  <c r="L14" i="3"/>
  <c r="J14" i="3"/>
  <c r="N14" i="3"/>
  <c r="D62" i="3"/>
  <c r="E21" i="3"/>
  <c r="C21" i="3"/>
  <c r="G21" i="3"/>
  <c r="L21" i="3"/>
  <c r="J21" i="3"/>
  <c r="N21" i="3"/>
  <c r="E62" i="3"/>
  <c r="E28" i="3"/>
  <c r="C28" i="3"/>
  <c r="G28" i="3"/>
  <c r="L28" i="3"/>
  <c r="J28" i="3"/>
  <c r="N28" i="3"/>
  <c r="F62" i="3"/>
  <c r="H62" i="3"/>
  <c r="G62" i="3"/>
  <c r="G6" i="3"/>
  <c r="N6" i="3"/>
  <c r="C61" i="3"/>
  <c r="G13" i="3"/>
  <c r="N13" i="3"/>
  <c r="D61" i="3"/>
  <c r="G20" i="3"/>
  <c r="N20" i="3"/>
  <c r="E61" i="3"/>
  <c r="G27" i="3"/>
  <c r="N27" i="3"/>
  <c r="F61" i="3"/>
  <c r="H61" i="3"/>
  <c r="G61" i="3"/>
  <c r="G5" i="3"/>
  <c r="N5" i="3"/>
  <c r="C60" i="3"/>
  <c r="G12" i="3"/>
  <c r="N12" i="3"/>
  <c r="D60" i="3"/>
  <c r="G19" i="3"/>
  <c r="N19" i="3"/>
  <c r="E60" i="3"/>
  <c r="G26" i="3"/>
  <c r="N26" i="3"/>
  <c r="F60" i="3"/>
  <c r="H60" i="3"/>
  <c r="G60" i="3"/>
  <c r="D7" i="3"/>
  <c r="F7" i="3"/>
  <c r="K7" i="3"/>
  <c r="M7" i="3"/>
  <c r="C40" i="3"/>
  <c r="D14" i="3"/>
  <c r="F14" i="3"/>
  <c r="K14" i="3"/>
  <c r="M14" i="3"/>
  <c r="D40" i="3"/>
  <c r="D21" i="3"/>
  <c r="F21" i="3"/>
  <c r="K21" i="3"/>
  <c r="M21" i="3"/>
  <c r="E40" i="3"/>
  <c r="D28" i="3"/>
  <c r="F28" i="3"/>
  <c r="K28" i="3"/>
  <c r="M28" i="3"/>
  <c r="F40" i="3"/>
  <c r="H40" i="3"/>
  <c r="F6" i="3"/>
  <c r="M6" i="3"/>
  <c r="C39" i="3"/>
  <c r="F13" i="3"/>
  <c r="M13" i="3"/>
  <c r="D39" i="3"/>
  <c r="F20" i="3"/>
  <c r="M20" i="3"/>
  <c r="E39" i="3"/>
  <c r="F27" i="3"/>
  <c r="M27" i="3"/>
  <c r="F39" i="3"/>
  <c r="H39" i="3"/>
  <c r="F5" i="3"/>
  <c r="M5" i="3"/>
  <c r="C38" i="3"/>
  <c r="F12" i="3"/>
  <c r="M12" i="3"/>
  <c r="D38" i="3"/>
  <c r="F19" i="3"/>
  <c r="M19" i="3"/>
  <c r="E38" i="3"/>
  <c r="F26" i="3"/>
  <c r="M26" i="3"/>
  <c r="F38" i="3"/>
  <c r="H38" i="3"/>
  <c r="G39" i="3"/>
  <c r="G40" i="3"/>
  <c r="G38" i="3"/>
  <c r="U27" i="3"/>
  <c r="AB27" i="3"/>
  <c r="AI27" i="3"/>
  <c r="U39" i="3"/>
  <c r="S28" i="3"/>
  <c r="U28" i="3"/>
  <c r="Z28" i="3"/>
  <c r="AB28" i="3"/>
  <c r="AG28" i="3"/>
  <c r="AI28" i="3"/>
  <c r="U40" i="3"/>
  <c r="U26" i="3"/>
  <c r="AB26" i="3"/>
  <c r="AI26" i="3"/>
  <c r="U38" i="3"/>
  <c r="U6" i="3"/>
  <c r="AB6" i="3"/>
  <c r="R39" i="3"/>
  <c r="U13" i="3"/>
  <c r="AB13" i="3"/>
  <c r="S39" i="3"/>
  <c r="U20" i="3"/>
  <c r="AB20" i="3"/>
  <c r="T39" i="3"/>
  <c r="W39" i="3"/>
  <c r="S7" i="3"/>
  <c r="U7" i="3"/>
  <c r="Z7" i="3"/>
  <c r="AB7" i="3"/>
  <c r="R40" i="3"/>
  <c r="S14" i="3"/>
  <c r="U14" i="3"/>
  <c r="Z14" i="3"/>
  <c r="AB14" i="3"/>
  <c r="S40" i="3"/>
  <c r="S21" i="3"/>
  <c r="U21" i="3"/>
  <c r="Z21" i="3"/>
  <c r="AB21" i="3"/>
  <c r="T40" i="3"/>
  <c r="W40" i="3"/>
  <c r="U5" i="3"/>
  <c r="AB5" i="3"/>
  <c r="R38" i="3"/>
  <c r="U12" i="3"/>
  <c r="AB12" i="3"/>
  <c r="S38" i="3"/>
  <c r="U19" i="3"/>
  <c r="AB19" i="3"/>
  <c r="T38" i="3"/>
  <c r="W38" i="3"/>
  <c r="V39" i="3"/>
  <c r="V40" i="3"/>
  <c r="V38" i="3"/>
  <c r="AW6" i="1"/>
  <c r="BB6" i="1"/>
  <c r="AU43" i="1"/>
  <c r="AW15" i="1"/>
  <c r="BB15" i="1"/>
  <c r="AV43" i="1"/>
  <c r="BB24" i="1"/>
  <c r="AW24" i="1"/>
  <c r="AW43" i="1"/>
  <c r="AW33" i="1"/>
  <c r="BB33" i="1"/>
  <c r="BG33" i="1"/>
  <c r="AX43" i="1"/>
  <c r="AZ43" i="1"/>
  <c r="AW7" i="1"/>
  <c r="BB7" i="1"/>
  <c r="AU44" i="1"/>
  <c r="AW16" i="1"/>
  <c r="BB16" i="1"/>
  <c r="AV44" i="1"/>
  <c r="BB25" i="1"/>
  <c r="AW25" i="1"/>
  <c r="AW44" i="1"/>
  <c r="AW34" i="1"/>
  <c r="BB34" i="1"/>
  <c r="BG34" i="1"/>
  <c r="AX44" i="1"/>
  <c r="AZ44" i="1"/>
  <c r="AW8" i="1"/>
  <c r="BB8" i="1"/>
  <c r="AU45" i="1"/>
  <c r="AW17" i="1"/>
  <c r="BB17" i="1"/>
  <c r="AV45" i="1"/>
  <c r="BB26" i="1"/>
  <c r="AW26" i="1"/>
  <c r="AW45" i="1"/>
  <c r="AW35" i="1"/>
  <c r="BB35" i="1"/>
  <c r="BG35" i="1"/>
  <c r="AX45" i="1"/>
  <c r="AZ45" i="1"/>
  <c r="AV9" i="1"/>
  <c r="AU9" i="1"/>
  <c r="AW9" i="1"/>
  <c r="BA9" i="1"/>
  <c r="AZ9" i="1"/>
  <c r="BB9" i="1"/>
  <c r="AU46" i="1"/>
  <c r="AV18" i="1"/>
  <c r="AU18" i="1"/>
  <c r="AW18" i="1"/>
  <c r="BA18" i="1"/>
  <c r="AZ18" i="1"/>
  <c r="BB18" i="1"/>
  <c r="AV46" i="1"/>
  <c r="BA27" i="1"/>
  <c r="AZ27" i="1"/>
  <c r="BB27" i="1"/>
  <c r="AV27" i="1"/>
  <c r="AU27" i="1"/>
  <c r="AW27" i="1"/>
  <c r="AW46" i="1"/>
  <c r="AV36" i="1"/>
  <c r="AU36" i="1"/>
  <c r="AW36" i="1"/>
  <c r="BA36" i="1"/>
  <c r="AZ36" i="1"/>
  <c r="BB36" i="1"/>
  <c r="BF36" i="1"/>
  <c r="BE36" i="1"/>
  <c r="BG36" i="1"/>
  <c r="AX46" i="1"/>
  <c r="AZ46" i="1"/>
  <c r="AW5" i="1"/>
  <c r="BB5" i="1"/>
  <c r="AU42" i="1"/>
  <c r="AW14" i="1"/>
  <c r="BB14" i="1"/>
  <c r="AV42" i="1"/>
  <c r="BB23" i="1"/>
  <c r="AW23" i="1"/>
  <c r="AW42" i="1"/>
  <c r="AW32" i="1"/>
  <c r="BB32" i="1"/>
  <c r="BG32" i="1"/>
  <c r="AX42" i="1"/>
  <c r="AZ42" i="1"/>
  <c r="AY43" i="1"/>
  <c r="AY44" i="1"/>
  <c r="AY45" i="1"/>
  <c r="AY46" i="1"/>
  <c r="AY42" i="1"/>
  <c r="AP6" i="2"/>
  <c r="AU6" i="2"/>
  <c r="AN39" i="2"/>
  <c r="AP14" i="2"/>
  <c r="AU14" i="2"/>
  <c r="AO39" i="2"/>
  <c r="AP22" i="2"/>
  <c r="AU22" i="2"/>
  <c r="AP39" i="2"/>
  <c r="AQ39" i="2"/>
  <c r="AP7" i="2"/>
  <c r="AU7" i="2"/>
  <c r="AN40" i="2"/>
  <c r="AP15" i="2"/>
  <c r="AU15" i="2"/>
  <c r="AO40" i="2"/>
  <c r="AP23" i="2"/>
  <c r="AU23" i="2"/>
  <c r="AP40" i="2"/>
  <c r="AQ40" i="2"/>
  <c r="AO8" i="2"/>
  <c r="AN8" i="2"/>
  <c r="AP8" i="2"/>
  <c r="AT8" i="2"/>
  <c r="AS8" i="2"/>
  <c r="AU8" i="2"/>
  <c r="AN41" i="2"/>
  <c r="AO16" i="2"/>
  <c r="AN16" i="2"/>
  <c r="AP16" i="2"/>
  <c r="AT16" i="2"/>
  <c r="AS16" i="2"/>
  <c r="AU16" i="2"/>
  <c r="AO41" i="2"/>
  <c r="AO24" i="2"/>
  <c r="AN24" i="2"/>
  <c r="AP24" i="2"/>
  <c r="AT24" i="2"/>
  <c r="AS24" i="2"/>
  <c r="AU24" i="2"/>
  <c r="AP41" i="2"/>
  <c r="AQ41" i="2"/>
  <c r="AR38" i="2"/>
  <c r="AR39" i="2"/>
  <c r="AR40" i="2"/>
  <c r="AR41" i="2"/>
  <c r="P6" i="2"/>
  <c r="U6" i="2"/>
  <c r="N39" i="2"/>
  <c r="P14" i="2"/>
  <c r="U14" i="2"/>
  <c r="O39" i="2"/>
  <c r="P22" i="2"/>
  <c r="U22" i="2"/>
  <c r="P30" i="2"/>
  <c r="U30" i="2"/>
  <c r="Z30" i="2"/>
  <c r="Q39" i="2"/>
  <c r="S39" i="2"/>
  <c r="P7" i="2"/>
  <c r="U7" i="2"/>
  <c r="N40" i="2"/>
  <c r="P15" i="2"/>
  <c r="U15" i="2"/>
  <c r="O40" i="2"/>
  <c r="P23" i="2"/>
  <c r="U23" i="2"/>
  <c r="P31" i="2"/>
  <c r="U31" i="2"/>
  <c r="Z31" i="2"/>
  <c r="Q40" i="2"/>
  <c r="S40" i="2"/>
  <c r="O8" i="2"/>
  <c r="N8" i="2"/>
  <c r="P8" i="2"/>
  <c r="T8" i="2"/>
  <c r="S8" i="2"/>
  <c r="U8" i="2"/>
  <c r="N41" i="2"/>
  <c r="O16" i="2"/>
  <c r="N16" i="2"/>
  <c r="P16" i="2"/>
  <c r="T16" i="2"/>
  <c r="S16" i="2"/>
  <c r="U16" i="2"/>
  <c r="O41" i="2"/>
  <c r="O24" i="2"/>
  <c r="N24" i="2"/>
  <c r="P24" i="2"/>
  <c r="T24" i="2"/>
  <c r="S24" i="2"/>
  <c r="U24" i="2"/>
  <c r="O32" i="2"/>
  <c r="N32" i="2"/>
  <c r="P32" i="2"/>
  <c r="T32" i="2"/>
  <c r="S32" i="2"/>
  <c r="U32" i="2"/>
  <c r="Y32" i="2"/>
  <c r="X32" i="2"/>
  <c r="Z32" i="2"/>
  <c r="Q41" i="2"/>
  <c r="S41" i="2"/>
  <c r="P5" i="2"/>
  <c r="U5" i="2"/>
  <c r="N38" i="2"/>
  <c r="P13" i="2"/>
  <c r="U13" i="2"/>
  <c r="O38" i="2"/>
  <c r="P21" i="2"/>
  <c r="U21" i="2"/>
  <c r="P29" i="2"/>
  <c r="U29" i="2"/>
  <c r="Z29" i="2"/>
  <c r="Q38" i="2"/>
  <c r="S38" i="2"/>
  <c r="R39" i="2"/>
  <c r="R40" i="2"/>
  <c r="R41" i="2"/>
  <c r="R38" i="2"/>
  <c r="Y24" i="2"/>
  <c r="X24" i="2"/>
  <c r="Z24" i="2"/>
  <c r="Z23" i="2"/>
  <c r="Z22" i="2"/>
  <c r="Z21" i="2"/>
  <c r="C8" i="2"/>
  <c r="B8" i="2"/>
  <c r="D8" i="2"/>
  <c r="H8" i="2"/>
  <c r="G8" i="2"/>
  <c r="I8" i="2"/>
  <c r="B41" i="2"/>
  <c r="C16" i="2"/>
  <c r="B16" i="2"/>
  <c r="D16" i="2"/>
  <c r="H16" i="2"/>
  <c r="G16" i="2"/>
  <c r="I16" i="2"/>
  <c r="C41" i="2"/>
  <c r="C24" i="2"/>
  <c r="B24" i="2"/>
  <c r="D24" i="2"/>
  <c r="H24" i="2"/>
  <c r="G24" i="2"/>
  <c r="I24" i="2"/>
  <c r="D41" i="2"/>
  <c r="F41" i="2"/>
  <c r="E41" i="2"/>
  <c r="D7" i="2"/>
  <c r="I7" i="2"/>
  <c r="B40" i="2"/>
  <c r="D15" i="2"/>
  <c r="I15" i="2"/>
  <c r="C40" i="2"/>
  <c r="D23" i="2"/>
  <c r="I23" i="2"/>
  <c r="D40" i="2"/>
  <c r="F40" i="2"/>
  <c r="E40" i="2"/>
  <c r="D6" i="2"/>
  <c r="I6" i="2"/>
  <c r="B39" i="2"/>
  <c r="D14" i="2"/>
  <c r="I14" i="2"/>
  <c r="C39" i="2"/>
  <c r="D22" i="2"/>
  <c r="I22" i="2"/>
  <c r="D39" i="2"/>
  <c r="F39" i="2"/>
  <c r="E39" i="2"/>
  <c r="D5" i="2"/>
  <c r="I5" i="2"/>
  <c r="B38" i="2"/>
  <c r="D13" i="2"/>
  <c r="I13" i="2"/>
  <c r="C38" i="2"/>
  <c r="D21" i="2"/>
  <c r="I21" i="2"/>
  <c r="D38" i="2"/>
  <c r="F38" i="2"/>
  <c r="E38" i="2"/>
  <c r="H32" i="2"/>
  <c r="G32" i="2"/>
  <c r="I32" i="2"/>
  <c r="C32" i="2"/>
  <c r="B32" i="2"/>
  <c r="D32" i="2"/>
  <c r="I31" i="2"/>
  <c r="D31" i="2"/>
  <c r="I30" i="2"/>
  <c r="D30" i="2"/>
  <c r="I29" i="2"/>
  <c r="D29" i="2"/>
  <c r="P9" i="1"/>
  <c r="O9" i="1"/>
  <c r="Q9" i="1"/>
  <c r="U9" i="1"/>
  <c r="T9" i="1"/>
  <c r="V9" i="1"/>
  <c r="O46" i="1"/>
  <c r="P18" i="1"/>
  <c r="O18" i="1"/>
  <c r="Q18" i="1"/>
  <c r="U18" i="1"/>
  <c r="T18" i="1"/>
  <c r="V18" i="1"/>
  <c r="P46" i="1"/>
  <c r="Q8" i="1"/>
  <c r="V8" i="1"/>
  <c r="O45" i="1"/>
  <c r="Q17" i="1"/>
  <c r="V17" i="1"/>
  <c r="P45" i="1"/>
  <c r="Q7" i="1"/>
  <c r="V7" i="1"/>
  <c r="O44" i="1"/>
  <c r="Q16" i="1"/>
  <c r="V16" i="1"/>
  <c r="P44" i="1"/>
  <c r="Q6" i="1"/>
  <c r="V6" i="1"/>
  <c r="O43" i="1"/>
  <c r="Q15" i="1"/>
  <c r="V15" i="1"/>
  <c r="P43" i="1"/>
  <c r="Q5" i="1"/>
  <c r="V5" i="1"/>
  <c r="O42" i="1"/>
  <c r="Q14" i="1"/>
  <c r="V14" i="1"/>
  <c r="P42" i="1"/>
  <c r="Q33" i="1"/>
  <c r="V33" i="1"/>
  <c r="AA33" i="1"/>
  <c r="R43" i="1"/>
  <c r="Q34" i="1"/>
  <c r="V34" i="1"/>
  <c r="AA34" i="1"/>
  <c r="R44" i="1"/>
  <c r="Q35" i="1"/>
  <c r="V35" i="1"/>
  <c r="AA35" i="1"/>
  <c r="R45" i="1"/>
  <c r="P36" i="1"/>
  <c r="O36" i="1"/>
  <c r="Q36" i="1"/>
  <c r="U36" i="1"/>
  <c r="T36" i="1"/>
  <c r="V36" i="1"/>
  <c r="Z36" i="1"/>
  <c r="Y36" i="1"/>
  <c r="AA36" i="1"/>
  <c r="R46" i="1"/>
  <c r="Q32" i="1"/>
  <c r="V32" i="1"/>
  <c r="AA32" i="1"/>
  <c r="R42" i="1"/>
  <c r="AA24" i="1"/>
  <c r="V24" i="1"/>
  <c r="Q24" i="1"/>
  <c r="Q43" i="1"/>
  <c r="AA25" i="1"/>
  <c r="V25" i="1"/>
  <c r="Q25" i="1"/>
  <c r="Q44" i="1"/>
  <c r="AA26" i="1"/>
  <c r="V26" i="1"/>
  <c r="Q26" i="1"/>
  <c r="Q45" i="1"/>
  <c r="Z27" i="1"/>
  <c r="Y27" i="1"/>
  <c r="AA27" i="1"/>
  <c r="U27" i="1"/>
  <c r="T27" i="1"/>
  <c r="V27" i="1"/>
  <c r="P27" i="1"/>
  <c r="O27" i="1"/>
  <c r="Q27" i="1"/>
  <c r="Q46" i="1"/>
  <c r="AA23" i="1"/>
  <c r="V23" i="1"/>
  <c r="Q23" i="1"/>
  <c r="Q42" i="1"/>
  <c r="AI6" i="1"/>
  <c r="AN6" i="1"/>
  <c r="AG43" i="1"/>
  <c r="AI15" i="1"/>
  <c r="AN15" i="1"/>
  <c r="AH43" i="1"/>
  <c r="AI7" i="1"/>
  <c r="AN7" i="1"/>
  <c r="AG44" i="1"/>
  <c r="AI16" i="1"/>
  <c r="AN16" i="1"/>
  <c r="AH44" i="1"/>
  <c r="AI8" i="1"/>
  <c r="AN8" i="1"/>
  <c r="AG45" i="1"/>
  <c r="AI17" i="1"/>
  <c r="AN17" i="1"/>
  <c r="AH45" i="1"/>
  <c r="AH9" i="1"/>
  <c r="AG9" i="1"/>
  <c r="AI9" i="1"/>
  <c r="AM9" i="1"/>
  <c r="AL9" i="1"/>
  <c r="AN9" i="1"/>
  <c r="AG46" i="1"/>
  <c r="AH18" i="1"/>
  <c r="AG18" i="1"/>
  <c r="AI18" i="1"/>
  <c r="AM18" i="1"/>
  <c r="AL18" i="1"/>
  <c r="AN18" i="1"/>
  <c r="AH46" i="1"/>
  <c r="AI5" i="1"/>
  <c r="AN5" i="1"/>
  <c r="AG42" i="1"/>
  <c r="AI14" i="1"/>
  <c r="AN14" i="1"/>
  <c r="AH42" i="1"/>
  <c r="AI33" i="1"/>
  <c r="AN33" i="1"/>
  <c r="AJ43" i="1"/>
  <c r="AI34" i="1"/>
  <c r="AN34" i="1"/>
  <c r="AJ44" i="1"/>
  <c r="AI35" i="1"/>
  <c r="AN35" i="1"/>
  <c r="AJ45" i="1"/>
  <c r="AH36" i="1"/>
  <c r="AG36" i="1"/>
  <c r="AI36" i="1"/>
  <c r="AM36" i="1"/>
  <c r="AL36" i="1"/>
  <c r="AN36" i="1"/>
  <c r="AJ46" i="1"/>
  <c r="AI32" i="1"/>
  <c r="AN32" i="1"/>
  <c r="AJ42" i="1"/>
  <c r="D9" i="1"/>
  <c r="C9" i="1"/>
  <c r="E9" i="1"/>
  <c r="I9" i="1"/>
  <c r="H9" i="1"/>
  <c r="J9" i="1"/>
  <c r="C46" i="1"/>
  <c r="D18" i="1"/>
  <c r="C18" i="1"/>
  <c r="E18" i="1"/>
  <c r="I18" i="1"/>
  <c r="H18" i="1"/>
  <c r="J18" i="1"/>
  <c r="D46" i="1"/>
  <c r="D27" i="1"/>
  <c r="C27" i="1"/>
  <c r="E27" i="1"/>
  <c r="I27" i="1"/>
  <c r="H27" i="1"/>
  <c r="J27" i="1"/>
  <c r="E46" i="1"/>
  <c r="G46" i="1"/>
  <c r="F46" i="1"/>
  <c r="E8" i="1"/>
  <c r="J8" i="1"/>
  <c r="C45" i="1"/>
  <c r="E17" i="1"/>
  <c r="J17" i="1"/>
  <c r="D45" i="1"/>
  <c r="E26" i="1"/>
  <c r="J26" i="1"/>
  <c r="E45" i="1"/>
  <c r="G45" i="1"/>
  <c r="F45" i="1"/>
  <c r="E7" i="1"/>
  <c r="J7" i="1"/>
  <c r="C44" i="1"/>
  <c r="E16" i="1"/>
  <c r="J16" i="1"/>
  <c r="D44" i="1"/>
  <c r="E25" i="1"/>
  <c r="J25" i="1"/>
  <c r="E44" i="1"/>
  <c r="G44" i="1"/>
  <c r="F44" i="1"/>
  <c r="E6" i="1"/>
  <c r="J6" i="1"/>
  <c r="C43" i="1"/>
  <c r="E15" i="1"/>
  <c r="J15" i="1"/>
  <c r="D43" i="1"/>
  <c r="E24" i="1"/>
  <c r="J24" i="1"/>
  <c r="E43" i="1"/>
  <c r="G43" i="1"/>
  <c r="F43" i="1"/>
  <c r="E5" i="1"/>
  <c r="J5" i="1"/>
  <c r="C42" i="1"/>
  <c r="E14" i="1"/>
  <c r="J14" i="1"/>
  <c r="D42" i="1"/>
  <c r="E23" i="1"/>
  <c r="J23" i="1"/>
  <c r="E42" i="1"/>
  <c r="G42" i="1"/>
  <c r="F42" i="1"/>
  <c r="I36" i="1"/>
  <c r="H36" i="1"/>
  <c r="J36" i="1"/>
  <c r="D36" i="1"/>
  <c r="C36" i="1"/>
  <c r="E36" i="1"/>
  <c r="J35" i="1"/>
  <c r="E35" i="1"/>
  <c r="J34" i="1"/>
  <c r="E34" i="1"/>
  <c r="J33" i="1"/>
  <c r="E33" i="1"/>
  <c r="J32" i="1"/>
  <c r="E32" i="1"/>
  <c r="BT7" i="3"/>
  <c r="BV7" i="3"/>
  <c r="BM7" i="3"/>
  <c r="BO7" i="3"/>
  <c r="BV6" i="3"/>
  <c r="BO6" i="3"/>
  <c r="AM27" i="1"/>
  <c r="AL27" i="1"/>
  <c r="AN27" i="1"/>
  <c r="AH27" i="1"/>
  <c r="AG27" i="1"/>
  <c r="AI27" i="1"/>
  <c r="AI46" i="1"/>
  <c r="AN26" i="1"/>
  <c r="AI26" i="1"/>
  <c r="AI45" i="1"/>
  <c r="AN25" i="1"/>
  <c r="AI25" i="1"/>
  <c r="AI44" i="1"/>
  <c r="AN24" i="1"/>
  <c r="AI24" i="1"/>
  <c r="AI43" i="1"/>
  <c r="AN23" i="1"/>
  <c r="AI23" i="1"/>
  <c r="AI42" i="1"/>
  <c r="U46" i="1"/>
  <c r="U45" i="1"/>
  <c r="U44" i="1"/>
  <c r="U43" i="1"/>
  <c r="BQ46" i="3"/>
  <c r="BQ47" i="3"/>
  <c r="AS41" i="2"/>
  <c r="AS40" i="2"/>
  <c r="AS39" i="2"/>
  <c r="AS38" i="2"/>
  <c r="U42" i="1"/>
  <c r="BA42" i="1"/>
  <c r="BA46" i="1"/>
  <c r="BA45" i="1"/>
  <c r="BA44" i="1"/>
  <c r="BA43" i="1"/>
  <c r="X38" i="3"/>
  <c r="X40" i="3"/>
  <c r="X39" i="3"/>
  <c r="X60" i="3"/>
  <c r="X61" i="3"/>
  <c r="X62" i="3"/>
  <c r="BQ38" i="3"/>
  <c r="BQ40" i="3"/>
  <c r="BQ39" i="3"/>
</calcChain>
</file>

<file path=xl/sharedStrings.xml><?xml version="1.0" encoding="utf-8"?>
<sst xmlns="http://schemas.openxmlformats.org/spreadsheetml/2006/main" count="874" uniqueCount="80">
  <si>
    <t>WT1</t>
  </si>
  <si>
    <t>Pum2 CKO1</t>
  </si>
  <si>
    <t>hTDP43 A315T</t>
  </si>
  <si>
    <t>SA1</t>
  </si>
  <si>
    <t>Sa2</t>
  </si>
  <si>
    <t>sa1</t>
  </si>
  <si>
    <t>sa2</t>
  </si>
  <si>
    <t>Sa1</t>
  </si>
  <si>
    <t>SA2</t>
  </si>
  <si>
    <t>Bins</t>
  </si>
  <si>
    <t>DAPI cells</t>
  </si>
  <si>
    <t>Sox5 dots</t>
  </si>
  <si>
    <t>Sox5/DAPI</t>
  </si>
  <si>
    <t>1+2+3+4</t>
  </si>
  <si>
    <t>WT2</t>
  </si>
  <si>
    <t>Pum2 cko2</t>
  </si>
  <si>
    <t>WT3</t>
  </si>
  <si>
    <t>Pum2 cko3</t>
  </si>
  <si>
    <t>Sox5 mRNA dots/DAPI cells</t>
  </si>
  <si>
    <t>wt3</t>
  </si>
  <si>
    <t>Average wt</t>
  </si>
  <si>
    <t>error</t>
  </si>
  <si>
    <t>pum2 cko1</t>
  </si>
  <si>
    <t>pum2 cko2</t>
  </si>
  <si>
    <t>pum2 cko3</t>
  </si>
  <si>
    <t>Average Pum2 CKO</t>
  </si>
  <si>
    <t>T-test</t>
  </si>
  <si>
    <t>hTDP43 A315T1</t>
  </si>
  <si>
    <t>hTDP43 A315T2</t>
  </si>
  <si>
    <t>hTDP43 A315T3</t>
  </si>
  <si>
    <t>Average hTDP43 A315T</t>
  </si>
  <si>
    <t>Pum2 CKO 1</t>
  </si>
  <si>
    <t>hTDP43 A315T N1</t>
  </si>
  <si>
    <t>Rorb dots</t>
  </si>
  <si>
    <t>rorb dots/DAPI</t>
  </si>
  <si>
    <t>3+4+5</t>
  </si>
  <si>
    <t>Pum2 CKO2</t>
  </si>
  <si>
    <t>hTDP43 A315T N2</t>
  </si>
  <si>
    <t>Pum2 CKO3</t>
  </si>
  <si>
    <t>hTDP43 A315T N3</t>
  </si>
  <si>
    <t>Average Rorb dots/DAPI cells</t>
  </si>
  <si>
    <t>wt1</t>
  </si>
  <si>
    <t>wt2</t>
  </si>
  <si>
    <t>Average WT</t>
  </si>
  <si>
    <t>Error WT</t>
  </si>
  <si>
    <t>Average pum2 cko</t>
  </si>
  <si>
    <t>Error pum2 cko</t>
  </si>
  <si>
    <t>Stars</t>
  </si>
  <si>
    <t>Error hTDP43 A315T</t>
  </si>
  <si>
    <t>*</t>
  </si>
  <si>
    <t>Ctip2 dots</t>
  </si>
  <si>
    <t>Fezf2 dots</t>
  </si>
  <si>
    <t>Ctip2 dots/DAPI cells</t>
  </si>
  <si>
    <t>Fezf2 dots/DAPI cells</t>
  </si>
  <si>
    <t>3+4</t>
  </si>
  <si>
    <t>Average Ctip2 dots/DAPI cells</t>
  </si>
  <si>
    <t>Pum2 cko1</t>
  </si>
  <si>
    <t>Average Pum2 cko</t>
  </si>
  <si>
    <t>Error Pum2 cko</t>
  </si>
  <si>
    <t>Average hTDP43 A315T N</t>
  </si>
  <si>
    <t xml:space="preserve">Error hTDP43 A315T </t>
  </si>
  <si>
    <t>Ctip2 dots/DAPI cells in single bins</t>
  </si>
  <si>
    <t>Average Fezf2 dots/DAPI cells</t>
  </si>
  <si>
    <t>Fezf2 dots/DAPI cells in single bins</t>
  </si>
  <si>
    <t>WT4</t>
  </si>
  <si>
    <t>pum2 CKO4</t>
  </si>
  <si>
    <t>Pum2 CKO4</t>
  </si>
  <si>
    <t>hTDP43 A315T N4</t>
  </si>
  <si>
    <t>wt4</t>
  </si>
  <si>
    <t>Pum2 cko4</t>
  </si>
  <si>
    <t>pum2 cko4</t>
  </si>
  <si>
    <t>Pum2cko4</t>
  </si>
  <si>
    <t>***</t>
  </si>
  <si>
    <t>hTDP-43 315T N4</t>
  </si>
  <si>
    <t>N1</t>
  </si>
  <si>
    <t>N2</t>
  </si>
  <si>
    <t>N3</t>
  </si>
  <si>
    <t>N4</t>
  </si>
  <si>
    <t>Error wt</t>
  </si>
  <si>
    <t xml:space="preserve">Average hTDP43 A315T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</si>
</sst>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/>
    <xf numFmtId="0" fontId="0" fillId="0" borderId="1" xfId="0" applyFill="1" applyBorder="1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</Relationships>
</file>

<file path=xl/charts/_rels/chart7.xml.rels><?xml version="1.0" encoding="UTF-8" standalone="yes"?>
<Relationships xmlns="http://schemas.openxmlformats.org/package/2006/relationships"><Relationship Id="rId1" Type="http://schemas.microsoft.com/office/2011/relationships/chartStyle" Target="style7.xml"/><Relationship Id="rId2" Type="http://schemas.microsoft.com/office/2011/relationships/chartColorStyle" Target="colors7.xml"/></Relationships>
</file>

<file path=xl/charts/_rels/chart8.xml.rels><?xml version="1.0" encoding="UTF-8" standalone="yes"?>
<Relationships xmlns="http://schemas.openxmlformats.org/package/2006/relationships"><Relationship Id="rId1" Type="http://schemas.microsoft.com/office/2011/relationships/chartStyle" Target="style8.xml"/><Relationship Id="rId2" Type="http://schemas.microsoft.com/office/2011/relationships/chartColorStyle" Target="colors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Sox5 mRNA dots/DAPI cells/bin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'Sox5'!$F$41</c:f>
              <c:strCache>
                <c:ptCount val="1"/>
                <c:pt idx="0">
                  <c:v>Average wt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'Sox5'!$G$42:$G$45</c:f>
                <c:numCache>
                  <c:formatCode>General</c:formatCode>
                  <c:ptCount val="4"/>
                  <c:pt idx="0">
                    <c:v>0.262370083741628</c:v>
                  </c:pt>
                  <c:pt idx="1">
                    <c:v>0.393743033666762</c:v>
                  </c:pt>
                  <c:pt idx="2">
                    <c:v>0.100895082227799</c:v>
                  </c:pt>
                  <c:pt idx="3">
                    <c:v>0.659117993046498</c:v>
                  </c:pt>
                </c:numCache>
              </c:numRef>
            </c:plus>
            <c:minus>
              <c:numRef>
                <c:f>'Sox5'!$G$42:$G$45</c:f>
                <c:numCache>
                  <c:formatCode>General</c:formatCode>
                  <c:ptCount val="4"/>
                  <c:pt idx="0">
                    <c:v>0.262370083741628</c:v>
                  </c:pt>
                  <c:pt idx="1">
                    <c:v>0.393743033666762</c:v>
                  </c:pt>
                  <c:pt idx="2">
                    <c:v>0.100895082227799</c:v>
                  </c:pt>
                  <c:pt idx="3">
                    <c:v>0.659117993046498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'Sox5'!$F$42:$F$45</c:f>
              <c:numCache>
                <c:formatCode>General</c:formatCode>
                <c:ptCount val="4"/>
                <c:pt idx="0">
                  <c:v>5.065682254452352</c:v>
                </c:pt>
                <c:pt idx="1">
                  <c:v>6.046075785295902</c:v>
                </c:pt>
                <c:pt idx="2">
                  <c:v>6.88538709514376</c:v>
                </c:pt>
                <c:pt idx="3">
                  <c:v>4.704943834820397</c:v>
                </c:pt>
              </c:numCache>
            </c:numRef>
          </c:val>
        </c:ser>
        <c:ser>
          <c:idx val="1"/>
          <c:order val="1"/>
          <c:tx>
            <c:strRef>
              <c:f>'Sox5'!$S$41</c:f>
              <c:strCache>
                <c:ptCount val="1"/>
                <c:pt idx="0">
                  <c:v>Average Pum2 CKO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'Sox5'!$T$42:$T$45</c:f>
                <c:numCache>
                  <c:formatCode>General</c:formatCode>
                  <c:ptCount val="4"/>
                  <c:pt idx="0">
                    <c:v>0.781251846047085</c:v>
                  </c:pt>
                  <c:pt idx="1">
                    <c:v>0.679816425537559</c:v>
                  </c:pt>
                  <c:pt idx="2">
                    <c:v>0.376167246829684</c:v>
                  </c:pt>
                  <c:pt idx="3">
                    <c:v>0.583149717074973</c:v>
                  </c:pt>
                </c:numCache>
              </c:numRef>
            </c:plus>
            <c:minus>
              <c:numRef>
                <c:f>'Sox5'!$T$42:$T$45</c:f>
                <c:numCache>
                  <c:formatCode>General</c:formatCode>
                  <c:ptCount val="4"/>
                  <c:pt idx="0">
                    <c:v>0.781251846047085</c:v>
                  </c:pt>
                  <c:pt idx="1">
                    <c:v>0.679816425537559</c:v>
                  </c:pt>
                  <c:pt idx="2">
                    <c:v>0.376167246829684</c:v>
                  </c:pt>
                  <c:pt idx="3">
                    <c:v>0.583149717074973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'Sox5'!$S$42:$S$45</c:f>
              <c:numCache>
                <c:formatCode>General</c:formatCode>
                <c:ptCount val="4"/>
                <c:pt idx="0">
                  <c:v>5.974227996801068</c:v>
                </c:pt>
                <c:pt idx="1">
                  <c:v>7.118059182814258</c:v>
                </c:pt>
                <c:pt idx="2">
                  <c:v>6.717611786056523</c:v>
                </c:pt>
                <c:pt idx="3">
                  <c:v>4.440047190037948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63253664"/>
        <c:axId val="-663308976"/>
      </c:barChart>
      <c:catAx>
        <c:axId val="-6632536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63308976"/>
        <c:crosses val="autoZero"/>
        <c:auto val="1"/>
        <c:lblAlgn val="ctr"/>
        <c:lblOffset val="100"/>
        <c:noMultiLvlLbl val="0"/>
      </c:catAx>
      <c:valAx>
        <c:axId val="-66330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6325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Sox5 mRNA dots/DAPI cells/bin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'Sox5'!$AK$41</c:f>
              <c:strCache>
                <c:ptCount val="1"/>
                <c:pt idx="0">
                  <c:v>Average wt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'Sox5'!$AL$42:$AL$45</c:f>
                <c:numCache>
                  <c:formatCode>General</c:formatCode>
                  <c:ptCount val="4"/>
                  <c:pt idx="0">
                    <c:v>0.183304596958051</c:v>
                  </c:pt>
                  <c:pt idx="1">
                    <c:v>0.554027616843445</c:v>
                  </c:pt>
                  <c:pt idx="2">
                    <c:v>0.53437259320296</c:v>
                  </c:pt>
                  <c:pt idx="3">
                    <c:v>0.29726717829102</c:v>
                  </c:pt>
                </c:numCache>
              </c:numRef>
            </c:plus>
            <c:minus>
              <c:numRef>
                <c:f>'Sox5'!$AL$42:$AL$45</c:f>
                <c:numCache>
                  <c:formatCode>General</c:formatCode>
                  <c:ptCount val="4"/>
                  <c:pt idx="0">
                    <c:v>0.183304596958051</c:v>
                  </c:pt>
                  <c:pt idx="1">
                    <c:v>0.554027616843445</c:v>
                  </c:pt>
                  <c:pt idx="2">
                    <c:v>0.53437259320296</c:v>
                  </c:pt>
                  <c:pt idx="3">
                    <c:v>0.29726717829102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'Sox5'!$AK$42:$AK$45</c:f>
              <c:numCache>
                <c:formatCode>General</c:formatCode>
                <c:ptCount val="4"/>
                <c:pt idx="0">
                  <c:v>3.387257662283043</c:v>
                </c:pt>
                <c:pt idx="1">
                  <c:v>4.702582502054144</c:v>
                </c:pt>
                <c:pt idx="2">
                  <c:v>4.31742249386341</c:v>
                </c:pt>
                <c:pt idx="3">
                  <c:v>3.065837813286265</c:v>
                </c:pt>
              </c:numCache>
            </c:numRef>
          </c:val>
        </c:ser>
        <c:ser>
          <c:idx val="1"/>
          <c:order val="1"/>
          <c:tx>
            <c:strRef>
              <c:f>'Sox5'!$AY$41</c:f>
              <c:strCache>
                <c:ptCount val="1"/>
                <c:pt idx="0">
                  <c:v>Average hTDP43 A315T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'Sox5'!$AZ$42:$AZ$45</c:f>
                <c:numCache>
                  <c:formatCode>General</c:formatCode>
                  <c:ptCount val="4"/>
                  <c:pt idx="0">
                    <c:v>0.988972083548576</c:v>
                  </c:pt>
                  <c:pt idx="1">
                    <c:v>1.65652007277324</c:v>
                  </c:pt>
                  <c:pt idx="2">
                    <c:v>1.58121557011876</c:v>
                  </c:pt>
                  <c:pt idx="3">
                    <c:v>1.274291226441421</c:v>
                  </c:pt>
                </c:numCache>
              </c:numRef>
            </c:plus>
            <c:minus>
              <c:numRef>
                <c:f>'Sox5'!$AZ$42:$AZ$45</c:f>
                <c:numCache>
                  <c:formatCode>General</c:formatCode>
                  <c:ptCount val="4"/>
                  <c:pt idx="0">
                    <c:v>0.988972083548576</c:v>
                  </c:pt>
                  <c:pt idx="1">
                    <c:v>1.65652007277324</c:v>
                  </c:pt>
                  <c:pt idx="2">
                    <c:v>1.58121557011876</c:v>
                  </c:pt>
                  <c:pt idx="3">
                    <c:v>1.274291226441421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'Sox5'!$AY$42:$AY$45</c:f>
              <c:numCache>
                <c:formatCode>General</c:formatCode>
                <c:ptCount val="4"/>
                <c:pt idx="0">
                  <c:v>4.795681696500628</c:v>
                </c:pt>
                <c:pt idx="1">
                  <c:v>5.495247493543128</c:v>
                </c:pt>
                <c:pt idx="2">
                  <c:v>5.824007154484104</c:v>
                </c:pt>
                <c:pt idx="3">
                  <c:v>3.803070791654366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596867200"/>
        <c:axId val="-630288000"/>
      </c:barChart>
      <c:catAx>
        <c:axId val="-596867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30288000"/>
        <c:crosses val="autoZero"/>
        <c:auto val="1"/>
        <c:lblAlgn val="ctr"/>
        <c:lblOffset val="100"/>
        <c:noMultiLvlLbl val="0"/>
      </c:catAx>
      <c:valAx>
        <c:axId val="-63028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59686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Rorb dots/DAPI cells/bin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Rorb!$E$37</c:f>
              <c:strCache>
                <c:ptCount val="1"/>
                <c:pt idx="0">
                  <c:v>Average WT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Rorb!$F$38:$F$40</c:f>
                <c:numCache>
                  <c:formatCode>General</c:formatCode>
                  <c:ptCount val="3"/>
                  <c:pt idx="0">
                    <c:v>0.278051792840959</c:v>
                  </c:pt>
                  <c:pt idx="1">
                    <c:v>0.809705341587262</c:v>
                  </c:pt>
                  <c:pt idx="2">
                    <c:v>0.658591694245421</c:v>
                  </c:pt>
                </c:numCache>
              </c:numRef>
            </c:plus>
            <c:minus>
              <c:numRef>
                <c:f>Rorb!$F$38:$F$40</c:f>
                <c:numCache>
                  <c:formatCode>General</c:formatCode>
                  <c:ptCount val="3"/>
                  <c:pt idx="0">
                    <c:v>0.278051792840959</c:v>
                  </c:pt>
                  <c:pt idx="1">
                    <c:v>0.809705341587262</c:v>
                  </c:pt>
                  <c:pt idx="2">
                    <c:v>0.658591694245421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Rorb!$A$38:$A$40</c:f>
              <c:numCache>
                <c:formatCode>General</c:formatCode>
                <c:ptCount val="3"/>
                <c:pt idx="0">
                  <c:v>3.0</c:v>
                </c:pt>
                <c:pt idx="1">
                  <c:v>4.0</c:v>
                </c:pt>
                <c:pt idx="2">
                  <c:v>5.0</c:v>
                </c:pt>
              </c:numCache>
            </c:numRef>
          </c:cat>
          <c:val>
            <c:numRef>
              <c:f>Rorb!$E$38:$E$40</c:f>
              <c:numCache>
                <c:formatCode>General</c:formatCode>
                <c:ptCount val="3"/>
                <c:pt idx="0">
                  <c:v>1.544169622341946</c:v>
                </c:pt>
                <c:pt idx="1">
                  <c:v>5.652550552655977</c:v>
                </c:pt>
                <c:pt idx="2">
                  <c:v>3.309178410846853</c:v>
                </c:pt>
              </c:numCache>
            </c:numRef>
          </c:val>
        </c:ser>
        <c:ser>
          <c:idx val="1"/>
          <c:order val="1"/>
          <c:tx>
            <c:strRef>
              <c:f>Rorb!$R$37</c:f>
              <c:strCache>
                <c:ptCount val="1"/>
                <c:pt idx="0">
                  <c:v>Average pum2 cko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Rorb!$S$38:$S$40</c:f>
                <c:numCache>
                  <c:formatCode>General</c:formatCode>
                  <c:ptCount val="3"/>
                  <c:pt idx="0">
                    <c:v>0.708452987533837</c:v>
                  </c:pt>
                  <c:pt idx="1">
                    <c:v>0.720056350907451</c:v>
                  </c:pt>
                  <c:pt idx="2">
                    <c:v>0.676709042073992</c:v>
                  </c:pt>
                </c:numCache>
              </c:numRef>
            </c:plus>
            <c:minus>
              <c:numRef>
                <c:f>Rorb!$S$38:$S$40</c:f>
                <c:numCache>
                  <c:formatCode>General</c:formatCode>
                  <c:ptCount val="3"/>
                  <c:pt idx="0">
                    <c:v>0.708452987533837</c:v>
                  </c:pt>
                  <c:pt idx="1">
                    <c:v>0.720056350907451</c:v>
                  </c:pt>
                  <c:pt idx="2">
                    <c:v>0.676709042073992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Rorb!$A$38:$A$40</c:f>
              <c:numCache>
                <c:formatCode>General</c:formatCode>
                <c:ptCount val="3"/>
                <c:pt idx="0">
                  <c:v>3.0</c:v>
                </c:pt>
                <c:pt idx="1">
                  <c:v>4.0</c:v>
                </c:pt>
                <c:pt idx="2">
                  <c:v>5.0</c:v>
                </c:pt>
              </c:numCache>
            </c:numRef>
          </c:cat>
          <c:val>
            <c:numRef>
              <c:f>Rorb!$R$38:$R$40</c:f>
              <c:numCache>
                <c:formatCode>General</c:formatCode>
                <c:ptCount val="3"/>
                <c:pt idx="0">
                  <c:v>4.516921616071933</c:v>
                </c:pt>
                <c:pt idx="1">
                  <c:v>7.147081300183736</c:v>
                </c:pt>
                <c:pt idx="2">
                  <c:v>3.7974357910881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32897936"/>
        <c:axId val="-666321184"/>
      </c:barChart>
      <c:catAx>
        <c:axId val="-63289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66321184"/>
        <c:crosses val="autoZero"/>
        <c:auto val="1"/>
        <c:lblAlgn val="ctr"/>
        <c:lblOffset val="100"/>
        <c:noMultiLvlLbl val="0"/>
      </c:catAx>
      <c:valAx>
        <c:axId val="-66632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3289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Rorb dots/DAPI cells/bin</a:t>
            </a:r>
            <a:endParaRPr lang="fr-F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Rorb!$AG$37</c:f>
              <c:strCache>
                <c:ptCount val="1"/>
                <c:pt idx="0">
                  <c:v>Average WT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Rorb!$AH$38:$AH$40</c:f>
                <c:numCache>
                  <c:formatCode>General</c:formatCode>
                  <c:ptCount val="3"/>
                  <c:pt idx="0">
                    <c:v>0.282536225127997</c:v>
                  </c:pt>
                  <c:pt idx="1">
                    <c:v>0.446872049824889</c:v>
                  </c:pt>
                  <c:pt idx="2">
                    <c:v>0.341616859556898</c:v>
                  </c:pt>
                </c:numCache>
              </c:numRef>
            </c:plus>
            <c:minus>
              <c:numRef>
                <c:f>Rorb!$AH$38:$AH$40</c:f>
                <c:numCache>
                  <c:formatCode>General</c:formatCode>
                  <c:ptCount val="3"/>
                  <c:pt idx="0">
                    <c:v>0.282536225127997</c:v>
                  </c:pt>
                  <c:pt idx="1">
                    <c:v>0.446872049824889</c:v>
                  </c:pt>
                  <c:pt idx="2">
                    <c:v>0.341616859556898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Rorb!$AB$38:$AB$40</c:f>
              <c:numCache>
                <c:formatCode>General</c:formatCode>
                <c:ptCount val="3"/>
                <c:pt idx="0">
                  <c:v>3.0</c:v>
                </c:pt>
                <c:pt idx="1">
                  <c:v>4.0</c:v>
                </c:pt>
                <c:pt idx="2">
                  <c:v>5.0</c:v>
                </c:pt>
              </c:numCache>
            </c:numRef>
          </c:cat>
          <c:val>
            <c:numRef>
              <c:f>Rorb!$AG$38:$AG$40</c:f>
              <c:numCache>
                <c:formatCode>General</c:formatCode>
                <c:ptCount val="3"/>
                <c:pt idx="0">
                  <c:v>1.024191049226275</c:v>
                </c:pt>
                <c:pt idx="1">
                  <c:v>3.896938397607412</c:v>
                </c:pt>
                <c:pt idx="2">
                  <c:v>2.583382606413766</c:v>
                </c:pt>
              </c:numCache>
            </c:numRef>
          </c:val>
        </c:ser>
        <c:ser>
          <c:idx val="1"/>
          <c:order val="1"/>
          <c:tx>
            <c:strRef>
              <c:f>Rorb!$AQ$37</c:f>
              <c:strCache>
                <c:ptCount val="1"/>
                <c:pt idx="0">
                  <c:v>Average hTDP43 A315T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Rorb!$AR$38:$AR$40</c:f>
                <c:numCache>
                  <c:formatCode>General</c:formatCode>
                  <c:ptCount val="3"/>
                  <c:pt idx="0">
                    <c:v>1.003619484046424</c:v>
                  </c:pt>
                  <c:pt idx="1">
                    <c:v>1.990587977808406</c:v>
                  </c:pt>
                  <c:pt idx="2">
                    <c:v>1.735416836353218</c:v>
                  </c:pt>
                </c:numCache>
              </c:numRef>
            </c:plus>
            <c:minus>
              <c:numRef>
                <c:f>Rorb!$AR$38:$AR$40</c:f>
                <c:numCache>
                  <c:formatCode>General</c:formatCode>
                  <c:ptCount val="3"/>
                  <c:pt idx="0">
                    <c:v>1.003619484046424</c:v>
                  </c:pt>
                  <c:pt idx="1">
                    <c:v>1.990587977808406</c:v>
                  </c:pt>
                  <c:pt idx="2">
                    <c:v>1.735416836353218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Rorb!$AB$38:$AB$40</c:f>
              <c:numCache>
                <c:formatCode>General</c:formatCode>
                <c:ptCount val="3"/>
                <c:pt idx="0">
                  <c:v>3.0</c:v>
                </c:pt>
                <c:pt idx="1">
                  <c:v>4.0</c:v>
                </c:pt>
                <c:pt idx="2">
                  <c:v>5.0</c:v>
                </c:pt>
              </c:numCache>
            </c:numRef>
          </c:cat>
          <c:val>
            <c:numRef>
              <c:f>Rorb!$AQ$38:$AQ$40</c:f>
              <c:numCache>
                <c:formatCode>General</c:formatCode>
                <c:ptCount val="3"/>
                <c:pt idx="0">
                  <c:v>2.689631189469685</c:v>
                </c:pt>
                <c:pt idx="1">
                  <c:v>7.111470223547786</c:v>
                </c:pt>
                <c:pt idx="2">
                  <c:v>6.711348230803196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03514224"/>
        <c:axId val="-291456848"/>
      </c:barChart>
      <c:catAx>
        <c:axId val="-60351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91456848"/>
        <c:crosses val="autoZero"/>
        <c:auto val="1"/>
        <c:lblAlgn val="ctr"/>
        <c:lblOffset val="100"/>
        <c:noMultiLvlLbl val="0"/>
      </c:catAx>
      <c:valAx>
        <c:axId val="-29145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03514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Ctip2 dots/DAPI</a:t>
            </a:r>
            <a:r>
              <a:rPr lang="fr-FR" baseline="0"/>
              <a:t> cells/bin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'Fezf2 Ctip2'!$G$37</c:f>
              <c:strCache>
                <c:ptCount val="1"/>
                <c:pt idx="0">
                  <c:v>Average WT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'Fezf2 Ctip2'!$H$38:$H$39</c:f>
                <c:numCache>
                  <c:formatCode>General</c:formatCode>
                  <c:ptCount val="2"/>
                  <c:pt idx="0">
                    <c:v>0.355999854607825</c:v>
                  </c:pt>
                  <c:pt idx="1">
                    <c:v>1.099454438742587</c:v>
                  </c:pt>
                </c:numCache>
              </c:numRef>
            </c:plus>
            <c:minus>
              <c:numRef>
                <c:f>'Fezf2 Ctip2'!$H$38:$H$39</c:f>
                <c:numCache>
                  <c:formatCode>General</c:formatCode>
                  <c:ptCount val="2"/>
                  <c:pt idx="0">
                    <c:v>0.355999854607825</c:v>
                  </c:pt>
                  <c:pt idx="1">
                    <c:v>1.099454438742587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'Fezf2 Ctip2'!$B$38:$B$39</c:f>
              <c:numCache>
                <c:formatCode>General</c:formatCode>
                <c:ptCount val="2"/>
                <c:pt idx="0">
                  <c:v>3.0</c:v>
                </c:pt>
                <c:pt idx="1">
                  <c:v>4.0</c:v>
                </c:pt>
              </c:numCache>
            </c:numRef>
          </c:cat>
          <c:val>
            <c:numRef>
              <c:f>'Fezf2 Ctip2'!$G$38:$G$39</c:f>
              <c:numCache>
                <c:formatCode>General</c:formatCode>
                <c:ptCount val="2"/>
                <c:pt idx="0">
                  <c:v>3.216058150968742</c:v>
                </c:pt>
                <c:pt idx="1">
                  <c:v>3.659298625535396</c:v>
                </c:pt>
              </c:numCache>
            </c:numRef>
          </c:val>
        </c:ser>
        <c:ser>
          <c:idx val="1"/>
          <c:order val="1"/>
          <c:tx>
            <c:strRef>
              <c:f>'Fezf2 Ctip2'!$V$37</c:f>
              <c:strCache>
                <c:ptCount val="1"/>
                <c:pt idx="0">
                  <c:v>Average Pum2 cko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'Fezf2 Ctip2'!$W$38:$W$39</c:f>
                <c:numCache>
                  <c:formatCode>General</c:formatCode>
                  <c:ptCount val="2"/>
                  <c:pt idx="0">
                    <c:v>0.52388263927651</c:v>
                  </c:pt>
                  <c:pt idx="1">
                    <c:v>0.400525496047054</c:v>
                  </c:pt>
                </c:numCache>
              </c:numRef>
            </c:plus>
            <c:minus>
              <c:numRef>
                <c:f>'Fezf2 Ctip2'!$W$38:$W$39</c:f>
                <c:numCache>
                  <c:formatCode>General</c:formatCode>
                  <c:ptCount val="2"/>
                  <c:pt idx="0">
                    <c:v>0.52388263927651</c:v>
                  </c:pt>
                  <c:pt idx="1">
                    <c:v>0.400525496047054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'Fezf2 Ctip2'!$B$38:$B$39</c:f>
              <c:numCache>
                <c:formatCode>General</c:formatCode>
                <c:ptCount val="2"/>
                <c:pt idx="0">
                  <c:v>3.0</c:v>
                </c:pt>
                <c:pt idx="1">
                  <c:v>4.0</c:v>
                </c:pt>
              </c:numCache>
            </c:numRef>
          </c:cat>
          <c:val>
            <c:numRef>
              <c:f>'Fezf2 Ctip2'!$V$38:$V$39</c:f>
              <c:numCache>
                <c:formatCode>General</c:formatCode>
                <c:ptCount val="2"/>
                <c:pt idx="0">
                  <c:v>4.350886534338858</c:v>
                </c:pt>
                <c:pt idx="1">
                  <c:v>3.933028488555975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55134848"/>
        <c:axId val="-170805520"/>
      </c:barChart>
      <c:catAx>
        <c:axId val="-25513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0805520"/>
        <c:crosses val="autoZero"/>
        <c:auto val="1"/>
        <c:lblAlgn val="ctr"/>
        <c:lblOffset val="100"/>
        <c:noMultiLvlLbl val="0"/>
      </c:catAx>
      <c:valAx>
        <c:axId val="-1708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5513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Fezf2 dots/DAPI</a:t>
            </a:r>
            <a:r>
              <a:rPr lang="fr-FR" baseline="0"/>
              <a:t> cells/bin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'Fezf2 Ctip2'!$G$59</c:f>
              <c:strCache>
                <c:ptCount val="1"/>
                <c:pt idx="0">
                  <c:v>Average WT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'Fezf2 Ctip2'!$H$60:$H$61</c:f>
                <c:numCache>
                  <c:formatCode>General</c:formatCode>
                  <c:ptCount val="2"/>
                  <c:pt idx="0">
                    <c:v>0.477662305331972</c:v>
                  </c:pt>
                  <c:pt idx="1">
                    <c:v>1.435171895432175</c:v>
                  </c:pt>
                </c:numCache>
              </c:numRef>
            </c:plus>
            <c:minus>
              <c:numRef>
                <c:f>'Fezf2 Ctip2'!$H$60:$H$61</c:f>
                <c:numCache>
                  <c:formatCode>General</c:formatCode>
                  <c:ptCount val="2"/>
                  <c:pt idx="0">
                    <c:v>0.477662305331972</c:v>
                  </c:pt>
                  <c:pt idx="1">
                    <c:v>1.435171895432175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'Fezf2 Ctip2'!$B$60:$B$61</c:f>
              <c:numCache>
                <c:formatCode>General</c:formatCode>
                <c:ptCount val="2"/>
                <c:pt idx="0">
                  <c:v>3.0</c:v>
                </c:pt>
                <c:pt idx="1">
                  <c:v>4.0</c:v>
                </c:pt>
              </c:numCache>
            </c:numRef>
          </c:cat>
          <c:val>
            <c:numRef>
              <c:f>'Fezf2 Ctip2'!$G$60:$G$61</c:f>
              <c:numCache>
                <c:formatCode>General</c:formatCode>
                <c:ptCount val="2"/>
                <c:pt idx="0">
                  <c:v>2.577085823792408</c:v>
                </c:pt>
                <c:pt idx="1">
                  <c:v>3.240402074294176</c:v>
                </c:pt>
              </c:numCache>
            </c:numRef>
          </c:val>
        </c:ser>
        <c:ser>
          <c:idx val="1"/>
          <c:order val="1"/>
          <c:tx>
            <c:strRef>
              <c:f>'Fezf2 Ctip2'!$V$59</c:f>
              <c:strCache>
                <c:ptCount val="1"/>
                <c:pt idx="0">
                  <c:v>Average Pum2 cko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'Fezf2 Ctip2'!$W$60:$W$61</c:f>
                <c:numCache>
                  <c:formatCode>General</c:formatCode>
                  <c:ptCount val="2"/>
                  <c:pt idx="0">
                    <c:v>0.894406857684803</c:v>
                  </c:pt>
                  <c:pt idx="1">
                    <c:v>0.450013620696922</c:v>
                  </c:pt>
                </c:numCache>
              </c:numRef>
            </c:plus>
            <c:minus>
              <c:numRef>
                <c:f>'Fezf2 Ctip2'!$W$60:$W$61</c:f>
                <c:numCache>
                  <c:formatCode>General</c:formatCode>
                  <c:ptCount val="2"/>
                  <c:pt idx="0">
                    <c:v>0.894406857684803</c:v>
                  </c:pt>
                  <c:pt idx="1">
                    <c:v>0.450013620696922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'Fezf2 Ctip2'!$B$60:$B$61</c:f>
              <c:numCache>
                <c:formatCode>General</c:formatCode>
                <c:ptCount val="2"/>
                <c:pt idx="0">
                  <c:v>3.0</c:v>
                </c:pt>
                <c:pt idx="1">
                  <c:v>4.0</c:v>
                </c:pt>
              </c:numCache>
            </c:numRef>
          </c:cat>
          <c:val>
            <c:numRef>
              <c:f>'Fezf2 Ctip2'!$V$60:$V$61</c:f>
              <c:numCache>
                <c:formatCode>General</c:formatCode>
                <c:ptCount val="2"/>
                <c:pt idx="0">
                  <c:v>3.845484978638034</c:v>
                </c:pt>
                <c:pt idx="1">
                  <c:v>2.907918132069813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4495808"/>
        <c:axId val="-220452192"/>
      </c:barChart>
      <c:catAx>
        <c:axId val="-19449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20452192"/>
        <c:crosses val="autoZero"/>
        <c:auto val="1"/>
        <c:lblAlgn val="ctr"/>
        <c:lblOffset val="100"/>
        <c:noMultiLvlLbl val="0"/>
      </c:catAx>
      <c:valAx>
        <c:axId val="-22045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449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Ctip2 dots/DAPI cells/bin</a:t>
            </a:r>
            <a:endParaRPr lang="fr-F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'Fezf2 Ctip2'!$AR$36</c:f>
              <c:strCache>
                <c:ptCount val="1"/>
                <c:pt idx="0">
                  <c:v>Average wt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'Fezf2 Ctip2'!$AS$37:$AS$38</c:f>
                <c:numCache>
                  <c:formatCode>General</c:formatCode>
                  <c:ptCount val="2"/>
                  <c:pt idx="0">
                    <c:v>0.278235879274707</c:v>
                  </c:pt>
                  <c:pt idx="1">
                    <c:v>0.578021385899909</c:v>
                  </c:pt>
                </c:numCache>
              </c:numRef>
            </c:plus>
            <c:minus>
              <c:numRef>
                <c:f>'Fezf2 Ctip2'!$AS$37:$AS$38</c:f>
                <c:numCache>
                  <c:formatCode>General</c:formatCode>
                  <c:ptCount val="2"/>
                  <c:pt idx="0">
                    <c:v>0.278235879274707</c:v>
                  </c:pt>
                  <c:pt idx="1">
                    <c:v>0.578021385899909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'Fezf2 Ctip2'!$AN$37:$AN$38</c:f>
              <c:numCache>
                <c:formatCode>General</c:formatCode>
                <c:ptCount val="2"/>
                <c:pt idx="0">
                  <c:v>3.0</c:v>
                </c:pt>
                <c:pt idx="1">
                  <c:v>4.0</c:v>
                </c:pt>
              </c:numCache>
            </c:numRef>
          </c:cat>
          <c:val>
            <c:numRef>
              <c:f>'Fezf2 Ctip2'!$AR$37:$AR$38</c:f>
              <c:numCache>
                <c:formatCode>General</c:formatCode>
                <c:ptCount val="2"/>
                <c:pt idx="0">
                  <c:v>3.220498209170841</c:v>
                </c:pt>
                <c:pt idx="1">
                  <c:v>2.636931646107556</c:v>
                </c:pt>
              </c:numCache>
            </c:numRef>
          </c:val>
        </c:ser>
        <c:ser>
          <c:idx val="1"/>
          <c:order val="1"/>
          <c:tx>
            <c:strRef>
              <c:f>'Fezf2 Ctip2'!$BO$37</c:f>
              <c:strCache>
                <c:ptCount val="1"/>
                <c:pt idx="0">
                  <c:v>Average hTDP43 A315T 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'Fezf2 Ctip2'!$BP$38:$BP$39</c:f>
                <c:numCache>
                  <c:formatCode>General</c:formatCode>
                  <c:ptCount val="2"/>
                  <c:pt idx="0">
                    <c:v>1.023590014477252</c:v>
                  </c:pt>
                  <c:pt idx="1">
                    <c:v>1.089705253928253</c:v>
                  </c:pt>
                </c:numCache>
              </c:numRef>
            </c:plus>
            <c:minus>
              <c:numRef>
                <c:f>'Fezf2 Ctip2'!$BP$38:$BP$39</c:f>
                <c:numCache>
                  <c:formatCode>General</c:formatCode>
                  <c:ptCount val="2"/>
                  <c:pt idx="0">
                    <c:v>1.023590014477252</c:v>
                  </c:pt>
                  <c:pt idx="1">
                    <c:v>1.089705253928253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'Fezf2 Ctip2'!$AN$37:$AN$38</c:f>
              <c:numCache>
                <c:formatCode>General</c:formatCode>
                <c:ptCount val="2"/>
                <c:pt idx="0">
                  <c:v>3.0</c:v>
                </c:pt>
                <c:pt idx="1">
                  <c:v>4.0</c:v>
                </c:pt>
              </c:numCache>
            </c:numRef>
          </c:cat>
          <c:val>
            <c:numRef>
              <c:f>'Fezf2 Ctip2'!$BO$38:$BO$39</c:f>
              <c:numCache>
                <c:formatCode>General</c:formatCode>
                <c:ptCount val="2"/>
                <c:pt idx="0">
                  <c:v>4.117554913739125</c:v>
                </c:pt>
                <c:pt idx="1">
                  <c:v>3.958319837959719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75478352"/>
        <c:axId val="-252579664"/>
      </c:barChart>
      <c:catAx>
        <c:axId val="-17547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52579664"/>
        <c:crosses val="autoZero"/>
        <c:auto val="1"/>
        <c:lblAlgn val="ctr"/>
        <c:lblOffset val="100"/>
        <c:noMultiLvlLbl val="0"/>
      </c:catAx>
      <c:valAx>
        <c:axId val="-25257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547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2731790521932"/>
          <c:y val="0.87222523375122"/>
          <c:w val="0.617083314783632"/>
          <c:h val="0.089739654150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Fezf2 dots/DAPI cells/bin</a:t>
            </a:r>
            <a:endParaRPr lang="fr-F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'Fezf2 Ctip2'!$AR$43</c:f>
              <c:strCache>
                <c:ptCount val="1"/>
                <c:pt idx="0">
                  <c:v>Average wt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'Fezf2 Ctip2'!$AS$44:$AS$45</c:f>
                <c:numCache>
                  <c:formatCode>General</c:formatCode>
                  <c:ptCount val="2"/>
                  <c:pt idx="0">
                    <c:v>0.170466802916635</c:v>
                  </c:pt>
                  <c:pt idx="1">
                    <c:v>0.553191534660338</c:v>
                  </c:pt>
                </c:numCache>
              </c:numRef>
            </c:plus>
            <c:minus>
              <c:numRef>
                <c:f>'Fezf2 Ctip2'!$AS$44:$AS$45</c:f>
                <c:numCache>
                  <c:formatCode>General</c:formatCode>
                  <c:ptCount val="2"/>
                  <c:pt idx="0">
                    <c:v>0.170466802916635</c:v>
                  </c:pt>
                  <c:pt idx="1">
                    <c:v>0.553191534660338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'Fezf2 Ctip2'!$AR$44:$AR$45</c:f>
              <c:numCache>
                <c:formatCode>General</c:formatCode>
                <c:ptCount val="2"/>
                <c:pt idx="0">
                  <c:v>1.833073887205266</c:v>
                </c:pt>
                <c:pt idx="1">
                  <c:v>1.529609808546687</c:v>
                </c:pt>
              </c:numCache>
            </c:numRef>
          </c:val>
        </c:ser>
        <c:ser>
          <c:idx val="1"/>
          <c:order val="1"/>
          <c:tx>
            <c:strRef>
              <c:f>'Fezf2 Ctip2'!$BO$44</c:f>
              <c:strCache>
                <c:ptCount val="1"/>
                <c:pt idx="0">
                  <c:v>Average hTDP43 A315T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'Fezf2 Ctip2'!$BP$45:$BP$46</c:f>
                <c:numCache>
                  <c:formatCode>General</c:formatCode>
                  <c:ptCount val="2"/>
                  <c:pt idx="0">
                    <c:v>0.919917054092728</c:v>
                  </c:pt>
                  <c:pt idx="1">
                    <c:v>0.544968091706813</c:v>
                  </c:pt>
                </c:numCache>
              </c:numRef>
            </c:plus>
            <c:minus>
              <c:numRef>
                <c:f>'Fezf2 Ctip2'!$BP$45:$BP$46</c:f>
                <c:numCache>
                  <c:formatCode>General</c:formatCode>
                  <c:ptCount val="2"/>
                  <c:pt idx="0">
                    <c:v>0.919917054092728</c:v>
                  </c:pt>
                  <c:pt idx="1">
                    <c:v>0.544968091706813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'Fezf2 Ctip2'!$BO$45:$BO$46</c:f>
              <c:numCache>
                <c:formatCode>General</c:formatCode>
                <c:ptCount val="2"/>
                <c:pt idx="0">
                  <c:v>2.777032918729327</c:v>
                </c:pt>
                <c:pt idx="1">
                  <c:v>3.012543886649736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59671584"/>
        <c:axId val="-636636272"/>
      </c:barChart>
      <c:catAx>
        <c:axId val="-2596715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36636272"/>
        <c:crosses val="autoZero"/>
        <c:auto val="1"/>
        <c:lblAlgn val="ctr"/>
        <c:lblOffset val="100"/>
        <c:noMultiLvlLbl val="0"/>
      </c:catAx>
      <c:valAx>
        <c:axId val="-63663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59671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4" Type="http://schemas.openxmlformats.org/officeDocument/2006/relationships/chart" Target="../charts/chart8.xml"/><Relationship Id="rId1" Type="http://schemas.openxmlformats.org/officeDocument/2006/relationships/chart" Target="../charts/chart5.xml"/><Relationship Id="rId2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840685</xdr:colOff>
      <xdr:row>46</xdr:row>
      <xdr:rowOff>167584</xdr:rowOff>
    </xdr:from>
    <xdr:to>
      <xdr:col>12</xdr:col>
      <xdr:colOff>470728</xdr:colOff>
      <xdr:row>61</xdr:row>
      <xdr:rowOff>11871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447261</xdr:colOff>
      <xdr:row>48</xdr:row>
      <xdr:rowOff>98563</xdr:rowOff>
    </xdr:from>
    <xdr:to>
      <xdr:col>45</xdr:col>
      <xdr:colOff>284370</xdr:colOff>
      <xdr:row>62</xdr:row>
      <xdr:rowOff>136111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45</xdr:row>
      <xdr:rowOff>69850</xdr:rowOff>
    </xdr:from>
    <xdr:to>
      <xdr:col>12</xdr:col>
      <xdr:colOff>12700</xdr:colOff>
      <xdr:row>59</xdr:row>
      <xdr:rowOff>146050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241300</xdr:colOff>
      <xdr:row>45</xdr:row>
      <xdr:rowOff>158750</xdr:rowOff>
    </xdr:from>
    <xdr:to>
      <xdr:col>41</xdr:col>
      <xdr:colOff>101600</xdr:colOff>
      <xdr:row>60</xdr:row>
      <xdr:rowOff>44450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591596</xdr:colOff>
      <xdr:row>41</xdr:row>
      <xdr:rowOff>67198</xdr:rowOff>
    </xdr:from>
    <xdr:to>
      <xdr:col>15</xdr:col>
      <xdr:colOff>437267</xdr:colOff>
      <xdr:row>55</xdr:row>
      <xdr:rowOff>109638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298562</xdr:colOff>
      <xdr:row>67</xdr:row>
      <xdr:rowOff>176910</xdr:rowOff>
    </xdr:from>
    <xdr:to>
      <xdr:col>15</xdr:col>
      <xdr:colOff>191614</xdr:colOff>
      <xdr:row>81</xdr:row>
      <xdr:rowOff>112741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59</xdr:col>
      <xdr:colOff>265140</xdr:colOff>
      <xdr:row>51</xdr:row>
      <xdr:rowOff>132348</xdr:rowOff>
    </xdr:from>
    <xdr:to>
      <xdr:col>66</xdr:col>
      <xdr:colOff>158193</xdr:colOff>
      <xdr:row>65</xdr:row>
      <xdr:rowOff>68179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59</xdr:col>
      <xdr:colOff>354264</xdr:colOff>
      <xdr:row>71</xdr:row>
      <xdr:rowOff>65506</xdr:rowOff>
    </xdr:from>
    <xdr:to>
      <xdr:col>66</xdr:col>
      <xdr:colOff>247317</xdr:colOff>
      <xdr:row>85</xdr:row>
      <xdr:rowOff>1337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H52"/>
  <sheetViews>
    <sheetView tabSelected="1" topLeftCell="B37" zoomScale="92" zoomScaleNormal="92" workbookViewId="0">
      <selection activeCell="AV55" sqref="AV55"/>
    </sheetView>
  </sheetViews>
  <sheetFormatPr baseColWidth="10" defaultColWidth="8.83203125" defaultRowHeight="15" x14ac:dyDescent="0.2"/>
  <cols>
    <col min="6" max="6" width="11.6640625" customWidth="1"/>
    <col min="18" max="18" width="10.5" customWidth="1"/>
    <col min="19" max="19" width="11.1640625" customWidth="1"/>
    <col min="20" max="20" width="11.5" customWidth="1"/>
    <col min="21" max="21" width="12.1640625" customWidth="1"/>
    <col min="22" max="22" width="18.5" customWidth="1"/>
    <col min="29" max="29" width="9.1640625" customWidth="1"/>
    <col min="30" max="30" width="11.33203125" customWidth="1"/>
    <col min="31" max="31" width="15.6640625" customWidth="1"/>
    <col min="32" max="32" width="15.33203125" customWidth="1"/>
    <col min="33" max="33" width="14.83203125" customWidth="1"/>
    <col min="34" max="34" width="14.1640625" customWidth="1"/>
  </cols>
  <sheetData>
    <row r="2" spans="2:54" x14ac:dyDescent="0.2">
      <c r="B2" t="s">
        <v>0</v>
      </c>
      <c r="N2" t="s">
        <v>1</v>
      </c>
      <c r="AF2" t="s">
        <v>0</v>
      </c>
      <c r="AT2" t="s">
        <v>2</v>
      </c>
      <c r="AU2" t="s">
        <v>74</v>
      </c>
    </row>
    <row r="3" spans="2:54" x14ac:dyDescent="0.2">
      <c r="B3" t="s">
        <v>3</v>
      </c>
      <c r="G3" t="s">
        <v>4</v>
      </c>
      <c r="N3" t="s">
        <v>5</v>
      </c>
      <c r="S3" t="s">
        <v>6</v>
      </c>
      <c r="AF3" t="s">
        <v>3</v>
      </c>
      <c r="AK3" t="s">
        <v>4</v>
      </c>
      <c r="AT3" t="s">
        <v>7</v>
      </c>
      <c r="AY3" t="s">
        <v>8</v>
      </c>
    </row>
    <row r="4" spans="2:54" x14ac:dyDescent="0.2">
      <c r="B4" s="1" t="s">
        <v>9</v>
      </c>
      <c r="C4" s="1" t="s">
        <v>10</v>
      </c>
      <c r="D4" s="1" t="s">
        <v>11</v>
      </c>
      <c r="E4" s="1" t="s">
        <v>12</v>
      </c>
      <c r="G4" s="1" t="s">
        <v>9</v>
      </c>
      <c r="H4" s="1" t="s">
        <v>10</v>
      </c>
      <c r="I4" s="1" t="s">
        <v>11</v>
      </c>
      <c r="J4" s="1" t="s">
        <v>12</v>
      </c>
      <c r="L4" s="2"/>
      <c r="M4" s="2"/>
      <c r="N4" s="1" t="s">
        <v>9</v>
      </c>
      <c r="O4" s="1" t="s">
        <v>10</v>
      </c>
      <c r="P4" s="1" t="s">
        <v>11</v>
      </c>
      <c r="Q4" s="1" t="s">
        <v>12</v>
      </c>
      <c r="S4" s="1" t="s">
        <v>9</v>
      </c>
      <c r="T4" s="1" t="s">
        <v>10</v>
      </c>
      <c r="U4" s="1" t="s">
        <v>11</v>
      </c>
      <c r="V4" s="1" t="s">
        <v>12</v>
      </c>
      <c r="AA4" s="2"/>
      <c r="AB4" s="2"/>
      <c r="AF4" s="1" t="s">
        <v>9</v>
      </c>
      <c r="AG4" s="1" t="s">
        <v>10</v>
      </c>
      <c r="AH4" s="1" t="s">
        <v>11</v>
      </c>
      <c r="AI4" s="1" t="s">
        <v>12</v>
      </c>
      <c r="AK4" s="1" t="s">
        <v>9</v>
      </c>
      <c r="AL4" s="1" t="s">
        <v>10</v>
      </c>
      <c r="AM4" s="1" t="s">
        <v>11</v>
      </c>
      <c r="AN4" s="1" t="s">
        <v>12</v>
      </c>
      <c r="AO4" s="2"/>
      <c r="AT4" s="1" t="s">
        <v>9</v>
      </c>
      <c r="AU4" s="1" t="s">
        <v>10</v>
      </c>
      <c r="AV4" s="1" t="s">
        <v>11</v>
      </c>
      <c r="AW4" s="1" t="s">
        <v>12</v>
      </c>
      <c r="AY4" s="1" t="s">
        <v>9</v>
      </c>
      <c r="AZ4" s="1" t="s">
        <v>10</v>
      </c>
      <c r="BA4" s="1" t="s">
        <v>11</v>
      </c>
      <c r="BB4" s="1" t="s">
        <v>12</v>
      </c>
    </row>
    <row r="5" spans="2:54" x14ac:dyDescent="0.2">
      <c r="B5" s="1">
        <v>1</v>
      </c>
      <c r="C5" s="1">
        <v>215</v>
      </c>
      <c r="D5" s="1">
        <v>1405</v>
      </c>
      <c r="E5" s="1">
        <f>D5/C5</f>
        <v>6.5348837209302326</v>
      </c>
      <c r="G5" s="1">
        <v>1</v>
      </c>
      <c r="H5" s="1">
        <v>227</v>
      </c>
      <c r="I5" s="1">
        <v>585</v>
      </c>
      <c r="J5" s="1">
        <f>I5/H5</f>
        <v>2.5770925110132157</v>
      </c>
      <c r="L5" s="2"/>
      <c r="M5" s="2"/>
      <c r="N5" s="1">
        <v>1</v>
      </c>
      <c r="O5" s="1">
        <v>78</v>
      </c>
      <c r="P5" s="1">
        <v>590</v>
      </c>
      <c r="Q5" s="1">
        <f>P5/O5</f>
        <v>7.5641025641025639</v>
      </c>
      <c r="S5" s="1">
        <v>1</v>
      </c>
      <c r="T5" s="1">
        <v>109</v>
      </c>
      <c r="U5" s="1">
        <v>954</v>
      </c>
      <c r="V5" s="1">
        <f>U5/T5</f>
        <v>8.7522935779816518</v>
      </c>
      <c r="AA5" s="2"/>
      <c r="AB5" s="2"/>
      <c r="AF5" s="1">
        <v>1</v>
      </c>
      <c r="AG5" s="1">
        <v>170</v>
      </c>
      <c r="AH5" s="1">
        <v>818</v>
      </c>
      <c r="AI5" s="1">
        <f>AH5/AG5</f>
        <v>4.8117647058823527</v>
      </c>
      <c r="AK5" s="1">
        <v>1</v>
      </c>
      <c r="AL5" s="1">
        <v>103</v>
      </c>
      <c r="AM5" s="1">
        <v>234</v>
      </c>
      <c r="AN5" s="1">
        <f>AM5/AL5</f>
        <v>2.2718446601941746</v>
      </c>
      <c r="AO5" s="2"/>
      <c r="AT5" s="1">
        <v>1</v>
      </c>
      <c r="AU5" s="1">
        <v>290</v>
      </c>
      <c r="AV5" s="1">
        <v>1035</v>
      </c>
      <c r="AW5" s="1">
        <f>AV5/AU5</f>
        <v>3.5689655172413794</v>
      </c>
      <c r="AY5" s="1">
        <v>1</v>
      </c>
      <c r="AZ5" s="1">
        <v>184</v>
      </c>
      <c r="BA5" s="1">
        <v>676</v>
      </c>
      <c r="BB5" s="1">
        <f>BA5/AZ5</f>
        <v>3.6739130434782608</v>
      </c>
    </row>
    <row r="6" spans="2:54" x14ac:dyDescent="0.2">
      <c r="B6" s="1">
        <v>2</v>
      </c>
      <c r="C6" s="1">
        <v>230</v>
      </c>
      <c r="D6" s="1">
        <v>1773</v>
      </c>
      <c r="E6" s="1">
        <f t="shared" ref="E6:E8" si="0">D6/C6</f>
        <v>7.7086956521739127</v>
      </c>
      <c r="G6" s="1">
        <v>2</v>
      </c>
      <c r="H6" s="1">
        <v>270</v>
      </c>
      <c r="I6" s="1">
        <v>761</v>
      </c>
      <c r="J6" s="1">
        <f t="shared" ref="J6:J8" si="1">I6/H6</f>
        <v>2.8185185185185184</v>
      </c>
      <c r="L6" s="2"/>
      <c r="M6" s="2"/>
      <c r="N6" s="1">
        <v>2</v>
      </c>
      <c r="O6" s="1">
        <v>95</v>
      </c>
      <c r="P6" s="1">
        <v>675</v>
      </c>
      <c r="Q6" s="1">
        <f t="shared" ref="Q6:Q8" si="2">P6/O6</f>
        <v>7.1052631578947372</v>
      </c>
      <c r="S6" s="1">
        <v>2</v>
      </c>
      <c r="T6" s="1">
        <v>125</v>
      </c>
      <c r="U6" s="1">
        <v>1244</v>
      </c>
      <c r="V6" s="1">
        <f t="shared" ref="V6:V8" si="3">U6/T6</f>
        <v>9.952</v>
      </c>
      <c r="AA6" s="2"/>
      <c r="AB6" s="2"/>
      <c r="AF6" s="1">
        <v>2</v>
      </c>
      <c r="AG6" s="1">
        <v>197</v>
      </c>
      <c r="AH6" s="1">
        <v>1295</v>
      </c>
      <c r="AI6" s="1">
        <f t="shared" ref="AI6:AI8" si="4">AH6/AG6</f>
        <v>6.5736040609137056</v>
      </c>
      <c r="AK6" s="1">
        <v>2</v>
      </c>
      <c r="AL6" s="1">
        <v>178</v>
      </c>
      <c r="AM6" s="1">
        <v>574</v>
      </c>
      <c r="AN6" s="1">
        <f t="shared" ref="AN6:AN8" si="5">AM6/AL6</f>
        <v>3.2247191011235956</v>
      </c>
      <c r="AO6" s="2"/>
      <c r="AT6" s="1">
        <v>2</v>
      </c>
      <c r="AU6" s="1">
        <v>365</v>
      </c>
      <c r="AV6" s="1">
        <v>1661</v>
      </c>
      <c r="AW6" s="1">
        <f t="shared" ref="AW6:AW8" si="6">AV6/AU6</f>
        <v>4.5506849315068489</v>
      </c>
      <c r="AY6" s="1">
        <v>2</v>
      </c>
      <c r="AZ6" s="1">
        <v>246</v>
      </c>
      <c r="BA6" s="1">
        <v>416</v>
      </c>
      <c r="BB6" s="1">
        <f t="shared" ref="BB6:BB8" si="7">BA6/AZ6</f>
        <v>1.6910569105691058</v>
      </c>
    </row>
    <row r="7" spans="2:54" x14ac:dyDescent="0.2">
      <c r="B7" s="1">
        <v>3</v>
      </c>
      <c r="C7" s="1">
        <v>214</v>
      </c>
      <c r="D7" s="1">
        <v>2309</v>
      </c>
      <c r="E7" s="1">
        <f t="shared" si="0"/>
        <v>10.789719626168225</v>
      </c>
      <c r="G7" s="1">
        <v>3</v>
      </c>
      <c r="H7" s="1">
        <v>226</v>
      </c>
      <c r="I7" s="1">
        <v>667</v>
      </c>
      <c r="J7" s="1">
        <f t="shared" si="1"/>
        <v>2.9513274336283186</v>
      </c>
      <c r="L7" s="2"/>
      <c r="M7" s="2"/>
      <c r="N7" s="1">
        <v>3</v>
      </c>
      <c r="O7" s="1">
        <v>88</v>
      </c>
      <c r="P7" s="1">
        <v>509</v>
      </c>
      <c r="Q7" s="1">
        <f t="shared" si="2"/>
        <v>5.7840909090909092</v>
      </c>
      <c r="S7" s="1">
        <v>3</v>
      </c>
      <c r="T7" s="1">
        <v>141</v>
      </c>
      <c r="U7" s="1">
        <v>1267</v>
      </c>
      <c r="V7" s="1">
        <f t="shared" si="3"/>
        <v>8.9858156028368796</v>
      </c>
      <c r="AA7" s="2"/>
      <c r="AB7" s="2"/>
      <c r="AF7" s="1">
        <v>3</v>
      </c>
      <c r="AG7" s="1">
        <v>214</v>
      </c>
      <c r="AH7" s="1">
        <v>1121</v>
      </c>
      <c r="AI7" s="1">
        <f t="shared" si="4"/>
        <v>5.2383177570093462</v>
      </c>
      <c r="AK7" s="1">
        <v>3</v>
      </c>
      <c r="AL7" s="1">
        <v>189</v>
      </c>
      <c r="AM7" s="1">
        <v>518</v>
      </c>
      <c r="AN7" s="1">
        <f t="shared" si="5"/>
        <v>2.7407407407407409</v>
      </c>
      <c r="AO7" s="2"/>
      <c r="AT7" s="1">
        <v>3</v>
      </c>
      <c r="AU7" s="1">
        <v>265</v>
      </c>
      <c r="AV7" s="1">
        <v>1694</v>
      </c>
      <c r="AW7" s="1">
        <f t="shared" si="6"/>
        <v>6.3924528301886792</v>
      </c>
      <c r="AY7" s="1">
        <v>3</v>
      </c>
      <c r="AZ7" s="1">
        <v>283</v>
      </c>
      <c r="BA7" s="1">
        <v>317</v>
      </c>
      <c r="BB7" s="1">
        <f t="shared" si="7"/>
        <v>1.1201413427561837</v>
      </c>
    </row>
    <row r="8" spans="2:54" x14ac:dyDescent="0.2">
      <c r="B8" s="1">
        <v>4</v>
      </c>
      <c r="C8" s="1">
        <v>227</v>
      </c>
      <c r="D8" s="1">
        <v>1293</v>
      </c>
      <c r="E8" s="1">
        <f t="shared" si="0"/>
        <v>5.6960352422907485</v>
      </c>
      <c r="G8" s="1">
        <v>4</v>
      </c>
      <c r="H8" s="1">
        <v>237</v>
      </c>
      <c r="I8" s="1">
        <v>442</v>
      </c>
      <c r="J8" s="1">
        <f t="shared" si="1"/>
        <v>1.8649789029535866</v>
      </c>
      <c r="L8" s="2"/>
      <c r="M8" s="2"/>
      <c r="N8" s="1">
        <v>4</v>
      </c>
      <c r="O8" s="1">
        <v>118</v>
      </c>
      <c r="P8" s="1">
        <v>203</v>
      </c>
      <c r="Q8" s="1">
        <f t="shared" si="2"/>
        <v>1.7203389830508475</v>
      </c>
      <c r="S8" s="1">
        <v>4</v>
      </c>
      <c r="T8" s="1">
        <v>169</v>
      </c>
      <c r="U8" s="1">
        <v>1018</v>
      </c>
      <c r="V8" s="1">
        <f t="shared" si="3"/>
        <v>6.0236686390532546</v>
      </c>
      <c r="AA8" s="2"/>
      <c r="AB8" s="2"/>
      <c r="AF8" s="1">
        <v>4</v>
      </c>
      <c r="AG8" s="1">
        <v>229</v>
      </c>
      <c r="AH8" s="1">
        <v>711</v>
      </c>
      <c r="AI8" s="1">
        <f t="shared" si="4"/>
        <v>3.1048034934497815</v>
      </c>
      <c r="AK8" s="1">
        <v>4</v>
      </c>
      <c r="AL8" s="1">
        <v>204</v>
      </c>
      <c r="AM8" s="1">
        <v>431</v>
      </c>
      <c r="AN8" s="1">
        <f t="shared" si="5"/>
        <v>2.1127450980392157</v>
      </c>
      <c r="AO8" s="2"/>
      <c r="AT8" s="1">
        <v>4</v>
      </c>
      <c r="AU8" s="1">
        <v>331</v>
      </c>
      <c r="AV8" s="1">
        <v>792</v>
      </c>
      <c r="AW8" s="1">
        <f t="shared" si="6"/>
        <v>2.392749244712991</v>
      </c>
      <c r="AY8" s="1">
        <v>4</v>
      </c>
      <c r="AZ8" s="1">
        <v>255</v>
      </c>
      <c r="BA8" s="1">
        <v>257</v>
      </c>
      <c r="BB8" s="1">
        <f t="shared" si="7"/>
        <v>1.0078431372549019</v>
      </c>
    </row>
    <row r="9" spans="2:54" x14ac:dyDescent="0.2">
      <c r="B9" s="1" t="s">
        <v>13</v>
      </c>
      <c r="C9" s="1">
        <f>SUM(C5:C8)</f>
        <v>886</v>
      </c>
      <c r="D9" s="1">
        <f>SUM(D5:D8)</f>
        <v>6780</v>
      </c>
      <c r="E9" s="1">
        <f>D9/C9</f>
        <v>7.6523702031602712</v>
      </c>
      <c r="G9" s="1" t="s">
        <v>13</v>
      </c>
      <c r="H9" s="1">
        <f>SUM(H5:H8)</f>
        <v>960</v>
      </c>
      <c r="I9" s="1">
        <f>SUM(I5:I8)</f>
        <v>2455</v>
      </c>
      <c r="J9" s="1">
        <f>I9/H9</f>
        <v>2.5572916666666665</v>
      </c>
      <c r="L9" s="2"/>
      <c r="M9" s="2"/>
      <c r="N9" s="1" t="s">
        <v>13</v>
      </c>
      <c r="O9" s="1">
        <f>SUM(O5:O8)</f>
        <v>379</v>
      </c>
      <c r="P9" s="1">
        <f>SUM(P5:P8)</f>
        <v>1977</v>
      </c>
      <c r="Q9" s="1">
        <f>P9/O9</f>
        <v>5.2163588390501321</v>
      </c>
      <c r="S9" s="1" t="s">
        <v>13</v>
      </c>
      <c r="T9" s="1">
        <f>SUM(T5:T8)</f>
        <v>544</v>
      </c>
      <c r="U9" s="1">
        <f>SUM(U5:U8)</f>
        <v>4483</v>
      </c>
      <c r="V9" s="1">
        <f>U9/T9</f>
        <v>8.2408088235294112</v>
      </c>
      <c r="AA9" s="2"/>
      <c r="AB9" s="2"/>
      <c r="AF9" s="1" t="s">
        <v>13</v>
      </c>
      <c r="AG9" s="1">
        <f>SUM(AG5:AG8)</f>
        <v>810</v>
      </c>
      <c r="AH9" s="1">
        <f>SUM(AH5:AH8)</f>
        <v>3945</v>
      </c>
      <c r="AI9" s="1">
        <f>AH9/AG9</f>
        <v>4.8703703703703702</v>
      </c>
      <c r="AK9" s="1" t="s">
        <v>13</v>
      </c>
      <c r="AL9" s="1">
        <f>SUM(AL5:AL8)</f>
        <v>674</v>
      </c>
      <c r="AM9" s="1">
        <f>SUM(AM5:AM8)</f>
        <v>1757</v>
      </c>
      <c r="AN9" s="1">
        <f>AM9/AL9</f>
        <v>2.6068249258160239</v>
      </c>
      <c r="AO9" s="2"/>
      <c r="AT9" s="1" t="s">
        <v>13</v>
      </c>
      <c r="AU9" s="1">
        <f>SUM(AU5:AU8)</f>
        <v>1251</v>
      </c>
      <c r="AV9" s="1">
        <f>SUM(AV5:AV8)</f>
        <v>5182</v>
      </c>
      <c r="AW9" s="1">
        <f>AV9/AU9</f>
        <v>4.1422861710631498</v>
      </c>
      <c r="AY9" s="1" t="s">
        <v>13</v>
      </c>
      <c r="AZ9" s="1">
        <f>SUM(AZ5:AZ8)</f>
        <v>968</v>
      </c>
      <c r="BA9" s="1">
        <f>SUM(BA5:BA8)</f>
        <v>1666</v>
      </c>
      <c r="BB9" s="1">
        <f>BA9/AZ9</f>
        <v>1.7210743801652892</v>
      </c>
    </row>
    <row r="11" spans="2:54" x14ac:dyDescent="0.2">
      <c r="B11" t="s">
        <v>14</v>
      </c>
      <c r="N11" t="s">
        <v>15</v>
      </c>
      <c r="AF11" t="s">
        <v>14</v>
      </c>
      <c r="AT11" t="s">
        <v>2</v>
      </c>
      <c r="AU11" t="s">
        <v>75</v>
      </c>
    </row>
    <row r="12" spans="2:54" x14ac:dyDescent="0.2">
      <c r="B12" t="s">
        <v>3</v>
      </c>
      <c r="G12" t="s">
        <v>4</v>
      </c>
      <c r="N12" t="s">
        <v>5</v>
      </c>
      <c r="AF12" t="s">
        <v>3</v>
      </c>
      <c r="AK12" t="s">
        <v>4</v>
      </c>
    </row>
    <row r="13" spans="2:54" x14ac:dyDescent="0.2">
      <c r="B13" s="1" t="s">
        <v>9</v>
      </c>
      <c r="C13" s="1" t="s">
        <v>10</v>
      </c>
      <c r="D13" s="1" t="s">
        <v>11</v>
      </c>
      <c r="E13" s="1" t="s">
        <v>12</v>
      </c>
      <c r="G13" s="1" t="s">
        <v>9</v>
      </c>
      <c r="H13" s="1" t="s">
        <v>10</v>
      </c>
      <c r="I13" s="1" t="s">
        <v>11</v>
      </c>
      <c r="J13" s="1" t="s">
        <v>12</v>
      </c>
      <c r="L13" s="2"/>
      <c r="M13" s="2"/>
      <c r="N13" s="1" t="s">
        <v>9</v>
      </c>
      <c r="O13" s="1" t="s">
        <v>10</v>
      </c>
      <c r="P13" s="1" t="s">
        <v>11</v>
      </c>
      <c r="Q13" s="1" t="s">
        <v>12</v>
      </c>
      <c r="S13" s="1" t="s">
        <v>9</v>
      </c>
      <c r="T13" s="1" t="s">
        <v>10</v>
      </c>
      <c r="U13" s="1" t="s">
        <v>11</v>
      </c>
      <c r="V13" s="1" t="s">
        <v>12</v>
      </c>
      <c r="AA13" s="2"/>
      <c r="AB13" s="2"/>
      <c r="AF13" s="1" t="s">
        <v>9</v>
      </c>
      <c r="AG13" s="1" t="s">
        <v>10</v>
      </c>
      <c r="AH13" s="1" t="s">
        <v>11</v>
      </c>
      <c r="AI13" s="1" t="s">
        <v>12</v>
      </c>
      <c r="AK13" s="1" t="s">
        <v>9</v>
      </c>
      <c r="AL13" s="1" t="s">
        <v>10</v>
      </c>
      <c r="AM13" s="1" t="s">
        <v>11</v>
      </c>
      <c r="AN13" s="1" t="s">
        <v>12</v>
      </c>
      <c r="AO13" s="2"/>
      <c r="AT13" s="1" t="s">
        <v>9</v>
      </c>
      <c r="AU13" s="1" t="s">
        <v>10</v>
      </c>
      <c r="AV13" s="1" t="s">
        <v>11</v>
      </c>
      <c r="AW13" s="1" t="s">
        <v>12</v>
      </c>
      <c r="AY13" s="1" t="s">
        <v>9</v>
      </c>
      <c r="AZ13" s="1" t="s">
        <v>10</v>
      </c>
      <c r="BA13" s="1" t="s">
        <v>11</v>
      </c>
      <c r="BB13" s="1" t="s">
        <v>12</v>
      </c>
    </row>
    <row r="14" spans="2:54" x14ac:dyDescent="0.2">
      <c r="B14" s="1">
        <v>1</v>
      </c>
      <c r="C14" s="1">
        <v>182</v>
      </c>
      <c r="D14" s="4">
        <v>1205</v>
      </c>
      <c r="E14" s="1">
        <f>D14/C14</f>
        <v>6.6208791208791204</v>
      </c>
      <c r="G14" s="1">
        <v>1</v>
      </c>
      <c r="H14" s="1">
        <v>182</v>
      </c>
      <c r="I14" s="1">
        <v>771</v>
      </c>
      <c r="J14" s="1">
        <f>I14/H14</f>
        <v>4.2362637362637363</v>
      </c>
      <c r="L14" s="2"/>
      <c r="M14" s="2"/>
      <c r="N14" s="1">
        <v>1</v>
      </c>
      <c r="O14" s="1">
        <v>57</v>
      </c>
      <c r="P14" s="1">
        <v>169</v>
      </c>
      <c r="Q14" s="1">
        <f>P14/O14</f>
        <v>2.9649122807017543</v>
      </c>
      <c r="S14" s="1">
        <v>1</v>
      </c>
      <c r="T14" s="1">
        <v>88</v>
      </c>
      <c r="U14" s="1">
        <v>524</v>
      </c>
      <c r="V14" s="1">
        <f>U14/T14</f>
        <v>5.9545454545454541</v>
      </c>
      <c r="AA14" s="2"/>
      <c r="AB14" s="2"/>
      <c r="AF14" s="1">
        <v>1</v>
      </c>
      <c r="AG14" s="1">
        <v>156</v>
      </c>
      <c r="AH14" s="1">
        <v>1014</v>
      </c>
      <c r="AI14" s="1">
        <f>AH14/AG14</f>
        <v>6.5</v>
      </c>
      <c r="AK14" s="1">
        <v>1</v>
      </c>
      <c r="AL14" s="1">
        <v>180</v>
      </c>
      <c r="AM14" s="1">
        <v>175</v>
      </c>
      <c r="AN14" s="1">
        <f>AM14/AL14</f>
        <v>0.97222222222222221</v>
      </c>
      <c r="AO14" s="2"/>
      <c r="AT14" s="1">
        <v>1</v>
      </c>
      <c r="AU14" s="1">
        <v>71</v>
      </c>
      <c r="AV14" s="1">
        <v>736</v>
      </c>
      <c r="AW14" s="1">
        <f>AV14/AU14</f>
        <v>10.366197183098592</v>
      </c>
      <c r="AY14" s="1">
        <v>1</v>
      </c>
      <c r="AZ14" s="1">
        <v>76</v>
      </c>
      <c r="BA14" s="1">
        <v>390</v>
      </c>
      <c r="BB14" s="1">
        <f>BA14/AZ14</f>
        <v>5.1315789473684212</v>
      </c>
    </row>
    <row r="15" spans="2:54" x14ac:dyDescent="0.2">
      <c r="B15" s="1">
        <v>2</v>
      </c>
      <c r="C15" s="1">
        <v>207</v>
      </c>
      <c r="D15" s="4">
        <v>1655</v>
      </c>
      <c r="E15" s="1">
        <f t="shared" ref="E15:E17" si="8">D15/C15</f>
        <v>7.9951690821256038</v>
      </c>
      <c r="G15" s="1">
        <v>2</v>
      </c>
      <c r="H15" s="1">
        <v>211</v>
      </c>
      <c r="I15" s="1">
        <v>1062</v>
      </c>
      <c r="J15" s="1">
        <f t="shared" ref="J15:J17" si="9">I15/H15</f>
        <v>5.0331753554502372</v>
      </c>
      <c r="L15" s="2"/>
      <c r="M15" s="2"/>
      <c r="N15" s="1">
        <v>2</v>
      </c>
      <c r="O15" s="1">
        <v>126</v>
      </c>
      <c r="P15" s="1">
        <v>399</v>
      </c>
      <c r="Q15" s="1">
        <f t="shared" ref="Q15:Q17" si="10">P15/O15</f>
        <v>3.1666666666666665</v>
      </c>
      <c r="S15" s="1">
        <v>2</v>
      </c>
      <c r="T15" s="1">
        <v>125</v>
      </c>
      <c r="U15" s="1">
        <v>919</v>
      </c>
      <c r="V15" s="1">
        <f t="shared" ref="V15:V17" si="11">U15/T15</f>
        <v>7.3520000000000003</v>
      </c>
      <c r="AA15" s="2"/>
      <c r="AB15" s="2"/>
      <c r="AF15" s="1">
        <v>2</v>
      </c>
      <c r="AG15" s="1">
        <v>151</v>
      </c>
      <c r="AH15" s="1">
        <v>1424</v>
      </c>
      <c r="AI15" s="1">
        <f t="shared" ref="AI15:AI17" si="12">AH15/AG15</f>
        <v>9.4304635761589406</v>
      </c>
      <c r="AK15" s="1">
        <v>2</v>
      </c>
      <c r="AL15" s="1">
        <v>180</v>
      </c>
      <c r="AM15" s="1">
        <v>505</v>
      </c>
      <c r="AN15" s="1">
        <f t="shared" ref="AN15:AN17" si="13">AM15/AL15</f>
        <v>2.8055555555555554</v>
      </c>
      <c r="AO15" s="2"/>
      <c r="AT15" s="1">
        <v>2</v>
      </c>
      <c r="AU15" s="1">
        <v>95</v>
      </c>
      <c r="AV15" s="1">
        <v>1034</v>
      </c>
      <c r="AW15" s="1">
        <f t="shared" ref="AW15:AW17" si="14">AV15/AU15</f>
        <v>10.884210526315789</v>
      </c>
      <c r="AY15" s="1">
        <v>2</v>
      </c>
      <c r="AZ15" s="1">
        <v>82</v>
      </c>
      <c r="BA15" s="1">
        <v>813</v>
      </c>
      <c r="BB15" s="1">
        <f t="shared" ref="BB15:BB17" si="15">BA15/AZ15</f>
        <v>9.9146341463414629</v>
      </c>
    </row>
    <row r="16" spans="2:54" x14ac:dyDescent="0.2">
      <c r="B16" s="1">
        <v>3</v>
      </c>
      <c r="C16" s="1">
        <v>231</v>
      </c>
      <c r="D16" s="4">
        <v>1876</v>
      </c>
      <c r="E16" s="1">
        <f t="shared" si="8"/>
        <v>8.1212121212121211</v>
      </c>
      <c r="G16" s="1">
        <v>3</v>
      </c>
      <c r="H16" s="1">
        <v>231</v>
      </c>
      <c r="I16" s="1">
        <v>1389</v>
      </c>
      <c r="J16" s="1">
        <f t="shared" si="9"/>
        <v>6.0129870129870131</v>
      </c>
      <c r="L16" s="2"/>
      <c r="M16" s="2"/>
      <c r="N16" s="1">
        <v>3</v>
      </c>
      <c r="O16" s="1">
        <v>96</v>
      </c>
      <c r="P16" s="1">
        <v>362</v>
      </c>
      <c r="Q16" s="1">
        <f t="shared" si="10"/>
        <v>3.7708333333333335</v>
      </c>
      <c r="S16" s="1">
        <v>3</v>
      </c>
      <c r="T16" s="1">
        <v>110</v>
      </c>
      <c r="U16" s="1">
        <v>833</v>
      </c>
      <c r="V16" s="1">
        <f t="shared" si="11"/>
        <v>7.5727272727272723</v>
      </c>
      <c r="AA16" s="2"/>
      <c r="AB16" s="2"/>
      <c r="AF16" s="1">
        <v>3</v>
      </c>
      <c r="AG16" s="1">
        <v>167</v>
      </c>
      <c r="AH16" s="1">
        <v>1462</v>
      </c>
      <c r="AI16" s="1">
        <f t="shared" si="12"/>
        <v>8.7544910179640727</v>
      </c>
      <c r="AK16" s="1">
        <v>3</v>
      </c>
      <c r="AL16" s="1">
        <v>164</v>
      </c>
      <c r="AM16" s="1">
        <v>467</v>
      </c>
      <c r="AN16" s="1">
        <f t="shared" si="13"/>
        <v>2.8475609756097562</v>
      </c>
      <c r="AO16" s="2"/>
      <c r="AT16" s="1">
        <v>3</v>
      </c>
      <c r="AU16" s="1">
        <v>81</v>
      </c>
      <c r="AV16" s="1">
        <v>981</v>
      </c>
      <c r="AW16" s="1">
        <f t="shared" si="14"/>
        <v>12.111111111111111</v>
      </c>
      <c r="AY16" s="1">
        <v>3</v>
      </c>
      <c r="AZ16" s="1">
        <v>106</v>
      </c>
      <c r="BA16" s="1">
        <v>950</v>
      </c>
      <c r="BB16" s="1">
        <f t="shared" si="15"/>
        <v>8.9622641509433958</v>
      </c>
    </row>
    <row r="17" spans="2:60" x14ac:dyDescent="0.2">
      <c r="B17" s="1">
        <v>4</v>
      </c>
      <c r="C17" s="1">
        <v>251</v>
      </c>
      <c r="D17" s="4">
        <v>978</v>
      </c>
      <c r="E17" s="1">
        <f t="shared" si="8"/>
        <v>3.8964143426294822</v>
      </c>
      <c r="G17" s="1">
        <v>4</v>
      </c>
      <c r="H17" s="1">
        <v>216</v>
      </c>
      <c r="I17" s="1">
        <v>1039</v>
      </c>
      <c r="J17" s="1">
        <f t="shared" si="9"/>
        <v>4.8101851851851851</v>
      </c>
      <c r="L17" s="2"/>
      <c r="M17" s="2"/>
      <c r="N17" s="1">
        <v>4</v>
      </c>
      <c r="O17" s="1">
        <v>102</v>
      </c>
      <c r="P17" s="1">
        <v>301</v>
      </c>
      <c r="Q17" s="1">
        <f t="shared" si="10"/>
        <v>2.9509803921568629</v>
      </c>
      <c r="S17" s="1">
        <v>4</v>
      </c>
      <c r="T17" s="1">
        <v>134</v>
      </c>
      <c r="U17" s="1">
        <v>918</v>
      </c>
      <c r="V17" s="1">
        <f t="shared" si="11"/>
        <v>6.8507462686567164</v>
      </c>
      <c r="AA17" s="2"/>
      <c r="AB17" s="2"/>
      <c r="AF17" s="1">
        <v>4</v>
      </c>
      <c r="AG17" s="1">
        <v>176</v>
      </c>
      <c r="AH17" s="1">
        <v>1048</v>
      </c>
      <c r="AI17" s="1">
        <f t="shared" si="12"/>
        <v>5.9545454545454541</v>
      </c>
      <c r="AK17" s="1">
        <v>4</v>
      </c>
      <c r="AL17" s="1">
        <v>165</v>
      </c>
      <c r="AM17" s="1">
        <v>285</v>
      </c>
      <c r="AN17" s="1">
        <f t="shared" si="13"/>
        <v>1.7272727272727273</v>
      </c>
      <c r="AO17" s="2"/>
      <c r="AT17" s="1">
        <v>4</v>
      </c>
      <c r="AU17" s="1">
        <v>64</v>
      </c>
      <c r="AV17" s="1">
        <v>580</v>
      </c>
      <c r="AW17" s="1">
        <f t="shared" si="14"/>
        <v>9.0625</v>
      </c>
      <c r="AY17" s="1">
        <v>4</v>
      </c>
      <c r="AZ17" s="1">
        <v>103</v>
      </c>
      <c r="BA17" s="1">
        <v>565</v>
      </c>
      <c r="BB17" s="1">
        <f t="shared" si="15"/>
        <v>5.4854368932038833</v>
      </c>
    </row>
    <row r="18" spans="2:60" x14ac:dyDescent="0.2">
      <c r="B18" t="s">
        <v>13</v>
      </c>
      <c r="C18" s="1">
        <f>SUM(C14:C17)</f>
        <v>871</v>
      </c>
      <c r="D18" s="1">
        <f>SUM(D14:D17)</f>
        <v>5714</v>
      </c>
      <c r="E18" s="1">
        <f>D18/C18</f>
        <v>6.560275545350172</v>
      </c>
      <c r="G18" t="s">
        <v>13</v>
      </c>
      <c r="H18" s="1">
        <f>SUM(H14:H17)</f>
        <v>840</v>
      </c>
      <c r="I18" s="1">
        <f>SUM(I14:I17)</f>
        <v>4261</v>
      </c>
      <c r="J18" s="1">
        <f>I18/H18</f>
        <v>5.0726190476190478</v>
      </c>
      <c r="L18" s="2"/>
      <c r="M18" s="2"/>
      <c r="N18" s="1" t="s">
        <v>13</v>
      </c>
      <c r="O18" s="1">
        <f>SUM(O14:O17)</f>
        <v>381</v>
      </c>
      <c r="P18" s="1">
        <f>SUM(P14:P17)</f>
        <v>1231</v>
      </c>
      <c r="Q18" s="1">
        <f>P18/O18</f>
        <v>3.2309711286089238</v>
      </c>
      <c r="S18" s="1" t="s">
        <v>13</v>
      </c>
      <c r="T18" s="1">
        <f>SUM(T14:T17)</f>
        <v>457</v>
      </c>
      <c r="U18" s="1">
        <f>SUM(U14:U17)</f>
        <v>3194</v>
      </c>
      <c r="V18" s="1">
        <f>U18/T18</f>
        <v>6.989059080962801</v>
      </c>
      <c r="AA18" s="2"/>
      <c r="AB18" s="2"/>
      <c r="AF18" t="s">
        <v>13</v>
      </c>
      <c r="AG18" s="1">
        <f>SUM(AG14:AG17)</f>
        <v>650</v>
      </c>
      <c r="AH18" s="1">
        <f>SUM(AH14:AH17)</f>
        <v>4948</v>
      </c>
      <c r="AI18" s="1">
        <f>AH18/AG18</f>
        <v>7.6123076923076924</v>
      </c>
      <c r="AK18" t="s">
        <v>13</v>
      </c>
      <c r="AL18" s="1">
        <f>SUM(AL14:AL17)</f>
        <v>689</v>
      </c>
      <c r="AM18" s="1">
        <f>SUM(AM14:AM17)</f>
        <v>1432</v>
      </c>
      <c r="AN18" s="1">
        <f>AM18/AL18</f>
        <v>2.0783744557329462</v>
      </c>
      <c r="AO18" s="2"/>
      <c r="AT18" s="1" t="s">
        <v>13</v>
      </c>
      <c r="AU18" s="1">
        <f>SUM(AU14:AU17)</f>
        <v>311</v>
      </c>
      <c r="AV18" s="1">
        <f>SUM(AV14:AV17)</f>
        <v>3331</v>
      </c>
      <c r="AW18" s="1">
        <f>AV18/AU18</f>
        <v>10.710610932475884</v>
      </c>
      <c r="AY18" s="1" t="s">
        <v>13</v>
      </c>
      <c r="AZ18" s="1">
        <f>SUM(AZ14:AZ17)</f>
        <v>367</v>
      </c>
      <c r="BA18" s="1">
        <f>SUM(BA14:BA17)</f>
        <v>2718</v>
      </c>
      <c r="BB18" s="1">
        <f>BA18/AZ18</f>
        <v>7.4059945504087192</v>
      </c>
    </row>
    <row r="20" spans="2:60" x14ac:dyDescent="0.2">
      <c r="B20" t="s">
        <v>16</v>
      </c>
      <c r="N20" t="s">
        <v>17</v>
      </c>
      <c r="AF20" t="s">
        <v>16</v>
      </c>
      <c r="AT20" t="s">
        <v>2</v>
      </c>
      <c r="AU20" t="s">
        <v>76</v>
      </c>
    </row>
    <row r="21" spans="2:60" x14ac:dyDescent="0.2">
      <c r="B21" t="s">
        <v>3</v>
      </c>
      <c r="G21" t="s">
        <v>4</v>
      </c>
      <c r="N21" t="s">
        <v>5</v>
      </c>
      <c r="AF21" t="s">
        <v>3</v>
      </c>
      <c r="AK21" t="s">
        <v>4</v>
      </c>
    </row>
    <row r="22" spans="2:60" x14ac:dyDescent="0.2">
      <c r="B22" s="1" t="s">
        <v>9</v>
      </c>
      <c r="C22" s="1" t="s">
        <v>10</v>
      </c>
      <c r="D22" s="1" t="s">
        <v>11</v>
      </c>
      <c r="E22" s="1" t="s">
        <v>12</v>
      </c>
      <c r="G22" s="1" t="s">
        <v>9</v>
      </c>
      <c r="H22" s="1" t="s">
        <v>10</v>
      </c>
      <c r="I22" s="1" t="s">
        <v>11</v>
      </c>
      <c r="J22" s="1" t="s">
        <v>12</v>
      </c>
      <c r="L22" s="2"/>
      <c r="M22" s="2"/>
      <c r="N22" s="1" t="s">
        <v>9</v>
      </c>
      <c r="O22" s="1" t="s">
        <v>10</v>
      </c>
      <c r="P22" s="1" t="s">
        <v>11</v>
      </c>
      <c r="Q22" s="1" t="s">
        <v>12</v>
      </c>
      <c r="S22" s="1" t="s">
        <v>9</v>
      </c>
      <c r="T22" s="1" t="s">
        <v>10</v>
      </c>
      <c r="U22" s="1" t="s">
        <v>11</v>
      </c>
      <c r="V22" s="1" t="s">
        <v>12</v>
      </c>
      <c r="X22" s="1" t="s">
        <v>9</v>
      </c>
      <c r="Y22" s="1" t="s">
        <v>10</v>
      </c>
      <c r="Z22" s="1" t="s">
        <v>11</v>
      </c>
      <c r="AA22" s="1" t="s">
        <v>12</v>
      </c>
      <c r="AB22" s="2"/>
      <c r="AF22" s="1" t="s">
        <v>9</v>
      </c>
      <c r="AG22" s="1" t="s">
        <v>10</v>
      </c>
      <c r="AH22" s="1" t="s">
        <v>11</v>
      </c>
      <c r="AI22" s="1" t="s">
        <v>12</v>
      </c>
      <c r="AK22" s="1" t="s">
        <v>9</v>
      </c>
      <c r="AL22" s="1" t="s">
        <v>10</v>
      </c>
      <c r="AM22" s="1" t="s">
        <v>11</v>
      </c>
      <c r="AN22" s="1" t="s">
        <v>12</v>
      </c>
      <c r="AO22" s="2"/>
      <c r="AT22" s="1" t="s">
        <v>9</v>
      </c>
      <c r="AU22" s="1" t="s">
        <v>10</v>
      </c>
      <c r="AV22" s="1" t="s">
        <v>11</v>
      </c>
      <c r="AW22" s="1" t="s">
        <v>12</v>
      </c>
      <c r="AY22" s="1" t="s">
        <v>9</v>
      </c>
      <c r="AZ22" s="1" t="s">
        <v>10</v>
      </c>
      <c r="BA22" s="1" t="s">
        <v>11</v>
      </c>
      <c r="BB22" s="1" t="s">
        <v>12</v>
      </c>
    </row>
    <row r="23" spans="2:60" x14ac:dyDescent="0.2">
      <c r="B23" s="1">
        <v>1</v>
      </c>
      <c r="C23" s="1">
        <v>163</v>
      </c>
      <c r="D23" s="4">
        <v>942</v>
      </c>
      <c r="E23" s="1">
        <f>D23/C23</f>
        <v>5.7791411042944789</v>
      </c>
      <c r="G23" s="1">
        <v>1</v>
      </c>
      <c r="H23" s="1">
        <v>144</v>
      </c>
      <c r="I23" s="1">
        <v>669</v>
      </c>
      <c r="J23" s="1">
        <f>I23/H23</f>
        <v>4.645833333333333</v>
      </c>
      <c r="L23" s="2"/>
      <c r="M23" s="2"/>
      <c r="N23" s="1">
        <v>1</v>
      </c>
      <c r="O23" s="1">
        <v>151</v>
      </c>
      <c r="P23" s="1">
        <v>1090</v>
      </c>
      <c r="Q23" s="1">
        <f>P23/O23</f>
        <v>7.2185430463576159</v>
      </c>
      <c r="S23" s="1">
        <v>1</v>
      </c>
      <c r="T23" s="1">
        <v>185</v>
      </c>
      <c r="U23" s="1">
        <v>753</v>
      </c>
      <c r="V23" s="1">
        <f>U23/T23</f>
        <v>4.07027027027027</v>
      </c>
      <c r="X23" s="1">
        <v>1</v>
      </c>
      <c r="Y23" s="1">
        <v>121</v>
      </c>
      <c r="Z23" s="1">
        <v>632</v>
      </c>
      <c r="AA23" s="1">
        <f>Z23/Y23</f>
        <v>5.223140495867769</v>
      </c>
      <c r="AB23" s="2"/>
      <c r="AF23" s="1">
        <v>1</v>
      </c>
      <c r="AG23" s="1">
        <v>169</v>
      </c>
      <c r="AH23" s="1">
        <v>759</v>
      </c>
      <c r="AI23" s="1">
        <f>AH23/AG23</f>
        <v>4.4911242603550292</v>
      </c>
      <c r="AK23" s="1">
        <v>1</v>
      </c>
      <c r="AL23" s="1">
        <v>82</v>
      </c>
      <c r="AM23" s="1">
        <v>104</v>
      </c>
      <c r="AN23" s="1">
        <f>AM23/AL23</f>
        <v>1.2682926829268293</v>
      </c>
      <c r="AO23" s="2"/>
      <c r="AT23" s="1">
        <v>1</v>
      </c>
      <c r="AU23" s="1">
        <v>162</v>
      </c>
      <c r="AV23" s="1">
        <v>884</v>
      </c>
      <c r="AW23" s="1">
        <f>AV23/AU23</f>
        <v>5.4567901234567904</v>
      </c>
      <c r="AY23" s="1">
        <v>1</v>
      </c>
      <c r="AZ23" s="1">
        <v>203</v>
      </c>
      <c r="BA23" s="1">
        <v>545</v>
      </c>
      <c r="BB23" s="1">
        <f>BA23/AZ23</f>
        <v>2.6847290640394088</v>
      </c>
    </row>
    <row r="24" spans="2:60" x14ac:dyDescent="0.2">
      <c r="B24" s="1">
        <v>2</v>
      </c>
      <c r="C24" s="1">
        <v>173</v>
      </c>
      <c r="D24" s="4">
        <v>1117</v>
      </c>
      <c r="E24" s="1">
        <f t="shared" ref="E24:E26" si="16">D24/C24</f>
        <v>6.4566473988439306</v>
      </c>
      <c r="G24" s="1">
        <v>2</v>
      </c>
      <c r="H24" s="1">
        <v>193</v>
      </c>
      <c r="I24" s="1">
        <v>1209</v>
      </c>
      <c r="J24" s="1">
        <f t="shared" ref="J24:J26" si="17">I24/H24</f>
        <v>6.2642487046632125</v>
      </c>
      <c r="L24" s="2"/>
      <c r="M24" s="2"/>
      <c r="N24" s="1">
        <v>2</v>
      </c>
      <c r="O24" s="1">
        <v>181</v>
      </c>
      <c r="P24" s="1">
        <v>1452</v>
      </c>
      <c r="Q24" s="1">
        <f t="shared" ref="Q24:Q26" si="18">P24/O24</f>
        <v>8.0220994475138117</v>
      </c>
      <c r="S24" s="1">
        <v>2</v>
      </c>
      <c r="T24" s="1">
        <v>201</v>
      </c>
      <c r="U24" s="1">
        <v>1044</v>
      </c>
      <c r="V24" s="1">
        <f t="shared" ref="V24:V26" si="19">U24/T24</f>
        <v>5.1940298507462686</v>
      </c>
      <c r="X24" s="1">
        <v>2</v>
      </c>
      <c r="Y24" s="1">
        <v>136</v>
      </c>
      <c r="Z24" s="1">
        <v>1190</v>
      </c>
      <c r="AA24" s="1">
        <f t="shared" ref="AA24:AA26" si="20">Z24/Y24</f>
        <v>8.75</v>
      </c>
      <c r="AB24" s="2"/>
      <c r="AF24" s="1">
        <v>2</v>
      </c>
      <c r="AG24" s="1">
        <v>220</v>
      </c>
      <c r="AH24" s="1">
        <v>1118</v>
      </c>
      <c r="AI24" s="1">
        <f t="shared" ref="AI24:AI26" si="21">AH24/AG24</f>
        <v>5.081818181818182</v>
      </c>
      <c r="AK24" s="1">
        <v>2</v>
      </c>
      <c r="AL24" s="1">
        <v>121</v>
      </c>
      <c r="AM24" s="1">
        <v>228</v>
      </c>
      <c r="AN24" s="1">
        <f t="shared" ref="AN24:AN26" si="22">AM24/AL24</f>
        <v>1.884297520661157</v>
      </c>
      <c r="AO24" s="2"/>
      <c r="AT24" s="1">
        <v>2</v>
      </c>
      <c r="AU24" s="1">
        <v>186</v>
      </c>
      <c r="AV24" s="1">
        <v>1008</v>
      </c>
      <c r="AW24" s="1">
        <f t="shared" ref="AW24:AW26" si="23">AV24/AU24</f>
        <v>5.419354838709677</v>
      </c>
      <c r="AY24" s="1">
        <v>2</v>
      </c>
      <c r="AZ24" s="1">
        <v>234</v>
      </c>
      <c r="BA24" s="1">
        <v>778</v>
      </c>
      <c r="BB24" s="1">
        <f t="shared" ref="BB24:BB26" si="24">BA24/AZ24</f>
        <v>3.324786324786325</v>
      </c>
    </row>
    <row r="25" spans="2:60" x14ac:dyDescent="0.2">
      <c r="B25" s="1">
        <v>3</v>
      </c>
      <c r="C25" s="1">
        <v>173</v>
      </c>
      <c r="D25" s="4">
        <v>1255</v>
      </c>
      <c r="E25" s="1">
        <f t="shared" si="16"/>
        <v>7.2543352601156066</v>
      </c>
      <c r="G25" s="1">
        <v>3</v>
      </c>
      <c r="H25" s="1">
        <v>197</v>
      </c>
      <c r="I25" s="1">
        <v>1218</v>
      </c>
      <c r="J25" s="1">
        <f t="shared" si="17"/>
        <v>6.1827411167512691</v>
      </c>
      <c r="L25" s="2"/>
      <c r="M25" s="2"/>
      <c r="N25" s="1">
        <v>3</v>
      </c>
      <c r="O25" s="1">
        <v>203</v>
      </c>
      <c r="P25" s="1">
        <v>1723</v>
      </c>
      <c r="Q25" s="1">
        <f t="shared" si="18"/>
        <v>8.4876847290640391</v>
      </c>
      <c r="S25" s="1">
        <v>3</v>
      </c>
      <c r="T25" s="1">
        <v>176</v>
      </c>
      <c r="U25" s="1">
        <v>934</v>
      </c>
      <c r="V25" s="1">
        <f t="shared" si="19"/>
        <v>5.3068181818181817</v>
      </c>
      <c r="X25" s="1">
        <v>3</v>
      </c>
      <c r="Y25" s="1">
        <v>161</v>
      </c>
      <c r="Z25" s="1">
        <v>1216</v>
      </c>
      <c r="AA25" s="1">
        <f t="shared" si="20"/>
        <v>7.5527950310559007</v>
      </c>
      <c r="AB25" s="2"/>
      <c r="AF25" s="1">
        <v>3</v>
      </c>
      <c r="AG25" s="1">
        <v>187</v>
      </c>
      <c r="AH25" s="1">
        <v>1075</v>
      </c>
      <c r="AI25" s="1">
        <f t="shared" si="21"/>
        <v>5.7486631016042784</v>
      </c>
      <c r="AK25" s="1">
        <v>3</v>
      </c>
      <c r="AL25" s="1">
        <v>131</v>
      </c>
      <c r="AM25" s="1">
        <v>351</v>
      </c>
      <c r="AN25" s="1">
        <f t="shared" si="22"/>
        <v>2.6793893129770994</v>
      </c>
      <c r="AO25" s="2"/>
      <c r="AT25" s="1">
        <v>3</v>
      </c>
      <c r="AU25" s="1">
        <v>173</v>
      </c>
      <c r="AV25" s="1">
        <v>846</v>
      </c>
      <c r="AW25" s="1">
        <f t="shared" si="23"/>
        <v>4.8901734104046239</v>
      </c>
      <c r="AY25" s="1">
        <v>3</v>
      </c>
      <c r="AZ25" s="1">
        <v>227</v>
      </c>
      <c r="BA25" s="1">
        <v>888</v>
      </c>
      <c r="BB25" s="1">
        <f t="shared" si="24"/>
        <v>3.9118942731277535</v>
      </c>
    </row>
    <row r="26" spans="2:60" x14ac:dyDescent="0.2">
      <c r="B26" s="1">
        <v>4</v>
      </c>
      <c r="C26" s="1">
        <v>204</v>
      </c>
      <c r="D26" s="4">
        <v>1168</v>
      </c>
      <c r="E26" s="1">
        <f t="shared" si="16"/>
        <v>5.7254901960784315</v>
      </c>
      <c r="G26" s="1">
        <v>4</v>
      </c>
      <c r="H26" s="1">
        <v>186</v>
      </c>
      <c r="I26" s="1">
        <v>1160</v>
      </c>
      <c r="J26" s="1">
        <f t="shared" si="17"/>
        <v>6.236559139784946</v>
      </c>
      <c r="L26" s="2"/>
      <c r="M26" s="2"/>
      <c r="N26" s="1">
        <v>4</v>
      </c>
      <c r="O26" s="1">
        <v>205</v>
      </c>
      <c r="P26" s="1">
        <v>1610</v>
      </c>
      <c r="Q26" s="1">
        <f t="shared" si="18"/>
        <v>7.8536585365853657</v>
      </c>
      <c r="S26" s="1">
        <v>4</v>
      </c>
      <c r="T26" s="1">
        <v>171</v>
      </c>
      <c r="U26" s="1">
        <v>632</v>
      </c>
      <c r="V26" s="1">
        <f t="shared" si="19"/>
        <v>3.6959064327485378</v>
      </c>
      <c r="X26" s="1">
        <v>4</v>
      </c>
      <c r="Y26" s="1">
        <v>181</v>
      </c>
      <c r="Z26" s="1">
        <v>1072</v>
      </c>
      <c r="AA26" s="1">
        <f t="shared" si="20"/>
        <v>5.9226519337016574</v>
      </c>
      <c r="AB26" s="2"/>
      <c r="AF26" s="1">
        <v>4</v>
      </c>
      <c r="AG26" s="1">
        <v>197</v>
      </c>
      <c r="AH26" s="1">
        <v>719</v>
      </c>
      <c r="AI26" s="1">
        <f t="shared" si="21"/>
        <v>3.6497461928934012</v>
      </c>
      <c r="AK26" s="1">
        <v>4</v>
      </c>
      <c r="AL26" s="1">
        <v>182</v>
      </c>
      <c r="AM26" s="1">
        <v>509</v>
      </c>
      <c r="AN26" s="1">
        <f t="shared" si="22"/>
        <v>2.7967032967032965</v>
      </c>
      <c r="AO26" s="2"/>
      <c r="AT26" s="1">
        <v>4</v>
      </c>
      <c r="AU26" s="1">
        <v>203</v>
      </c>
      <c r="AV26" s="1">
        <v>413</v>
      </c>
      <c r="AW26" s="1">
        <f t="shared" si="23"/>
        <v>2.0344827586206895</v>
      </c>
      <c r="AY26" s="1">
        <v>4</v>
      </c>
      <c r="AZ26" s="1">
        <v>202</v>
      </c>
      <c r="BA26" s="1">
        <v>437</v>
      </c>
      <c r="BB26" s="1">
        <f t="shared" si="24"/>
        <v>2.1633663366336635</v>
      </c>
    </row>
    <row r="27" spans="2:60" x14ac:dyDescent="0.2">
      <c r="B27" t="s">
        <v>13</v>
      </c>
      <c r="C27" s="1">
        <f>SUM(C23:C26)</f>
        <v>713</v>
      </c>
      <c r="D27" s="1">
        <f>SUM(D23:D26)</f>
        <v>4482</v>
      </c>
      <c r="E27" s="1">
        <f>D27/C27</f>
        <v>6.286115007012623</v>
      </c>
      <c r="G27" t="s">
        <v>13</v>
      </c>
      <c r="H27" s="1">
        <f>SUM(H23:H26)</f>
        <v>720</v>
      </c>
      <c r="I27" s="1">
        <f>SUM(I23:I26)</f>
        <v>4256</v>
      </c>
      <c r="J27" s="1">
        <f>I27/H27</f>
        <v>5.9111111111111114</v>
      </c>
      <c r="L27" s="2"/>
      <c r="M27" s="2"/>
      <c r="N27" s="1" t="s">
        <v>13</v>
      </c>
      <c r="O27" s="1">
        <f>SUM(O23:O26)</f>
        <v>740</v>
      </c>
      <c r="P27" s="1">
        <f>SUM(P23:P26)</f>
        <v>5875</v>
      </c>
      <c r="Q27" s="1">
        <f>P27/O27</f>
        <v>7.9391891891891895</v>
      </c>
      <c r="S27" s="1" t="s">
        <v>13</v>
      </c>
      <c r="T27" s="1">
        <f>SUM(T23:T26)</f>
        <v>733</v>
      </c>
      <c r="U27" s="1">
        <f>SUM(U23:U26)</f>
        <v>3363</v>
      </c>
      <c r="V27" s="1">
        <f>U27/T27</f>
        <v>4.5879945429740792</v>
      </c>
      <c r="X27" s="1" t="s">
        <v>13</v>
      </c>
      <c r="Y27" s="1">
        <f>SUM(Y23:Y26)</f>
        <v>599</v>
      </c>
      <c r="Z27" s="1">
        <f>SUM(Z23:Z26)</f>
        <v>4110</v>
      </c>
      <c r="AA27" s="1">
        <f>Z27/Y27</f>
        <v>6.8614357262103507</v>
      </c>
      <c r="AB27" s="2"/>
      <c r="AF27" t="s">
        <v>13</v>
      </c>
      <c r="AG27" s="1">
        <f>SUM(AG23:AG26)</f>
        <v>773</v>
      </c>
      <c r="AH27" s="1">
        <f>SUM(AH23:AH26)</f>
        <v>3671</v>
      </c>
      <c r="AI27" s="1">
        <f>AH27/AG27</f>
        <v>4.7490297542043987</v>
      </c>
      <c r="AK27" t="s">
        <v>13</v>
      </c>
      <c r="AL27" s="1">
        <f>SUM(AL23:AL26)</f>
        <v>516</v>
      </c>
      <c r="AM27" s="1">
        <f>SUM(AM23:AM26)</f>
        <v>1192</v>
      </c>
      <c r="AN27" s="1">
        <f>AM27/AL27</f>
        <v>2.3100775193798451</v>
      </c>
      <c r="AO27" s="2"/>
      <c r="AT27" s="1" t="s">
        <v>13</v>
      </c>
      <c r="AU27" s="1">
        <f>SUM(AU23:AU26)</f>
        <v>724</v>
      </c>
      <c r="AV27" s="1">
        <f>SUM(AV23:AV26)</f>
        <v>3151</v>
      </c>
      <c r="AW27" s="1">
        <f>AV27/AU27</f>
        <v>4.3522099447513813</v>
      </c>
      <c r="AY27" s="1" t="s">
        <v>13</v>
      </c>
      <c r="AZ27" s="1">
        <f>SUM(AZ23:AZ26)</f>
        <v>866</v>
      </c>
      <c r="BA27" s="1">
        <f>SUM(BA23:BA26)</f>
        <v>2648</v>
      </c>
      <c r="BB27" s="1">
        <f>BA27/AZ27</f>
        <v>3.0577367205542725</v>
      </c>
    </row>
    <row r="28" spans="2:60" x14ac:dyDescent="0.2">
      <c r="C28" s="2"/>
      <c r="D28" s="2"/>
      <c r="E28" s="2"/>
      <c r="H28" s="2"/>
      <c r="I28" s="2"/>
      <c r="J28" s="2"/>
      <c r="L28" s="2"/>
      <c r="M28" s="2"/>
      <c r="N28" s="2"/>
      <c r="O28" s="2"/>
      <c r="P28" s="2"/>
      <c r="Q28" s="2"/>
      <c r="S28" s="2"/>
      <c r="T28" s="2"/>
      <c r="U28" s="2"/>
      <c r="V28" s="2"/>
      <c r="X28" s="2"/>
      <c r="Y28" s="2"/>
      <c r="Z28" s="2"/>
      <c r="AA28" s="2"/>
      <c r="AB28" s="2"/>
      <c r="AG28" s="2"/>
      <c r="AH28" s="2"/>
      <c r="AI28" s="2"/>
      <c r="AL28" s="2"/>
      <c r="AM28" s="2"/>
      <c r="AN28" s="2"/>
      <c r="AO28" s="2"/>
      <c r="AT28" s="2"/>
      <c r="AU28" s="2"/>
      <c r="AV28" s="2"/>
      <c r="AW28" s="2"/>
      <c r="AY28" s="2"/>
      <c r="AZ28" s="2"/>
      <c r="BA28" s="2"/>
      <c r="BB28" s="2"/>
    </row>
    <row r="29" spans="2:60" x14ac:dyDescent="0.2">
      <c r="B29" t="s">
        <v>64</v>
      </c>
      <c r="L29" s="2"/>
      <c r="M29" s="2"/>
      <c r="N29" s="2" t="s">
        <v>65</v>
      </c>
      <c r="O29" s="2"/>
      <c r="P29" s="2"/>
      <c r="Q29" s="2"/>
      <c r="S29" s="2"/>
      <c r="T29" s="2"/>
      <c r="U29" s="2"/>
      <c r="V29" s="2"/>
      <c r="X29" s="2"/>
      <c r="Y29" s="2"/>
      <c r="Z29" s="2"/>
      <c r="AA29" s="2"/>
      <c r="AB29" s="2"/>
      <c r="AF29" t="s">
        <v>64</v>
      </c>
      <c r="AO29" s="2"/>
      <c r="AT29" s="6" t="s">
        <v>2</v>
      </c>
      <c r="AU29" s="7" t="s">
        <v>77</v>
      </c>
      <c r="AV29" s="7"/>
      <c r="AW29" s="7"/>
      <c r="AX29" s="6"/>
      <c r="AY29" s="7"/>
      <c r="AZ29" s="7"/>
      <c r="BA29" s="7"/>
      <c r="BB29" s="7"/>
      <c r="BC29" s="6"/>
      <c r="BD29" s="6"/>
      <c r="BE29" s="6"/>
      <c r="BF29" s="6"/>
      <c r="BG29" s="6"/>
      <c r="BH29" s="6"/>
    </row>
    <row r="30" spans="2:60" x14ac:dyDescent="0.2">
      <c r="B30" t="s">
        <v>3</v>
      </c>
      <c r="G30" t="s">
        <v>4</v>
      </c>
      <c r="L30" s="2"/>
      <c r="M30" s="2"/>
      <c r="N30" s="2" t="s">
        <v>5</v>
      </c>
      <c r="O30" s="2"/>
      <c r="P30" s="2"/>
      <c r="Q30" s="2"/>
      <c r="S30" s="2" t="s">
        <v>6</v>
      </c>
      <c r="T30" s="2"/>
      <c r="U30" s="2"/>
      <c r="V30" s="2"/>
      <c r="X30" s="2" t="s">
        <v>6</v>
      </c>
      <c r="Y30" s="2"/>
      <c r="Z30" s="2"/>
      <c r="AA30" s="2"/>
      <c r="AB30" s="2"/>
      <c r="AF30" t="s">
        <v>3</v>
      </c>
      <c r="AK30" t="s">
        <v>4</v>
      </c>
      <c r="AO30" s="2"/>
      <c r="AT30" s="7"/>
      <c r="AU30" s="7"/>
      <c r="AV30" s="7"/>
      <c r="AW30" s="7"/>
      <c r="AX30" s="6"/>
      <c r="AY30" s="7"/>
      <c r="AZ30" s="7"/>
      <c r="BA30" s="7"/>
      <c r="BB30" s="7"/>
      <c r="BC30" s="6"/>
      <c r="BD30" s="6"/>
      <c r="BE30" s="6"/>
      <c r="BF30" s="6"/>
      <c r="BG30" s="6"/>
      <c r="BH30" s="6"/>
    </row>
    <row r="31" spans="2:60" x14ac:dyDescent="0.2">
      <c r="B31" s="1" t="s">
        <v>9</v>
      </c>
      <c r="C31" s="1" t="s">
        <v>10</v>
      </c>
      <c r="D31" s="1" t="s">
        <v>11</v>
      </c>
      <c r="E31" s="1" t="s">
        <v>12</v>
      </c>
      <c r="G31" s="1" t="s">
        <v>9</v>
      </c>
      <c r="H31" s="1" t="s">
        <v>10</v>
      </c>
      <c r="I31" s="1" t="s">
        <v>11</v>
      </c>
      <c r="J31" s="1" t="s">
        <v>12</v>
      </c>
      <c r="L31" s="2"/>
      <c r="M31" s="2"/>
      <c r="N31" s="1" t="s">
        <v>9</v>
      </c>
      <c r="O31" s="1" t="s">
        <v>10</v>
      </c>
      <c r="P31" s="1" t="s">
        <v>11</v>
      </c>
      <c r="Q31" s="1" t="s">
        <v>12</v>
      </c>
      <c r="S31" s="1" t="s">
        <v>9</v>
      </c>
      <c r="T31" s="1" t="s">
        <v>10</v>
      </c>
      <c r="U31" s="1" t="s">
        <v>11</v>
      </c>
      <c r="V31" s="1" t="s">
        <v>12</v>
      </c>
      <c r="X31" s="1" t="s">
        <v>9</v>
      </c>
      <c r="Y31" s="1" t="s">
        <v>10</v>
      </c>
      <c r="Z31" s="1" t="s">
        <v>11</v>
      </c>
      <c r="AA31" s="1" t="s">
        <v>12</v>
      </c>
      <c r="AB31" s="2"/>
      <c r="AF31" s="1" t="s">
        <v>9</v>
      </c>
      <c r="AG31" s="1" t="s">
        <v>10</v>
      </c>
      <c r="AH31" s="1" t="s">
        <v>11</v>
      </c>
      <c r="AI31" s="1" t="s">
        <v>12</v>
      </c>
      <c r="AK31" s="1" t="s">
        <v>9</v>
      </c>
      <c r="AL31" s="1" t="s">
        <v>10</v>
      </c>
      <c r="AM31" s="1" t="s">
        <v>11</v>
      </c>
      <c r="AN31" s="1" t="s">
        <v>12</v>
      </c>
      <c r="AO31" s="2"/>
      <c r="AT31" s="4" t="s">
        <v>9</v>
      </c>
      <c r="AU31" s="4" t="s">
        <v>10</v>
      </c>
      <c r="AV31" s="4" t="s">
        <v>11</v>
      </c>
      <c r="AW31" s="4" t="s">
        <v>12</v>
      </c>
      <c r="AX31" s="6"/>
      <c r="AY31" s="4" t="s">
        <v>9</v>
      </c>
      <c r="AZ31" s="4" t="s">
        <v>10</v>
      </c>
      <c r="BA31" s="4" t="s">
        <v>11</v>
      </c>
      <c r="BB31" s="4" t="s">
        <v>12</v>
      </c>
      <c r="BC31" s="6"/>
      <c r="BD31" s="4" t="s">
        <v>9</v>
      </c>
      <c r="BE31" s="4" t="s">
        <v>10</v>
      </c>
      <c r="BF31" s="4" t="s">
        <v>11</v>
      </c>
      <c r="BG31" s="4" t="s">
        <v>12</v>
      </c>
      <c r="BH31" s="6"/>
    </row>
    <row r="32" spans="2:60" x14ac:dyDescent="0.2">
      <c r="B32" s="1">
        <v>1</v>
      </c>
      <c r="C32" s="1"/>
      <c r="D32" s="1"/>
      <c r="E32" s="1" t="e">
        <f>D32/C32</f>
        <v>#DIV/0!</v>
      </c>
      <c r="G32" s="1">
        <v>1</v>
      </c>
      <c r="H32" s="1"/>
      <c r="I32" s="1"/>
      <c r="J32" s="1" t="e">
        <f>I32/H32</f>
        <v>#DIV/0!</v>
      </c>
      <c r="L32" s="2"/>
      <c r="M32" s="2"/>
      <c r="N32" s="1">
        <v>1</v>
      </c>
      <c r="O32" s="1">
        <v>141</v>
      </c>
      <c r="P32" s="1">
        <v>679</v>
      </c>
      <c r="Q32" s="1">
        <f>P32/O32</f>
        <v>4.8156028368794326</v>
      </c>
      <c r="S32" s="1">
        <v>1</v>
      </c>
      <c r="T32" s="1">
        <v>133</v>
      </c>
      <c r="U32" s="1">
        <v>794</v>
      </c>
      <c r="V32" s="1">
        <f>U32/T32</f>
        <v>5.969924812030075</v>
      </c>
      <c r="X32" s="1">
        <v>1</v>
      </c>
      <c r="Y32" s="1">
        <v>152</v>
      </c>
      <c r="Z32" s="1">
        <v>994</v>
      </c>
      <c r="AA32" s="1">
        <f>Z32/Y32</f>
        <v>6.5394736842105265</v>
      </c>
      <c r="AB32" s="2"/>
      <c r="AF32" s="1">
        <v>1</v>
      </c>
      <c r="AG32" s="1">
        <v>217</v>
      </c>
      <c r="AH32" s="1">
        <v>632</v>
      </c>
      <c r="AI32" s="1">
        <f>AH32/AG32</f>
        <v>2.9124423963133639</v>
      </c>
      <c r="AK32" s="1">
        <v>1</v>
      </c>
      <c r="AL32" s="1">
        <v>162</v>
      </c>
      <c r="AM32" s="1">
        <v>627</v>
      </c>
      <c r="AN32" s="1">
        <f>AM32/AL32</f>
        <v>3.8703703703703702</v>
      </c>
      <c r="AO32" s="2"/>
      <c r="AT32" s="4">
        <v>1</v>
      </c>
      <c r="AU32" s="4">
        <v>209</v>
      </c>
      <c r="AV32" s="4">
        <v>414</v>
      </c>
      <c r="AW32" s="4">
        <f>AV32/AU32</f>
        <v>1.9808612440191387</v>
      </c>
      <c r="AX32" s="6"/>
      <c r="AY32" s="4">
        <v>1</v>
      </c>
      <c r="AZ32" s="4">
        <v>223</v>
      </c>
      <c r="BA32" s="4">
        <v>729</v>
      </c>
      <c r="BB32" s="4">
        <f>BA32/AZ32</f>
        <v>3.2690582959641254</v>
      </c>
      <c r="BC32" s="6"/>
      <c r="BD32" s="4">
        <v>1</v>
      </c>
      <c r="BE32" s="4">
        <v>200</v>
      </c>
      <c r="BF32" s="4">
        <v>1195</v>
      </c>
      <c r="BG32" s="4">
        <f>BF32/BE32</f>
        <v>5.9749999999999996</v>
      </c>
      <c r="BH32" s="6"/>
    </row>
    <row r="33" spans="2:60" x14ac:dyDescent="0.2">
      <c r="B33" s="1">
        <v>2</v>
      </c>
      <c r="C33" s="1"/>
      <c r="D33" s="1"/>
      <c r="E33" s="1" t="e">
        <f t="shared" ref="E33:E35" si="25">D33/C33</f>
        <v>#DIV/0!</v>
      </c>
      <c r="G33" s="1">
        <v>2</v>
      </c>
      <c r="H33" s="1"/>
      <c r="I33" s="1"/>
      <c r="J33" s="1" t="e">
        <f t="shared" ref="J33:J35" si="26">I33/H33</f>
        <v>#DIV/0!</v>
      </c>
      <c r="L33" s="2"/>
      <c r="M33" s="2"/>
      <c r="N33" s="1">
        <v>2</v>
      </c>
      <c r="O33" s="1">
        <v>176</v>
      </c>
      <c r="P33" s="1">
        <v>1011</v>
      </c>
      <c r="Q33" s="1">
        <f t="shared" ref="Q33:Q35" si="27">P33/O33</f>
        <v>5.7443181818181817</v>
      </c>
      <c r="S33" s="1">
        <v>2</v>
      </c>
      <c r="T33" s="1">
        <v>143</v>
      </c>
      <c r="U33" s="1">
        <v>1190</v>
      </c>
      <c r="V33" s="1">
        <f t="shared" ref="V33:V35" si="28">U33/T33</f>
        <v>8.3216783216783217</v>
      </c>
      <c r="X33" s="1">
        <v>2</v>
      </c>
      <c r="Y33" s="1">
        <v>145</v>
      </c>
      <c r="Z33" s="1">
        <v>1163</v>
      </c>
      <c r="AA33" s="1">
        <f t="shared" ref="AA33:AA35" si="29">Z33/Y33</f>
        <v>8.0206896551724132</v>
      </c>
      <c r="AB33" s="2"/>
      <c r="AF33" s="1">
        <v>2</v>
      </c>
      <c r="AG33" s="1">
        <v>252</v>
      </c>
      <c r="AH33" s="1">
        <v>868</v>
      </c>
      <c r="AI33" s="1">
        <f t="shared" ref="AI33:AI35" si="30">AH33/AG33</f>
        <v>3.4444444444444446</v>
      </c>
      <c r="AK33" s="1">
        <v>2</v>
      </c>
      <c r="AL33" s="1">
        <v>165</v>
      </c>
      <c r="AM33" s="1">
        <v>854</v>
      </c>
      <c r="AN33" s="1">
        <f t="shared" ref="AN33:AN35" si="31">AM33/AL33</f>
        <v>5.1757575757575758</v>
      </c>
      <c r="AO33" s="2"/>
      <c r="AT33" s="4">
        <v>2</v>
      </c>
      <c r="AU33" s="4">
        <v>225</v>
      </c>
      <c r="AV33" s="4">
        <v>561</v>
      </c>
      <c r="AW33" s="4">
        <f t="shared" ref="AW33:AW35" si="32">AV33/AU33</f>
        <v>2.4933333333333332</v>
      </c>
      <c r="AX33" s="6"/>
      <c r="AY33" s="4">
        <v>2</v>
      </c>
      <c r="AZ33" s="4">
        <v>223</v>
      </c>
      <c r="BA33" s="4">
        <v>986</v>
      </c>
      <c r="BB33" s="4">
        <f t="shared" ref="BB33:BB35" si="33">BA33/AZ33</f>
        <v>4.4215246636771299</v>
      </c>
      <c r="BC33" s="6"/>
      <c r="BD33" s="4">
        <v>2</v>
      </c>
      <c r="BE33" s="4">
        <v>245</v>
      </c>
      <c r="BF33" s="4">
        <v>1311</v>
      </c>
      <c r="BG33" s="4">
        <f>BF33/BE33</f>
        <v>5.3510204081632651</v>
      </c>
      <c r="BH33" s="6"/>
    </row>
    <row r="34" spans="2:60" x14ac:dyDescent="0.2">
      <c r="B34" s="1">
        <v>3</v>
      </c>
      <c r="C34" s="1"/>
      <c r="D34" s="1"/>
      <c r="E34" s="1" t="e">
        <f t="shared" si="25"/>
        <v>#DIV/0!</v>
      </c>
      <c r="G34" s="1">
        <v>3</v>
      </c>
      <c r="H34" s="1"/>
      <c r="I34" s="1"/>
      <c r="J34" s="1" t="e">
        <f t="shared" si="26"/>
        <v>#DIV/0!</v>
      </c>
      <c r="L34" s="2"/>
      <c r="M34" s="2"/>
      <c r="N34" s="1">
        <v>3</v>
      </c>
      <c r="O34" s="1">
        <v>158</v>
      </c>
      <c r="P34" s="1">
        <v>905</v>
      </c>
      <c r="Q34" s="1">
        <f t="shared" si="27"/>
        <v>5.7278481012658231</v>
      </c>
      <c r="S34" s="1">
        <v>3</v>
      </c>
      <c r="T34" s="1">
        <v>136</v>
      </c>
      <c r="U34" s="1">
        <v>1014</v>
      </c>
      <c r="V34" s="1">
        <f t="shared" si="28"/>
        <v>7.4558823529411766</v>
      </c>
      <c r="X34" s="1">
        <v>3</v>
      </c>
      <c r="Y34" s="1">
        <v>178</v>
      </c>
      <c r="Z34" s="1">
        <v>1230</v>
      </c>
      <c r="AA34" s="1">
        <f t="shared" si="29"/>
        <v>6.9101123595505616</v>
      </c>
      <c r="AB34" s="2"/>
      <c r="AF34" s="1">
        <v>3</v>
      </c>
      <c r="AG34" s="1">
        <v>248</v>
      </c>
      <c r="AH34" s="1">
        <v>727</v>
      </c>
      <c r="AI34" s="1">
        <f t="shared" si="30"/>
        <v>2.931451612903226</v>
      </c>
      <c r="AK34" s="1">
        <v>3</v>
      </c>
      <c r="AL34" s="1">
        <v>162</v>
      </c>
      <c r="AM34" s="1">
        <v>583</v>
      </c>
      <c r="AN34" s="1">
        <f t="shared" si="31"/>
        <v>3.5987654320987654</v>
      </c>
      <c r="AO34" s="2"/>
      <c r="AT34" s="4">
        <v>3</v>
      </c>
      <c r="AU34" s="4">
        <v>206</v>
      </c>
      <c r="AV34" s="4">
        <v>504</v>
      </c>
      <c r="AW34" s="4">
        <f t="shared" si="32"/>
        <v>2.4466019417475726</v>
      </c>
      <c r="AX34" s="6"/>
      <c r="AY34" s="4">
        <v>3</v>
      </c>
      <c r="AZ34" s="4">
        <v>211</v>
      </c>
      <c r="BA34" s="4">
        <v>1241</v>
      </c>
      <c r="BB34" s="4">
        <f t="shared" si="33"/>
        <v>5.8815165876777256</v>
      </c>
      <c r="BC34" s="6"/>
      <c r="BD34" s="4">
        <v>3</v>
      </c>
      <c r="BE34" s="4">
        <v>249</v>
      </c>
      <c r="BF34" s="4">
        <v>1364</v>
      </c>
      <c r="BG34" s="4">
        <f>BF34/BE34</f>
        <v>5.4779116465863451</v>
      </c>
      <c r="BH34" s="6"/>
    </row>
    <row r="35" spans="2:60" x14ac:dyDescent="0.2">
      <c r="B35" s="1">
        <v>4</v>
      </c>
      <c r="C35" s="1"/>
      <c r="D35" s="1"/>
      <c r="E35" s="1" t="e">
        <f t="shared" si="25"/>
        <v>#DIV/0!</v>
      </c>
      <c r="G35" s="1">
        <v>4</v>
      </c>
      <c r="H35" s="1"/>
      <c r="I35" s="1"/>
      <c r="J35" s="1" t="e">
        <f t="shared" si="26"/>
        <v>#DIV/0!</v>
      </c>
      <c r="L35" s="2"/>
      <c r="M35" s="2"/>
      <c r="N35" s="1">
        <v>4</v>
      </c>
      <c r="O35" s="1">
        <v>218</v>
      </c>
      <c r="P35" s="1">
        <v>356</v>
      </c>
      <c r="Q35" s="1">
        <f t="shared" si="27"/>
        <v>1.6330275229357798</v>
      </c>
      <c r="S35" s="1">
        <v>4</v>
      </c>
      <c r="T35" s="1">
        <v>192</v>
      </c>
      <c r="U35" s="1">
        <v>520</v>
      </c>
      <c r="V35" s="1">
        <f t="shared" si="28"/>
        <v>2.7083333333333335</v>
      </c>
      <c r="X35" s="1">
        <v>4</v>
      </c>
      <c r="Y35" s="1">
        <v>155</v>
      </c>
      <c r="Z35" s="1">
        <v>798</v>
      </c>
      <c r="AA35" s="1">
        <f t="shared" si="29"/>
        <v>5.1483870967741936</v>
      </c>
      <c r="AB35" s="2"/>
      <c r="AF35" s="1">
        <v>4</v>
      </c>
      <c r="AG35" s="1">
        <v>224</v>
      </c>
      <c r="AH35" s="1">
        <v>530</v>
      </c>
      <c r="AI35" s="1">
        <f t="shared" si="30"/>
        <v>2.3660714285714284</v>
      </c>
      <c r="AK35" s="1">
        <v>4</v>
      </c>
      <c r="AL35" s="1">
        <v>189</v>
      </c>
      <c r="AM35" s="1">
        <v>532</v>
      </c>
      <c r="AN35" s="1">
        <f t="shared" si="31"/>
        <v>2.8148148148148149</v>
      </c>
      <c r="AO35" s="2"/>
      <c r="AT35" s="4">
        <v>4</v>
      </c>
      <c r="AU35" s="4">
        <v>222</v>
      </c>
      <c r="AV35" s="4">
        <v>587</v>
      </c>
      <c r="AW35" s="4">
        <f t="shared" si="32"/>
        <v>2.644144144144144</v>
      </c>
      <c r="AX35" s="6"/>
      <c r="AY35" s="4">
        <v>4</v>
      </c>
      <c r="AZ35" s="4">
        <v>221</v>
      </c>
      <c r="BA35" s="4">
        <v>1259</v>
      </c>
      <c r="BB35" s="4">
        <f t="shared" si="33"/>
        <v>5.6968325791855206</v>
      </c>
      <c r="BC35" s="6"/>
      <c r="BD35" s="4">
        <v>4</v>
      </c>
      <c r="BE35" s="4">
        <v>249</v>
      </c>
      <c r="BF35" s="4">
        <v>1015</v>
      </c>
      <c r="BG35" s="4">
        <f>BF35/BE35</f>
        <v>4.0763052208835342</v>
      </c>
      <c r="BH35" s="6"/>
    </row>
    <row r="36" spans="2:60" x14ac:dyDescent="0.2">
      <c r="B36" t="s">
        <v>13</v>
      </c>
      <c r="C36" s="1">
        <f>SUM(C32:C35)</f>
        <v>0</v>
      </c>
      <c r="D36" s="1">
        <f>SUM(D32:D35)</f>
        <v>0</v>
      </c>
      <c r="E36" s="1" t="e">
        <f>D36/C36</f>
        <v>#DIV/0!</v>
      </c>
      <c r="G36" t="s">
        <v>13</v>
      </c>
      <c r="H36" s="1">
        <f>SUM(H32:H35)</f>
        <v>0</v>
      </c>
      <c r="I36" s="1">
        <f>SUM(I32:I35)</f>
        <v>0</v>
      </c>
      <c r="J36" s="1" t="e">
        <f>I36/H36</f>
        <v>#DIV/0!</v>
      </c>
      <c r="L36" s="2"/>
      <c r="M36" s="2"/>
      <c r="N36" s="1" t="s">
        <v>13</v>
      </c>
      <c r="O36" s="1">
        <f>SUM(O32:O35)</f>
        <v>693</v>
      </c>
      <c r="P36" s="1">
        <f>SUM(P32:P35)</f>
        <v>2951</v>
      </c>
      <c r="Q36" s="1">
        <f>P36/O36</f>
        <v>4.258297258297258</v>
      </c>
      <c r="S36" s="1" t="s">
        <v>13</v>
      </c>
      <c r="T36" s="1">
        <f>SUM(T32:T35)</f>
        <v>604</v>
      </c>
      <c r="U36" s="1">
        <f>SUM(U32:U35)</f>
        <v>3518</v>
      </c>
      <c r="V36" s="1">
        <f>U36/T36</f>
        <v>5.8245033112582778</v>
      </c>
      <c r="X36" s="1" t="s">
        <v>13</v>
      </c>
      <c r="Y36" s="1">
        <f>SUM(Y32:Y35)</f>
        <v>630</v>
      </c>
      <c r="Z36" s="1">
        <f>SUM(Z32:Z35)</f>
        <v>4185</v>
      </c>
      <c r="AA36" s="1">
        <f>Z36/Y36</f>
        <v>6.6428571428571432</v>
      </c>
      <c r="AB36" s="2"/>
      <c r="AF36" t="s">
        <v>13</v>
      </c>
      <c r="AG36" s="1">
        <f>SUM(AG32:AG35)</f>
        <v>941</v>
      </c>
      <c r="AH36" s="1">
        <f>SUM(AH32:AH35)</f>
        <v>2757</v>
      </c>
      <c r="AI36" s="1">
        <f>AH36/AG36</f>
        <v>2.9298618490967057</v>
      </c>
      <c r="AK36" t="s">
        <v>13</v>
      </c>
      <c r="AL36" s="1">
        <f>SUM(AL32:AL35)</f>
        <v>678</v>
      </c>
      <c r="AM36" s="1">
        <f>SUM(AM32:AM35)</f>
        <v>2596</v>
      </c>
      <c r="AN36" s="1">
        <f>AM36/AL36</f>
        <v>3.8289085545722714</v>
      </c>
      <c r="AO36" s="2"/>
      <c r="AT36" s="4" t="s">
        <v>13</v>
      </c>
      <c r="AU36" s="4">
        <f>SUM(AU32:AU35)</f>
        <v>862</v>
      </c>
      <c r="AV36" s="4">
        <f>SUM(AV32:AV35)</f>
        <v>2066</v>
      </c>
      <c r="AW36" s="4">
        <f>AV36/AU36</f>
        <v>2.3967517401392113</v>
      </c>
      <c r="AX36" s="6"/>
      <c r="AY36" s="4" t="s">
        <v>13</v>
      </c>
      <c r="AZ36" s="4">
        <f>SUM(AZ32:AZ35)</f>
        <v>878</v>
      </c>
      <c r="BA36" s="4">
        <f>SUM(BA32:BA35)</f>
        <v>4215</v>
      </c>
      <c r="BB36" s="4">
        <f>BA36/AZ36</f>
        <v>4.8006833712984056</v>
      </c>
      <c r="BC36" s="6"/>
      <c r="BD36" s="4" t="s">
        <v>13</v>
      </c>
      <c r="BE36" s="4">
        <f>SUM(BE32:BE35)</f>
        <v>943</v>
      </c>
      <c r="BF36" s="4">
        <f>SUM(BF32:BF35)</f>
        <v>4885</v>
      </c>
      <c r="BG36" s="4">
        <f>BF36/BE36</f>
        <v>5.1802757158006365</v>
      </c>
      <c r="BH36" s="6"/>
    </row>
    <row r="37" spans="2:60" x14ac:dyDescent="0.2">
      <c r="C37" s="2"/>
      <c r="D37" s="2"/>
      <c r="E37" s="2"/>
      <c r="H37" s="2"/>
      <c r="I37" s="2"/>
      <c r="J37" s="2"/>
      <c r="L37" s="2"/>
      <c r="M37" s="2"/>
      <c r="N37" s="2"/>
      <c r="O37" s="2"/>
      <c r="P37" s="2"/>
      <c r="Q37" s="2"/>
      <c r="S37" s="2"/>
      <c r="T37" s="2"/>
      <c r="U37" s="2"/>
      <c r="V37" s="2"/>
      <c r="AA37" s="2"/>
      <c r="AB37" s="2"/>
      <c r="AG37" s="2"/>
      <c r="AH37" s="2"/>
      <c r="AI37" s="2"/>
      <c r="AL37" s="2"/>
      <c r="AM37" s="2"/>
      <c r="AN37" s="2"/>
      <c r="AO37" s="2"/>
      <c r="AT37" s="2"/>
      <c r="AU37" s="2"/>
      <c r="AV37" s="2"/>
      <c r="AW37" s="2"/>
      <c r="AY37" s="2"/>
      <c r="AZ37" s="2"/>
      <c r="BA37" s="2"/>
      <c r="BB37" s="2"/>
    </row>
    <row r="38" spans="2:60" x14ac:dyDescent="0.2">
      <c r="C38" s="2"/>
      <c r="D38" s="2"/>
      <c r="E38" s="2"/>
      <c r="H38" s="2"/>
      <c r="I38" s="2"/>
      <c r="J38" s="2"/>
      <c r="L38" s="2"/>
      <c r="M38" s="2"/>
      <c r="N38" s="2"/>
      <c r="O38" s="2"/>
      <c r="P38" s="2"/>
      <c r="Q38" s="2"/>
      <c r="S38" s="2"/>
      <c r="T38" s="2"/>
      <c r="U38" s="2"/>
      <c r="V38" s="2"/>
      <c r="AA38" s="2"/>
      <c r="AB38" s="2"/>
      <c r="AG38" s="2"/>
      <c r="AH38" s="2"/>
      <c r="AI38" s="2"/>
      <c r="AL38" s="2"/>
      <c r="AM38" s="2"/>
      <c r="AN38" s="2"/>
      <c r="AO38" s="2"/>
      <c r="AT38" s="2"/>
      <c r="AU38" s="2"/>
      <c r="AV38" s="2"/>
      <c r="AW38" s="2"/>
      <c r="AY38" s="2"/>
      <c r="AZ38" s="2"/>
      <c r="BA38" s="2"/>
      <c r="BB38" s="2"/>
    </row>
    <row r="40" spans="2:60" x14ac:dyDescent="0.2">
      <c r="D40" t="s">
        <v>18</v>
      </c>
      <c r="P40" t="s">
        <v>18</v>
      </c>
      <c r="AH40" t="s">
        <v>18</v>
      </c>
      <c r="AV40" t="s">
        <v>18</v>
      </c>
    </row>
    <row r="41" spans="2:60" x14ac:dyDescent="0.2">
      <c r="B41" t="s">
        <v>9</v>
      </c>
      <c r="C41" t="s">
        <v>0</v>
      </c>
      <c r="D41" t="s">
        <v>14</v>
      </c>
      <c r="E41" t="s">
        <v>19</v>
      </c>
      <c r="F41" t="s">
        <v>20</v>
      </c>
      <c r="G41" t="s">
        <v>21</v>
      </c>
      <c r="N41" t="s">
        <v>9</v>
      </c>
      <c r="O41" t="s">
        <v>22</v>
      </c>
      <c r="P41" t="s">
        <v>23</v>
      </c>
      <c r="Q41" t="s">
        <v>24</v>
      </c>
      <c r="R41" t="s">
        <v>69</v>
      </c>
      <c r="S41" t="s">
        <v>25</v>
      </c>
      <c r="T41" t="s">
        <v>21</v>
      </c>
      <c r="U41" t="s">
        <v>26</v>
      </c>
      <c r="AF41" t="s">
        <v>9</v>
      </c>
      <c r="AG41" t="s">
        <v>0</v>
      </c>
      <c r="AH41" t="s">
        <v>14</v>
      </c>
      <c r="AI41" t="s">
        <v>19</v>
      </c>
      <c r="AJ41" t="s">
        <v>68</v>
      </c>
      <c r="AK41" t="s">
        <v>20</v>
      </c>
      <c r="AL41" t="s">
        <v>21</v>
      </c>
      <c r="AT41" t="s">
        <v>9</v>
      </c>
      <c r="AU41" t="s">
        <v>27</v>
      </c>
      <c r="AV41" t="s">
        <v>28</v>
      </c>
      <c r="AW41" t="s">
        <v>29</v>
      </c>
      <c r="AX41" t="s">
        <v>73</v>
      </c>
      <c r="AY41" t="s">
        <v>30</v>
      </c>
      <c r="AZ41" t="s">
        <v>21</v>
      </c>
      <c r="BA41" t="s">
        <v>26</v>
      </c>
    </row>
    <row r="42" spans="2:60" x14ac:dyDescent="0.2">
      <c r="B42">
        <v>1</v>
      </c>
      <c r="C42">
        <f>AVERAGE(E5,J5)</f>
        <v>4.5559881159717239</v>
      </c>
      <c r="D42">
        <f>AVERAGE(E14,J14)</f>
        <v>5.4285714285714288</v>
      </c>
      <c r="E42">
        <f>AVERAGE(E23,J23)</f>
        <v>5.212487218813906</v>
      </c>
      <c r="F42">
        <f>AVERAGE(C42:E42)</f>
        <v>5.0656822544523523</v>
      </c>
      <c r="G42">
        <f>STDEV(C42:E42)/SQRT(3)</f>
        <v>0.26237008374162774</v>
      </c>
      <c r="N42">
        <v>1</v>
      </c>
      <c r="O42">
        <f>AVERAGE(Q5,V5)</f>
        <v>8.1581980710421078</v>
      </c>
      <c r="P42">
        <f>AVERAGE(Q14,V14)</f>
        <v>4.4597288676236042</v>
      </c>
      <c r="Q42">
        <f>AVERAGE(AA23,V23,Q23)</f>
        <v>5.5039846041652183</v>
      </c>
      <c r="R42">
        <f>AVERAGE(Q32,V32,AA32)</f>
        <v>5.7750004443733447</v>
      </c>
      <c r="S42">
        <f>AVERAGE(O42:R42)</f>
        <v>5.9742279968010683</v>
      </c>
      <c r="T42">
        <f>STDEV(O42:R42)/SQRT(4)</f>
        <v>0.78125184604708486</v>
      </c>
      <c r="U42">
        <f>_xlfn.T.TEST(O42:R42,C42:E42,2,2)</f>
        <v>0.38285402585491052</v>
      </c>
      <c r="AF42">
        <v>1</v>
      </c>
      <c r="AG42">
        <f>AVERAGE(AI5,AN5)</f>
        <v>3.5418046830382637</v>
      </c>
      <c r="AH42">
        <f>AVERAGE(AI14,AN14)</f>
        <v>3.7361111111111112</v>
      </c>
      <c r="AI42">
        <f>AVERAGE(AI23,AN23)</f>
        <v>2.8797084716409294</v>
      </c>
      <c r="AJ42">
        <f>AVERAGE(AI32,AN32)</f>
        <v>3.3914063833418671</v>
      </c>
      <c r="AK42">
        <f>AVERAGE(AG42:AJ42)</f>
        <v>3.3872576622830426</v>
      </c>
      <c r="AL42">
        <f>STDEV(AG42:AJ42)/SQRT(4)</f>
        <v>0.18330459695805068</v>
      </c>
      <c r="AT42">
        <v>1</v>
      </c>
      <c r="AU42">
        <f>AVERAGE(AW5,BB5)</f>
        <v>3.6214392803598203</v>
      </c>
      <c r="AV42">
        <f>AVERAGE(AW14,BB14)</f>
        <v>7.7488880652335066</v>
      </c>
      <c r="AW42">
        <f>AVERAGE(BB23,AW23)</f>
        <v>4.0707595937480994</v>
      </c>
      <c r="AX42">
        <f>AVERAGE(AW32,BB32,BG32)</f>
        <v>3.7416398466610876</v>
      </c>
      <c r="AY42">
        <f>AVERAGE(AU42:AX42)</f>
        <v>4.7956816965006288</v>
      </c>
      <c r="AZ42">
        <f>STDEV(AU42:AX42)/SQRT(4)</f>
        <v>0.9889720835485758</v>
      </c>
      <c r="BA42">
        <f>_xlfn.T.TEST(AG42:AJ42,AU42:AX42,2,2)</f>
        <v>0.21096183166800678</v>
      </c>
    </row>
    <row r="43" spans="2:60" x14ac:dyDescent="0.2">
      <c r="B43">
        <v>2</v>
      </c>
      <c r="C43">
        <f>AVERAGE(E6,J6)</f>
        <v>5.2636070853462158</v>
      </c>
      <c r="D43">
        <f>AVERAGE(E15,J15)</f>
        <v>6.5141722187879205</v>
      </c>
      <c r="E43">
        <f>AVERAGE(E24,J24)</f>
        <v>6.360448051753572</v>
      </c>
      <c r="F43">
        <f t="shared" ref="F43:F46" si="34">AVERAGE(C43:E43)</f>
        <v>6.0460757852959022</v>
      </c>
      <c r="G43">
        <f t="shared" ref="G43:G46" si="35">STDEV(C43:E43)/SQRT(3)</f>
        <v>0.39374303366676255</v>
      </c>
      <c r="N43">
        <v>2</v>
      </c>
      <c r="O43">
        <f>AVERAGE(Q6,V6)</f>
        <v>8.528631578947369</v>
      </c>
      <c r="P43">
        <f>AVERAGE(Q15,V15)</f>
        <v>5.2593333333333332</v>
      </c>
      <c r="Q43">
        <f t="shared" ref="Q43:Q46" si="36">AVERAGE(AA24,V24,Q24)</f>
        <v>7.3220430994200258</v>
      </c>
      <c r="R43">
        <f t="shared" ref="R43:R46" si="37">AVERAGE(Q33,V33,AA33)</f>
        <v>7.3622287195563061</v>
      </c>
      <c r="S43">
        <f t="shared" ref="S43:S46" si="38">AVERAGE(O43:R43)</f>
        <v>7.1180591828142585</v>
      </c>
      <c r="T43">
        <f t="shared" ref="T43:T46" si="39">STDEV(O43:R43)/SQRT(4)</f>
        <v>0.67981642553755894</v>
      </c>
      <c r="U43">
        <f>_xlfn.T.TEST(O43:R43,C43:E43,2,2)</f>
        <v>0.2722850897984051</v>
      </c>
      <c r="AF43">
        <v>2</v>
      </c>
      <c r="AG43">
        <f>AVERAGE(AI6,AN6)</f>
        <v>4.8991615810186504</v>
      </c>
      <c r="AH43">
        <f>AVERAGE(AI15,AN15)</f>
        <v>6.118009565857248</v>
      </c>
      <c r="AI43">
        <f>AVERAGE(AI24,AN24)</f>
        <v>3.4830578512396695</v>
      </c>
      <c r="AJ43">
        <f t="shared" ref="AJ43:AJ46" si="40">AVERAGE(AI33,AN33)</f>
        <v>4.3101010101010102</v>
      </c>
      <c r="AK43">
        <f t="shared" ref="AK43:AK46" si="41">AVERAGE(AG43:AJ43)</f>
        <v>4.7025825020541445</v>
      </c>
      <c r="AL43">
        <f t="shared" ref="AL43:AL46" si="42">STDEV(AG43:AJ43)/SQRT(4)</f>
        <v>0.55402761684344548</v>
      </c>
      <c r="AT43">
        <v>2</v>
      </c>
      <c r="AU43">
        <f>AVERAGE(AW6,BB6)</f>
        <v>3.1208709210379775</v>
      </c>
      <c r="AV43">
        <f>AVERAGE(AW15,BB15)</f>
        <v>10.399422336328627</v>
      </c>
      <c r="AW43">
        <f>AVERAGE(BB24,AW24)</f>
        <v>4.3720705817480008</v>
      </c>
      <c r="AX43">
        <f t="shared" ref="AX43:AX46" si="43">AVERAGE(AW33,BB33,BG33)</f>
        <v>4.0886261350579094</v>
      </c>
      <c r="AY43">
        <f t="shared" ref="AY43:AY46" si="44">AVERAGE(AU43:AX43)</f>
        <v>5.495247493543129</v>
      </c>
      <c r="AZ43">
        <f t="shared" ref="AZ43:AZ46" si="45">STDEV(AU43:AX43)/SQRT(4)</f>
        <v>1.6565200727732392</v>
      </c>
      <c r="BA43">
        <f t="shared" ref="BA43:BA46" si="46">_xlfn.T.TEST(AG43:AJ43,AU43:AX43,2,2)</f>
        <v>0.66592196301419959</v>
      </c>
    </row>
    <row r="44" spans="2:60" x14ac:dyDescent="0.2">
      <c r="B44">
        <v>3</v>
      </c>
      <c r="C44">
        <f>AVERAGE(E7,J7)</f>
        <v>6.8705235298982714</v>
      </c>
      <c r="D44">
        <f>AVERAGE(E16,J16)</f>
        <v>7.0670995670995671</v>
      </c>
      <c r="E44">
        <f>AVERAGE(E25,J25)</f>
        <v>6.7185381884334383</v>
      </c>
      <c r="F44">
        <f t="shared" si="34"/>
        <v>6.8853870951437592</v>
      </c>
      <c r="G44">
        <f t="shared" si="35"/>
        <v>0.10089508222779948</v>
      </c>
      <c r="N44">
        <v>3</v>
      </c>
      <c r="O44">
        <f>AVERAGE(Q7,V7)</f>
        <v>7.3849532559638948</v>
      </c>
      <c r="P44">
        <f>AVERAGE(Q16,V16)</f>
        <v>5.6717803030303031</v>
      </c>
      <c r="Q44">
        <f t="shared" si="36"/>
        <v>7.1157659806460414</v>
      </c>
      <c r="R44">
        <f t="shared" si="37"/>
        <v>6.6979476045858535</v>
      </c>
      <c r="S44">
        <f t="shared" si="38"/>
        <v>6.7176117860565228</v>
      </c>
      <c r="T44">
        <f t="shared" si="39"/>
        <v>0.37616724682968405</v>
      </c>
      <c r="U44">
        <f>_xlfn.T.TEST(O44:R44,C44:E44,2,2)</f>
        <v>0.72629439356472536</v>
      </c>
      <c r="AF44">
        <v>3</v>
      </c>
      <c r="AG44">
        <f>AVERAGE(AI7,AN7)</f>
        <v>3.9895292488750433</v>
      </c>
      <c r="AH44">
        <f>AVERAGE(AI16,AN16)</f>
        <v>5.8010259967869144</v>
      </c>
      <c r="AI44">
        <f>AVERAGE(AI25,AN25)</f>
        <v>4.2140262072906891</v>
      </c>
      <c r="AJ44">
        <f t="shared" si="40"/>
        <v>3.2651085225009959</v>
      </c>
      <c r="AK44">
        <f t="shared" si="41"/>
        <v>4.3174224938634103</v>
      </c>
      <c r="AL44">
        <f t="shared" si="42"/>
        <v>0.53437259320296004</v>
      </c>
      <c r="AT44">
        <v>3</v>
      </c>
      <c r="AU44">
        <f>AVERAGE(AW7,BB7)</f>
        <v>3.7562970864724314</v>
      </c>
      <c r="AV44">
        <f>AVERAGE(AW16,BB16)</f>
        <v>10.536687631027252</v>
      </c>
      <c r="AW44">
        <f>AVERAGE(BB25,AW25)</f>
        <v>4.4010338417661892</v>
      </c>
      <c r="AX44">
        <f t="shared" si="43"/>
        <v>4.6020100586705475</v>
      </c>
      <c r="AY44">
        <f t="shared" si="44"/>
        <v>5.8240071544841046</v>
      </c>
      <c r="AZ44">
        <f t="shared" si="45"/>
        <v>1.5812155701187605</v>
      </c>
      <c r="BA44">
        <f t="shared" si="46"/>
        <v>0.40149517443688609</v>
      </c>
    </row>
    <row r="45" spans="2:60" x14ac:dyDescent="0.2">
      <c r="B45">
        <v>4</v>
      </c>
      <c r="C45">
        <f>AVERAGE(E8,J8)</f>
        <v>3.7805070726221675</v>
      </c>
      <c r="D45">
        <f>AVERAGE(E17,J17)</f>
        <v>4.3532997639073336</v>
      </c>
      <c r="E45">
        <f>AVERAGE(E26,J26)</f>
        <v>5.9810246679316883</v>
      </c>
      <c r="F45">
        <f t="shared" si="34"/>
        <v>4.7049438348203969</v>
      </c>
      <c r="G45">
        <f t="shared" si="35"/>
        <v>0.65911799304649832</v>
      </c>
      <c r="N45">
        <v>4</v>
      </c>
      <c r="O45">
        <f>AVERAGE(Q8,V8)</f>
        <v>3.8720038110520512</v>
      </c>
      <c r="P45">
        <f>AVERAGE(Q17,V17)</f>
        <v>4.9008633304067892</v>
      </c>
      <c r="Q45">
        <f t="shared" si="36"/>
        <v>5.8240723010118529</v>
      </c>
      <c r="R45">
        <f t="shared" si="37"/>
        <v>3.1632493176811018</v>
      </c>
      <c r="S45">
        <f t="shared" si="38"/>
        <v>4.4400471900379488</v>
      </c>
      <c r="T45">
        <f t="shared" si="39"/>
        <v>0.58314971707497287</v>
      </c>
      <c r="U45">
        <f>_xlfn.T.TEST(O45:R45,C45:E45,2,2)</f>
        <v>0.7763217430221514</v>
      </c>
      <c r="AF45">
        <v>4</v>
      </c>
      <c r="AG45">
        <f>AVERAGE(AI8,AN8)</f>
        <v>2.6087742957444986</v>
      </c>
      <c r="AH45">
        <f>AVERAGE(AI17,AN17)</f>
        <v>3.8409090909090908</v>
      </c>
      <c r="AI45">
        <f>AVERAGE(AI26,AN26)</f>
        <v>3.2232247447983489</v>
      </c>
      <c r="AJ45">
        <f t="shared" si="40"/>
        <v>2.5904431216931219</v>
      </c>
      <c r="AK45">
        <f t="shared" si="41"/>
        <v>3.0658378132862651</v>
      </c>
      <c r="AL45">
        <f t="shared" si="42"/>
        <v>0.29726717829102001</v>
      </c>
      <c r="AT45">
        <v>4</v>
      </c>
      <c r="AU45">
        <f>AVERAGE(AW8,BB8)</f>
        <v>1.7002961909839465</v>
      </c>
      <c r="AV45">
        <f>AVERAGE(AW17,BB17)</f>
        <v>7.2739684466019412</v>
      </c>
      <c r="AW45">
        <f>AVERAGE(BB26,AW26)</f>
        <v>2.0989245476271767</v>
      </c>
      <c r="AX45">
        <f t="shared" si="43"/>
        <v>4.1390939814043994</v>
      </c>
      <c r="AY45">
        <f t="shared" si="44"/>
        <v>3.803070791654366</v>
      </c>
      <c r="AZ45">
        <f t="shared" si="45"/>
        <v>1.2742912264414215</v>
      </c>
      <c r="BA45">
        <f t="shared" si="46"/>
        <v>0.5935665662409747</v>
      </c>
    </row>
    <row r="46" spans="2:60" x14ac:dyDescent="0.2">
      <c r="B46" t="s">
        <v>13</v>
      </c>
      <c r="C46">
        <f>AVERAGE(E9,J9)</f>
        <v>5.1048309349134691</v>
      </c>
      <c r="D46">
        <f>AVERAGE(E18,J18)</f>
        <v>5.8164472964846095</v>
      </c>
      <c r="E46">
        <f>AVERAGE(E27,J27)</f>
        <v>6.0986130590618668</v>
      </c>
      <c r="F46">
        <f t="shared" si="34"/>
        <v>5.6732970968199821</v>
      </c>
      <c r="G46">
        <f t="shared" si="35"/>
        <v>0.29567420827505542</v>
      </c>
      <c r="N46" t="s">
        <v>13</v>
      </c>
      <c r="O46">
        <f>AVERAGE(Q9,V9)</f>
        <v>6.7285838312897717</v>
      </c>
      <c r="P46">
        <f>AVERAGE(Q18,V18)</f>
        <v>5.1100151047858624</v>
      </c>
      <c r="Q46">
        <f t="shared" si="36"/>
        <v>6.4628731527912064</v>
      </c>
      <c r="R46">
        <f t="shared" si="37"/>
        <v>5.5752192374708933</v>
      </c>
      <c r="S46">
        <f t="shared" si="38"/>
        <v>5.9691728315844337</v>
      </c>
      <c r="T46">
        <f t="shared" si="39"/>
        <v>0.37791053917845596</v>
      </c>
      <c r="U46">
        <f>_xlfn.T.TEST(O46:R46,C46:E46,2,2)</f>
        <v>0.58769734244770433</v>
      </c>
      <c r="AF46" t="s">
        <v>13</v>
      </c>
      <c r="AG46">
        <f>AVERAGE(AI9,AN9)</f>
        <v>3.7385976480931973</v>
      </c>
      <c r="AH46">
        <f>AVERAGE(AI18,AN18)</f>
        <v>4.8453410740203191</v>
      </c>
      <c r="AI46">
        <f>AVERAGE(AI27,AN27)</f>
        <v>3.5295536367921221</v>
      </c>
      <c r="AJ46">
        <f t="shared" si="40"/>
        <v>3.3793852018344888</v>
      </c>
      <c r="AK46">
        <f t="shared" si="41"/>
        <v>3.8732193901850316</v>
      </c>
      <c r="AL46">
        <f t="shared" si="42"/>
        <v>0.3323053236189018</v>
      </c>
      <c r="AT46" t="s">
        <v>13</v>
      </c>
      <c r="AU46">
        <f>AVERAGE(AW9,BB9)</f>
        <v>2.9316802756142195</v>
      </c>
      <c r="AV46">
        <f>AVERAGE(AW18,BB18)</f>
        <v>9.0583027414423007</v>
      </c>
      <c r="AW46">
        <f>AVERAGE(BB27,AW27)</f>
        <v>3.7049733326528269</v>
      </c>
      <c r="AX46">
        <f t="shared" si="43"/>
        <v>4.1259036090794181</v>
      </c>
      <c r="AY46">
        <f t="shared" si="44"/>
        <v>4.9552149896971915</v>
      </c>
      <c r="AZ46">
        <f t="shared" si="45"/>
        <v>1.3898705996318139</v>
      </c>
      <c r="BA46">
        <f t="shared" si="46"/>
        <v>0.47763165214657621</v>
      </c>
    </row>
    <row r="49" spans="41:42" x14ac:dyDescent="0.2">
      <c r="AO49" s="2"/>
      <c r="AP49" s="2"/>
    </row>
    <row r="50" spans="41:42" x14ac:dyDescent="0.2">
      <c r="AO50" s="2"/>
      <c r="AP50" s="2"/>
    </row>
    <row r="51" spans="41:42" x14ac:dyDescent="0.2">
      <c r="AO51" s="2"/>
      <c r="AP51" s="2"/>
    </row>
    <row r="52" spans="41:42" x14ac:dyDescent="0.2">
      <c r="AO52" s="2"/>
      <c r="AP52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53"/>
  <sheetViews>
    <sheetView topLeftCell="AF32" workbookViewId="0">
      <selection activeCell="AW50" sqref="AW50"/>
    </sheetView>
  </sheetViews>
  <sheetFormatPr baseColWidth="10" defaultColWidth="8.83203125" defaultRowHeight="15" x14ac:dyDescent="0.2"/>
  <cols>
    <col min="1" max="1" width="15.5" customWidth="1"/>
    <col min="2" max="2" width="11.5" customWidth="1"/>
    <col min="3" max="3" width="8.5" customWidth="1"/>
    <col min="4" max="4" width="7.5" customWidth="1"/>
    <col min="5" max="5" width="12.83203125" customWidth="1"/>
    <col min="28" max="31" width="9.6640625" customWidth="1"/>
  </cols>
  <sheetData>
    <row r="2" spans="1:47" x14ac:dyDescent="0.2">
      <c r="A2" t="s">
        <v>0</v>
      </c>
      <c r="M2" t="s">
        <v>31</v>
      </c>
      <c r="AB2" t="s">
        <v>0</v>
      </c>
      <c r="AM2" t="s">
        <v>32</v>
      </c>
    </row>
    <row r="3" spans="1:47" x14ac:dyDescent="0.2">
      <c r="A3" t="s">
        <v>3</v>
      </c>
      <c r="F3" t="s">
        <v>8</v>
      </c>
      <c r="M3" t="s">
        <v>3</v>
      </c>
      <c r="R3" t="s">
        <v>8</v>
      </c>
      <c r="AB3" t="s">
        <v>3</v>
      </c>
      <c r="AG3" t="s">
        <v>8</v>
      </c>
      <c r="AM3" t="s">
        <v>3</v>
      </c>
      <c r="AR3" t="s">
        <v>8</v>
      </c>
    </row>
    <row r="4" spans="1:47" x14ac:dyDescent="0.2">
      <c r="A4" s="1" t="s">
        <v>9</v>
      </c>
      <c r="B4" s="1" t="s">
        <v>10</v>
      </c>
      <c r="C4" s="1" t="s">
        <v>33</v>
      </c>
      <c r="D4" s="1" t="s">
        <v>34</v>
      </c>
      <c r="F4" s="1" t="s">
        <v>9</v>
      </c>
      <c r="G4" s="1" t="s">
        <v>10</v>
      </c>
      <c r="H4" s="1" t="s">
        <v>33</v>
      </c>
      <c r="I4" s="1" t="s">
        <v>34</v>
      </c>
      <c r="M4" s="1" t="s">
        <v>9</v>
      </c>
      <c r="N4" s="1" t="s">
        <v>10</v>
      </c>
      <c r="O4" s="1" t="s">
        <v>33</v>
      </c>
      <c r="P4" s="1" t="s">
        <v>34</v>
      </c>
      <c r="R4" s="1" t="s">
        <v>9</v>
      </c>
      <c r="S4" s="1" t="s">
        <v>10</v>
      </c>
      <c r="T4" s="1" t="s">
        <v>33</v>
      </c>
      <c r="U4" s="1" t="s">
        <v>34</v>
      </c>
      <c r="V4" s="2"/>
      <c r="W4" s="2"/>
      <c r="X4" s="2"/>
      <c r="Y4" s="2"/>
      <c r="Z4" s="2"/>
      <c r="AA4" s="2"/>
      <c r="AB4" s="1" t="s">
        <v>9</v>
      </c>
      <c r="AC4" s="1" t="s">
        <v>10</v>
      </c>
      <c r="AD4" s="1" t="s">
        <v>33</v>
      </c>
      <c r="AE4" s="1" t="s">
        <v>34</v>
      </c>
      <c r="AG4" s="1" t="s">
        <v>9</v>
      </c>
      <c r="AH4" s="1" t="s">
        <v>10</v>
      </c>
      <c r="AI4" s="1" t="s">
        <v>33</v>
      </c>
      <c r="AJ4" s="1" t="s">
        <v>34</v>
      </c>
      <c r="AM4" s="1" t="s">
        <v>9</v>
      </c>
      <c r="AN4" s="1" t="s">
        <v>10</v>
      </c>
      <c r="AO4" s="1" t="s">
        <v>33</v>
      </c>
      <c r="AP4" s="1" t="s">
        <v>34</v>
      </c>
      <c r="AR4" s="1" t="s">
        <v>9</v>
      </c>
      <c r="AS4" s="1" t="s">
        <v>10</v>
      </c>
      <c r="AT4" s="1" t="s">
        <v>33</v>
      </c>
      <c r="AU4" s="1" t="s">
        <v>34</v>
      </c>
    </row>
    <row r="5" spans="1:47" x14ac:dyDescent="0.2">
      <c r="A5" s="1">
        <v>3</v>
      </c>
      <c r="B5" s="1">
        <v>214</v>
      </c>
      <c r="C5" s="1">
        <v>381</v>
      </c>
      <c r="D5" s="1">
        <f>C5/B5</f>
        <v>1.780373831775701</v>
      </c>
      <c r="F5" s="1">
        <v>3</v>
      </c>
      <c r="G5" s="1">
        <v>226</v>
      </c>
      <c r="H5" s="1">
        <v>312</v>
      </c>
      <c r="I5" s="1">
        <f>H5/G5</f>
        <v>1.3805309734513274</v>
      </c>
      <c r="M5" s="1">
        <v>3</v>
      </c>
      <c r="N5" s="1">
        <v>88</v>
      </c>
      <c r="O5" s="1">
        <v>509</v>
      </c>
      <c r="P5" s="1">
        <f>O5/N5</f>
        <v>5.7840909090909092</v>
      </c>
      <c r="R5" s="1">
        <v>3</v>
      </c>
      <c r="S5" s="1">
        <v>141</v>
      </c>
      <c r="T5" s="1">
        <v>671</v>
      </c>
      <c r="U5" s="1">
        <f>T5/S5</f>
        <v>4.7588652482269502</v>
      </c>
      <c r="V5" s="2"/>
      <c r="W5" s="2"/>
      <c r="X5" s="2"/>
      <c r="Y5" s="2"/>
      <c r="Z5" s="2"/>
      <c r="AA5" s="2"/>
      <c r="AB5" s="1">
        <v>3</v>
      </c>
      <c r="AC5" s="1">
        <v>214</v>
      </c>
      <c r="AD5" s="1">
        <v>212</v>
      </c>
      <c r="AE5" s="1">
        <f>AD5/AC5</f>
        <v>0.99065420560747663</v>
      </c>
      <c r="AG5" s="1">
        <v>3</v>
      </c>
      <c r="AH5" s="1">
        <v>189</v>
      </c>
      <c r="AI5" s="1">
        <v>220</v>
      </c>
      <c r="AJ5" s="1">
        <f>AI5/AH5</f>
        <v>1.164021164021164</v>
      </c>
      <c r="AM5" s="1">
        <v>3</v>
      </c>
      <c r="AN5" s="1">
        <v>265</v>
      </c>
      <c r="AO5" s="1">
        <v>1001</v>
      </c>
      <c r="AP5" s="1">
        <f>AO5/AN5</f>
        <v>3.7773584905660376</v>
      </c>
      <c r="AR5" s="1">
        <v>3</v>
      </c>
      <c r="AS5" s="1">
        <v>283</v>
      </c>
      <c r="AT5" s="1">
        <v>1154</v>
      </c>
      <c r="AU5" s="1">
        <f>AT5/AS5</f>
        <v>4.0777385159010597</v>
      </c>
    </row>
    <row r="6" spans="1:47" x14ac:dyDescent="0.2">
      <c r="A6" s="1">
        <v>4</v>
      </c>
      <c r="B6" s="1">
        <v>227</v>
      </c>
      <c r="C6" s="1">
        <v>1631</v>
      </c>
      <c r="D6" s="1">
        <f t="shared" ref="D6:D8" si="0">C6/B6</f>
        <v>7.1850220264317182</v>
      </c>
      <c r="F6" s="1">
        <v>4</v>
      </c>
      <c r="G6" s="1">
        <v>237</v>
      </c>
      <c r="H6" s="1">
        <v>1680</v>
      </c>
      <c r="I6" s="1">
        <f t="shared" ref="I6:I8" si="1">H6/G6</f>
        <v>7.0886075949367084</v>
      </c>
      <c r="M6" s="1">
        <v>4</v>
      </c>
      <c r="N6" s="1">
        <v>118</v>
      </c>
      <c r="O6" s="1">
        <v>1044</v>
      </c>
      <c r="P6" s="1">
        <f t="shared" ref="P6:P8" si="2">O6/N6</f>
        <v>8.8474576271186436</v>
      </c>
      <c r="R6" s="1">
        <v>4</v>
      </c>
      <c r="S6" s="1">
        <v>169</v>
      </c>
      <c r="T6" s="1">
        <v>1640</v>
      </c>
      <c r="U6" s="1">
        <f t="shared" ref="U6:U8" si="3">T6/S6</f>
        <v>9.7041420118343193</v>
      </c>
      <c r="V6" s="2"/>
      <c r="W6" s="2"/>
      <c r="X6" s="2"/>
      <c r="Y6" s="2"/>
      <c r="Z6" s="2"/>
      <c r="AA6" s="2"/>
      <c r="AB6" s="1">
        <v>4</v>
      </c>
      <c r="AC6" s="1">
        <v>229</v>
      </c>
      <c r="AD6" s="1">
        <v>1044</v>
      </c>
      <c r="AE6" s="1">
        <f t="shared" ref="AE6:AE8" si="4">AD6/AC6</f>
        <v>4.5589519650655026</v>
      </c>
      <c r="AG6" s="1">
        <v>4</v>
      </c>
      <c r="AH6" s="1">
        <v>204</v>
      </c>
      <c r="AI6" s="1">
        <v>969</v>
      </c>
      <c r="AJ6" s="1">
        <f t="shared" ref="AJ6:AJ8" si="5">AI6/AH6</f>
        <v>4.75</v>
      </c>
      <c r="AM6" s="1">
        <v>4</v>
      </c>
      <c r="AN6" s="1">
        <v>331</v>
      </c>
      <c r="AO6" s="1">
        <v>2670</v>
      </c>
      <c r="AP6" s="1">
        <f t="shared" ref="AP6:AP8" si="6">AO6/AN6</f>
        <v>8.0664652567975832</v>
      </c>
      <c r="AR6" s="1">
        <v>4</v>
      </c>
      <c r="AS6" s="1">
        <v>255</v>
      </c>
      <c r="AT6" s="1">
        <v>2272</v>
      </c>
      <c r="AU6" s="1">
        <f t="shared" ref="AU6:AU8" si="7">AT6/AS6</f>
        <v>8.9098039215686278</v>
      </c>
    </row>
    <row r="7" spans="1:47" x14ac:dyDescent="0.2">
      <c r="A7" s="1">
        <v>5</v>
      </c>
      <c r="B7" s="1">
        <v>283</v>
      </c>
      <c r="C7" s="1">
        <v>404</v>
      </c>
      <c r="D7" s="1">
        <f t="shared" si="0"/>
        <v>1.4275618374558303</v>
      </c>
      <c r="F7" s="1">
        <v>5</v>
      </c>
      <c r="G7" s="1">
        <v>321</v>
      </c>
      <c r="H7" s="1">
        <v>1148</v>
      </c>
      <c r="I7" s="1">
        <f t="shared" si="1"/>
        <v>3.5763239875389408</v>
      </c>
      <c r="M7" s="1">
        <v>5</v>
      </c>
      <c r="N7" s="1">
        <v>144</v>
      </c>
      <c r="O7" s="1">
        <v>289</v>
      </c>
      <c r="P7" s="1">
        <f t="shared" si="2"/>
        <v>2.0069444444444446</v>
      </c>
      <c r="R7" s="1">
        <v>5</v>
      </c>
      <c r="S7" s="1">
        <v>190</v>
      </c>
      <c r="T7" s="1">
        <v>1298</v>
      </c>
      <c r="U7" s="1">
        <f t="shared" si="3"/>
        <v>6.8315789473684214</v>
      </c>
      <c r="V7" s="2"/>
      <c r="W7" s="2"/>
      <c r="X7" s="2"/>
      <c r="Y7" s="2"/>
      <c r="Z7" s="2"/>
      <c r="AA7" s="2"/>
      <c r="AB7" s="1">
        <v>5</v>
      </c>
      <c r="AC7" s="1">
        <v>242</v>
      </c>
      <c r="AD7" s="1">
        <v>833</v>
      </c>
      <c r="AE7" s="1">
        <f t="shared" si="4"/>
        <v>3.4421487603305785</v>
      </c>
      <c r="AG7" s="1">
        <v>5</v>
      </c>
      <c r="AH7" s="1">
        <v>302</v>
      </c>
      <c r="AI7" s="1">
        <v>1084</v>
      </c>
      <c r="AJ7" s="1">
        <f t="shared" si="5"/>
        <v>3.5894039735099339</v>
      </c>
      <c r="AM7" s="1">
        <v>5</v>
      </c>
      <c r="AN7" s="1">
        <v>349</v>
      </c>
      <c r="AO7" s="1">
        <v>2027</v>
      </c>
      <c r="AP7" s="1">
        <f t="shared" si="6"/>
        <v>5.8080229226361029</v>
      </c>
      <c r="AR7" s="1">
        <v>5</v>
      </c>
      <c r="AS7" s="1">
        <v>299</v>
      </c>
      <c r="AT7" s="1">
        <v>1614</v>
      </c>
      <c r="AU7" s="1">
        <f t="shared" si="7"/>
        <v>5.3979933110367897</v>
      </c>
    </row>
    <row r="8" spans="1:47" x14ac:dyDescent="0.2">
      <c r="A8" s="1" t="s">
        <v>35</v>
      </c>
      <c r="B8" s="1">
        <f>SUM(B5:B7)</f>
        <v>724</v>
      </c>
      <c r="C8" s="1">
        <f>SUM(C5:C7)</f>
        <v>2416</v>
      </c>
      <c r="D8" s="1">
        <f t="shared" si="0"/>
        <v>3.3370165745856353</v>
      </c>
      <c r="F8" s="1" t="s">
        <v>35</v>
      </c>
      <c r="G8" s="1">
        <f>SUM(G5:G7)</f>
        <v>784</v>
      </c>
      <c r="H8" s="1">
        <f>SUM(H5:H7)</f>
        <v>3140</v>
      </c>
      <c r="I8" s="1">
        <f t="shared" si="1"/>
        <v>4.0051020408163263</v>
      </c>
      <c r="M8" s="1" t="s">
        <v>35</v>
      </c>
      <c r="N8" s="1">
        <f>SUM(N5:N7)</f>
        <v>350</v>
      </c>
      <c r="O8" s="1">
        <f>SUM(O5:O7)</f>
        <v>1842</v>
      </c>
      <c r="P8" s="1">
        <f t="shared" si="2"/>
        <v>5.2628571428571425</v>
      </c>
      <c r="R8" s="1" t="s">
        <v>35</v>
      </c>
      <c r="S8" s="1">
        <f>SUM(S5:S7)</f>
        <v>500</v>
      </c>
      <c r="T8" s="1">
        <f>SUM(T5:T7)</f>
        <v>3609</v>
      </c>
      <c r="U8" s="1">
        <f t="shared" si="3"/>
        <v>7.218</v>
      </c>
      <c r="V8" s="2"/>
      <c r="W8" s="2"/>
      <c r="X8" s="2"/>
      <c r="Y8" s="2"/>
      <c r="Z8" s="2"/>
      <c r="AA8" s="2"/>
      <c r="AB8" s="1" t="s">
        <v>35</v>
      </c>
      <c r="AC8" s="1">
        <f>SUM(AC5:AC7)</f>
        <v>685</v>
      </c>
      <c r="AD8" s="1">
        <f>SUM(AD5:AD7)</f>
        <v>2089</v>
      </c>
      <c r="AE8" s="1">
        <f t="shared" si="4"/>
        <v>3.0496350364963503</v>
      </c>
      <c r="AG8" s="1" t="s">
        <v>35</v>
      </c>
      <c r="AH8" s="1">
        <f>SUM(AH5:AH7)</f>
        <v>695</v>
      </c>
      <c r="AI8" s="1">
        <f>SUM(AI5:AI7)</f>
        <v>2273</v>
      </c>
      <c r="AJ8" s="1">
        <f t="shared" si="5"/>
        <v>3.270503597122302</v>
      </c>
      <c r="AM8" s="1" t="s">
        <v>35</v>
      </c>
      <c r="AN8" s="1">
        <f>SUM(AN5:AN7)</f>
        <v>945</v>
      </c>
      <c r="AO8" s="1">
        <f>SUM(AO5:AO7)</f>
        <v>5698</v>
      </c>
      <c r="AP8" s="1">
        <f t="shared" si="6"/>
        <v>6.0296296296296292</v>
      </c>
      <c r="AR8" s="1" t="s">
        <v>35</v>
      </c>
      <c r="AS8" s="1">
        <f>SUM(AS5:AS7)</f>
        <v>837</v>
      </c>
      <c r="AT8" s="1">
        <f>SUM(AT5:AT7)</f>
        <v>5040</v>
      </c>
      <c r="AU8" s="1">
        <f t="shared" si="7"/>
        <v>6.021505376344086</v>
      </c>
    </row>
    <row r="10" spans="1:47" x14ac:dyDescent="0.2">
      <c r="A10" t="s">
        <v>14</v>
      </c>
      <c r="M10" t="s">
        <v>36</v>
      </c>
      <c r="AB10" t="s">
        <v>14</v>
      </c>
      <c r="AM10" t="s">
        <v>37</v>
      </c>
    </row>
    <row r="11" spans="1:47" x14ac:dyDescent="0.2">
      <c r="A11" t="s">
        <v>3</v>
      </c>
      <c r="F11" t="s">
        <v>8</v>
      </c>
      <c r="M11" t="s">
        <v>3</v>
      </c>
      <c r="AB11" t="s">
        <v>3</v>
      </c>
      <c r="AG11" t="s">
        <v>8</v>
      </c>
      <c r="AM11" t="s">
        <v>3</v>
      </c>
      <c r="AR11" t="s">
        <v>8</v>
      </c>
    </row>
    <row r="12" spans="1:47" x14ac:dyDescent="0.2">
      <c r="A12" s="1" t="s">
        <v>9</v>
      </c>
      <c r="B12" s="1" t="s">
        <v>10</v>
      </c>
      <c r="C12" s="1" t="s">
        <v>33</v>
      </c>
      <c r="D12" s="1" t="s">
        <v>34</v>
      </c>
      <c r="F12" s="1" t="s">
        <v>9</v>
      </c>
      <c r="G12" s="1" t="s">
        <v>10</v>
      </c>
      <c r="H12" s="1" t="s">
        <v>33</v>
      </c>
      <c r="I12" s="1" t="s">
        <v>34</v>
      </c>
      <c r="M12" s="1" t="s">
        <v>9</v>
      </c>
      <c r="N12" s="1" t="s">
        <v>10</v>
      </c>
      <c r="O12" s="1" t="s">
        <v>33</v>
      </c>
      <c r="P12" s="1" t="s">
        <v>34</v>
      </c>
      <c r="R12" s="1" t="s">
        <v>9</v>
      </c>
      <c r="S12" s="1" t="s">
        <v>10</v>
      </c>
      <c r="T12" s="1" t="s">
        <v>33</v>
      </c>
      <c r="U12" s="1" t="s">
        <v>34</v>
      </c>
      <c r="V12" s="2"/>
      <c r="W12" s="2"/>
      <c r="X12" s="2"/>
      <c r="Y12" s="2"/>
      <c r="Z12" s="2"/>
      <c r="AA12" s="2"/>
      <c r="AB12" s="1" t="s">
        <v>9</v>
      </c>
      <c r="AC12" s="1" t="s">
        <v>10</v>
      </c>
      <c r="AD12" s="1" t="s">
        <v>33</v>
      </c>
      <c r="AE12" s="1" t="s">
        <v>34</v>
      </c>
      <c r="AG12" s="1" t="s">
        <v>9</v>
      </c>
      <c r="AH12" s="1" t="s">
        <v>10</v>
      </c>
      <c r="AI12" s="1" t="s">
        <v>33</v>
      </c>
      <c r="AJ12" s="1" t="s">
        <v>34</v>
      </c>
      <c r="AM12" s="1" t="s">
        <v>9</v>
      </c>
      <c r="AN12" s="1" t="s">
        <v>10</v>
      </c>
      <c r="AO12" s="1" t="s">
        <v>33</v>
      </c>
      <c r="AP12" s="1" t="s">
        <v>34</v>
      </c>
      <c r="AR12" s="1" t="s">
        <v>9</v>
      </c>
      <c r="AS12" s="1" t="s">
        <v>10</v>
      </c>
      <c r="AT12" s="1" t="s">
        <v>33</v>
      </c>
      <c r="AU12" s="1" t="s">
        <v>34</v>
      </c>
    </row>
    <row r="13" spans="1:47" x14ac:dyDescent="0.2">
      <c r="A13" s="1">
        <v>3</v>
      </c>
      <c r="B13" s="1">
        <v>231</v>
      </c>
      <c r="C13" s="1">
        <v>279</v>
      </c>
      <c r="D13" s="1">
        <f>C13/B13</f>
        <v>1.2077922077922079</v>
      </c>
      <c r="F13" s="1">
        <v>3</v>
      </c>
      <c r="G13" s="1">
        <v>231</v>
      </c>
      <c r="H13" s="1">
        <v>204</v>
      </c>
      <c r="I13" s="1">
        <f>H13/G13</f>
        <v>0.88311688311688308</v>
      </c>
      <c r="M13" s="1">
        <v>3</v>
      </c>
      <c r="N13" s="1">
        <v>96</v>
      </c>
      <c r="O13" s="1">
        <v>383</v>
      </c>
      <c r="P13" s="1">
        <f>O13/N13</f>
        <v>3.9895833333333335</v>
      </c>
      <c r="R13" s="1">
        <v>3</v>
      </c>
      <c r="S13" s="1">
        <v>110</v>
      </c>
      <c r="T13" s="1">
        <v>279</v>
      </c>
      <c r="U13" s="1">
        <f>T13/S13</f>
        <v>2.5363636363636362</v>
      </c>
      <c r="V13" s="2"/>
      <c r="W13" s="2"/>
      <c r="X13" s="2"/>
      <c r="Y13" s="2"/>
      <c r="Z13" s="2"/>
      <c r="AA13" s="2"/>
      <c r="AB13" s="1">
        <v>3</v>
      </c>
      <c r="AC13" s="1">
        <v>167</v>
      </c>
      <c r="AD13" s="1">
        <v>99</v>
      </c>
      <c r="AE13" s="1">
        <f>AD13/AC13</f>
        <v>0.59281437125748504</v>
      </c>
      <c r="AG13" s="1">
        <v>3</v>
      </c>
      <c r="AH13" s="1">
        <v>164</v>
      </c>
      <c r="AI13" s="1">
        <v>32</v>
      </c>
      <c r="AJ13" s="1">
        <f>AI13/AH13</f>
        <v>0.1951219512195122</v>
      </c>
      <c r="AM13" s="1">
        <v>3</v>
      </c>
      <c r="AN13" s="1">
        <v>106</v>
      </c>
      <c r="AO13" s="1">
        <v>90</v>
      </c>
      <c r="AP13" s="1">
        <f>AO13/AN13</f>
        <v>0.84905660377358494</v>
      </c>
      <c r="AR13" s="1">
        <v>3</v>
      </c>
      <c r="AS13" s="1">
        <v>81</v>
      </c>
      <c r="AT13" s="1">
        <v>45</v>
      </c>
      <c r="AU13" s="1">
        <f>AT13/AS13</f>
        <v>0.55555555555555558</v>
      </c>
    </row>
    <row r="14" spans="1:47" x14ac:dyDescent="0.2">
      <c r="A14" s="1">
        <v>4</v>
      </c>
      <c r="B14" s="1">
        <v>251</v>
      </c>
      <c r="C14" s="1">
        <v>1255</v>
      </c>
      <c r="D14" s="1">
        <f t="shared" ref="D14:D16" si="8">C14/B14</f>
        <v>5</v>
      </c>
      <c r="F14" s="1">
        <v>4</v>
      </c>
      <c r="G14" s="1">
        <v>216</v>
      </c>
      <c r="H14" s="1">
        <v>799</v>
      </c>
      <c r="I14" s="1">
        <f t="shared" ref="I14:I16" si="9">H14/G14</f>
        <v>3.699074074074074</v>
      </c>
      <c r="M14" s="1">
        <v>4</v>
      </c>
      <c r="N14" s="1">
        <v>102</v>
      </c>
      <c r="O14" s="1">
        <v>459</v>
      </c>
      <c r="P14" s="1">
        <f t="shared" ref="P14:P16" si="10">O14/N14</f>
        <v>4.5</v>
      </c>
      <c r="R14" s="1">
        <v>4</v>
      </c>
      <c r="S14" s="1">
        <v>134</v>
      </c>
      <c r="T14" s="1">
        <v>1200</v>
      </c>
      <c r="U14" s="1">
        <f t="shared" ref="U14:U16" si="11">T14/S14</f>
        <v>8.9552238805970141</v>
      </c>
      <c r="V14" s="2"/>
      <c r="W14" s="2"/>
      <c r="X14" s="2"/>
      <c r="Y14" s="2"/>
      <c r="Z14" s="2"/>
      <c r="AA14" s="2"/>
      <c r="AB14" s="1">
        <v>4</v>
      </c>
      <c r="AC14" s="1">
        <v>176</v>
      </c>
      <c r="AD14" s="1">
        <v>712</v>
      </c>
      <c r="AE14" s="1">
        <f t="shared" ref="AE14:AE16" si="12">AD14/AC14</f>
        <v>4.0454545454545459</v>
      </c>
      <c r="AG14" s="1">
        <v>4</v>
      </c>
      <c r="AH14" s="1">
        <v>165</v>
      </c>
      <c r="AI14" s="1">
        <v>224</v>
      </c>
      <c r="AJ14" s="1">
        <f t="shared" ref="AJ14:AJ16" si="13">AI14/AH14</f>
        <v>1.3575757575757577</v>
      </c>
      <c r="AM14" s="1">
        <v>4</v>
      </c>
      <c r="AN14" s="1">
        <v>103</v>
      </c>
      <c r="AO14" s="1">
        <v>256</v>
      </c>
      <c r="AP14" s="1">
        <f t="shared" ref="AP14:AP16" si="14">AO14/AN14</f>
        <v>2.4854368932038833</v>
      </c>
      <c r="AR14" s="1">
        <v>4</v>
      </c>
      <c r="AS14" s="1">
        <v>64</v>
      </c>
      <c r="AT14" s="1">
        <v>249</v>
      </c>
      <c r="AU14" s="1">
        <f t="shared" ref="AU14:AU16" si="15">AT14/AS14</f>
        <v>3.890625</v>
      </c>
    </row>
    <row r="15" spans="1:47" x14ac:dyDescent="0.2">
      <c r="A15" s="1">
        <v>5</v>
      </c>
      <c r="B15" s="1">
        <v>286</v>
      </c>
      <c r="C15" s="1">
        <v>899</v>
      </c>
      <c r="D15" s="1">
        <f t="shared" si="8"/>
        <v>3.1433566433566433</v>
      </c>
      <c r="F15" s="1">
        <v>5</v>
      </c>
      <c r="G15" s="1">
        <v>292</v>
      </c>
      <c r="H15" s="1">
        <v>724</v>
      </c>
      <c r="I15" s="1">
        <f t="shared" si="9"/>
        <v>2.4794520547945207</v>
      </c>
      <c r="M15" s="1">
        <v>5</v>
      </c>
      <c r="N15" s="1">
        <v>120</v>
      </c>
      <c r="O15" s="1">
        <v>177</v>
      </c>
      <c r="P15" s="1">
        <f t="shared" si="10"/>
        <v>1.4750000000000001</v>
      </c>
      <c r="R15" s="1">
        <v>5</v>
      </c>
      <c r="S15" s="1">
        <v>164</v>
      </c>
      <c r="T15" s="1">
        <v>1340</v>
      </c>
      <c r="U15" s="1">
        <f t="shared" si="11"/>
        <v>8.1707317073170724</v>
      </c>
      <c r="V15" s="2"/>
      <c r="W15" s="2"/>
      <c r="X15" s="2"/>
      <c r="Y15" s="2"/>
      <c r="Z15" s="2"/>
      <c r="AA15" s="2"/>
      <c r="AB15" s="1">
        <v>5</v>
      </c>
      <c r="AC15" s="1">
        <v>183</v>
      </c>
      <c r="AD15" s="1">
        <v>423</v>
      </c>
      <c r="AE15" s="1">
        <f t="shared" si="12"/>
        <v>2.3114754098360657</v>
      </c>
      <c r="AG15" s="1">
        <v>5</v>
      </c>
      <c r="AH15" s="1">
        <v>200</v>
      </c>
      <c r="AI15" s="1">
        <v>463</v>
      </c>
      <c r="AJ15" s="1">
        <f t="shared" si="13"/>
        <v>2.3149999999999999</v>
      </c>
      <c r="AM15" s="1">
        <v>5</v>
      </c>
      <c r="AN15" s="1">
        <v>143</v>
      </c>
      <c r="AO15" s="1">
        <v>1465</v>
      </c>
      <c r="AP15" s="1">
        <f t="shared" si="14"/>
        <v>10.244755244755245</v>
      </c>
      <c r="AR15" s="1">
        <v>5</v>
      </c>
      <c r="AS15" s="1">
        <v>119</v>
      </c>
      <c r="AT15" s="1">
        <v>1188</v>
      </c>
      <c r="AU15" s="1">
        <f t="shared" si="15"/>
        <v>9.9831932773109244</v>
      </c>
    </row>
    <row r="16" spans="1:47" x14ac:dyDescent="0.2">
      <c r="A16" s="1" t="s">
        <v>35</v>
      </c>
      <c r="B16" s="1">
        <f>SUM(B13:B15)</f>
        <v>768</v>
      </c>
      <c r="C16" s="1">
        <f>SUM(C13:C15)</f>
        <v>2433</v>
      </c>
      <c r="D16" s="1">
        <f t="shared" si="8"/>
        <v>3.16796875</v>
      </c>
      <c r="F16" s="1" t="s">
        <v>35</v>
      </c>
      <c r="G16" s="1">
        <f>SUM(G13:G15)</f>
        <v>739</v>
      </c>
      <c r="H16" s="1">
        <f>SUM(H13:H15)</f>
        <v>1727</v>
      </c>
      <c r="I16" s="1">
        <f t="shared" si="9"/>
        <v>2.3369418132611637</v>
      </c>
      <c r="M16" s="1" t="s">
        <v>35</v>
      </c>
      <c r="N16" s="1">
        <f>SUM(N13:N15)</f>
        <v>318</v>
      </c>
      <c r="O16" s="1">
        <f>SUM(O13:O15)</f>
        <v>1019</v>
      </c>
      <c r="P16" s="1">
        <f t="shared" si="10"/>
        <v>3.2044025157232703</v>
      </c>
      <c r="R16" s="1" t="s">
        <v>35</v>
      </c>
      <c r="S16" s="1">
        <f>SUM(S13:S15)</f>
        <v>408</v>
      </c>
      <c r="T16" s="1">
        <f>SUM(T13:T15)</f>
        <v>2819</v>
      </c>
      <c r="U16" s="1">
        <f t="shared" si="11"/>
        <v>6.909313725490196</v>
      </c>
      <c r="V16" s="2"/>
      <c r="W16" s="2"/>
      <c r="X16" s="2"/>
      <c r="Y16" s="2"/>
      <c r="Z16" s="2"/>
      <c r="AA16" s="2"/>
      <c r="AB16" s="1" t="s">
        <v>35</v>
      </c>
      <c r="AC16" s="1">
        <f>SUM(AC13:AC15)</f>
        <v>526</v>
      </c>
      <c r="AD16" s="1">
        <f>SUM(AD13:AD15)</f>
        <v>1234</v>
      </c>
      <c r="AE16" s="1">
        <f t="shared" si="12"/>
        <v>2.3460076045627378</v>
      </c>
      <c r="AG16" s="1" t="s">
        <v>35</v>
      </c>
      <c r="AH16" s="1">
        <f>SUM(AH13:AH15)</f>
        <v>529</v>
      </c>
      <c r="AI16" s="1">
        <f>SUM(AI13:AI15)</f>
        <v>719</v>
      </c>
      <c r="AJ16" s="1">
        <f t="shared" si="13"/>
        <v>1.3591682419659736</v>
      </c>
      <c r="AM16" s="1" t="s">
        <v>35</v>
      </c>
      <c r="AN16" s="1">
        <f>SUM(AN13:AN15)</f>
        <v>352</v>
      </c>
      <c r="AO16" s="1">
        <f>SUM(AO13:AO15)</f>
        <v>1811</v>
      </c>
      <c r="AP16" s="1">
        <f t="shared" si="14"/>
        <v>5.1448863636363633</v>
      </c>
      <c r="AR16" s="1" t="s">
        <v>35</v>
      </c>
      <c r="AS16" s="1">
        <f>SUM(AS13:AS15)</f>
        <v>264</v>
      </c>
      <c r="AT16" s="1">
        <f>SUM(AT13:AT15)</f>
        <v>1482</v>
      </c>
      <c r="AU16" s="1">
        <f t="shared" si="15"/>
        <v>5.6136363636363633</v>
      </c>
    </row>
    <row r="18" spans="1:53" x14ac:dyDescent="0.2">
      <c r="A18" t="s">
        <v>16</v>
      </c>
      <c r="M18" t="s">
        <v>38</v>
      </c>
      <c r="AB18" t="s">
        <v>16</v>
      </c>
      <c r="AM18" t="s">
        <v>39</v>
      </c>
    </row>
    <row r="19" spans="1:53" x14ac:dyDescent="0.2">
      <c r="A19" t="s">
        <v>3</v>
      </c>
      <c r="F19" t="s">
        <v>8</v>
      </c>
      <c r="M19" t="s">
        <v>3</v>
      </c>
      <c r="AB19" t="s">
        <v>3</v>
      </c>
      <c r="AG19" t="s">
        <v>8</v>
      </c>
      <c r="AM19" t="s">
        <v>3</v>
      </c>
      <c r="AR19" t="s">
        <v>8</v>
      </c>
    </row>
    <row r="20" spans="1:53" x14ac:dyDescent="0.2">
      <c r="A20" s="1" t="s">
        <v>9</v>
      </c>
      <c r="B20" s="1" t="s">
        <v>10</v>
      </c>
      <c r="C20" s="1" t="s">
        <v>33</v>
      </c>
      <c r="D20" s="1" t="s">
        <v>34</v>
      </c>
      <c r="F20" s="1" t="s">
        <v>9</v>
      </c>
      <c r="G20" s="1" t="s">
        <v>10</v>
      </c>
      <c r="H20" s="1" t="s">
        <v>33</v>
      </c>
      <c r="I20" s="1" t="s">
        <v>34</v>
      </c>
      <c r="M20" s="1" t="s">
        <v>9</v>
      </c>
      <c r="N20" s="1" t="s">
        <v>10</v>
      </c>
      <c r="O20" s="1" t="s">
        <v>33</v>
      </c>
      <c r="P20" s="1" t="s">
        <v>34</v>
      </c>
      <c r="R20" s="1" t="s">
        <v>9</v>
      </c>
      <c r="S20" s="1" t="s">
        <v>10</v>
      </c>
      <c r="T20" s="1" t="s">
        <v>33</v>
      </c>
      <c r="U20" s="1" t="s">
        <v>34</v>
      </c>
      <c r="V20" s="2"/>
      <c r="W20" s="1" t="s">
        <v>9</v>
      </c>
      <c r="X20" s="1" t="s">
        <v>10</v>
      </c>
      <c r="Y20" s="1" t="s">
        <v>33</v>
      </c>
      <c r="Z20" s="1" t="s">
        <v>34</v>
      </c>
      <c r="AA20" s="2"/>
      <c r="AB20" s="1" t="s">
        <v>9</v>
      </c>
      <c r="AC20" s="1" t="s">
        <v>10</v>
      </c>
      <c r="AD20" s="1" t="s">
        <v>33</v>
      </c>
      <c r="AE20" s="1" t="s">
        <v>34</v>
      </c>
      <c r="AG20" s="1" t="s">
        <v>9</v>
      </c>
      <c r="AH20" s="1" t="s">
        <v>10</v>
      </c>
      <c r="AI20" s="1" t="s">
        <v>33</v>
      </c>
      <c r="AJ20" s="1" t="s">
        <v>34</v>
      </c>
      <c r="AM20" s="1" t="s">
        <v>9</v>
      </c>
      <c r="AN20" s="1" t="s">
        <v>10</v>
      </c>
      <c r="AO20" s="1" t="s">
        <v>33</v>
      </c>
      <c r="AP20" s="1" t="s">
        <v>34</v>
      </c>
      <c r="AR20" s="1" t="s">
        <v>9</v>
      </c>
      <c r="AS20" s="1" t="s">
        <v>10</v>
      </c>
      <c r="AT20" s="1" t="s">
        <v>33</v>
      </c>
      <c r="AU20" s="1" t="s">
        <v>34</v>
      </c>
    </row>
    <row r="21" spans="1:53" x14ac:dyDescent="0.2">
      <c r="A21" s="1">
        <v>3</v>
      </c>
      <c r="B21" s="1">
        <v>173</v>
      </c>
      <c r="C21" s="1">
        <v>408</v>
      </c>
      <c r="D21" s="1">
        <f>C21/B21</f>
        <v>2.3583815028901736</v>
      </c>
      <c r="F21" s="1">
        <v>3</v>
      </c>
      <c r="G21" s="1">
        <v>197</v>
      </c>
      <c r="H21" s="1">
        <v>326</v>
      </c>
      <c r="I21" s="1">
        <f>H21/G21</f>
        <v>1.6548223350253808</v>
      </c>
      <c r="M21" s="1">
        <v>3</v>
      </c>
      <c r="N21" s="1">
        <v>203</v>
      </c>
      <c r="O21" s="1">
        <v>880</v>
      </c>
      <c r="P21" s="1">
        <f>O21/N21</f>
        <v>4.3349753694581281</v>
      </c>
      <c r="R21" s="1">
        <v>3</v>
      </c>
      <c r="S21" s="1">
        <v>176</v>
      </c>
      <c r="T21" s="1">
        <v>711</v>
      </c>
      <c r="U21" s="1">
        <f>T21/S21</f>
        <v>4.0397727272727275</v>
      </c>
      <c r="V21" s="2"/>
      <c r="W21" s="1">
        <v>3</v>
      </c>
      <c r="X21" s="1">
        <v>161</v>
      </c>
      <c r="Y21" s="1">
        <v>292</v>
      </c>
      <c r="Z21" s="1">
        <f>Y21/X21</f>
        <v>1.813664596273292</v>
      </c>
      <c r="AA21" s="2"/>
      <c r="AB21" s="1">
        <v>3</v>
      </c>
      <c r="AC21" s="1">
        <v>187</v>
      </c>
      <c r="AD21" s="1">
        <v>635</v>
      </c>
      <c r="AE21" s="1">
        <f>AD21/AC21</f>
        <v>3.3957219251336896</v>
      </c>
      <c r="AG21" s="1">
        <v>3</v>
      </c>
      <c r="AH21" s="1">
        <v>131</v>
      </c>
      <c r="AI21" s="1">
        <v>15</v>
      </c>
      <c r="AJ21" s="1">
        <f>AI21/AH21</f>
        <v>0.11450381679389313</v>
      </c>
      <c r="AM21" s="1">
        <v>3</v>
      </c>
      <c r="AN21" s="1">
        <v>173</v>
      </c>
      <c r="AO21" s="1">
        <v>315</v>
      </c>
      <c r="AP21" s="1">
        <f>AO21/AN21</f>
        <v>1.8208092485549132</v>
      </c>
      <c r="AR21" s="1">
        <v>3</v>
      </c>
      <c r="AS21" s="1">
        <v>227</v>
      </c>
      <c r="AT21" s="1">
        <v>1148</v>
      </c>
      <c r="AU21" s="1">
        <f>AT21/AS21</f>
        <v>5.0572687224669606</v>
      </c>
    </row>
    <row r="22" spans="1:53" x14ac:dyDescent="0.2">
      <c r="A22" s="1">
        <v>4</v>
      </c>
      <c r="B22" s="1">
        <v>204</v>
      </c>
      <c r="C22" s="1">
        <v>1175</v>
      </c>
      <c r="D22" s="1">
        <f t="shared" ref="D22:D24" si="16">C22/B22</f>
        <v>5.7598039215686274</v>
      </c>
      <c r="F22" s="1">
        <v>4</v>
      </c>
      <c r="G22" s="1">
        <v>186</v>
      </c>
      <c r="H22" s="1">
        <v>964</v>
      </c>
      <c r="I22" s="1">
        <f t="shared" ref="I22:I24" si="17">H22/G22</f>
        <v>5.182795698924731</v>
      </c>
      <c r="M22" s="1">
        <v>4</v>
      </c>
      <c r="N22" s="1">
        <v>205</v>
      </c>
      <c r="O22" s="1">
        <v>1402</v>
      </c>
      <c r="P22" s="1">
        <f t="shared" ref="P22:P24" si="18">O22/N22</f>
        <v>6.8390243902439023</v>
      </c>
      <c r="R22" s="1">
        <v>4</v>
      </c>
      <c r="S22" s="1">
        <v>171</v>
      </c>
      <c r="T22" s="1">
        <v>1314</v>
      </c>
      <c r="U22" s="1">
        <f t="shared" ref="U22:U24" si="19">T22/S22</f>
        <v>7.6842105263157894</v>
      </c>
      <c r="V22" s="2"/>
      <c r="W22" s="1">
        <v>4</v>
      </c>
      <c r="X22" s="1">
        <v>181</v>
      </c>
      <c r="Y22" s="1">
        <v>877</v>
      </c>
      <c r="Z22" s="1">
        <f t="shared" ref="Z22:Z24" si="20">Y22/X22</f>
        <v>4.8453038674033149</v>
      </c>
      <c r="AA22" s="2"/>
      <c r="AB22" s="1">
        <v>4</v>
      </c>
      <c r="AC22" s="1">
        <v>197</v>
      </c>
      <c r="AD22" s="1">
        <v>1634</v>
      </c>
      <c r="AE22" s="1">
        <f t="shared" ref="AE22:AE24" si="21">AD22/AC22</f>
        <v>8.2944162436548226</v>
      </c>
      <c r="AG22" s="1">
        <v>4</v>
      </c>
      <c r="AH22" s="1">
        <v>182</v>
      </c>
      <c r="AI22" s="1">
        <v>129</v>
      </c>
      <c r="AJ22" s="1">
        <f t="shared" ref="AJ22:AJ24" si="22">AI22/AH22</f>
        <v>0.70879120879120883</v>
      </c>
      <c r="AM22" s="1">
        <v>4</v>
      </c>
      <c r="AN22" s="1">
        <v>203</v>
      </c>
      <c r="AO22" s="1">
        <v>1435</v>
      </c>
      <c r="AP22" s="1">
        <f t="shared" ref="AP22:AP24" si="23">AO22/AN22</f>
        <v>7.068965517241379</v>
      </c>
      <c r="AR22" s="1">
        <v>4</v>
      </c>
      <c r="AS22" s="1">
        <v>202</v>
      </c>
      <c r="AT22" s="1">
        <v>2474</v>
      </c>
      <c r="AU22" s="1">
        <f t="shared" ref="AU22:AU24" si="24">AT22/AS22</f>
        <v>12.247524752475247</v>
      </c>
    </row>
    <row r="23" spans="1:53" x14ac:dyDescent="0.2">
      <c r="A23" s="1">
        <v>5</v>
      </c>
      <c r="B23" s="1">
        <v>223</v>
      </c>
      <c r="C23" s="1">
        <v>1228</v>
      </c>
      <c r="D23" s="1">
        <f t="shared" si="16"/>
        <v>5.506726457399103</v>
      </c>
      <c r="F23" s="1">
        <v>5</v>
      </c>
      <c r="G23" s="1">
        <v>194</v>
      </c>
      <c r="H23" s="1">
        <v>722</v>
      </c>
      <c r="I23" s="1">
        <f t="shared" si="17"/>
        <v>3.7216494845360826</v>
      </c>
      <c r="M23" s="1">
        <v>5</v>
      </c>
      <c r="N23" s="1">
        <v>245</v>
      </c>
      <c r="O23" s="1">
        <v>1086</v>
      </c>
      <c r="P23" s="1">
        <f t="shared" si="18"/>
        <v>4.4326530612244897</v>
      </c>
      <c r="R23" s="1">
        <v>5</v>
      </c>
      <c r="S23" s="1">
        <v>174</v>
      </c>
      <c r="T23" s="1">
        <v>768</v>
      </c>
      <c r="U23" s="1">
        <f t="shared" si="19"/>
        <v>4.4137931034482758</v>
      </c>
      <c r="V23" s="2"/>
      <c r="W23" s="1">
        <v>5</v>
      </c>
      <c r="X23" s="1">
        <v>230</v>
      </c>
      <c r="Y23" s="1">
        <v>819</v>
      </c>
      <c r="Z23" s="1">
        <f t="shared" si="20"/>
        <v>3.5608695652173914</v>
      </c>
      <c r="AA23" s="2"/>
      <c r="AB23" s="1">
        <v>5</v>
      </c>
      <c r="AC23" s="1">
        <v>257</v>
      </c>
      <c r="AD23" s="1">
        <v>1152</v>
      </c>
      <c r="AE23" s="1">
        <f t="shared" si="21"/>
        <v>4.4824902723735409</v>
      </c>
      <c r="AG23" s="1">
        <v>5</v>
      </c>
      <c r="AH23" s="1">
        <v>244</v>
      </c>
      <c r="AI23" s="1">
        <v>174</v>
      </c>
      <c r="AJ23" s="1">
        <f t="shared" si="22"/>
        <v>0.71311475409836067</v>
      </c>
      <c r="AM23" s="1">
        <v>5</v>
      </c>
      <c r="AN23" s="1">
        <v>270</v>
      </c>
      <c r="AO23" s="1">
        <v>621</v>
      </c>
      <c r="AP23" s="1">
        <f t="shared" si="23"/>
        <v>2.2999999999999998</v>
      </c>
      <c r="AR23" s="1">
        <v>5</v>
      </c>
      <c r="AS23" s="1">
        <v>337</v>
      </c>
      <c r="AT23" s="1">
        <v>2202</v>
      </c>
      <c r="AU23" s="1">
        <f t="shared" si="24"/>
        <v>6.5341246290801189</v>
      </c>
    </row>
    <row r="24" spans="1:53" x14ac:dyDescent="0.2">
      <c r="A24" s="1" t="s">
        <v>35</v>
      </c>
      <c r="B24" s="1">
        <f>SUM(B21:B23)</f>
        <v>600</v>
      </c>
      <c r="C24" s="1">
        <f>SUM(C21:C23)</f>
        <v>2811</v>
      </c>
      <c r="D24" s="1">
        <f t="shared" si="16"/>
        <v>4.6849999999999996</v>
      </c>
      <c r="F24" s="1" t="s">
        <v>35</v>
      </c>
      <c r="G24" s="1">
        <f>SUM(G21:G23)</f>
        <v>577</v>
      </c>
      <c r="H24" s="1">
        <f>SUM(H21:H23)</f>
        <v>2012</v>
      </c>
      <c r="I24" s="1">
        <f t="shared" si="17"/>
        <v>3.4870017331022529</v>
      </c>
      <c r="M24" s="1" t="s">
        <v>35</v>
      </c>
      <c r="N24" s="1">
        <f>SUM(N21:N23)</f>
        <v>653</v>
      </c>
      <c r="O24" s="1">
        <f>SUM(O21:O23)</f>
        <v>3368</v>
      </c>
      <c r="P24" s="1">
        <f t="shared" si="18"/>
        <v>5.1577335375191424</v>
      </c>
      <c r="R24" s="1" t="s">
        <v>35</v>
      </c>
      <c r="S24" s="1">
        <f>SUM(S21:S23)</f>
        <v>521</v>
      </c>
      <c r="T24" s="1">
        <f>SUM(T21:T23)</f>
        <v>2793</v>
      </c>
      <c r="U24" s="1">
        <f t="shared" si="19"/>
        <v>5.3608445297504801</v>
      </c>
      <c r="V24" s="2"/>
      <c r="W24" s="1" t="s">
        <v>35</v>
      </c>
      <c r="X24" s="1">
        <f>SUM(X21:X23)</f>
        <v>572</v>
      </c>
      <c r="Y24" s="1">
        <f>SUM(Y21:Y23)</f>
        <v>1988</v>
      </c>
      <c r="Z24" s="1">
        <f t="shared" si="20"/>
        <v>3.4755244755244754</v>
      </c>
      <c r="AA24" s="2"/>
      <c r="AB24" s="1" t="s">
        <v>35</v>
      </c>
      <c r="AC24" s="1">
        <f>SUM(AC21:AC23)</f>
        <v>641</v>
      </c>
      <c r="AD24" s="1">
        <f>SUM(AD21:AD23)</f>
        <v>3421</v>
      </c>
      <c r="AE24" s="1">
        <f t="shared" si="21"/>
        <v>5.3369734789391572</v>
      </c>
      <c r="AG24" s="1" t="s">
        <v>35</v>
      </c>
      <c r="AH24" s="1">
        <f>SUM(AH21:AH23)</f>
        <v>557</v>
      </c>
      <c r="AI24" s="1">
        <f>SUM(AI21:AI23)</f>
        <v>318</v>
      </c>
      <c r="AJ24" s="1">
        <f t="shared" si="22"/>
        <v>0.57091561938958713</v>
      </c>
      <c r="AM24" s="1" t="s">
        <v>35</v>
      </c>
      <c r="AN24" s="1">
        <f>SUM(AN21:AN23)</f>
        <v>646</v>
      </c>
      <c r="AO24" s="1">
        <f>SUM(AO21:AO23)</f>
        <v>2371</v>
      </c>
      <c r="AP24" s="1">
        <f t="shared" si="23"/>
        <v>3.670278637770898</v>
      </c>
      <c r="AR24" s="1" t="s">
        <v>35</v>
      </c>
      <c r="AS24" s="1">
        <f>SUM(AS21:AS23)</f>
        <v>766</v>
      </c>
      <c r="AT24" s="1">
        <f>SUM(AT21:AT23)</f>
        <v>5824</v>
      </c>
      <c r="AU24" s="1">
        <f t="shared" si="24"/>
        <v>7.6031331592689293</v>
      </c>
    </row>
    <row r="25" spans="1:53" x14ac:dyDescent="0.2">
      <c r="A25" s="2"/>
      <c r="B25" s="2"/>
      <c r="C25" s="2"/>
      <c r="D25" s="2"/>
      <c r="F25" s="2"/>
      <c r="G25" s="2"/>
      <c r="H25" s="2"/>
      <c r="I25" s="2"/>
      <c r="M25" s="2"/>
      <c r="N25" s="2"/>
      <c r="O25" s="2"/>
      <c r="P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G25" s="2"/>
      <c r="AH25" s="2"/>
      <c r="AI25" s="2"/>
      <c r="AJ25" s="2"/>
      <c r="AM25" s="2"/>
      <c r="AN25" s="2"/>
      <c r="AO25" s="2"/>
      <c r="AP25" s="2"/>
      <c r="AR25" s="2"/>
      <c r="AS25" s="2"/>
      <c r="AT25" s="2"/>
      <c r="AU25" s="2"/>
    </row>
    <row r="26" spans="1:53" x14ac:dyDescent="0.2">
      <c r="A26" t="s">
        <v>64</v>
      </c>
      <c r="M26" t="s">
        <v>66</v>
      </c>
      <c r="AB26" t="s">
        <v>64</v>
      </c>
      <c r="AM26" s="6" t="s">
        <v>67</v>
      </c>
      <c r="AN26" s="7"/>
      <c r="AO26" s="7"/>
      <c r="AP26" s="7"/>
      <c r="AQ26" s="6"/>
      <c r="AR26" s="7"/>
      <c r="AS26" s="7"/>
      <c r="AT26" s="7"/>
      <c r="AU26" s="7"/>
      <c r="AV26" s="6"/>
      <c r="AW26" s="6"/>
      <c r="AX26" s="6"/>
      <c r="AY26" s="6"/>
      <c r="AZ26" s="6"/>
      <c r="BA26" s="6"/>
    </row>
    <row r="27" spans="1:53" x14ac:dyDescent="0.2">
      <c r="A27" t="s">
        <v>3</v>
      </c>
      <c r="F27" t="s">
        <v>8</v>
      </c>
      <c r="M27" t="s">
        <v>3</v>
      </c>
      <c r="AB27" t="s">
        <v>3</v>
      </c>
      <c r="AG27" t="s">
        <v>8</v>
      </c>
      <c r="AM27" s="7" t="s">
        <v>3</v>
      </c>
      <c r="AN27" s="7"/>
      <c r="AO27" s="7"/>
      <c r="AP27" s="7"/>
      <c r="AQ27" s="6"/>
      <c r="AR27" s="6" t="s">
        <v>8</v>
      </c>
      <c r="AS27" s="7"/>
      <c r="AT27" s="7"/>
      <c r="AU27" s="7"/>
      <c r="AV27" s="6"/>
      <c r="AW27" s="6"/>
      <c r="AX27" s="6"/>
      <c r="AY27" s="6"/>
      <c r="AZ27" s="6"/>
      <c r="BA27" s="6"/>
    </row>
    <row r="28" spans="1:53" x14ac:dyDescent="0.2">
      <c r="A28" s="1" t="s">
        <v>9</v>
      </c>
      <c r="B28" s="1" t="s">
        <v>10</v>
      </c>
      <c r="C28" s="1" t="s">
        <v>33</v>
      </c>
      <c r="D28" s="1" t="s">
        <v>34</v>
      </c>
      <c r="F28" s="1" t="s">
        <v>9</v>
      </c>
      <c r="G28" s="1" t="s">
        <v>10</v>
      </c>
      <c r="H28" s="1" t="s">
        <v>33</v>
      </c>
      <c r="I28" s="1" t="s">
        <v>34</v>
      </c>
      <c r="M28" s="1" t="s">
        <v>9</v>
      </c>
      <c r="N28" s="1" t="s">
        <v>10</v>
      </c>
      <c r="O28" s="1" t="s">
        <v>33</v>
      </c>
      <c r="P28" s="1" t="s">
        <v>34</v>
      </c>
      <c r="R28" s="1" t="s">
        <v>9</v>
      </c>
      <c r="S28" s="1" t="s">
        <v>10</v>
      </c>
      <c r="T28" s="1" t="s">
        <v>33</v>
      </c>
      <c r="U28" s="1" t="s">
        <v>34</v>
      </c>
      <c r="V28" s="2"/>
      <c r="W28" s="1" t="s">
        <v>9</v>
      </c>
      <c r="X28" s="1" t="s">
        <v>10</v>
      </c>
      <c r="Y28" s="1" t="s">
        <v>33</v>
      </c>
      <c r="Z28" s="1" t="s">
        <v>34</v>
      </c>
      <c r="AA28" s="2"/>
      <c r="AB28" s="1" t="s">
        <v>9</v>
      </c>
      <c r="AC28" s="1" t="s">
        <v>10</v>
      </c>
      <c r="AD28" s="1" t="s">
        <v>33</v>
      </c>
      <c r="AE28" s="1" t="s">
        <v>34</v>
      </c>
      <c r="AG28" s="1" t="s">
        <v>9</v>
      </c>
      <c r="AH28" s="1" t="s">
        <v>10</v>
      </c>
      <c r="AI28" s="1" t="s">
        <v>33</v>
      </c>
      <c r="AJ28" s="1" t="s">
        <v>34</v>
      </c>
      <c r="AM28" s="4" t="s">
        <v>9</v>
      </c>
      <c r="AN28" s="4" t="s">
        <v>10</v>
      </c>
      <c r="AO28" s="4" t="s">
        <v>33</v>
      </c>
      <c r="AP28" s="4" t="s">
        <v>34</v>
      </c>
      <c r="AQ28" s="6"/>
      <c r="AR28" s="4" t="s">
        <v>9</v>
      </c>
      <c r="AS28" s="4" t="s">
        <v>10</v>
      </c>
      <c r="AT28" s="4" t="s">
        <v>33</v>
      </c>
      <c r="AU28" s="4" t="s">
        <v>34</v>
      </c>
      <c r="AV28" s="6"/>
      <c r="AW28" s="4" t="s">
        <v>9</v>
      </c>
      <c r="AX28" s="4" t="s">
        <v>10</v>
      </c>
      <c r="AY28" s="4" t="s">
        <v>33</v>
      </c>
      <c r="AZ28" s="4" t="s">
        <v>34</v>
      </c>
      <c r="BA28" s="6"/>
    </row>
    <row r="29" spans="1:53" x14ac:dyDescent="0.2">
      <c r="A29" s="1">
        <v>3</v>
      </c>
      <c r="B29" s="1"/>
      <c r="C29" s="1"/>
      <c r="D29" s="1" t="e">
        <f>C29/B29</f>
        <v>#DIV/0!</v>
      </c>
      <c r="F29" s="1">
        <v>3</v>
      </c>
      <c r="G29" s="1"/>
      <c r="H29" s="1"/>
      <c r="I29" s="1" t="e">
        <f>H29/G29</f>
        <v>#DIV/0!</v>
      </c>
      <c r="M29" s="1">
        <v>3</v>
      </c>
      <c r="N29" s="1">
        <v>158</v>
      </c>
      <c r="O29" s="1">
        <v>1090</v>
      </c>
      <c r="P29" s="1">
        <f>O29/N29</f>
        <v>6.8987341772151902</v>
      </c>
      <c r="R29" s="1">
        <v>3</v>
      </c>
      <c r="S29" s="1">
        <v>136</v>
      </c>
      <c r="T29" s="1">
        <v>888</v>
      </c>
      <c r="U29" s="1">
        <f>T29/S29</f>
        <v>6.5294117647058822</v>
      </c>
      <c r="V29" s="2"/>
      <c r="W29" s="1">
        <v>3</v>
      </c>
      <c r="X29" s="1">
        <v>178</v>
      </c>
      <c r="Y29" s="1">
        <v>887</v>
      </c>
      <c r="Z29" s="1">
        <f>Y29/X29</f>
        <v>4.9831460674157304</v>
      </c>
      <c r="AA29" s="2"/>
      <c r="AB29" s="1">
        <v>3</v>
      </c>
      <c r="AC29" s="1">
        <v>248</v>
      </c>
      <c r="AD29" s="1">
        <v>199</v>
      </c>
      <c r="AE29" s="1">
        <f>AD29/AC29</f>
        <v>0.80241935483870963</v>
      </c>
      <c r="AG29" s="1">
        <v>3</v>
      </c>
      <c r="AH29" s="1">
        <v>162</v>
      </c>
      <c r="AI29" s="1">
        <v>152</v>
      </c>
      <c r="AJ29" s="1">
        <f>AI29/AH29</f>
        <v>0.93827160493827155</v>
      </c>
      <c r="AM29" s="4">
        <v>3</v>
      </c>
      <c r="AN29" s="4">
        <v>206</v>
      </c>
      <c r="AO29" s="4">
        <v>217</v>
      </c>
      <c r="AP29" s="4">
        <f>AO29/AN29</f>
        <v>1.0533980582524272</v>
      </c>
      <c r="AQ29" s="6"/>
      <c r="AR29" s="4">
        <v>3</v>
      </c>
      <c r="AS29" s="4">
        <v>211</v>
      </c>
      <c r="AT29" s="4">
        <v>211</v>
      </c>
      <c r="AU29" s="4">
        <f>AT29/AS29</f>
        <v>1</v>
      </c>
      <c r="AV29" s="6"/>
      <c r="AW29" s="4">
        <v>3</v>
      </c>
      <c r="AX29" s="4">
        <v>249</v>
      </c>
      <c r="AY29" s="4">
        <v>552</v>
      </c>
      <c r="AZ29" s="4">
        <f>AY29/AX29</f>
        <v>2.2168674698795181</v>
      </c>
      <c r="BA29" s="6"/>
    </row>
    <row r="30" spans="1:53" x14ac:dyDescent="0.2">
      <c r="A30" s="1">
        <v>4</v>
      </c>
      <c r="B30" s="1"/>
      <c r="C30" s="1"/>
      <c r="D30" s="1" t="e">
        <f t="shared" ref="D30:D32" si="25">C30/B30</f>
        <v>#DIV/0!</v>
      </c>
      <c r="F30" s="1">
        <v>4</v>
      </c>
      <c r="G30" s="1"/>
      <c r="H30" s="1"/>
      <c r="I30" s="1" t="e">
        <f t="shared" ref="I30:I32" si="26">H30/G30</f>
        <v>#DIV/0!</v>
      </c>
      <c r="M30" s="1">
        <v>4</v>
      </c>
      <c r="N30" s="1">
        <v>218</v>
      </c>
      <c r="O30" s="1">
        <v>1116</v>
      </c>
      <c r="P30" s="1">
        <f t="shared" ref="P30:P32" si="27">O30/N30</f>
        <v>5.1192660550458715</v>
      </c>
      <c r="R30" s="1">
        <v>4</v>
      </c>
      <c r="S30" s="1">
        <v>192</v>
      </c>
      <c r="T30" s="1">
        <v>1176</v>
      </c>
      <c r="U30" s="1">
        <f t="shared" ref="U30:U32" si="28">T30/S30</f>
        <v>6.125</v>
      </c>
      <c r="V30" s="2"/>
      <c r="W30" s="1">
        <v>4</v>
      </c>
      <c r="X30" s="1">
        <v>155</v>
      </c>
      <c r="Y30" s="1">
        <v>1107</v>
      </c>
      <c r="Z30" s="1">
        <f t="shared" ref="Z30:Z32" si="29">Y30/X30</f>
        <v>7.1419354838709674</v>
      </c>
      <c r="AA30" s="2"/>
      <c r="AB30" s="1">
        <v>4</v>
      </c>
      <c r="AC30" s="1">
        <v>224</v>
      </c>
      <c r="AD30" s="1">
        <v>1248</v>
      </c>
      <c r="AE30" s="1">
        <f t="shared" ref="AE30:AE32" si="30">AD30/AC30</f>
        <v>5.5714285714285712</v>
      </c>
      <c r="AG30" s="1">
        <v>4</v>
      </c>
      <c r="AH30" s="1">
        <v>189</v>
      </c>
      <c r="AI30" s="1">
        <v>357</v>
      </c>
      <c r="AJ30" s="1">
        <f t="shared" ref="AJ30:AJ32" si="31">AI30/AH30</f>
        <v>1.8888888888888888</v>
      </c>
      <c r="AM30" s="4">
        <v>4</v>
      </c>
      <c r="AN30" s="4">
        <v>222</v>
      </c>
      <c r="AO30" s="4">
        <v>807</v>
      </c>
      <c r="AP30" s="4">
        <f t="shared" ref="AP30:AP32" si="32">AO30/AN30</f>
        <v>3.6351351351351351</v>
      </c>
      <c r="AQ30" s="6"/>
      <c r="AR30" s="4">
        <v>4</v>
      </c>
      <c r="AS30" s="4">
        <v>221</v>
      </c>
      <c r="AT30" s="4">
        <v>413</v>
      </c>
      <c r="AU30" s="4">
        <f t="shared" ref="AU30:AU32" si="33">AT30/AS30</f>
        <v>1.8687782805429864</v>
      </c>
      <c r="AV30" s="6"/>
      <c r="AW30" s="4">
        <v>4</v>
      </c>
      <c r="AX30" s="4">
        <v>249</v>
      </c>
      <c r="AY30" s="4">
        <v>1219</v>
      </c>
      <c r="AZ30" s="4">
        <f t="shared" ref="AZ30:AZ32" si="34">AY30/AX30</f>
        <v>4.8955823293172687</v>
      </c>
      <c r="BA30" s="6"/>
    </row>
    <row r="31" spans="1:53" x14ac:dyDescent="0.2">
      <c r="A31" s="1">
        <v>5</v>
      </c>
      <c r="B31" s="1"/>
      <c r="C31" s="1"/>
      <c r="D31" s="1" t="e">
        <f t="shared" si="25"/>
        <v>#DIV/0!</v>
      </c>
      <c r="F31" s="1">
        <v>5</v>
      </c>
      <c r="G31" s="1"/>
      <c r="H31" s="1"/>
      <c r="I31" s="1" t="e">
        <f t="shared" si="26"/>
        <v>#DIV/0!</v>
      </c>
      <c r="M31" s="1">
        <v>5</v>
      </c>
      <c r="N31" s="1">
        <v>180</v>
      </c>
      <c r="O31" s="1">
        <v>365</v>
      </c>
      <c r="P31" s="1">
        <f t="shared" si="27"/>
        <v>2.0277777777777777</v>
      </c>
      <c r="R31" s="1">
        <v>5</v>
      </c>
      <c r="S31" s="1">
        <v>223</v>
      </c>
      <c r="T31" s="1">
        <v>339</v>
      </c>
      <c r="U31" s="1">
        <f t="shared" si="28"/>
        <v>1.5201793721973094</v>
      </c>
      <c r="V31" s="2"/>
      <c r="W31" s="1">
        <v>5</v>
      </c>
      <c r="X31" s="1">
        <v>169</v>
      </c>
      <c r="Y31" s="1">
        <v>319</v>
      </c>
      <c r="Z31" s="1">
        <f t="shared" si="29"/>
        <v>1.8875739644970415</v>
      </c>
      <c r="AA31" s="2"/>
      <c r="AB31" s="1">
        <v>5</v>
      </c>
      <c r="AC31" s="1">
        <v>287</v>
      </c>
      <c r="AD31" s="1">
        <v>944</v>
      </c>
      <c r="AE31" s="1">
        <f t="shared" si="30"/>
        <v>3.2891986062717771</v>
      </c>
      <c r="AG31" s="1">
        <v>5</v>
      </c>
      <c r="AH31" s="1">
        <v>227</v>
      </c>
      <c r="AI31" s="1">
        <v>119</v>
      </c>
      <c r="AJ31" s="1">
        <f t="shared" si="31"/>
        <v>0.52422907488986781</v>
      </c>
      <c r="AM31" s="4">
        <v>5</v>
      </c>
      <c r="AN31" s="4">
        <v>260</v>
      </c>
      <c r="AO31" s="4">
        <v>421</v>
      </c>
      <c r="AP31" s="4">
        <f t="shared" si="32"/>
        <v>1.6192307692307693</v>
      </c>
      <c r="AQ31" s="6"/>
      <c r="AR31" s="4">
        <v>5</v>
      </c>
      <c r="AS31" s="4">
        <v>263</v>
      </c>
      <c r="AT31" s="4">
        <v>321</v>
      </c>
      <c r="AU31" s="4">
        <f t="shared" si="33"/>
        <v>1.2205323193916351</v>
      </c>
      <c r="AV31" s="6"/>
      <c r="AW31" s="4">
        <v>5</v>
      </c>
      <c r="AX31" s="4">
        <v>262</v>
      </c>
      <c r="AY31" s="4">
        <v>405</v>
      </c>
      <c r="AZ31" s="4">
        <f t="shared" si="34"/>
        <v>1.5458015267175573</v>
      </c>
      <c r="BA31" s="6"/>
    </row>
    <row r="32" spans="1:53" x14ac:dyDescent="0.2">
      <c r="A32" s="1" t="s">
        <v>35</v>
      </c>
      <c r="B32" s="1">
        <f>SUM(B29:B31)</f>
        <v>0</v>
      </c>
      <c r="C32" s="1">
        <f>SUM(C29:C31)</f>
        <v>0</v>
      </c>
      <c r="D32" s="1" t="e">
        <f t="shared" si="25"/>
        <v>#DIV/0!</v>
      </c>
      <c r="F32" s="1" t="s">
        <v>35</v>
      </c>
      <c r="G32" s="1">
        <f>SUM(G29:G31)</f>
        <v>0</v>
      </c>
      <c r="H32" s="1">
        <f>SUM(H29:H31)</f>
        <v>0</v>
      </c>
      <c r="I32" s="1" t="e">
        <f t="shared" si="26"/>
        <v>#DIV/0!</v>
      </c>
      <c r="M32" s="1" t="s">
        <v>35</v>
      </c>
      <c r="N32" s="1">
        <f>SUM(N29:N31)</f>
        <v>556</v>
      </c>
      <c r="O32" s="1">
        <f>SUM(O29:O31)</f>
        <v>2571</v>
      </c>
      <c r="P32" s="1">
        <f t="shared" si="27"/>
        <v>4.6241007194244608</v>
      </c>
      <c r="R32" s="1" t="s">
        <v>35</v>
      </c>
      <c r="S32" s="1">
        <f>SUM(S29:S31)</f>
        <v>551</v>
      </c>
      <c r="T32" s="1">
        <f>SUM(T29:T31)</f>
        <v>2403</v>
      </c>
      <c r="U32" s="1">
        <f t="shared" si="28"/>
        <v>4.3611615245009077</v>
      </c>
      <c r="V32" s="2"/>
      <c r="W32" s="1" t="s">
        <v>35</v>
      </c>
      <c r="X32" s="1">
        <f>SUM(X29:X31)</f>
        <v>502</v>
      </c>
      <c r="Y32" s="1">
        <f>SUM(Y29:Y31)</f>
        <v>2313</v>
      </c>
      <c r="Z32" s="1">
        <f t="shared" si="29"/>
        <v>4.6075697211155378</v>
      </c>
      <c r="AA32" s="2"/>
      <c r="AB32" s="1" t="s">
        <v>35</v>
      </c>
      <c r="AC32" s="1">
        <f>SUM(AC29:AC31)</f>
        <v>759</v>
      </c>
      <c r="AD32" s="1">
        <f>SUM(AD29:AD31)</f>
        <v>2391</v>
      </c>
      <c r="AE32" s="1">
        <f t="shared" si="30"/>
        <v>3.150197628458498</v>
      </c>
      <c r="AG32" s="1" t="s">
        <v>35</v>
      </c>
      <c r="AH32" s="1">
        <f>SUM(AH29:AH31)</f>
        <v>578</v>
      </c>
      <c r="AI32" s="1">
        <f>SUM(AI29:AI31)</f>
        <v>628</v>
      </c>
      <c r="AJ32" s="1">
        <f t="shared" si="31"/>
        <v>1.0865051903114187</v>
      </c>
      <c r="AM32" s="4" t="s">
        <v>35</v>
      </c>
      <c r="AN32" s="4">
        <f>SUM(AN29:AN31)</f>
        <v>688</v>
      </c>
      <c r="AO32" s="4">
        <f>SUM(AO29:AO31)</f>
        <v>1445</v>
      </c>
      <c r="AP32" s="4">
        <f t="shared" si="32"/>
        <v>2.1002906976744184</v>
      </c>
      <c r="AQ32" s="6"/>
      <c r="AR32" s="4" t="s">
        <v>35</v>
      </c>
      <c r="AS32" s="4">
        <f>SUM(AS29:AS31)</f>
        <v>695</v>
      </c>
      <c r="AT32" s="4">
        <f>SUM(AT29:AT31)</f>
        <v>945</v>
      </c>
      <c r="AU32" s="4">
        <f t="shared" si="33"/>
        <v>1.3597122302158273</v>
      </c>
      <c r="AV32" s="6"/>
      <c r="AW32" s="4" t="s">
        <v>35</v>
      </c>
      <c r="AX32" s="4">
        <f>SUM(AX29:AX31)</f>
        <v>760</v>
      </c>
      <c r="AY32" s="4">
        <f>SUM(AY29:AY31)</f>
        <v>2176</v>
      </c>
      <c r="AZ32" s="4">
        <f t="shared" si="34"/>
        <v>2.8631578947368421</v>
      </c>
      <c r="BA32" s="6"/>
    </row>
    <row r="33" spans="1:51" x14ac:dyDescent="0.2">
      <c r="B33" s="2"/>
      <c r="C33" s="2"/>
      <c r="D33" s="2"/>
      <c r="E33" s="2"/>
      <c r="G33" s="2"/>
      <c r="H33" s="2"/>
      <c r="I33" s="2"/>
      <c r="J33" s="2"/>
      <c r="M33" s="2"/>
      <c r="N33" s="2"/>
      <c r="O33" s="2"/>
      <c r="P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M33" s="2"/>
      <c r="AN33" s="2"/>
      <c r="AO33" s="2"/>
      <c r="AP33" s="2"/>
      <c r="AR33" s="2"/>
      <c r="AS33" s="2"/>
      <c r="AT33" s="2"/>
      <c r="AU33" s="2"/>
    </row>
    <row r="35" spans="1:51" x14ac:dyDescent="0.2">
      <c r="AX35" s="2"/>
      <c r="AY35" s="2"/>
    </row>
    <row r="36" spans="1:51" x14ac:dyDescent="0.2">
      <c r="C36" t="s">
        <v>40</v>
      </c>
      <c r="O36" t="s">
        <v>40</v>
      </c>
      <c r="AD36" t="s">
        <v>40</v>
      </c>
      <c r="AO36" t="s">
        <v>40</v>
      </c>
      <c r="AX36" s="2"/>
      <c r="AY36" s="2"/>
    </row>
    <row r="37" spans="1:51" x14ac:dyDescent="0.2">
      <c r="A37" s="1" t="s">
        <v>9</v>
      </c>
      <c r="B37" t="s">
        <v>41</v>
      </c>
      <c r="C37" t="s">
        <v>42</v>
      </c>
      <c r="D37" t="s">
        <v>19</v>
      </c>
      <c r="E37" t="s">
        <v>43</v>
      </c>
      <c r="F37" t="s">
        <v>44</v>
      </c>
      <c r="M37" s="1" t="s">
        <v>9</v>
      </c>
      <c r="N37" t="s">
        <v>22</v>
      </c>
      <c r="O37" t="s">
        <v>23</v>
      </c>
      <c r="P37" t="s">
        <v>24</v>
      </c>
      <c r="Q37" t="s">
        <v>70</v>
      </c>
      <c r="R37" t="s">
        <v>45</v>
      </c>
      <c r="S37" t="s">
        <v>46</v>
      </c>
      <c r="T37" t="s">
        <v>26</v>
      </c>
      <c r="U37" t="s">
        <v>47</v>
      </c>
      <c r="AB37" s="1" t="s">
        <v>9</v>
      </c>
      <c r="AC37" t="s">
        <v>41</v>
      </c>
      <c r="AD37" t="s">
        <v>42</v>
      </c>
      <c r="AE37" t="s">
        <v>19</v>
      </c>
      <c r="AF37" t="s">
        <v>64</v>
      </c>
      <c r="AG37" t="s">
        <v>43</v>
      </c>
      <c r="AH37" t="s">
        <v>44</v>
      </c>
      <c r="AM37" s="1" t="s">
        <v>9</v>
      </c>
      <c r="AN37" t="s">
        <v>27</v>
      </c>
      <c r="AO37" t="s">
        <v>28</v>
      </c>
      <c r="AP37" t="s">
        <v>29</v>
      </c>
      <c r="AQ37" t="s">
        <v>30</v>
      </c>
      <c r="AR37" t="s">
        <v>48</v>
      </c>
      <c r="AS37" t="s">
        <v>26</v>
      </c>
      <c r="AT37" t="s">
        <v>47</v>
      </c>
      <c r="AX37" s="2"/>
      <c r="AY37" s="2"/>
    </row>
    <row r="38" spans="1:51" x14ac:dyDescent="0.2">
      <c r="A38" s="1">
        <v>3</v>
      </c>
      <c r="B38">
        <f>AVERAGE(D5,I5)</f>
        <v>1.5804524026135143</v>
      </c>
      <c r="C38">
        <f>AVERAGE(D13,I13)</f>
        <v>1.0454545454545454</v>
      </c>
      <c r="D38">
        <f>AVERAGE(D21,I21)</f>
        <v>2.0066019189577773</v>
      </c>
      <c r="E38">
        <f>AVERAGE(B38:D38)</f>
        <v>1.5441696223419459</v>
      </c>
      <c r="F38">
        <f>STDEV(B38:D38)/SQRT(3)</f>
        <v>0.27805179284095949</v>
      </c>
      <c r="M38" s="1">
        <v>3</v>
      </c>
      <c r="N38">
        <f>AVERAGE(P5,U5)</f>
        <v>5.2714780786589301</v>
      </c>
      <c r="O38">
        <f>AVERAGE(P13,U13)</f>
        <v>3.2629734848484846</v>
      </c>
      <c r="P38">
        <f>AVERAGE(Z21,U21,P21)</f>
        <v>3.3961375643347158</v>
      </c>
      <c r="Q38">
        <f>AVERAGE(P29,U29,Z29)</f>
        <v>6.1370973364456018</v>
      </c>
      <c r="R38">
        <f>AVERAGE(N38:Q38)</f>
        <v>4.516921616071933</v>
      </c>
      <c r="S38">
        <f>STDEV(N38:Q38)/SQRT(4)</f>
        <v>0.70845298753383668</v>
      </c>
      <c r="T38">
        <f>_xlfn.T.TEST(B38:D38,N38:Q38,2,2)</f>
        <v>1.8895146128632249E-2</v>
      </c>
      <c r="U38" t="s">
        <v>49</v>
      </c>
      <c r="AB38" s="1">
        <v>3</v>
      </c>
      <c r="AC38">
        <f>AVERAGE(AE5,AJ5)</f>
        <v>1.0773376848143204</v>
      </c>
      <c r="AD38">
        <f>AVERAGE(AE13,AJ13)</f>
        <v>0.39396816123849865</v>
      </c>
      <c r="AE38">
        <f>AVERAGE(AE21,AJ21)</f>
        <v>1.7551128709637913</v>
      </c>
      <c r="AF38">
        <f>AVERAGE(AE29,AJ29)</f>
        <v>0.87034547988849065</v>
      </c>
      <c r="AG38">
        <f>AVERAGE(AC38:AF38)</f>
        <v>1.0241910492262751</v>
      </c>
      <c r="AH38">
        <f>STDEV(AC38:AF38)/SQRT(4)</f>
        <v>0.28253622512799703</v>
      </c>
      <c r="AM38" s="1">
        <v>3</v>
      </c>
      <c r="AN38">
        <f>AVERAGE(AP5,AU5)</f>
        <v>3.9275485032335489</v>
      </c>
      <c r="AO38">
        <f>AVERAGE(AP13,AU13)</f>
        <v>0.70230607966457026</v>
      </c>
      <c r="AP38">
        <f>AVERAGE(AP21,AU21)</f>
        <v>3.4390389855109369</v>
      </c>
      <c r="AQ38">
        <f>AVERAGE(AN38:AP38)</f>
        <v>2.6896311894696852</v>
      </c>
      <c r="AR38">
        <f>STDEV(AN38:AP38)/SQRT(3)</f>
        <v>1.0036194840464239</v>
      </c>
      <c r="AS38">
        <f>_xlfn.T.TEST(AC38:AF38,AN38:AP38,2,2)</f>
        <v>0.12470870530865877</v>
      </c>
    </row>
    <row r="39" spans="1:51" x14ac:dyDescent="0.2">
      <c r="A39" s="1">
        <v>4</v>
      </c>
      <c r="B39">
        <f>AVERAGE(D6,I6)</f>
        <v>7.1368148106842133</v>
      </c>
      <c r="C39">
        <f>AVERAGE(D14,I14)</f>
        <v>4.3495370370370372</v>
      </c>
      <c r="D39">
        <f>AVERAGE(D22,I22)</f>
        <v>5.4712998102466788</v>
      </c>
      <c r="E39">
        <f t="shared" ref="E39:E41" si="35">AVERAGE(B39:D39)</f>
        <v>5.6525505526559767</v>
      </c>
      <c r="F39">
        <f t="shared" ref="F39:F41" si="36">STDEV(B39:D39)/SQRT(3)</f>
        <v>0.80970534158726237</v>
      </c>
      <c r="M39" s="1">
        <v>4</v>
      </c>
      <c r="N39">
        <f>AVERAGE(P6,U6)</f>
        <v>9.2757998194764824</v>
      </c>
      <c r="O39">
        <f>AVERAGE(P14,U14)</f>
        <v>6.7276119402985071</v>
      </c>
      <c r="P39">
        <f t="shared" ref="P39:P41" si="37">AVERAGE(Z22,U22,P22)</f>
        <v>6.4561795946543361</v>
      </c>
      <c r="Q39">
        <f t="shared" ref="Q39:Q41" si="38">AVERAGE(P30,U30,Z30)</f>
        <v>6.1287338463056136</v>
      </c>
      <c r="R39">
        <f t="shared" ref="R39:R41" si="39">AVERAGE(N39:Q39)</f>
        <v>7.1470813001837357</v>
      </c>
      <c r="S39">
        <f t="shared" ref="S39:S41" si="40">STDEV(N39:Q39)/SQRT(4)</f>
        <v>0.72005635090745135</v>
      </c>
      <c r="T39">
        <f t="shared" ref="T39:T41" si="41">_xlfn.T.TEST(B39:D39,N39:Q39,2,2)</f>
        <v>0.2281194008518799</v>
      </c>
      <c r="AB39" s="1">
        <v>4</v>
      </c>
      <c r="AC39">
        <f>AVERAGE(AE6,AJ6)</f>
        <v>4.6544759825327517</v>
      </c>
      <c r="AD39">
        <f>AVERAGE(AE14,AJ14)</f>
        <v>2.7015151515151516</v>
      </c>
      <c r="AE39">
        <f>AVERAGE(AE22,AJ22)</f>
        <v>4.5016037262230153</v>
      </c>
      <c r="AF39">
        <f t="shared" ref="AF39:AF41" si="42">AVERAGE(AE30,AJ30)</f>
        <v>3.7301587301587302</v>
      </c>
      <c r="AG39">
        <f t="shared" ref="AG39:AG41" si="43">AVERAGE(AC39:AF39)</f>
        <v>3.8969383976074123</v>
      </c>
      <c r="AH39">
        <f t="shared" ref="AH39:AH41" si="44">STDEV(AC39:AF39)/SQRT(4)</f>
        <v>0.44687204982488943</v>
      </c>
      <c r="AM39" s="1">
        <v>4</v>
      </c>
      <c r="AN39">
        <f>AVERAGE(AP6,AU6)</f>
        <v>8.4881345891831046</v>
      </c>
      <c r="AO39">
        <f>AVERAGE(AP14,AU14)</f>
        <v>3.1880309466019416</v>
      </c>
      <c r="AP39">
        <f>AVERAGE(AP22,AU22)</f>
        <v>9.658245134858312</v>
      </c>
      <c r="AQ39">
        <f>AVERAGE(AN39:AP39)</f>
        <v>7.1114702235477862</v>
      </c>
      <c r="AR39">
        <f>STDEV(AN39:AP39)/SQRT(3)</f>
        <v>1.9905879778084059</v>
      </c>
      <c r="AS39">
        <f>_xlfn.T.TEST(AC39:AF39,AN39:AP39,2,2)</f>
        <v>0.12520452414971517</v>
      </c>
    </row>
    <row r="40" spans="1:51" x14ac:dyDescent="0.2">
      <c r="A40" s="1">
        <v>5</v>
      </c>
      <c r="B40">
        <f>AVERAGE(D7,I7)</f>
        <v>2.5019429124973858</v>
      </c>
      <c r="C40">
        <f>AVERAGE(D15,I15)</f>
        <v>2.8114043490755822</v>
      </c>
      <c r="D40">
        <f>AVERAGE(D23,I23)</f>
        <v>4.6141879709675928</v>
      </c>
      <c r="E40">
        <f t="shared" si="35"/>
        <v>3.3091784108468532</v>
      </c>
      <c r="F40">
        <f t="shared" si="36"/>
        <v>0.65859169424542074</v>
      </c>
      <c r="M40" s="1">
        <v>5</v>
      </c>
      <c r="N40">
        <f>AVERAGE(P7,U7)</f>
        <v>4.4192616959064335</v>
      </c>
      <c r="O40">
        <f>AVERAGE(P15,U15)</f>
        <v>4.822865853658536</v>
      </c>
      <c r="P40">
        <f t="shared" si="37"/>
        <v>4.1357719099633856</v>
      </c>
      <c r="Q40">
        <f t="shared" si="38"/>
        <v>1.811843704824043</v>
      </c>
      <c r="R40">
        <f t="shared" si="39"/>
        <v>3.7974357910880991</v>
      </c>
      <c r="S40">
        <f t="shared" si="40"/>
        <v>0.67670904207399196</v>
      </c>
      <c r="T40">
        <f t="shared" si="41"/>
        <v>0.63676723643015087</v>
      </c>
      <c r="AB40" s="1">
        <v>5</v>
      </c>
      <c r="AC40">
        <f>AVERAGE(AE7,AJ7)</f>
        <v>3.5157763669202562</v>
      </c>
      <c r="AD40">
        <f>AVERAGE(AE15,AJ15)</f>
        <v>2.3132377049180328</v>
      </c>
      <c r="AE40">
        <f>AVERAGE(AE23,AJ23)</f>
        <v>2.5978025132359508</v>
      </c>
      <c r="AF40">
        <f t="shared" si="42"/>
        <v>1.9067138405808224</v>
      </c>
      <c r="AG40">
        <f t="shared" si="43"/>
        <v>2.5833826064137657</v>
      </c>
      <c r="AH40">
        <f t="shared" si="44"/>
        <v>0.34161685955689786</v>
      </c>
      <c r="AM40" s="1">
        <v>5</v>
      </c>
      <c r="AN40">
        <f>AVERAGE(AP7,AU7)</f>
        <v>5.6030081168364463</v>
      </c>
      <c r="AO40">
        <f>AVERAGE(AP15,AU15)</f>
        <v>10.113974261033086</v>
      </c>
      <c r="AP40">
        <f>AVERAGE(AP23,AU23)</f>
        <v>4.4170623145400594</v>
      </c>
      <c r="AQ40">
        <f>AVERAGE(AN40:AP40)</f>
        <v>6.7113482308031962</v>
      </c>
      <c r="AR40">
        <f>STDEV(AN40:AP40)/SQRT(3)</f>
        <v>1.7354168363532181</v>
      </c>
      <c r="AS40">
        <f>_xlfn.T.TEST(AC40:AF40,AN40:AP40,2,2)</f>
        <v>4.0845923804147428E-2</v>
      </c>
      <c r="AT40" t="s">
        <v>49</v>
      </c>
    </row>
    <row r="41" spans="1:51" x14ac:dyDescent="0.2">
      <c r="A41" s="1" t="s">
        <v>35</v>
      </c>
      <c r="B41">
        <f>AVERAGE(D8,I8)</f>
        <v>3.6710593077009808</v>
      </c>
      <c r="C41">
        <f>AVERAGE(D16,I16)</f>
        <v>2.7524552816305818</v>
      </c>
      <c r="D41">
        <f>AVERAGE(D24,I24)</f>
        <v>4.0860008665511263</v>
      </c>
      <c r="E41">
        <f t="shared" si="35"/>
        <v>3.5031718186275627</v>
      </c>
      <c r="F41">
        <f t="shared" si="36"/>
        <v>0.39400745065112663</v>
      </c>
      <c r="M41" s="1" t="s">
        <v>35</v>
      </c>
      <c r="N41">
        <f>AVERAGE(P8,U8)</f>
        <v>6.2404285714285717</v>
      </c>
      <c r="O41">
        <f>AVERAGE(P16,U16)</f>
        <v>5.0568581206067336</v>
      </c>
      <c r="P41">
        <f t="shared" si="37"/>
        <v>4.6647008475980325</v>
      </c>
      <c r="Q41">
        <f t="shared" si="38"/>
        <v>4.5309439883469693</v>
      </c>
      <c r="R41">
        <f t="shared" si="39"/>
        <v>5.1232328819950768</v>
      </c>
      <c r="S41">
        <f t="shared" si="40"/>
        <v>0.38875759130265902</v>
      </c>
      <c r="T41">
        <f t="shared" si="41"/>
        <v>3.5292635700115836E-2</v>
      </c>
      <c r="U41" t="s">
        <v>49</v>
      </c>
      <c r="AB41" s="1" t="s">
        <v>35</v>
      </c>
      <c r="AC41">
        <f>AVERAGE(AE8,AJ8)</f>
        <v>3.1600693168093263</v>
      </c>
      <c r="AD41">
        <f>AVERAGE(AE16,AJ16)</f>
        <v>1.8525879232643558</v>
      </c>
      <c r="AE41">
        <f>AVERAGE(AE24,AJ24)</f>
        <v>2.9539445491643721</v>
      </c>
      <c r="AF41">
        <f t="shared" si="42"/>
        <v>2.1183514093849585</v>
      </c>
      <c r="AG41">
        <f t="shared" si="43"/>
        <v>2.5212382996557534</v>
      </c>
      <c r="AH41">
        <f t="shared" si="44"/>
        <v>0.31685313883060934</v>
      </c>
      <c r="AM41" s="1" t="s">
        <v>35</v>
      </c>
      <c r="AN41">
        <f>AVERAGE(AP8,AU8)</f>
        <v>6.0255675029868581</v>
      </c>
      <c r="AO41">
        <f>AVERAGE(AP16,AU16)</f>
        <v>5.3792613636363633</v>
      </c>
      <c r="AP41">
        <f>AVERAGE(AP24,AU24)</f>
        <v>5.6367058985199137</v>
      </c>
      <c r="AQ41">
        <f>AVERAGE(AN41:AP41)</f>
        <v>5.6805115883810444</v>
      </c>
      <c r="AR41">
        <f>STDEV(AN41:AP41)/SQRT(3)</f>
        <v>0.18785376430324069</v>
      </c>
      <c r="AS41">
        <f>_xlfn.T.TEST(AC41:AF41,AN41:AP41,2,2)</f>
        <v>5.6448380294777821E-4</v>
      </c>
      <c r="AT41" t="s">
        <v>72</v>
      </c>
    </row>
    <row r="53" spans="28:28" x14ac:dyDescent="0.2">
      <c r="AB53" s="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C69"/>
  <sheetViews>
    <sheetView topLeftCell="B32" zoomScale="91" zoomScaleNormal="91" workbookViewId="0">
      <selection activeCell="BP66" sqref="BP66"/>
    </sheetView>
  </sheetViews>
  <sheetFormatPr baseColWidth="10" defaultColWidth="8.83203125" defaultRowHeight="15" x14ac:dyDescent="0.2"/>
  <sheetData>
    <row r="1" spans="2:74" x14ac:dyDescent="0.2">
      <c r="B1" t="s">
        <v>41</v>
      </c>
      <c r="Q1" t="s">
        <v>1</v>
      </c>
      <c r="AN1" t="s">
        <v>41</v>
      </c>
      <c r="BJ1" t="s">
        <v>32</v>
      </c>
    </row>
    <row r="2" spans="2:74" x14ac:dyDescent="0.2">
      <c r="B2" t="s">
        <v>5</v>
      </c>
      <c r="I2" t="s">
        <v>6</v>
      </c>
      <c r="Q2" t="s">
        <v>5</v>
      </c>
      <c r="X2" t="s">
        <v>6</v>
      </c>
      <c r="AN2" t="s">
        <v>5</v>
      </c>
      <c r="AU2" t="s">
        <v>6</v>
      </c>
      <c r="BJ2" t="s">
        <v>5</v>
      </c>
      <c r="BQ2" t="s">
        <v>6</v>
      </c>
    </row>
    <row r="4" spans="2:74" x14ac:dyDescent="0.2">
      <c r="B4" s="1" t="s">
        <v>9</v>
      </c>
      <c r="C4" s="1" t="s">
        <v>10</v>
      </c>
      <c r="D4" s="1" t="s">
        <v>50</v>
      </c>
      <c r="E4" s="1" t="s">
        <v>51</v>
      </c>
      <c r="F4" s="1" t="s">
        <v>52</v>
      </c>
      <c r="G4" s="1" t="s">
        <v>53</v>
      </c>
      <c r="I4" s="1" t="s">
        <v>9</v>
      </c>
      <c r="J4" s="1" t="s">
        <v>10</v>
      </c>
      <c r="K4" s="1" t="s">
        <v>50</v>
      </c>
      <c r="L4" s="1" t="s">
        <v>51</v>
      </c>
      <c r="M4" s="1" t="s">
        <v>52</v>
      </c>
      <c r="N4" s="1" t="s">
        <v>53</v>
      </c>
      <c r="Q4" s="1" t="s">
        <v>9</v>
      </c>
      <c r="R4" s="1" t="s">
        <v>10</v>
      </c>
      <c r="S4" s="1" t="s">
        <v>50</v>
      </c>
      <c r="T4" s="1" t="s">
        <v>51</v>
      </c>
      <c r="U4" s="1" t="s">
        <v>52</v>
      </c>
      <c r="V4" s="1" t="s">
        <v>53</v>
      </c>
      <c r="X4" s="1" t="s">
        <v>9</v>
      </c>
      <c r="Y4" s="1" t="s">
        <v>10</v>
      </c>
      <c r="Z4" s="1" t="s">
        <v>50</v>
      </c>
      <c r="AA4" s="1" t="s">
        <v>51</v>
      </c>
      <c r="AB4" s="1" t="s">
        <v>52</v>
      </c>
      <c r="AC4" s="1" t="s">
        <v>53</v>
      </c>
      <c r="AN4" s="1" t="s">
        <v>9</v>
      </c>
      <c r="AO4" s="1" t="s">
        <v>10</v>
      </c>
      <c r="AP4" s="1" t="s">
        <v>50</v>
      </c>
      <c r="AQ4" s="1" t="s">
        <v>51</v>
      </c>
      <c r="AR4" s="1" t="s">
        <v>52</v>
      </c>
      <c r="AS4" s="1" t="s">
        <v>53</v>
      </c>
      <c r="AU4" s="1" t="s">
        <v>9</v>
      </c>
      <c r="AV4" s="1" t="s">
        <v>10</v>
      </c>
      <c r="AW4" s="1" t="s">
        <v>50</v>
      </c>
      <c r="AX4" s="1" t="s">
        <v>51</v>
      </c>
      <c r="AY4" s="1" t="s">
        <v>52</v>
      </c>
      <c r="AZ4" s="1" t="s">
        <v>53</v>
      </c>
      <c r="BB4" s="1" t="s">
        <v>9</v>
      </c>
      <c r="BC4" s="1" t="s">
        <v>10</v>
      </c>
      <c r="BD4" s="1" t="s">
        <v>50</v>
      </c>
      <c r="BE4" s="1" t="s">
        <v>51</v>
      </c>
      <c r="BF4" s="1" t="s">
        <v>52</v>
      </c>
      <c r="BG4" s="1" t="s">
        <v>53</v>
      </c>
      <c r="BJ4" s="1" t="s">
        <v>9</v>
      </c>
      <c r="BK4" s="1" t="s">
        <v>10</v>
      </c>
      <c r="BL4" s="1" t="s">
        <v>50</v>
      </c>
      <c r="BM4" s="1" t="s">
        <v>51</v>
      </c>
      <c r="BN4" s="1" t="s">
        <v>52</v>
      </c>
      <c r="BO4" s="1" t="s">
        <v>53</v>
      </c>
      <c r="BQ4" s="1" t="s">
        <v>9</v>
      </c>
      <c r="BR4" s="1" t="s">
        <v>10</v>
      </c>
      <c r="BS4" s="1" t="s">
        <v>50</v>
      </c>
      <c r="BT4" s="1" t="s">
        <v>51</v>
      </c>
      <c r="BU4" s="1" t="s">
        <v>52</v>
      </c>
      <c r="BV4" s="1" t="s">
        <v>53</v>
      </c>
    </row>
    <row r="5" spans="2:74" x14ac:dyDescent="0.2">
      <c r="B5" s="1">
        <v>3</v>
      </c>
      <c r="C5" s="1">
        <v>139</v>
      </c>
      <c r="D5" s="1">
        <v>399</v>
      </c>
      <c r="E5" s="1">
        <v>209</v>
      </c>
      <c r="F5" s="1">
        <f>D5/C5</f>
        <v>2.8705035971223021</v>
      </c>
      <c r="G5" s="1">
        <f>E5/C5</f>
        <v>1.5035971223021583</v>
      </c>
      <c r="I5" s="1">
        <v>3</v>
      </c>
      <c r="J5" s="1">
        <v>112</v>
      </c>
      <c r="K5" s="1">
        <v>374</v>
      </c>
      <c r="L5" s="1">
        <v>335</v>
      </c>
      <c r="M5" s="1">
        <f>K5/J5</f>
        <v>3.3392857142857144</v>
      </c>
      <c r="N5" s="1">
        <f>L5/J5</f>
        <v>2.9910714285714284</v>
      </c>
      <c r="Q5" s="1">
        <v>3</v>
      </c>
      <c r="R5" s="1">
        <v>164</v>
      </c>
      <c r="S5" s="1">
        <v>914</v>
      </c>
      <c r="T5" s="1">
        <v>901</v>
      </c>
      <c r="U5" s="1">
        <f>S5/R5</f>
        <v>5.5731707317073171</v>
      </c>
      <c r="V5" s="1">
        <f>T5/R5</f>
        <v>5.4939024390243905</v>
      </c>
      <c r="X5" s="1">
        <v>3</v>
      </c>
      <c r="Y5" s="1">
        <v>166</v>
      </c>
      <c r="Z5" s="1">
        <v>1014</v>
      </c>
      <c r="AA5" s="1">
        <v>727</v>
      </c>
      <c r="AB5" s="1">
        <f>Z5/Y5</f>
        <v>6.1084337349397586</v>
      </c>
      <c r="AC5" s="1">
        <f>AA5/Y5</f>
        <v>4.3795180722891569</v>
      </c>
      <c r="AN5" s="1">
        <v>3</v>
      </c>
      <c r="AO5" s="1">
        <v>147</v>
      </c>
      <c r="AP5" s="1">
        <v>543</v>
      </c>
      <c r="AQ5" s="1">
        <v>309</v>
      </c>
      <c r="AR5" s="1">
        <f>AP5/AO5</f>
        <v>3.693877551020408</v>
      </c>
      <c r="AS5" s="1">
        <f>AQ5/AO5</f>
        <v>2.1020408163265305</v>
      </c>
      <c r="AU5" s="1">
        <v>3</v>
      </c>
      <c r="AV5" s="1">
        <v>149</v>
      </c>
      <c r="AW5" s="1">
        <v>455</v>
      </c>
      <c r="AX5" s="1">
        <v>363</v>
      </c>
      <c r="AY5" s="1">
        <f>AW5/AV5</f>
        <v>3.0536912751677852</v>
      </c>
      <c r="AZ5" s="1">
        <f>AX5/AV5</f>
        <v>2.436241610738255</v>
      </c>
      <c r="BB5" s="1">
        <v>3</v>
      </c>
      <c r="BC5" s="1">
        <v>190</v>
      </c>
      <c r="BD5" s="1">
        <v>264</v>
      </c>
      <c r="BE5" s="1">
        <v>249</v>
      </c>
      <c r="BF5" s="1">
        <f>BD5/BC5</f>
        <v>1.3894736842105264</v>
      </c>
      <c r="BG5" s="1">
        <f>BE5/BC5</f>
        <v>1.3105263157894738</v>
      </c>
      <c r="BJ5" s="1">
        <v>3</v>
      </c>
      <c r="BK5" s="1">
        <v>154</v>
      </c>
      <c r="BL5" s="1">
        <v>533</v>
      </c>
      <c r="BM5" s="1">
        <v>250</v>
      </c>
      <c r="BN5" s="1">
        <f>BL5/BK5</f>
        <v>3.4610389610389611</v>
      </c>
      <c r="BO5" s="1">
        <f>BM5/BK5</f>
        <v>1.6233766233766234</v>
      </c>
      <c r="BQ5" s="1">
        <v>3</v>
      </c>
      <c r="BR5" s="1">
        <v>132</v>
      </c>
      <c r="BS5" s="1">
        <v>933</v>
      </c>
      <c r="BT5" s="1">
        <v>350</v>
      </c>
      <c r="BU5" s="1">
        <f>BS5/BR5</f>
        <v>7.0681818181818183</v>
      </c>
      <c r="BV5" s="1">
        <f>BT5/BR5</f>
        <v>2.6515151515151514</v>
      </c>
    </row>
    <row r="6" spans="2:74" x14ac:dyDescent="0.2">
      <c r="B6" s="1">
        <v>4</v>
      </c>
      <c r="C6" s="1">
        <v>141</v>
      </c>
      <c r="D6" s="1">
        <v>461</v>
      </c>
      <c r="E6" s="1">
        <v>221</v>
      </c>
      <c r="F6" s="1">
        <f t="shared" ref="F6:F7" si="0">D6/C6</f>
        <v>3.2695035460992909</v>
      </c>
      <c r="G6" s="1">
        <f t="shared" ref="G6:G7" si="1">E6/C6</f>
        <v>1.5673758865248226</v>
      </c>
      <c r="I6" s="1">
        <v>4</v>
      </c>
      <c r="J6" s="1">
        <v>135</v>
      </c>
      <c r="K6" s="1">
        <v>315</v>
      </c>
      <c r="L6" s="1">
        <v>278</v>
      </c>
      <c r="M6" s="1">
        <f t="shared" ref="M6:M7" si="2">K6/J6</f>
        <v>2.3333333333333335</v>
      </c>
      <c r="N6" s="1">
        <f t="shared" ref="N6:N7" si="3">L6/J6</f>
        <v>2.0592592592592593</v>
      </c>
      <c r="Q6" s="1">
        <v>4</v>
      </c>
      <c r="R6" s="1">
        <v>187</v>
      </c>
      <c r="S6" s="1">
        <v>836</v>
      </c>
      <c r="T6" s="1">
        <v>664</v>
      </c>
      <c r="U6" s="1">
        <f t="shared" ref="U6:U7" si="4">S6/R6</f>
        <v>4.4705882352941178</v>
      </c>
      <c r="V6" s="1">
        <f t="shared" ref="V6:V7" si="5">T6/R6</f>
        <v>3.5508021390374331</v>
      </c>
      <c r="X6" s="1">
        <v>4</v>
      </c>
      <c r="Y6" s="1">
        <v>180</v>
      </c>
      <c r="Z6" s="1">
        <v>738</v>
      </c>
      <c r="AA6" s="1">
        <v>621</v>
      </c>
      <c r="AB6" s="1">
        <f t="shared" ref="AB6:AB7" si="6">Z6/Y6</f>
        <v>4.0999999999999996</v>
      </c>
      <c r="AC6" s="1">
        <f t="shared" ref="AC6:AC7" si="7">AA6/Y6</f>
        <v>3.45</v>
      </c>
      <c r="AN6" s="1">
        <v>4</v>
      </c>
      <c r="AO6" s="1">
        <v>183</v>
      </c>
      <c r="AP6" s="1">
        <v>425</v>
      </c>
      <c r="AQ6" s="1">
        <v>262</v>
      </c>
      <c r="AR6" s="1">
        <f t="shared" ref="AR6:AR7" si="8">AP6/AO6</f>
        <v>2.3224043715846996</v>
      </c>
      <c r="AS6" s="1">
        <f t="shared" ref="AS6:AS7" si="9">AQ6/AO6</f>
        <v>1.4316939890710383</v>
      </c>
      <c r="AU6" s="1">
        <v>4</v>
      </c>
      <c r="AV6" s="1">
        <v>175</v>
      </c>
      <c r="AW6" s="1">
        <v>847</v>
      </c>
      <c r="AX6" s="1">
        <v>585</v>
      </c>
      <c r="AY6" s="1">
        <f t="shared" ref="AY6:AY7" si="10">AW6/AV6</f>
        <v>4.84</v>
      </c>
      <c r="AZ6" s="1">
        <f t="shared" ref="AZ6:AZ7" si="11">AX6/AV6</f>
        <v>3.342857142857143</v>
      </c>
      <c r="BB6" s="1">
        <v>4</v>
      </c>
      <c r="BC6" s="1">
        <v>191</v>
      </c>
      <c r="BD6" s="1">
        <v>798</v>
      </c>
      <c r="BE6" s="1">
        <v>598</v>
      </c>
      <c r="BF6" s="1">
        <f t="shared" ref="BF6:BF7" si="12">BD6/BC6</f>
        <v>4.1780104712041881</v>
      </c>
      <c r="BG6" s="1">
        <f t="shared" ref="BG6:BG7" si="13">BE6/BC6</f>
        <v>3.1308900523560208</v>
      </c>
      <c r="BJ6" s="1">
        <v>4</v>
      </c>
      <c r="BK6" s="1">
        <v>111</v>
      </c>
      <c r="BL6" s="1">
        <v>776</v>
      </c>
      <c r="BM6" s="1">
        <v>733</v>
      </c>
      <c r="BN6" s="1">
        <f t="shared" ref="BN6:BN7" si="14">BL6/BK6</f>
        <v>6.9909909909909906</v>
      </c>
      <c r="BO6" s="1">
        <f t="shared" ref="BO6:BO7" si="15">BM6/BK6</f>
        <v>6.6036036036036032</v>
      </c>
      <c r="BQ6" s="1">
        <v>4</v>
      </c>
      <c r="BR6" s="1">
        <v>123</v>
      </c>
      <c r="BS6" s="1">
        <v>892</v>
      </c>
      <c r="BT6" s="1">
        <v>622</v>
      </c>
      <c r="BU6" s="1">
        <f t="shared" ref="BU6:BU7" si="16">BS6/BR6</f>
        <v>7.2520325203252032</v>
      </c>
      <c r="BV6" s="1">
        <f t="shared" ref="BV6:BV7" si="17">BT6/BR6</f>
        <v>5.0569105691056908</v>
      </c>
    </row>
    <row r="7" spans="2:74" x14ac:dyDescent="0.2">
      <c r="B7" s="1" t="s">
        <v>54</v>
      </c>
      <c r="C7" s="1">
        <f>SUM(C5:C6)</f>
        <v>280</v>
      </c>
      <c r="D7" s="1">
        <f t="shared" ref="D7:E7" si="18">SUM(D5:D6)</f>
        <v>860</v>
      </c>
      <c r="E7" s="1">
        <f t="shared" si="18"/>
        <v>430</v>
      </c>
      <c r="F7" s="1">
        <f t="shared" si="0"/>
        <v>3.0714285714285716</v>
      </c>
      <c r="G7" s="1">
        <f t="shared" si="1"/>
        <v>1.5357142857142858</v>
      </c>
      <c r="I7" s="1" t="s">
        <v>54</v>
      </c>
      <c r="J7" s="1">
        <f>SUM(J5:J6)</f>
        <v>247</v>
      </c>
      <c r="K7" s="1">
        <f t="shared" ref="K7:L7" si="19">SUM(K5:K6)</f>
        <v>689</v>
      </c>
      <c r="L7" s="1">
        <f t="shared" si="19"/>
        <v>613</v>
      </c>
      <c r="M7" s="1">
        <f t="shared" si="2"/>
        <v>2.7894736842105261</v>
      </c>
      <c r="N7" s="1">
        <f t="shared" si="3"/>
        <v>2.4817813765182186</v>
      </c>
      <c r="Q7" s="1" t="s">
        <v>54</v>
      </c>
      <c r="R7" s="1">
        <f>SUM(R5:R6)</f>
        <v>351</v>
      </c>
      <c r="S7" s="1">
        <f t="shared" ref="S7:T7" si="20">SUM(S5:S6)</f>
        <v>1750</v>
      </c>
      <c r="T7" s="1">
        <f t="shared" si="20"/>
        <v>1565</v>
      </c>
      <c r="U7" s="1">
        <f t="shared" si="4"/>
        <v>4.9857549857549861</v>
      </c>
      <c r="V7" s="1">
        <f t="shared" si="5"/>
        <v>4.4586894586894585</v>
      </c>
      <c r="X7" s="1" t="s">
        <v>54</v>
      </c>
      <c r="Y7" s="1">
        <f>SUM(Y5:Y6)</f>
        <v>346</v>
      </c>
      <c r="Z7" s="1">
        <f t="shared" ref="Z7:AA7" si="21">SUM(Z5:Z6)</f>
        <v>1752</v>
      </c>
      <c r="AA7" s="1">
        <f t="shared" si="21"/>
        <v>1348</v>
      </c>
      <c r="AB7" s="1">
        <f t="shared" si="6"/>
        <v>5.0635838150289016</v>
      </c>
      <c r="AC7" s="1">
        <f t="shared" si="7"/>
        <v>3.8959537572254335</v>
      </c>
      <c r="AN7" s="1" t="s">
        <v>54</v>
      </c>
      <c r="AO7" s="1">
        <f>SUM(AO5:AO6)</f>
        <v>330</v>
      </c>
      <c r="AP7" s="1">
        <f t="shared" ref="AP7:AQ7" si="22">SUM(AP5:AP6)</f>
        <v>968</v>
      </c>
      <c r="AQ7" s="1">
        <f t="shared" si="22"/>
        <v>571</v>
      </c>
      <c r="AR7" s="1">
        <f t="shared" si="8"/>
        <v>2.9333333333333331</v>
      </c>
      <c r="AS7" s="1">
        <f t="shared" si="9"/>
        <v>1.7303030303030302</v>
      </c>
      <c r="AU7" s="1" t="s">
        <v>54</v>
      </c>
      <c r="AV7" s="1">
        <f>SUM(AV5:AV6)</f>
        <v>324</v>
      </c>
      <c r="AW7" s="1">
        <f t="shared" ref="AW7:AX7" si="23">SUM(AW5:AW6)</f>
        <v>1302</v>
      </c>
      <c r="AX7" s="1">
        <f t="shared" si="23"/>
        <v>948</v>
      </c>
      <c r="AY7" s="1">
        <f t="shared" si="10"/>
        <v>4.0185185185185182</v>
      </c>
      <c r="AZ7" s="1">
        <f t="shared" si="11"/>
        <v>2.925925925925926</v>
      </c>
      <c r="BB7" s="1" t="s">
        <v>54</v>
      </c>
      <c r="BC7" s="1">
        <f>SUM(BC5:BC6)</f>
        <v>381</v>
      </c>
      <c r="BD7" s="1">
        <f t="shared" ref="BD7:BE7" si="24">SUM(BD5:BD6)</f>
        <v>1062</v>
      </c>
      <c r="BE7" s="1">
        <f t="shared" si="24"/>
        <v>847</v>
      </c>
      <c r="BF7" s="1">
        <f t="shared" si="12"/>
        <v>2.7874015748031495</v>
      </c>
      <c r="BG7" s="1">
        <f t="shared" si="13"/>
        <v>2.2230971128608923</v>
      </c>
      <c r="BJ7" s="1" t="s">
        <v>54</v>
      </c>
      <c r="BK7" s="1">
        <f>SUM(BK5:BK6)</f>
        <v>265</v>
      </c>
      <c r="BL7" s="1">
        <f t="shared" ref="BL7:BM7" si="25">SUM(BL5:BL6)</f>
        <v>1309</v>
      </c>
      <c r="BM7" s="1">
        <f t="shared" si="25"/>
        <v>983</v>
      </c>
      <c r="BN7" s="1">
        <f t="shared" si="14"/>
        <v>4.939622641509434</v>
      </c>
      <c r="BO7" s="1">
        <f t="shared" si="15"/>
        <v>3.7094339622641508</v>
      </c>
      <c r="BQ7" s="1" t="s">
        <v>54</v>
      </c>
      <c r="BR7" s="1">
        <f>SUM(BR5:BR6)</f>
        <v>255</v>
      </c>
      <c r="BS7" s="1">
        <f t="shared" ref="BS7:BT7" si="26">SUM(BS5:BS6)</f>
        <v>1825</v>
      </c>
      <c r="BT7" s="1">
        <f t="shared" si="26"/>
        <v>972</v>
      </c>
      <c r="BU7" s="1">
        <f t="shared" si="16"/>
        <v>7.1568627450980395</v>
      </c>
      <c r="BV7" s="1">
        <f t="shared" si="17"/>
        <v>3.8117647058823527</v>
      </c>
    </row>
    <row r="9" spans="2:74" x14ac:dyDescent="0.2">
      <c r="B9" t="s">
        <v>42</v>
      </c>
      <c r="Q9" t="s">
        <v>36</v>
      </c>
      <c r="AN9" t="s">
        <v>42</v>
      </c>
      <c r="BJ9" t="s">
        <v>37</v>
      </c>
    </row>
    <row r="10" spans="2:74" x14ac:dyDescent="0.2">
      <c r="B10" t="s">
        <v>5</v>
      </c>
      <c r="I10" t="s">
        <v>6</v>
      </c>
      <c r="Q10" t="s">
        <v>5</v>
      </c>
      <c r="X10" t="s">
        <v>6</v>
      </c>
      <c r="AN10" t="s">
        <v>5</v>
      </c>
      <c r="AU10" t="s">
        <v>6</v>
      </c>
      <c r="BB10" t="s">
        <v>6</v>
      </c>
      <c r="BJ10" t="s">
        <v>5</v>
      </c>
      <c r="BQ10" s="2"/>
      <c r="BR10" s="2"/>
      <c r="BS10" s="2"/>
      <c r="BT10" s="2"/>
      <c r="BU10" s="2"/>
      <c r="BV10" s="2"/>
    </row>
    <row r="11" spans="2:74" x14ac:dyDescent="0.2">
      <c r="B11" s="1" t="s">
        <v>9</v>
      </c>
      <c r="C11" s="1" t="s">
        <v>10</v>
      </c>
      <c r="D11" s="1" t="s">
        <v>50</v>
      </c>
      <c r="E11" s="1" t="s">
        <v>51</v>
      </c>
      <c r="F11" s="1" t="s">
        <v>52</v>
      </c>
      <c r="G11" s="1" t="s">
        <v>53</v>
      </c>
      <c r="I11" s="1" t="s">
        <v>9</v>
      </c>
      <c r="J11" s="1" t="s">
        <v>10</v>
      </c>
      <c r="K11" s="1" t="s">
        <v>50</v>
      </c>
      <c r="L11" s="1" t="s">
        <v>51</v>
      </c>
      <c r="M11" s="1" t="s">
        <v>52</v>
      </c>
      <c r="N11" s="1" t="s">
        <v>53</v>
      </c>
      <c r="Q11" s="1" t="s">
        <v>9</v>
      </c>
      <c r="R11" s="1" t="s">
        <v>10</v>
      </c>
      <c r="S11" s="1" t="s">
        <v>50</v>
      </c>
      <c r="T11" s="1" t="s">
        <v>51</v>
      </c>
      <c r="U11" s="1" t="s">
        <v>52</v>
      </c>
      <c r="V11" s="1" t="s">
        <v>53</v>
      </c>
      <c r="X11" s="1" t="s">
        <v>9</v>
      </c>
      <c r="Y11" s="1" t="s">
        <v>10</v>
      </c>
      <c r="Z11" s="1" t="s">
        <v>50</v>
      </c>
      <c r="AA11" s="1" t="s">
        <v>51</v>
      </c>
      <c r="AB11" s="1" t="s">
        <v>52</v>
      </c>
      <c r="AC11" s="1" t="s">
        <v>53</v>
      </c>
      <c r="AN11" s="1" t="s">
        <v>9</v>
      </c>
      <c r="AO11" s="1" t="s">
        <v>10</v>
      </c>
      <c r="AP11" s="1" t="s">
        <v>50</v>
      </c>
      <c r="AQ11" s="1" t="s">
        <v>51</v>
      </c>
      <c r="AR11" s="1" t="s">
        <v>52</v>
      </c>
      <c r="AS11" s="1" t="s">
        <v>53</v>
      </c>
      <c r="AU11" s="1" t="s">
        <v>9</v>
      </c>
      <c r="AV11" s="1" t="s">
        <v>10</v>
      </c>
      <c r="AW11" s="1" t="s">
        <v>50</v>
      </c>
      <c r="AX11" s="1" t="s">
        <v>51</v>
      </c>
      <c r="AY11" s="1" t="s">
        <v>52</v>
      </c>
      <c r="AZ11" s="1" t="s">
        <v>53</v>
      </c>
      <c r="BB11" s="1" t="s">
        <v>9</v>
      </c>
      <c r="BC11" s="1" t="s">
        <v>10</v>
      </c>
      <c r="BD11" s="1" t="s">
        <v>50</v>
      </c>
      <c r="BE11" s="1" t="s">
        <v>51</v>
      </c>
      <c r="BF11" s="1" t="s">
        <v>52</v>
      </c>
      <c r="BG11" s="1" t="s">
        <v>53</v>
      </c>
      <c r="BJ11" s="1" t="s">
        <v>9</v>
      </c>
      <c r="BK11" s="1" t="s">
        <v>10</v>
      </c>
      <c r="BL11" s="1" t="s">
        <v>50</v>
      </c>
      <c r="BM11" s="1" t="s">
        <v>51</v>
      </c>
      <c r="BN11" s="1" t="s">
        <v>52</v>
      </c>
      <c r="BO11" s="1" t="s">
        <v>53</v>
      </c>
      <c r="BQ11" s="1" t="s">
        <v>9</v>
      </c>
      <c r="BR11" s="1" t="s">
        <v>10</v>
      </c>
      <c r="BS11" s="1" t="s">
        <v>50</v>
      </c>
      <c r="BT11" s="1" t="s">
        <v>51</v>
      </c>
      <c r="BU11" s="1" t="s">
        <v>52</v>
      </c>
      <c r="BV11" s="1" t="s">
        <v>53</v>
      </c>
    </row>
    <row r="12" spans="2:74" x14ac:dyDescent="0.2">
      <c r="B12" s="1">
        <v>3</v>
      </c>
      <c r="C12" s="1">
        <v>142</v>
      </c>
      <c r="D12" s="1">
        <v>275</v>
      </c>
      <c r="E12" s="1">
        <v>160</v>
      </c>
      <c r="F12" s="1">
        <f>D12/C12</f>
        <v>1.9366197183098592</v>
      </c>
      <c r="G12" s="1">
        <f>E12/C12</f>
        <v>1.1267605633802817</v>
      </c>
      <c r="I12" s="1">
        <v>3</v>
      </c>
      <c r="J12" s="1">
        <v>101</v>
      </c>
      <c r="K12" s="1">
        <v>289</v>
      </c>
      <c r="L12" s="1">
        <v>309</v>
      </c>
      <c r="M12" s="1">
        <f>K12/J12</f>
        <v>2.8613861386138613</v>
      </c>
      <c r="N12" s="1">
        <f>L12/J12</f>
        <v>3.0594059405940595</v>
      </c>
      <c r="Q12" s="1">
        <v>3</v>
      </c>
      <c r="R12" s="1">
        <v>121</v>
      </c>
      <c r="S12" s="1">
        <v>441</v>
      </c>
      <c r="T12" s="1">
        <v>698</v>
      </c>
      <c r="U12" s="1">
        <f>S12/R12</f>
        <v>3.6446280991735538</v>
      </c>
      <c r="V12" s="1">
        <f>T12/R12</f>
        <v>5.7685950413223139</v>
      </c>
      <c r="X12" s="1">
        <v>3</v>
      </c>
      <c r="Y12" s="1">
        <v>118</v>
      </c>
      <c r="Z12" s="1">
        <v>584</v>
      </c>
      <c r="AA12" s="1">
        <v>672</v>
      </c>
      <c r="AB12" s="1">
        <f>Z12/Y12</f>
        <v>4.9491525423728815</v>
      </c>
      <c r="AC12" s="1">
        <f>AA12/Y12</f>
        <v>5.6949152542372881</v>
      </c>
      <c r="AN12" s="1">
        <v>3</v>
      </c>
      <c r="AO12" s="1">
        <v>151</v>
      </c>
      <c r="AP12" s="4">
        <v>770</v>
      </c>
      <c r="AQ12" s="1">
        <v>406</v>
      </c>
      <c r="AR12" s="1">
        <f>AP12/AO12</f>
        <v>5.0993377483443707</v>
      </c>
      <c r="AS12" s="1">
        <f>AQ12/AO12</f>
        <v>2.6887417218543046</v>
      </c>
      <c r="AU12" s="1">
        <v>3</v>
      </c>
      <c r="AV12" s="1">
        <v>208</v>
      </c>
      <c r="AW12" s="1">
        <v>640</v>
      </c>
      <c r="AX12" s="1">
        <v>351</v>
      </c>
      <c r="AY12" s="1">
        <f>AW12/AV12</f>
        <v>3.0769230769230771</v>
      </c>
      <c r="AZ12" s="1">
        <f>AX12/AV12</f>
        <v>1.6875</v>
      </c>
      <c r="BB12" s="1">
        <v>3</v>
      </c>
      <c r="BC12" s="1">
        <v>196</v>
      </c>
      <c r="BD12" s="1">
        <v>556</v>
      </c>
      <c r="BE12" s="1">
        <v>349</v>
      </c>
      <c r="BF12" s="1">
        <f>BD12/BC12</f>
        <v>2.8367346938775508</v>
      </c>
      <c r="BG12" s="1">
        <f>BE12/BC12</f>
        <v>1.7806122448979591</v>
      </c>
      <c r="BJ12" s="1">
        <v>3</v>
      </c>
      <c r="BK12" s="1">
        <v>92</v>
      </c>
      <c r="BL12" s="1">
        <v>279</v>
      </c>
      <c r="BM12" s="1">
        <v>226</v>
      </c>
      <c r="BN12" s="1">
        <f>BL12/BK12</f>
        <v>3.0326086956521738</v>
      </c>
      <c r="BO12" s="1">
        <f>BM12/BK12</f>
        <v>2.4565217391304346</v>
      </c>
      <c r="BQ12" s="1">
        <v>3</v>
      </c>
      <c r="BR12" s="1">
        <v>202</v>
      </c>
      <c r="BS12" s="1">
        <v>367</v>
      </c>
      <c r="BT12" s="1">
        <v>293</v>
      </c>
      <c r="BU12" s="1">
        <f>BS12/BR12</f>
        <v>1.8168316831683169</v>
      </c>
      <c r="BV12" s="1">
        <f>BT12/BR12</f>
        <v>1.4504950495049505</v>
      </c>
    </row>
    <row r="13" spans="2:74" x14ac:dyDescent="0.2">
      <c r="B13" s="1">
        <v>4</v>
      </c>
      <c r="C13" s="1">
        <v>127</v>
      </c>
      <c r="D13" s="1">
        <v>323</v>
      </c>
      <c r="E13" s="1">
        <v>336</v>
      </c>
      <c r="F13" s="1">
        <f t="shared" ref="F13:F14" si="27">D13/C13</f>
        <v>2.5433070866141732</v>
      </c>
      <c r="G13" s="1">
        <f t="shared" ref="G13:G14" si="28">E13/C13</f>
        <v>2.6456692913385829</v>
      </c>
      <c r="I13" s="1">
        <v>4</v>
      </c>
      <c r="J13" s="1">
        <v>125</v>
      </c>
      <c r="K13" s="1">
        <v>486</v>
      </c>
      <c r="L13" s="1">
        <v>412</v>
      </c>
      <c r="M13" s="1">
        <f t="shared" ref="M13:M14" si="29">K13/J13</f>
        <v>3.8879999999999999</v>
      </c>
      <c r="N13" s="1">
        <f t="shared" ref="N13:N14" si="30">L13/J13</f>
        <v>3.2959999999999998</v>
      </c>
      <c r="Q13" s="1">
        <v>4</v>
      </c>
      <c r="R13" s="1">
        <v>129</v>
      </c>
      <c r="S13" s="1">
        <v>838</v>
      </c>
      <c r="T13" s="1">
        <v>658</v>
      </c>
      <c r="U13" s="1">
        <f t="shared" ref="U13:U14" si="31">S13/R13</f>
        <v>6.4961240310077519</v>
      </c>
      <c r="V13" s="1">
        <f t="shared" ref="V13:V14" si="32">T13/R13</f>
        <v>5.1007751937984498</v>
      </c>
      <c r="X13" s="1">
        <v>4</v>
      </c>
      <c r="Y13" s="1">
        <v>175</v>
      </c>
      <c r="Z13" s="1">
        <v>241</v>
      </c>
      <c r="AA13" s="1">
        <v>220</v>
      </c>
      <c r="AB13" s="1">
        <f t="shared" ref="AB13:AB14" si="33">Z13/Y13</f>
        <v>1.3771428571428572</v>
      </c>
      <c r="AC13" s="1">
        <f t="shared" ref="AC13:AC14" si="34">AA13/Y13</f>
        <v>1.2571428571428571</v>
      </c>
      <c r="AN13" s="1">
        <v>4</v>
      </c>
      <c r="AO13" s="1">
        <v>198</v>
      </c>
      <c r="AP13" s="4">
        <v>448</v>
      </c>
      <c r="AQ13" s="1">
        <v>137</v>
      </c>
      <c r="AR13" s="1">
        <f t="shared" ref="AR13:AR14" si="35">AP13/AO13</f>
        <v>2.2626262626262625</v>
      </c>
      <c r="AS13" s="1">
        <f t="shared" ref="AS13:AS14" si="36">AQ13/AO13</f>
        <v>0.69191919191919193</v>
      </c>
      <c r="AU13" s="1">
        <v>4</v>
      </c>
      <c r="AV13" s="1">
        <v>269</v>
      </c>
      <c r="AW13" s="1">
        <v>501</v>
      </c>
      <c r="AX13" s="1">
        <v>215</v>
      </c>
      <c r="AY13" s="1">
        <f t="shared" ref="AY13:AY14" si="37">AW13/AV13</f>
        <v>1.8624535315985129</v>
      </c>
      <c r="AZ13" s="1">
        <f t="shared" ref="AZ13:AZ14" si="38">AX13/AV13</f>
        <v>0.7992565055762082</v>
      </c>
      <c r="BB13" s="1">
        <v>4</v>
      </c>
      <c r="BC13" s="1">
        <v>203</v>
      </c>
      <c r="BD13" s="1">
        <v>511</v>
      </c>
      <c r="BE13" s="1">
        <v>315</v>
      </c>
      <c r="BF13" s="1">
        <f t="shared" ref="BF13:BF14" si="39">BD13/BC13</f>
        <v>2.5172413793103448</v>
      </c>
      <c r="BG13" s="1">
        <f t="shared" ref="BG13:BG14" si="40">BE13/BC13</f>
        <v>1.5517241379310345</v>
      </c>
      <c r="BJ13" s="1">
        <v>4</v>
      </c>
      <c r="BK13" s="1">
        <v>109</v>
      </c>
      <c r="BL13" s="1">
        <v>634</v>
      </c>
      <c r="BM13" s="1">
        <v>594</v>
      </c>
      <c r="BN13" s="1">
        <f t="shared" ref="BN13:BN14" si="41">BL13/BK13</f>
        <v>5.8165137614678901</v>
      </c>
      <c r="BO13" s="1">
        <f t="shared" ref="BO13:BO14" si="42">BM13/BK13</f>
        <v>5.4495412844036695</v>
      </c>
      <c r="BQ13" s="1">
        <v>4</v>
      </c>
      <c r="BR13" s="1">
        <v>191</v>
      </c>
      <c r="BS13" s="1">
        <v>261</v>
      </c>
      <c r="BT13" s="1">
        <v>230</v>
      </c>
      <c r="BU13" s="1">
        <f t="shared" ref="BU13:BU14" si="43">BS13/BR13</f>
        <v>1.3664921465968587</v>
      </c>
      <c r="BV13" s="1">
        <f t="shared" ref="BV13:BV14" si="44">BT13/BR13</f>
        <v>1.2041884816753927</v>
      </c>
    </row>
    <row r="14" spans="2:74" x14ac:dyDescent="0.2">
      <c r="B14" s="1" t="s">
        <v>54</v>
      </c>
      <c r="C14" s="1">
        <f>SUM(C12:C13)</f>
        <v>269</v>
      </c>
      <c r="D14" s="1">
        <f t="shared" ref="D14:E14" si="45">SUM(D12:D13)</f>
        <v>598</v>
      </c>
      <c r="E14" s="1">
        <f t="shared" si="45"/>
        <v>496</v>
      </c>
      <c r="F14" s="1">
        <f t="shared" si="27"/>
        <v>2.2230483271375463</v>
      </c>
      <c r="G14" s="1">
        <f t="shared" si="28"/>
        <v>1.8438661710037174</v>
      </c>
      <c r="I14" s="1" t="s">
        <v>54</v>
      </c>
      <c r="J14" s="1">
        <f>SUM(J12:J13)</f>
        <v>226</v>
      </c>
      <c r="K14" s="1">
        <f t="shared" ref="K14:L14" si="46">SUM(K12:K13)</f>
        <v>775</v>
      </c>
      <c r="L14" s="1">
        <f t="shared" si="46"/>
        <v>721</v>
      </c>
      <c r="M14" s="1">
        <f t="shared" si="29"/>
        <v>3.4292035398230087</v>
      </c>
      <c r="N14" s="1">
        <f t="shared" si="30"/>
        <v>3.1902654867256639</v>
      </c>
      <c r="Q14" s="1" t="s">
        <v>54</v>
      </c>
      <c r="R14" s="1">
        <f>SUM(R12:R13)</f>
        <v>250</v>
      </c>
      <c r="S14" s="1">
        <f t="shared" ref="S14:T14" si="47">SUM(S12:S13)</f>
        <v>1279</v>
      </c>
      <c r="T14" s="1">
        <f t="shared" si="47"/>
        <v>1356</v>
      </c>
      <c r="U14" s="1">
        <f t="shared" si="31"/>
        <v>5.1159999999999997</v>
      </c>
      <c r="V14" s="1">
        <f t="shared" si="32"/>
        <v>5.4240000000000004</v>
      </c>
      <c r="X14" s="1" t="s">
        <v>54</v>
      </c>
      <c r="Y14" s="1">
        <f>SUM(Y12:Y13)</f>
        <v>293</v>
      </c>
      <c r="Z14" s="1">
        <f t="shared" ref="Z14:AA14" si="48">SUM(Z12:Z13)</f>
        <v>825</v>
      </c>
      <c r="AA14" s="1">
        <f t="shared" si="48"/>
        <v>892</v>
      </c>
      <c r="AB14" s="1">
        <f t="shared" si="33"/>
        <v>2.8156996587030716</v>
      </c>
      <c r="AC14" s="1">
        <f t="shared" si="34"/>
        <v>3.0443686006825939</v>
      </c>
      <c r="AN14" s="1" t="s">
        <v>54</v>
      </c>
      <c r="AO14" s="1">
        <f>SUM(AO12:AO13)</f>
        <v>349</v>
      </c>
      <c r="AP14" s="1">
        <f t="shared" ref="AP14:AQ14" si="49">SUM(AP12:AP13)</f>
        <v>1218</v>
      </c>
      <c r="AQ14" s="1">
        <f t="shared" si="49"/>
        <v>543</v>
      </c>
      <c r="AR14" s="1">
        <f t="shared" si="35"/>
        <v>3.4899713467048712</v>
      </c>
      <c r="AS14" s="1">
        <f t="shared" si="36"/>
        <v>1.5558739255014327</v>
      </c>
      <c r="AU14" s="1" t="s">
        <v>54</v>
      </c>
      <c r="AV14" s="1">
        <f>SUM(AV12:AV13)</f>
        <v>477</v>
      </c>
      <c r="AW14" s="1">
        <f t="shared" ref="AW14:AX14" si="50">SUM(AW12:AW13)</f>
        <v>1141</v>
      </c>
      <c r="AX14" s="1">
        <f t="shared" si="50"/>
        <v>566</v>
      </c>
      <c r="AY14" s="1">
        <f t="shared" si="37"/>
        <v>2.392033542976939</v>
      </c>
      <c r="AZ14" s="1">
        <f t="shared" si="38"/>
        <v>1.1865828092243187</v>
      </c>
      <c r="BB14" s="1" t="s">
        <v>54</v>
      </c>
      <c r="BC14" s="1">
        <f>SUM(BC12:BC13)</f>
        <v>399</v>
      </c>
      <c r="BD14" s="1">
        <f t="shared" ref="BD14:BE14" si="51">SUM(BD12:BD13)</f>
        <v>1067</v>
      </c>
      <c r="BE14" s="1">
        <f t="shared" si="51"/>
        <v>664</v>
      </c>
      <c r="BF14" s="1">
        <f t="shared" si="39"/>
        <v>2.674185463659148</v>
      </c>
      <c r="BG14" s="1">
        <f t="shared" si="40"/>
        <v>1.6641604010025062</v>
      </c>
      <c r="BJ14" s="1" t="s">
        <v>54</v>
      </c>
      <c r="BK14" s="1">
        <f>SUM(BK12:BK13)</f>
        <v>201</v>
      </c>
      <c r="BL14" s="1">
        <f t="shared" ref="BL14:BM14" si="52">SUM(BL12:BL13)</f>
        <v>913</v>
      </c>
      <c r="BM14" s="1">
        <f t="shared" si="52"/>
        <v>820</v>
      </c>
      <c r="BN14" s="1">
        <f t="shared" si="41"/>
        <v>4.5422885572139302</v>
      </c>
      <c r="BO14" s="1">
        <f t="shared" si="42"/>
        <v>4.0796019900497509</v>
      </c>
      <c r="BQ14" s="1" t="s">
        <v>54</v>
      </c>
      <c r="BR14" s="1">
        <f>SUM(BR12:BR13)</f>
        <v>393</v>
      </c>
      <c r="BS14" s="1">
        <f t="shared" ref="BS14:BT14" si="53">SUM(BS12:BS13)</f>
        <v>628</v>
      </c>
      <c r="BT14" s="1">
        <f t="shared" si="53"/>
        <v>523</v>
      </c>
      <c r="BU14" s="1">
        <f t="shared" si="43"/>
        <v>1.5979643765903309</v>
      </c>
      <c r="BV14" s="1">
        <f t="shared" si="44"/>
        <v>1.3307888040712468</v>
      </c>
    </row>
    <row r="15" spans="2:74" x14ac:dyDescent="0.2">
      <c r="BB15" s="2"/>
      <c r="BC15" s="2"/>
      <c r="BD15" s="2"/>
      <c r="BE15" s="2"/>
      <c r="BF15" s="2"/>
      <c r="BG15" s="2"/>
    </row>
    <row r="16" spans="2:74" x14ac:dyDescent="0.2">
      <c r="B16" t="s">
        <v>19</v>
      </c>
      <c r="Q16" t="s">
        <v>38</v>
      </c>
      <c r="AN16" t="s">
        <v>19</v>
      </c>
      <c r="BB16" s="2"/>
      <c r="BC16" s="2"/>
      <c r="BD16" s="2"/>
      <c r="BE16" s="2"/>
      <c r="BF16" s="2"/>
      <c r="BG16" s="2"/>
      <c r="BJ16" t="s">
        <v>39</v>
      </c>
    </row>
    <row r="17" spans="2:81" x14ac:dyDescent="0.2">
      <c r="B17" t="s">
        <v>5</v>
      </c>
      <c r="I17" t="s">
        <v>6</v>
      </c>
      <c r="Q17" t="s">
        <v>5</v>
      </c>
      <c r="X17" t="s">
        <v>6</v>
      </c>
      <c r="AN17" t="s">
        <v>5</v>
      </c>
      <c r="AU17" t="s">
        <v>6</v>
      </c>
      <c r="BB17" s="2"/>
      <c r="BC17" s="2"/>
      <c r="BD17" s="2"/>
      <c r="BE17" s="2"/>
      <c r="BF17" s="2"/>
      <c r="BG17" s="2"/>
      <c r="BJ17" t="s">
        <v>5</v>
      </c>
      <c r="BQ17" t="s">
        <v>6</v>
      </c>
    </row>
    <row r="18" spans="2:81" x14ac:dyDescent="0.2">
      <c r="B18" s="1" t="s">
        <v>9</v>
      </c>
      <c r="C18" s="1" t="s">
        <v>10</v>
      </c>
      <c r="D18" s="1" t="s">
        <v>50</v>
      </c>
      <c r="E18" s="1" t="s">
        <v>51</v>
      </c>
      <c r="F18" s="1" t="s">
        <v>52</v>
      </c>
      <c r="G18" s="1" t="s">
        <v>53</v>
      </c>
      <c r="I18" s="1" t="s">
        <v>9</v>
      </c>
      <c r="J18" s="1" t="s">
        <v>10</v>
      </c>
      <c r="K18" s="1" t="s">
        <v>50</v>
      </c>
      <c r="L18" s="1" t="s">
        <v>51</v>
      </c>
      <c r="M18" s="1" t="s">
        <v>52</v>
      </c>
      <c r="N18" s="1" t="s">
        <v>53</v>
      </c>
      <c r="Q18" s="1" t="s">
        <v>9</v>
      </c>
      <c r="R18" s="1" t="s">
        <v>10</v>
      </c>
      <c r="S18" s="1" t="s">
        <v>50</v>
      </c>
      <c r="T18" s="1" t="s">
        <v>51</v>
      </c>
      <c r="U18" s="1" t="s">
        <v>52</v>
      </c>
      <c r="V18" s="1" t="s">
        <v>53</v>
      </c>
      <c r="X18" s="1" t="s">
        <v>9</v>
      </c>
      <c r="Y18" s="1" t="s">
        <v>10</v>
      </c>
      <c r="Z18" s="1" t="s">
        <v>50</v>
      </c>
      <c r="AA18" s="1" t="s">
        <v>51</v>
      </c>
      <c r="AB18" s="1" t="s">
        <v>52</v>
      </c>
      <c r="AC18" s="1" t="s">
        <v>53</v>
      </c>
      <c r="AN18" s="1" t="s">
        <v>9</v>
      </c>
      <c r="AO18" s="1" t="s">
        <v>10</v>
      </c>
      <c r="AP18" s="1" t="s">
        <v>50</v>
      </c>
      <c r="AQ18" s="1" t="s">
        <v>51</v>
      </c>
      <c r="AR18" s="1" t="s">
        <v>52</v>
      </c>
      <c r="AS18" s="1" t="s">
        <v>53</v>
      </c>
      <c r="AU18" s="1" t="s">
        <v>9</v>
      </c>
      <c r="AV18" s="1" t="s">
        <v>10</v>
      </c>
      <c r="AW18" s="1" t="s">
        <v>50</v>
      </c>
      <c r="AX18" s="1" t="s">
        <v>51</v>
      </c>
      <c r="AY18" s="1" t="s">
        <v>52</v>
      </c>
      <c r="AZ18" s="1" t="s">
        <v>53</v>
      </c>
      <c r="BB18" s="1" t="s">
        <v>9</v>
      </c>
      <c r="BC18" s="1" t="s">
        <v>10</v>
      </c>
      <c r="BD18" s="1" t="s">
        <v>50</v>
      </c>
      <c r="BE18" s="1" t="s">
        <v>51</v>
      </c>
      <c r="BF18" s="1" t="s">
        <v>52</v>
      </c>
      <c r="BG18" s="1" t="s">
        <v>53</v>
      </c>
      <c r="BJ18" s="1" t="s">
        <v>9</v>
      </c>
      <c r="BK18" s="1" t="s">
        <v>10</v>
      </c>
      <c r="BL18" s="1" t="s">
        <v>50</v>
      </c>
      <c r="BM18" s="1" t="s">
        <v>51</v>
      </c>
      <c r="BN18" s="1" t="s">
        <v>52</v>
      </c>
      <c r="BO18" s="1" t="s">
        <v>53</v>
      </c>
      <c r="BQ18" s="1" t="s">
        <v>9</v>
      </c>
      <c r="BR18" s="1" t="s">
        <v>10</v>
      </c>
      <c r="BS18" s="1" t="s">
        <v>50</v>
      </c>
      <c r="BT18" s="1" t="s">
        <v>51</v>
      </c>
      <c r="BU18" s="1" t="s">
        <v>52</v>
      </c>
      <c r="BV18" s="1" t="s">
        <v>53</v>
      </c>
    </row>
    <row r="19" spans="2:81" x14ac:dyDescent="0.2">
      <c r="B19" s="1">
        <v>3</v>
      </c>
      <c r="C19" s="1">
        <v>118</v>
      </c>
      <c r="D19" s="1">
        <v>451</v>
      </c>
      <c r="E19" s="1">
        <v>427</v>
      </c>
      <c r="F19" s="1">
        <f>D19/C19</f>
        <v>3.8220338983050848</v>
      </c>
      <c r="G19" s="1">
        <f>E19/C19</f>
        <v>3.6186440677966103</v>
      </c>
      <c r="I19" s="1">
        <v>3</v>
      </c>
      <c r="J19" s="1">
        <v>147</v>
      </c>
      <c r="K19" s="1">
        <v>387</v>
      </c>
      <c r="L19" s="1">
        <v>644</v>
      </c>
      <c r="M19" s="1">
        <f>K19/J19</f>
        <v>2.6326530612244898</v>
      </c>
      <c r="N19" s="1">
        <f>L19/J19</f>
        <v>4.3809523809523814</v>
      </c>
      <c r="Q19" s="1">
        <v>3</v>
      </c>
      <c r="R19" s="1">
        <v>129</v>
      </c>
      <c r="S19" s="1">
        <v>361</v>
      </c>
      <c r="T19" s="1">
        <v>365</v>
      </c>
      <c r="U19" s="1">
        <f>S19/R19</f>
        <v>2.7984496124031009</v>
      </c>
      <c r="V19" s="1">
        <f>T19/R19</f>
        <v>2.8294573643410854</v>
      </c>
      <c r="X19" s="1">
        <v>3</v>
      </c>
      <c r="Y19" s="1">
        <v>124</v>
      </c>
      <c r="Z19" s="1">
        <v>519</v>
      </c>
      <c r="AA19" s="1">
        <v>347</v>
      </c>
      <c r="AB19" s="1">
        <f>Z19/Y19</f>
        <v>4.185483870967742</v>
      </c>
      <c r="AC19" s="1">
        <f>AA19/Y19</f>
        <v>2.7983870967741935</v>
      </c>
      <c r="AN19" s="1">
        <v>3</v>
      </c>
      <c r="AO19" s="1">
        <v>231</v>
      </c>
      <c r="AP19" s="4">
        <v>933</v>
      </c>
      <c r="AQ19" s="1">
        <v>437</v>
      </c>
      <c r="AR19" s="1">
        <f>AP19/AO19</f>
        <v>4.0389610389610393</v>
      </c>
      <c r="AS19" s="1">
        <f>AQ19/AO19</f>
        <v>1.8917748917748918</v>
      </c>
      <c r="AU19" s="1">
        <v>3</v>
      </c>
      <c r="AV19" s="1">
        <v>262</v>
      </c>
      <c r="AW19" s="1">
        <v>544</v>
      </c>
      <c r="AX19" s="1">
        <v>310</v>
      </c>
      <c r="AY19" s="1">
        <f>AW19/AV19</f>
        <v>2.0763358778625953</v>
      </c>
      <c r="AZ19" s="1">
        <f>AX19/AV19</f>
        <v>1.1832061068702291</v>
      </c>
      <c r="BB19" s="1">
        <v>3</v>
      </c>
      <c r="BC19" s="1">
        <v>235</v>
      </c>
      <c r="BD19" s="1">
        <v>874</v>
      </c>
      <c r="BE19" s="1">
        <v>333</v>
      </c>
      <c r="BF19" s="1">
        <f>BD19/BC19</f>
        <v>3.7191489361702126</v>
      </c>
      <c r="BG19" s="1">
        <f>BE19/BC19</f>
        <v>1.4170212765957446</v>
      </c>
      <c r="BJ19" s="1">
        <v>3</v>
      </c>
      <c r="BK19" s="1">
        <v>126</v>
      </c>
      <c r="BL19" s="1">
        <v>942</v>
      </c>
      <c r="BM19" s="1">
        <v>896</v>
      </c>
      <c r="BN19" s="1">
        <f>BL19/BK19</f>
        <v>7.4761904761904763</v>
      </c>
      <c r="BO19" s="1">
        <f>BM19/BK19</f>
        <v>7.1111111111111107</v>
      </c>
      <c r="BQ19" s="1">
        <v>3</v>
      </c>
      <c r="BR19" s="1">
        <v>148</v>
      </c>
      <c r="BS19" s="1">
        <v>794</v>
      </c>
      <c r="BT19" s="1">
        <v>578</v>
      </c>
      <c r="BU19" s="1">
        <f>BS19/BR19</f>
        <v>5.3648648648648649</v>
      </c>
      <c r="BV19" s="1">
        <f>BT19/BR19</f>
        <v>3.9054054054054053</v>
      </c>
    </row>
    <row r="20" spans="2:81" x14ac:dyDescent="0.2">
      <c r="B20" s="1">
        <v>4</v>
      </c>
      <c r="C20" s="1">
        <v>139</v>
      </c>
      <c r="D20" s="1">
        <v>1043</v>
      </c>
      <c r="E20" s="1">
        <v>1195</v>
      </c>
      <c r="F20" s="1">
        <f t="shared" ref="F20:F21" si="54">D20/C20</f>
        <v>7.5035971223021587</v>
      </c>
      <c r="G20" s="1">
        <f t="shared" ref="G20:G21" si="55">E20/C20</f>
        <v>8.5971223021582741</v>
      </c>
      <c r="I20" s="1">
        <v>4</v>
      </c>
      <c r="J20" s="1">
        <v>161</v>
      </c>
      <c r="K20" s="1">
        <v>992</v>
      </c>
      <c r="L20" s="1">
        <v>980</v>
      </c>
      <c r="M20" s="1">
        <f t="shared" ref="M20:M21" si="56">K20/J20</f>
        <v>6.1614906832298137</v>
      </c>
      <c r="N20" s="1">
        <f t="shared" ref="N20:N21" si="57">L20/J20</f>
        <v>6.0869565217391308</v>
      </c>
      <c r="Q20" s="1">
        <v>4</v>
      </c>
      <c r="R20" s="1">
        <v>142</v>
      </c>
      <c r="S20" s="1">
        <v>415</v>
      </c>
      <c r="T20" s="1">
        <v>456</v>
      </c>
      <c r="U20" s="1">
        <f t="shared" ref="U20:U21" si="58">S20/R20</f>
        <v>2.9225352112676055</v>
      </c>
      <c r="V20" s="1">
        <f t="shared" ref="V20:V21" si="59">T20/R20</f>
        <v>3.211267605633803</v>
      </c>
      <c r="X20" s="1">
        <v>4</v>
      </c>
      <c r="Y20" s="1">
        <v>135</v>
      </c>
      <c r="Z20" s="1">
        <v>871</v>
      </c>
      <c r="AA20" s="1">
        <v>479</v>
      </c>
      <c r="AB20" s="1">
        <f t="shared" ref="AB20:AB21" si="60">Z20/Y20</f>
        <v>6.4518518518518517</v>
      </c>
      <c r="AC20" s="1">
        <f t="shared" ref="AC20:AC21" si="61">AA20/Y20</f>
        <v>3.5481481481481483</v>
      </c>
      <c r="AN20" s="1">
        <v>4</v>
      </c>
      <c r="AO20" s="1">
        <v>279</v>
      </c>
      <c r="AP20" s="4">
        <v>377</v>
      </c>
      <c r="AQ20" s="1">
        <v>182</v>
      </c>
      <c r="AR20" s="1">
        <f t="shared" ref="AR20:AR21" si="62">AP20/AO20</f>
        <v>1.3512544802867383</v>
      </c>
      <c r="AS20" s="1">
        <f t="shared" ref="AS20:AS21" si="63">AQ20/AO20</f>
        <v>0.6523297491039427</v>
      </c>
      <c r="AU20" s="1">
        <v>4</v>
      </c>
      <c r="AV20" s="1">
        <v>255</v>
      </c>
      <c r="AW20" s="1">
        <v>461</v>
      </c>
      <c r="AX20" s="1">
        <v>225</v>
      </c>
      <c r="AY20" s="1">
        <f t="shared" ref="AY20:AY21" si="64">AW20/AV20</f>
        <v>1.807843137254902</v>
      </c>
      <c r="AZ20" s="1">
        <f t="shared" ref="AZ20:AZ21" si="65">AX20/AV20</f>
        <v>0.88235294117647056</v>
      </c>
      <c r="BB20" s="1">
        <v>4</v>
      </c>
      <c r="BC20" s="1">
        <v>254</v>
      </c>
      <c r="BD20" s="1">
        <v>658</v>
      </c>
      <c r="BE20" s="1">
        <v>326</v>
      </c>
      <c r="BF20" s="1">
        <f t="shared" ref="BF20:BF21" si="66">BD20/BC20</f>
        <v>2.590551181102362</v>
      </c>
      <c r="BG20" s="1">
        <f t="shared" ref="BG20:BG21" si="67">BE20/BC20</f>
        <v>1.2834645669291338</v>
      </c>
      <c r="BJ20" s="1">
        <v>4</v>
      </c>
      <c r="BK20" s="1">
        <v>134</v>
      </c>
      <c r="BL20" s="1">
        <v>532</v>
      </c>
      <c r="BM20" s="1">
        <v>763</v>
      </c>
      <c r="BN20" s="1">
        <f t="shared" ref="BN20:BN21" si="68">BL20/BK20</f>
        <v>3.9701492537313432</v>
      </c>
      <c r="BO20" s="1">
        <f t="shared" ref="BO20:BO21" si="69">BM20/BK20</f>
        <v>5.6940298507462686</v>
      </c>
      <c r="BQ20" s="1">
        <v>4</v>
      </c>
      <c r="BR20" s="1">
        <v>151</v>
      </c>
      <c r="BS20" s="1">
        <v>269</v>
      </c>
      <c r="BT20" s="1">
        <v>268</v>
      </c>
      <c r="BU20" s="1">
        <f t="shared" ref="BU20:BU21" si="70">BS20/BR20</f>
        <v>1.7814569536423841</v>
      </c>
      <c r="BV20" s="1">
        <f t="shared" ref="BV20:BV21" si="71">BT20/BR20</f>
        <v>1.7748344370860927</v>
      </c>
    </row>
    <row r="21" spans="2:81" x14ac:dyDescent="0.2">
      <c r="B21" s="1" t="s">
        <v>54</v>
      </c>
      <c r="C21" s="1">
        <f>SUM(C19:C20)</f>
        <v>257</v>
      </c>
      <c r="D21" s="1">
        <f t="shared" ref="D21:E21" si="72">SUM(D19:D20)</f>
        <v>1494</v>
      </c>
      <c r="E21" s="1">
        <f t="shared" si="72"/>
        <v>1622</v>
      </c>
      <c r="F21" s="1">
        <f t="shared" si="54"/>
        <v>5.8132295719844356</v>
      </c>
      <c r="G21" s="1">
        <f t="shared" si="55"/>
        <v>6.3112840466926068</v>
      </c>
      <c r="I21" s="1" t="s">
        <v>54</v>
      </c>
      <c r="J21" s="1">
        <f>SUM(J19:J20)</f>
        <v>308</v>
      </c>
      <c r="K21" s="1">
        <f t="shared" ref="K21:L21" si="73">SUM(K19:K20)</f>
        <v>1379</v>
      </c>
      <c r="L21" s="1">
        <f t="shared" si="73"/>
        <v>1624</v>
      </c>
      <c r="M21" s="1">
        <f t="shared" si="56"/>
        <v>4.4772727272727275</v>
      </c>
      <c r="N21" s="1">
        <f t="shared" si="57"/>
        <v>5.2727272727272725</v>
      </c>
      <c r="Q21" s="1" t="s">
        <v>54</v>
      </c>
      <c r="R21" s="1">
        <f>SUM(R19:R20)</f>
        <v>271</v>
      </c>
      <c r="S21" s="1">
        <f t="shared" ref="S21:T21" si="74">SUM(S19:S20)</f>
        <v>776</v>
      </c>
      <c r="T21" s="1">
        <f t="shared" si="74"/>
        <v>821</v>
      </c>
      <c r="U21" s="1">
        <f t="shared" si="58"/>
        <v>2.8634686346863467</v>
      </c>
      <c r="V21" s="1">
        <f t="shared" si="59"/>
        <v>3.0295202952029521</v>
      </c>
      <c r="X21" s="1" t="s">
        <v>54</v>
      </c>
      <c r="Y21" s="1">
        <f>SUM(Y19:Y20)</f>
        <v>259</v>
      </c>
      <c r="Z21" s="1">
        <f t="shared" ref="Z21:AA21" si="75">SUM(Z19:Z20)</f>
        <v>1390</v>
      </c>
      <c r="AA21" s="1">
        <f t="shared" si="75"/>
        <v>826</v>
      </c>
      <c r="AB21" s="1">
        <f t="shared" si="60"/>
        <v>5.3667953667953672</v>
      </c>
      <c r="AC21" s="1">
        <f t="shared" si="61"/>
        <v>3.189189189189189</v>
      </c>
      <c r="AN21" s="1" t="s">
        <v>54</v>
      </c>
      <c r="AO21" s="1">
        <f>SUM(AO19:AO20)</f>
        <v>510</v>
      </c>
      <c r="AP21" s="1">
        <f t="shared" ref="AP21:AQ21" si="76">SUM(AP19:AP20)</f>
        <v>1310</v>
      </c>
      <c r="AQ21" s="1">
        <f t="shared" si="76"/>
        <v>619</v>
      </c>
      <c r="AR21" s="1">
        <f t="shared" si="62"/>
        <v>2.5686274509803924</v>
      </c>
      <c r="AS21" s="1">
        <f t="shared" si="63"/>
        <v>1.2137254901960783</v>
      </c>
      <c r="AU21" s="1" t="s">
        <v>54</v>
      </c>
      <c r="AV21" s="1">
        <f>SUM(AV19:AV20)</f>
        <v>517</v>
      </c>
      <c r="AW21" s="1">
        <f t="shared" ref="AW21:AX21" si="77">SUM(AW19:AW20)</f>
        <v>1005</v>
      </c>
      <c r="AX21" s="1">
        <f t="shared" si="77"/>
        <v>535</v>
      </c>
      <c r="AY21" s="1">
        <f t="shared" si="64"/>
        <v>1.9439071566731141</v>
      </c>
      <c r="AZ21" s="1">
        <f t="shared" si="65"/>
        <v>1.0348162475822051</v>
      </c>
      <c r="BB21" s="1" t="s">
        <v>54</v>
      </c>
      <c r="BC21" s="1">
        <f>SUM(BC19:BC20)</f>
        <v>489</v>
      </c>
      <c r="BD21" s="1">
        <f t="shared" ref="BD21:BE21" si="78">SUM(BD19:BD20)</f>
        <v>1532</v>
      </c>
      <c r="BE21" s="1">
        <f t="shared" si="78"/>
        <v>659</v>
      </c>
      <c r="BF21" s="1">
        <f t="shared" si="66"/>
        <v>3.1329243353783229</v>
      </c>
      <c r="BG21" s="1">
        <f t="shared" si="67"/>
        <v>1.3476482617586911</v>
      </c>
      <c r="BJ21" s="1" t="s">
        <v>54</v>
      </c>
      <c r="BK21" s="1">
        <f>SUM(BK19:BK20)</f>
        <v>260</v>
      </c>
      <c r="BL21" s="1">
        <f t="shared" ref="BL21:BM21" si="79">SUM(BL19:BL20)</f>
        <v>1474</v>
      </c>
      <c r="BM21" s="1">
        <f t="shared" si="79"/>
        <v>1659</v>
      </c>
      <c r="BN21" s="1">
        <f t="shared" si="68"/>
        <v>5.6692307692307695</v>
      </c>
      <c r="BO21" s="1">
        <f t="shared" si="69"/>
        <v>6.3807692307692312</v>
      </c>
      <c r="BQ21" s="1" t="s">
        <v>54</v>
      </c>
      <c r="BR21" s="1">
        <f>SUM(BR19:BR20)</f>
        <v>299</v>
      </c>
      <c r="BS21" s="1">
        <f t="shared" ref="BS21:BT21" si="80">SUM(BS19:BS20)</f>
        <v>1063</v>
      </c>
      <c r="BT21" s="1">
        <f t="shared" si="80"/>
        <v>846</v>
      </c>
      <c r="BU21" s="1">
        <f t="shared" si="70"/>
        <v>3.5551839464882944</v>
      </c>
      <c r="BV21" s="1">
        <f t="shared" si="71"/>
        <v>2.8294314381270902</v>
      </c>
    </row>
    <row r="22" spans="2:81" x14ac:dyDescent="0.2">
      <c r="B22" s="2"/>
      <c r="C22" s="2"/>
      <c r="D22" s="2"/>
      <c r="E22" s="2"/>
      <c r="F22" s="2"/>
      <c r="G22" s="2"/>
      <c r="I22" s="2"/>
      <c r="J22" s="2"/>
      <c r="K22" s="2"/>
      <c r="L22" s="2"/>
      <c r="M22" s="2"/>
      <c r="N22" s="2"/>
      <c r="Q22" s="2"/>
      <c r="R22" s="2"/>
      <c r="S22" s="2"/>
      <c r="T22" s="2"/>
      <c r="U22" s="2"/>
      <c r="V22" s="2"/>
      <c r="X22" s="2"/>
      <c r="Y22" s="2"/>
      <c r="Z22" s="2"/>
      <c r="AA22" s="2"/>
      <c r="AB22" s="2"/>
      <c r="AC22" s="2"/>
      <c r="AN22" s="2"/>
      <c r="AO22" s="2"/>
      <c r="AP22" s="2"/>
      <c r="AQ22" s="2"/>
      <c r="AR22" s="2"/>
      <c r="AS22" s="2"/>
      <c r="AU22" s="2"/>
      <c r="AV22" s="2"/>
      <c r="AW22" s="2"/>
      <c r="AX22" s="2"/>
      <c r="AY22" s="2"/>
      <c r="AZ22" s="2"/>
      <c r="BJ22" s="2"/>
      <c r="BK22" s="2"/>
      <c r="BL22" s="2"/>
      <c r="BM22" s="2"/>
      <c r="BN22" s="2"/>
      <c r="BO22" s="2"/>
      <c r="BQ22" s="2"/>
      <c r="BR22" s="2"/>
      <c r="BS22" s="2"/>
      <c r="BT22" s="2"/>
      <c r="BU22" s="2"/>
      <c r="BV22" s="2"/>
    </row>
    <row r="23" spans="2:81" x14ac:dyDescent="0.2">
      <c r="B23" s="2"/>
      <c r="C23" s="2"/>
      <c r="D23" s="2"/>
      <c r="E23" s="2"/>
      <c r="F23" s="2"/>
      <c r="G23" s="2"/>
      <c r="I23" s="2"/>
      <c r="J23" s="2"/>
      <c r="K23" s="2"/>
      <c r="L23" s="2"/>
      <c r="M23" s="2"/>
      <c r="N23" s="2"/>
      <c r="Q23" t="s">
        <v>66</v>
      </c>
      <c r="R23" s="2"/>
      <c r="S23" s="2"/>
      <c r="T23" s="2"/>
      <c r="U23" s="2"/>
      <c r="V23" s="2"/>
      <c r="X23" s="2"/>
      <c r="Y23" s="2"/>
      <c r="Z23" s="2"/>
      <c r="AA23" s="2"/>
      <c r="AB23" s="2"/>
      <c r="AC23" s="2"/>
      <c r="AN23" s="2"/>
      <c r="AO23" s="2"/>
      <c r="AP23" s="2"/>
      <c r="AQ23" s="2"/>
      <c r="AR23" s="2"/>
      <c r="AS23" s="2"/>
      <c r="AU23" s="2"/>
      <c r="AV23" s="2"/>
      <c r="AW23" s="2"/>
      <c r="AX23" s="2"/>
      <c r="AY23" s="2"/>
      <c r="AZ23" s="2"/>
      <c r="BJ23" t="s">
        <v>67</v>
      </c>
      <c r="BK23" s="2"/>
      <c r="BL23" s="2"/>
      <c r="BM23" s="2"/>
      <c r="BN23" s="2"/>
      <c r="BO23" s="2"/>
      <c r="BQ23" s="2"/>
      <c r="BR23" s="2"/>
      <c r="BS23" s="2"/>
      <c r="BT23" s="2"/>
      <c r="BU23" s="2"/>
      <c r="BV23" s="2"/>
    </row>
    <row r="24" spans="2:81" x14ac:dyDescent="0.2">
      <c r="B24" s="2" t="s">
        <v>68</v>
      </c>
      <c r="C24" s="2"/>
      <c r="D24" s="2"/>
      <c r="E24" s="2"/>
      <c r="F24" s="2"/>
      <c r="G24" s="2"/>
      <c r="I24" s="2"/>
      <c r="J24" s="2"/>
      <c r="K24" s="2"/>
      <c r="L24" s="2"/>
      <c r="M24" s="2"/>
      <c r="N24" s="2"/>
      <c r="Q24" s="2"/>
      <c r="R24" s="2"/>
      <c r="S24" s="2"/>
      <c r="T24" s="2"/>
      <c r="U24" s="2"/>
      <c r="V24" s="2"/>
      <c r="X24" s="2"/>
      <c r="Y24" s="2"/>
      <c r="Z24" s="2"/>
      <c r="AA24" s="2"/>
      <c r="AB24" s="2"/>
      <c r="AC24" s="2"/>
      <c r="AN24" s="2"/>
      <c r="AO24" s="2"/>
      <c r="AP24" s="2"/>
      <c r="AQ24" s="2"/>
      <c r="AR24" s="2"/>
      <c r="AS24" s="2"/>
      <c r="AU24" s="2"/>
      <c r="AV24" s="2"/>
      <c r="AW24" s="2"/>
      <c r="AX24" s="2"/>
      <c r="AY24" s="2"/>
      <c r="AZ24" s="2"/>
      <c r="BJ24" s="2"/>
      <c r="BK24" s="2"/>
      <c r="BL24" s="2"/>
      <c r="BM24" s="2"/>
      <c r="BN24" s="2"/>
      <c r="BO24" s="2"/>
      <c r="BQ24" s="2"/>
      <c r="BR24" s="2"/>
      <c r="BS24" s="2"/>
      <c r="BT24" s="2"/>
      <c r="BU24" s="2"/>
      <c r="BV24" s="2"/>
    </row>
    <row r="25" spans="2:81" x14ac:dyDescent="0.2">
      <c r="B25" s="1" t="s">
        <v>9</v>
      </c>
      <c r="C25" s="1" t="s">
        <v>10</v>
      </c>
      <c r="D25" s="1" t="s">
        <v>50</v>
      </c>
      <c r="E25" s="1" t="s">
        <v>51</v>
      </c>
      <c r="F25" s="1" t="s">
        <v>52</v>
      </c>
      <c r="G25" s="1" t="s">
        <v>53</v>
      </c>
      <c r="I25" s="1" t="s">
        <v>9</v>
      </c>
      <c r="J25" s="1" t="s">
        <v>10</v>
      </c>
      <c r="K25" s="1" t="s">
        <v>50</v>
      </c>
      <c r="L25" s="1" t="s">
        <v>51</v>
      </c>
      <c r="M25" s="1" t="s">
        <v>52</v>
      </c>
      <c r="N25" s="1" t="s">
        <v>53</v>
      </c>
      <c r="Q25" s="1" t="s">
        <v>9</v>
      </c>
      <c r="R25" s="1" t="s">
        <v>10</v>
      </c>
      <c r="S25" s="1" t="s">
        <v>50</v>
      </c>
      <c r="T25" s="1" t="s">
        <v>51</v>
      </c>
      <c r="U25" s="1" t="s">
        <v>52</v>
      </c>
      <c r="V25" s="1" t="s">
        <v>53</v>
      </c>
      <c r="X25" s="1" t="s">
        <v>9</v>
      </c>
      <c r="Y25" s="1" t="s">
        <v>10</v>
      </c>
      <c r="Z25" s="1" t="s">
        <v>50</v>
      </c>
      <c r="AA25" s="1" t="s">
        <v>51</v>
      </c>
      <c r="AB25" s="1" t="s">
        <v>52</v>
      </c>
      <c r="AC25" s="1" t="s">
        <v>53</v>
      </c>
      <c r="AE25" s="1" t="s">
        <v>9</v>
      </c>
      <c r="AF25" s="1" t="s">
        <v>10</v>
      </c>
      <c r="AG25" s="1" t="s">
        <v>50</v>
      </c>
      <c r="AH25" s="1" t="s">
        <v>51</v>
      </c>
      <c r="AI25" s="1" t="s">
        <v>52</v>
      </c>
      <c r="AJ25" s="1" t="s">
        <v>53</v>
      </c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J25" s="1" t="s">
        <v>9</v>
      </c>
      <c r="BK25" s="1" t="s">
        <v>10</v>
      </c>
      <c r="BL25" s="1" t="s">
        <v>50</v>
      </c>
      <c r="BM25" s="1" t="s">
        <v>51</v>
      </c>
      <c r="BN25" s="1" t="s">
        <v>52</v>
      </c>
      <c r="BO25" s="1" t="s">
        <v>53</v>
      </c>
      <c r="BQ25" s="1" t="s">
        <v>9</v>
      </c>
      <c r="BR25" s="1" t="s">
        <v>10</v>
      </c>
      <c r="BS25" s="1" t="s">
        <v>50</v>
      </c>
      <c r="BT25" s="1" t="s">
        <v>51</v>
      </c>
      <c r="BU25" s="1" t="s">
        <v>52</v>
      </c>
      <c r="BV25" s="1" t="s">
        <v>53</v>
      </c>
      <c r="BX25" s="2"/>
      <c r="BY25" s="2"/>
      <c r="BZ25" s="2"/>
      <c r="CA25" s="2"/>
      <c r="CB25" s="2"/>
      <c r="CC25" s="2"/>
    </row>
    <row r="26" spans="2:81" x14ac:dyDescent="0.2">
      <c r="B26" s="1">
        <v>3</v>
      </c>
      <c r="C26" s="1">
        <v>184</v>
      </c>
      <c r="D26" s="4">
        <v>765</v>
      </c>
      <c r="E26" s="1">
        <v>417</v>
      </c>
      <c r="F26" s="1">
        <f>D26/C26</f>
        <v>4.1576086956521738</v>
      </c>
      <c r="G26" s="1">
        <f>E26/C26</f>
        <v>2.2663043478260869</v>
      </c>
      <c r="I26" s="1">
        <v>3</v>
      </c>
      <c r="J26" s="1">
        <v>203</v>
      </c>
      <c r="K26" s="1">
        <v>834</v>
      </c>
      <c r="L26" s="1">
        <v>339</v>
      </c>
      <c r="M26" s="1">
        <f>K26/J26</f>
        <v>4.1083743842364528</v>
      </c>
      <c r="N26" s="1">
        <f>L26/J26</f>
        <v>1.6699507389162562</v>
      </c>
      <c r="Q26" s="1">
        <v>3</v>
      </c>
      <c r="R26" s="1">
        <v>217</v>
      </c>
      <c r="S26" s="1">
        <v>950</v>
      </c>
      <c r="T26" s="1">
        <v>451</v>
      </c>
      <c r="U26" s="1">
        <f>S26/R26</f>
        <v>4.3778801843317972</v>
      </c>
      <c r="V26" s="1">
        <f>T26/R26</f>
        <v>2.0783410138248848</v>
      </c>
      <c r="X26" s="1">
        <v>3</v>
      </c>
      <c r="Y26" s="1">
        <v>211</v>
      </c>
      <c r="Z26" s="1">
        <v>704</v>
      </c>
      <c r="AA26" s="1">
        <v>435</v>
      </c>
      <c r="AB26" s="1">
        <f>Z26/Y26</f>
        <v>3.3364928909952605</v>
      </c>
      <c r="AC26" s="1">
        <f>AA26/Y26</f>
        <v>2.0616113744075828</v>
      </c>
      <c r="AE26" s="1">
        <v>3</v>
      </c>
      <c r="AF26" s="1">
        <v>247</v>
      </c>
      <c r="AG26" s="1">
        <v>891</v>
      </c>
      <c r="AH26" s="1">
        <v>385</v>
      </c>
      <c r="AI26" s="1">
        <f>AG26/AF26</f>
        <v>3.6072874493927127</v>
      </c>
      <c r="AJ26" s="1">
        <f>AH26/AF26</f>
        <v>1.5587044534412955</v>
      </c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J26" s="1">
        <v>3</v>
      </c>
      <c r="BK26" s="1">
        <v>193</v>
      </c>
      <c r="BL26" s="1">
        <v>624</v>
      </c>
      <c r="BM26" s="1">
        <v>376</v>
      </c>
      <c r="BN26" s="1">
        <f>BL26/BK26</f>
        <v>3.233160621761658</v>
      </c>
      <c r="BO26" s="1">
        <f>BM26/BK26</f>
        <v>1.9481865284974094</v>
      </c>
      <c r="BQ26" s="1">
        <v>3</v>
      </c>
      <c r="BR26" s="1">
        <v>201</v>
      </c>
      <c r="BS26" s="1">
        <v>299</v>
      </c>
      <c r="BT26" s="1">
        <v>215</v>
      </c>
      <c r="BU26" s="1">
        <f>BS26/BR26</f>
        <v>1.4875621890547264</v>
      </c>
      <c r="BV26" s="1">
        <f>BT26/BR26</f>
        <v>1.0696517412935322</v>
      </c>
      <c r="BX26" s="2"/>
      <c r="BY26" s="2"/>
      <c r="BZ26" s="2"/>
      <c r="CA26" s="2"/>
      <c r="CB26" s="2"/>
      <c r="CC26" s="2"/>
    </row>
    <row r="27" spans="2:81" x14ac:dyDescent="0.2">
      <c r="B27" s="1">
        <v>4</v>
      </c>
      <c r="C27" s="1">
        <v>212</v>
      </c>
      <c r="D27" s="4">
        <v>394</v>
      </c>
      <c r="E27" s="1">
        <v>212</v>
      </c>
      <c r="F27" s="1">
        <f t="shared" ref="F27:F28" si="81">D27/C27</f>
        <v>1.8584905660377358</v>
      </c>
      <c r="G27" s="1">
        <f t="shared" ref="G27:G28" si="82">E27/C27</f>
        <v>1</v>
      </c>
      <c r="I27" s="1">
        <v>4</v>
      </c>
      <c r="J27" s="1">
        <v>240</v>
      </c>
      <c r="K27" s="1">
        <v>412</v>
      </c>
      <c r="L27" s="1">
        <v>161</v>
      </c>
      <c r="M27" s="1">
        <f t="shared" ref="M27:M28" si="83">K27/J27</f>
        <v>1.7166666666666666</v>
      </c>
      <c r="N27" s="1">
        <f t="shared" ref="N27:N28" si="84">L27/J27</f>
        <v>0.67083333333333328</v>
      </c>
      <c r="Q27" s="1">
        <v>4</v>
      </c>
      <c r="R27" s="1">
        <v>232</v>
      </c>
      <c r="S27" s="1">
        <v>417</v>
      </c>
      <c r="T27" s="1">
        <v>186</v>
      </c>
      <c r="U27" s="1">
        <f t="shared" ref="U27:U28" si="85">S27/R27</f>
        <v>1.7974137931034482</v>
      </c>
      <c r="V27" s="1">
        <f t="shared" ref="V27:V28" si="86">T27/R27</f>
        <v>0.80172413793103448</v>
      </c>
      <c r="X27" s="1">
        <v>4</v>
      </c>
      <c r="Y27" s="1">
        <v>205</v>
      </c>
      <c r="Z27" s="1">
        <v>438</v>
      </c>
      <c r="AA27" s="1">
        <v>300</v>
      </c>
      <c r="AB27" s="1">
        <f t="shared" ref="AB27:AB28" si="87">Z27/Y27</f>
        <v>2.1365853658536587</v>
      </c>
      <c r="AC27" s="1">
        <f t="shared" ref="AC27:AC28" si="88">AA27/Y27</f>
        <v>1.4634146341463414</v>
      </c>
      <c r="AE27" s="1">
        <v>4</v>
      </c>
      <c r="AF27" s="1">
        <v>243</v>
      </c>
      <c r="AG27" s="1">
        <v>1102</v>
      </c>
      <c r="AH27" s="1">
        <v>596</v>
      </c>
      <c r="AI27" s="1">
        <f t="shared" ref="AI27:AI28" si="89">AG27/AF27</f>
        <v>4.5349794238683128</v>
      </c>
      <c r="AJ27" s="1">
        <f t="shared" ref="AJ27:AJ28" si="90">AH27/AF27</f>
        <v>2.4526748971193415</v>
      </c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J27" s="1">
        <v>4</v>
      </c>
      <c r="BK27" s="1">
        <v>250</v>
      </c>
      <c r="BL27" s="1">
        <v>353</v>
      </c>
      <c r="BM27" s="1">
        <v>210</v>
      </c>
      <c r="BN27" s="1">
        <f t="shared" ref="BN27:BN28" si="91">BL27/BK27</f>
        <v>1.4119999999999999</v>
      </c>
      <c r="BO27" s="1">
        <f t="shared" ref="BO27:BO28" si="92">BM27/BK27</f>
        <v>0.84</v>
      </c>
      <c r="BQ27" s="1">
        <v>4</v>
      </c>
      <c r="BR27" s="1">
        <v>221</v>
      </c>
      <c r="BS27" s="1">
        <v>680</v>
      </c>
      <c r="BT27" s="1">
        <v>432</v>
      </c>
      <c r="BU27" s="1">
        <f t="shared" ref="BU27:BU28" si="93">BS27/BR27</f>
        <v>3.0769230769230771</v>
      </c>
      <c r="BV27" s="1">
        <f t="shared" ref="BV27:BV28" si="94">BT27/BR27</f>
        <v>1.9547511312217194</v>
      </c>
      <c r="BX27" s="2"/>
      <c r="BY27" s="2"/>
      <c r="BZ27" s="2"/>
      <c r="CA27" s="2"/>
      <c r="CB27" s="2"/>
      <c r="CC27" s="2"/>
    </row>
    <row r="28" spans="2:81" x14ac:dyDescent="0.2">
      <c r="B28" s="1" t="s">
        <v>54</v>
      </c>
      <c r="C28" s="1">
        <f>SUM(C26:C27)</f>
        <v>396</v>
      </c>
      <c r="D28" s="1">
        <f t="shared" ref="D28:E28" si="95">SUM(D26:D27)</f>
        <v>1159</v>
      </c>
      <c r="E28" s="1">
        <f t="shared" si="95"/>
        <v>629</v>
      </c>
      <c r="F28" s="1">
        <f t="shared" si="81"/>
        <v>2.9267676767676769</v>
      </c>
      <c r="G28" s="1">
        <f t="shared" si="82"/>
        <v>1.5883838383838385</v>
      </c>
      <c r="I28" s="1" t="s">
        <v>54</v>
      </c>
      <c r="J28" s="1">
        <f>SUM(J26:J27)</f>
        <v>443</v>
      </c>
      <c r="K28" s="1">
        <f t="shared" ref="K28:L28" si="96">SUM(K26:K27)</f>
        <v>1246</v>
      </c>
      <c r="L28" s="1">
        <f t="shared" si="96"/>
        <v>500</v>
      </c>
      <c r="M28" s="1">
        <f t="shared" si="83"/>
        <v>2.8126410835214446</v>
      </c>
      <c r="N28" s="1">
        <f t="shared" si="84"/>
        <v>1.1286681715575622</v>
      </c>
      <c r="Q28" s="1" t="s">
        <v>54</v>
      </c>
      <c r="R28" s="1">
        <f>SUM(R26:R27)</f>
        <v>449</v>
      </c>
      <c r="S28" s="1">
        <f t="shared" ref="S28:T28" si="97">SUM(S26:S27)</f>
        <v>1367</v>
      </c>
      <c r="T28" s="1">
        <f t="shared" si="97"/>
        <v>637</v>
      </c>
      <c r="U28" s="1">
        <f t="shared" si="85"/>
        <v>3.0445434298440981</v>
      </c>
      <c r="V28" s="1">
        <f t="shared" si="86"/>
        <v>1.418708240534521</v>
      </c>
      <c r="X28" s="1" t="s">
        <v>54</v>
      </c>
      <c r="Y28" s="1">
        <f>SUM(Y26:Y27)</f>
        <v>416</v>
      </c>
      <c r="Z28" s="1">
        <f t="shared" ref="Z28:AA28" si="98">SUM(Z26:Z27)</f>
        <v>1142</v>
      </c>
      <c r="AA28" s="1">
        <f t="shared" si="98"/>
        <v>735</v>
      </c>
      <c r="AB28" s="1">
        <f t="shared" si="87"/>
        <v>2.7451923076923075</v>
      </c>
      <c r="AC28" s="1">
        <f t="shared" si="88"/>
        <v>1.7668269230769231</v>
      </c>
      <c r="AE28" s="1" t="s">
        <v>54</v>
      </c>
      <c r="AF28" s="1">
        <f>SUM(AF26:AF27)</f>
        <v>490</v>
      </c>
      <c r="AG28" s="1">
        <f t="shared" ref="AG28:AH28" si="99">SUM(AG26:AG27)</f>
        <v>1993</v>
      </c>
      <c r="AH28" s="1">
        <f t="shared" si="99"/>
        <v>981</v>
      </c>
      <c r="AI28" s="1">
        <f t="shared" si="89"/>
        <v>4.0673469387755103</v>
      </c>
      <c r="AJ28" s="1">
        <f t="shared" si="90"/>
        <v>2.0020408163265304</v>
      </c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J28" s="1" t="s">
        <v>54</v>
      </c>
      <c r="BK28" s="1">
        <f>SUM(BK26:BK27)</f>
        <v>443</v>
      </c>
      <c r="BL28" s="1">
        <f t="shared" ref="BL28:BM28" si="100">SUM(BL26:BL27)</f>
        <v>977</v>
      </c>
      <c r="BM28" s="1">
        <f t="shared" si="100"/>
        <v>586</v>
      </c>
      <c r="BN28" s="1">
        <f t="shared" si="91"/>
        <v>2.2054176072234761</v>
      </c>
      <c r="BO28" s="1">
        <f t="shared" si="92"/>
        <v>1.3227990970654628</v>
      </c>
      <c r="BQ28" s="1" t="s">
        <v>54</v>
      </c>
      <c r="BR28" s="1">
        <f>SUM(BR26:BR27)</f>
        <v>422</v>
      </c>
      <c r="BS28" s="1">
        <f t="shared" ref="BS28:BT28" si="101">SUM(BS26:BS27)</f>
        <v>979</v>
      </c>
      <c r="BT28" s="1">
        <f t="shared" si="101"/>
        <v>647</v>
      </c>
      <c r="BU28" s="1">
        <f t="shared" si="93"/>
        <v>2.3199052132701423</v>
      </c>
      <c r="BV28" s="1">
        <f t="shared" si="94"/>
        <v>1.533175355450237</v>
      </c>
      <c r="BX28" s="2"/>
      <c r="BY28" s="2"/>
      <c r="BZ28" s="2"/>
      <c r="CA28" s="2"/>
      <c r="CB28" s="2"/>
      <c r="CC28" s="2"/>
    </row>
    <row r="31" spans="2:81" x14ac:dyDescent="0.2"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2:81" x14ac:dyDescent="0.2"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2:69" x14ac:dyDescent="0.2"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2:69" x14ac:dyDescent="0.2"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2:69" x14ac:dyDescent="0.2">
      <c r="AO35" t="s">
        <v>55</v>
      </c>
    </row>
    <row r="36" spans="2:69" x14ac:dyDescent="0.2">
      <c r="C36" t="s">
        <v>55</v>
      </c>
      <c r="R36" t="s">
        <v>55</v>
      </c>
      <c r="AN36" t="s">
        <v>9</v>
      </c>
      <c r="AO36" t="s">
        <v>41</v>
      </c>
      <c r="AP36" t="s">
        <v>42</v>
      </c>
      <c r="AQ36" t="s">
        <v>19</v>
      </c>
      <c r="AR36" t="s">
        <v>20</v>
      </c>
      <c r="AS36" t="s">
        <v>78</v>
      </c>
      <c r="BK36" t="s">
        <v>55</v>
      </c>
    </row>
    <row r="37" spans="2:69" x14ac:dyDescent="0.2">
      <c r="B37" t="s">
        <v>9</v>
      </c>
      <c r="C37" t="s">
        <v>41</v>
      </c>
      <c r="D37" t="s">
        <v>14</v>
      </c>
      <c r="E37" t="s">
        <v>16</v>
      </c>
      <c r="F37" t="s">
        <v>68</v>
      </c>
      <c r="G37" t="s">
        <v>43</v>
      </c>
      <c r="H37" t="s">
        <v>44</v>
      </c>
      <c r="Q37" t="s">
        <v>9</v>
      </c>
      <c r="R37" t="s">
        <v>56</v>
      </c>
      <c r="S37" t="s">
        <v>15</v>
      </c>
      <c r="T37" t="s">
        <v>17</v>
      </c>
      <c r="U37" t="s">
        <v>69</v>
      </c>
      <c r="V37" t="s">
        <v>57</v>
      </c>
      <c r="W37" t="s">
        <v>58</v>
      </c>
      <c r="X37" t="s">
        <v>26</v>
      </c>
      <c r="AN37">
        <v>3</v>
      </c>
      <c r="AO37">
        <f>AVERAGE(AR5,AY5,BF5)</f>
        <v>2.7123475034662401</v>
      </c>
      <c r="AP37">
        <f>AVERAGE(AR12,AY12,BF12)</f>
        <v>3.6709985063816664</v>
      </c>
      <c r="AQ37">
        <f>AVERAGE(AR19,AY19,BF19)</f>
        <v>3.2781486176646157</v>
      </c>
      <c r="AR37">
        <f>AVERAGE(AO37:AQ37)</f>
        <v>3.2204982091708412</v>
      </c>
      <c r="AS37">
        <f>STDEV(AO37:AQ37)/SQRT(3)</f>
        <v>0.27823587927470694</v>
      </c>
      <c r="BJ37" t="s">
        <v>9</v>
      </c>
      <c r="BK37" t="s">
        <v>32</v>
      </c>
      <c r="BL37" t="s">
        <v>37</v>
      </c>
      <c r="BM37" t="s">
        <v>39</v>
      </c>
      <c r="BN37" t="s">
        <v>67</v>
      </c>
      <c r="BO37" t="s">
        <v>59</v>
      </c>
      <c r="BP37" t="s">
        <v>60</v>
      </c>
      <c r="BQ37" t="s">
        <v>26</v>
      </c>
    </row>
    <row r="38" spans="2:69" x14ac:dyDescent="0.2">
      <c r="B38">
        <v>3</v>
      </c>
      <c r="C38">
        <f>AVERAGE(F5,M5)</f>
        <v>3.1048946557040082</v>
      </c>
      <c r="D38">
        <f>AVERAGE(F12,M12)</f>
        <v>2.3990029284618601</v>
      </c>
      <c r="E38">
        <f>AVERAGE(F19,M19)</f>
        <v>3.2273434797647873</v>
      </c>
      <c r="F38">
        <f>AVERAGE(F26,M26)</f>
        <v>4.1329915399443138</v>
      </c>
      <c r="G38">
        <f>AVERAGE(C38:F38)</f>
        <v>3.2160581509687423</v>
      </c>
      <c r="H38">
        <f>STDEV(C38:F38)/SQRT(4)</f>
        <v>0.35599985460782485</v>
      </c>
      <c r="Q38">
        <v>3</v>
      </c>
      <c r="R38">
        <f>AVERAGE(U5,AB5)</f>
        <v>5.8408022333235383</v>
      </c>
      <c r="S38">
        <f>AVERAGE(U12,AB12)</f>
        <v>4.2968903207732172</v>
      </c>
      <c r="T38">
        <f>AVERAGE(U19,AB19)</f>
        <v>3.4919667416854212</v>
      </c>
      <c r="U38">
        <f>AVERAGE(U26,AB26,AI26)</f>
        <v>3.7738868415732569</v>
      </c>
      <c r="V38">
        <f>AVERAGE(R38:U38)</f>
        <v>4.3508865343388585</v>
      </c>
      <c r="W38">
        <f>STDEV(R38:U38)/SQRT(4)</f>
        <v>0.52388263927651024</v>
      </c>
      <c r="X38">
        <f>_xlfn.T.TEST(C38:F38,R38:U38,2,2)</f>
        <v>0.12336890695522468</v>
      </c>
      <c r="AN38">
        <v>4</v>
      </c>
      <c r="AO38">
        <f t="shared" ref="AO38:AO39" si="102">AVERAGE(AR6,AY6,BF6)</f>
        <v>3.7801382809296293</v>
      </c>
      <c r="AP38">
        <f t="shared" ref="AP38:AP39" si="103">AVERAGE(AR13,AY13,BF13)</f>
        <v>2.2141070578450397</v>
      </c>
      <c r="AQ38">
        <f t="shared" ref="AQ38:AQ39" si="104">AVERAGE(AR20,AY20,BF20)</f>
        <v>1.9165495995480006</v>
      </c>
      <c r="AR38">
        <f>AVERAGE(AO38:AQ38)</f>
        <v>2.6369316461075565</v>
      </c>
      <c r="AS38">
        <f t="shared" ref="AS38:AS39" si="105">STDEV(AO38:AQ38)/SQRT(3)</f>
        <v>0.57802138589990903</v>
      </c>
      <c r="BJ38">
        <v>3</v>
      </c>
      <c r="BK38">
        <f>AVERAGE(BN5,BU5)</f>
        <v>5.2646103896103895</v>
      </c>
      <c r="BL38">
        <f>AVERAGE(BN12,BU12)</f>
        <v>2.4247201894102455</v>
      </c>
      <c r="BM38">
        <f>AVERAGE(BN19,BU19)</f>
        <v>6.4205276705276706</v>
      </c>
      <c r="BN38">
        <f>AVERAGE(BN26,BU26)</f>
        <v>2.3603614054081921</v>
      </c>
      <c r="BO38">
        <f>AVERAGE(BK38:BN38)</f>
        <v>4.1175549137391245</v>
      </c>
      <c r="BP38">
        <f>STDEV(BK38:BN38)/SQRT(4)</f>
        <v>1.0235900144772516</v>
      </c>
      <c r="BQ38">
        <f>_xlfn.T.TEST(AO37:AQ37,BK38:BN38,2,2)</f>
        <v>0.49961934424307908</v>
      </c>
    </row>
    <row r="39" spans="2:69" x14ac:dyDescent="0.2">
      <c r="B39">
        <v>4</v>
      </c>
      <c r="C39">
        <f>AVERAGE(F6,M6)</f>
        <v>2.8014184397163122</v>
      </c>
      <c r="D39">
        <f>AVERAGE(F13,M13)</f>
        <v>3.2156535433070865</v>
      </c>
      <c r="E39">
        <f>AVERAGE(F20,M20)</f>
        <v>6.8325439027659858</v>
      </c>
      <c r="F39">
        <f t="shared" ref="F39:F40" si="106">AVERAGE(F27,M27)</f>
        <v>1.7875786163522012</v>
      </c>
      <c r="G39">
        <f t="shared" ref="G39:G40" si="107">AVERAGE(C39:F39)</f>
        <v>3.6592986255353965</v>
      </c>
      <c r="H39">
        <f t="shared" ref="H39:H40" si="108">STDEV(C39:F39)/SQRT(4)</f>
        <v>1.0994544387425871</v>
      </c>
      <c r="Q39">
        <v>4</v>
      </c>
      <c r="R39">
        <f>AVERAGE(U6,AB6)</f>
        <v>4.2852941176470587</v>
      </c>
      <c r="S39">
        <f>AVERAGE(U13,AB13)</f>
        <v>3.9366334440753046</v>
      </c>
      <c r="T39">
        <f>AVERAGE(U20,AB20)</f>
        <v>4.6871935315597284</v>
      </c>
      <c r="U39">
        <f t="shared" ref="U39:U40" si="109">AVERAGE(U27,AB27,AI27)</f>
        <v>2.8229928609418065</v>
      </c>
      <c r="V39">
        <f>AVERAGE(R39:U39)</f>
        <v>3.9330284885559745</v>
      </c>
      <c r="W39">
        <f t="shared" ref="W39:W40" si="110">STDEV(R39:U39)/SQRT(4)</f>
        <v>0.40052549604705356</v>
      </c>
      <c r="X39">
        <f t="shared" ref="X39:X40" si="111">_xlfn.T.TEST(C39:F39,R39:U39,2,2)</f>
        <v>0.82281701976022004</v>
      </c>
      <c r="AN39" t="s">
        <v>54</v>
      </c>
      <c r="AO39">
        <f t="shared" si="102"/>
        <v>3.2464178088850004</v>
      </c>
      <c r="AP39">
        <f t="shared" si="103"/>
        <v>2.8520634511136529</v>
      </c>
      <c r="AQ39">
        <f t="shared" si="104"/>
        <v>2.5484863143439433</v>
      </c>
      <c r="AR39">
        <f>AVERAGE(AO39:AQ39)</f>
        <v>2.8823225247808657</v>
      </c>
      <c r="AS39">
        <f t="shared" si="105"/>
        <v>0.20204273592689639</v>
      </c>
      <c r="BJ39">
        <v>4</v>
      </c>
      <c r="BK39">
        <f>AVERAGE(BN6,BU6)</f>
        <v>7.1215117556580969</v>
      </c>
      <c r="BL39">
        <f>AVERAGE(BN13,BU13)</f>
        <v>3.5915029540323742</v>
      </c>
      <c r="BM39">
        <f>AVERAGE(BN20,BU20)</f>
        <v>2.8758031036868639</v>
      </c>
      <c r="BN39">
        <f t="shared" ref="BN39:BN40" si="112">AVERAGE(BN27,BU27)</f>
        <v>2.2444615384615387</v>
      </c>
      <c r="BO39">
        <f t="shared" ref="BO39:BO40" si="113">AVERAGE(BK39:BN39)</f>
        <v>3.9583198379597189</v>
      </c>
      <c r="BP39">
        <f t="shared" ref="BP39:BP40" si="114">STDEV(BK39:BN39)/SQRT(4)</f>
        <v>1.0897052539282528</v>
      </c>
      <c r="BQ39">
        <f t="shared" ref="BQ39:BQ40" si="115">_xlfn.T.TEST(AO38:AQ38,BK39:BN39,2,2)</f>
        <v>0.38134307338061657</v>
      </c>
    </row>
    <row r="40" spans="2:69" x14ac:dyDescent="0.2">
      <c r="B40" t="s">
        <v>54</v>
      </c>
      <c r="C40">
        <f>AVERAGE(F7,M7)</f>
        <v>2.9304511278195489</v>
      </c>
      <c r="D40">
        <f>AVERAGE(F14,M14)</f>
        <v>2.8261259334802773</v>
      </c>
      <c r="E40">
        <f>AVERAGE(F21,M21)</f>
        <v>5.1452511496285815</v>
      </c>
      <c r="F40">
        <f t="shared" si="106"/>
        <v>2.8697043801445608</v>
      </c>
      <c r="G40">
        <f t="shared" si="107"/>
        <v>3.4428831477682422</v>
      </c>
      <c r="H40">
        <f t="shared" si="108"/>
        <v>0.56785904573358637</v>
      </c>
      <c r="K40" s="3" t="s">
        <v>61</v>
      </c>
      <c r="Q40" t="s">
        <v>54</v>
      </c>
      <c r="R40">
        <f>AVERAGE(U7,AB7)</f>
        <v>5.0246694003919439</v>
      </c>
      <c r="S40">
        <f>AVERAGE(U14,AB14)</f>
        <v>3.9658498293515354</v>
      </c>
      <c r="T40">
        <f>AVERAGE(U21,AB21)</f>
        <v>4.1151320007408572</v>
      </c>
      <c r="U40">
        <f t="shared" si="109"/>
        <v>3.2856942254373052</v>
      </c>
      <c r="V40">
        <f>AVERAGE(R40:U40)</f>
        <v>4.0978363639804103</v>
      </c>
      <c r="W40">
        <f t="shared" si="110"/>
        <v>0.357807433656183</v>
      </c>
      <c r="X40">
        <f t="shared" si="111"/>
        <v>0.36684169399272576</v>
      </c>
      <c r="BJ40" t="s">
        <v>54</v>
      </c>
      <c r="BK40">
        <f>AVERAGE(BN7,BU7)</f>
        <v>6.0482426933037363</v>
      </c>
      <c r="BL40">
        <f>AVERAGE(BN14,BU14)</f>
        <v>3.0701264669021304</v>
      </c>
      <c r="BM40">
        <f>AVERAGE(BN21,BU21)</f>
        <v>4.612207357859532</v>
      </c>
      <c r="BN40">
        <f t="shared" si="112"/>
        <v>2.2626614102468094</v>
      </c>
      <c r="BO40">
        <f t="shared" si="113"/>
        <v>3.998309482078052</v>
      </c>
      <c r="BP40">
        <f t="shared" si="114"/>
        <v>0.83930004126889535</v>
      </c>
      <c r="BQ40">
        <f t="shared" si="115"/>
        <v>0.3183585144895541</v>
      </c>
    </row>
    <row r="41" spans="2:69" x14ac:dyDescent="0.2">
      <c r="AA41" s="3"/>
    </row>
    <row r="42" spans="2:69" x14ac:dyDescent="0.2">
      <c r="AO42" t="s">
        <v>62</v>
      </c>
    </row>
    <row r="43" spans="2:69" x14ac:dyDescent="0.2">
      <c r="AN43" t="s">
        <v>9</v>
      </c>
      <c r="AO43" t="s">
        <v>41</v>
      </c>
      <c r="AP43" t="s">
        <v>42</v>
      </c>
      <c r="AQ43" t="s">
        <v>19</v>
      </c>
      <c r="AR43" t="s">
        <v>20</v>
      </c>
      <c r="AS43" t="s">
        <v>78</v>
      </c>
      <c r="BK43" t="s">
        <v>62</v>
      </c>
    </row>
    <row r="44" spans="2:69" x14ac:dyDescent="0.2">
      <c r="AN44">
        <v>3</v>
      </c>
      <c r="AO44">
        <f>AVERAGE(AS5,AZ5,BG5)</f>
        <v>1.9496029142847533</v>
      </c>
      <c r="AP44">
        <f>AVERAGE(AS12,AZ12,BG12)</f>
        <v>2.0522846555840881</v>
      </c>
      <c r="AQ44">
        <f>AVERAGE(AS19,AZ19,BG19)</f>
        <v>1.4973340917469553</v>
      </c>
      <c r="AR44">
        <f>AVERAGE(AO44:AQ44)</f>
        <v>1.8330738872052657</v>
      </c>
      <c r="AS44">
        <f>STDEV(AO44:AQ44)/SQRT(3)</f>
        <v>0.17046680291663471</v>
      </c>
      <c r="BJ44" t="s">
        <v>9</v>
      </c>
      <c r="BK44" t="s">
        <v>32</v>
      </c>
      <c r="BL44" t="s">
        <v>37</v>
      </c>
      <c r="BM44" t="s">
        <v>39</v>
      </c>
      <c r="BN44" t="s">
        <v>67</v>
      </c>
      <c r="BO44" t="s">
        <v>79</v>
      </c>
      <c r="BP44" t="s">
        <v>60</v>
      </c>
      <c r="BQ44" t="s">
        <v>26</v>
      </c>
    </row>
    <row r="45" spans="2:69" x14ac:dyDescent="0.2">
      <c r="AN45">
        <v>4</v>
      </c>
      <c r="AO45">
        <f t="shared" ref="AO45:AO46" si="116">AVERAGE(AS6,AZ6,BG6)</f>
        <v>2.6351470614280674</v>
      </c>
      <c r="AP45">
        <f t="shared" ref="AP45:AP46" si="117">AVERAGE(AS13,AZ13,BG13)</f>
        <v>1.0142999451421451</v>
      </c>
      <c r="AQ45">
        <f t="shared" ref="AQ45:AQ46" si="118">AVERAGE(AS20,AZ20,BG20)</f>
        <v>0.9393824190698491</v>
      </c>
      <c r="AR45">
        <f>AVERAGE(AO45:AQ45)</f>
        <v>1.5296098085466872</v>
      </c>
      <c r="AS45">
        <f t="shared" ref="AS45:AS46" si="119">STDEV(AO45:AQ45)/SQRT(3)</f>
        <v>0.55319153466033821</v>
      </c>
      <c r="BJ45">
        <v>3</v>
      </c>
      <c r="BK45">
        <f>AVERAGE(BO5,BV5)</f>
        <v>2.1374458874458875</v>
      </c>
      <c r="BL45">
        <f>AVERAGE(BO12,BV12)</f>
        <v>1.9535083943176925</v>
      </c>
      <c r="BM45">
        <f>AVERAGE(BO19,BV19)</f>
        <v>5.508258258258258</v>
      </c>
      <c r="BN45">
        <f>AVERAGE(BO26,BV26)</f>
        <v>1.5089191348954709</v>
      </c>
      <c r="BO45">
        <f>AVERAGE(BK45:BN45)</f>
        <v>2.7770329187293274</v>
      </c>
      <c r="BP45">
        <f>STDEV(BK45:BN45)/SQRT(4)</f>
        <v>0.91991705409272784</v>
      </c>
      <c r="BQ45">
        <f>_xlfn.T.TEST(AO44:AQ44,BK45:BN45,2,2)</f>
        <v>0.4291413268592163</v>
      </c>
    </row>
    <row r="46" spans="2:69" x14ac:dyDescent="0.2">
      <c r="AN46" t="s">
        <v>54</v>
      </c>
      <c r="AO46">
        <f t="shared" si="116"/>
        <v>2.293108689696616</v>
      </c>
      <c r="AP46">
        <f t="shared" si="117"/>
        <v>1.468872378576086</v>
      </c>
      <c r="AQ46">
        <f t="shared" si="118"/>
        <v>1.1987299998456582</v>
      </c>
      <c r="AR46">
        <f>AVERAGE(AO46:AQ46)</f>
        <v>1.6535703560394532</v>
      </c>
      <c r="AS46">
        <f t="shared" si="119"/>
        <v>0.32914089503801136</v>
      </c>
      <c r="BJ46">
        <v>4</v>
      </c>
      <c r="BK46">
        <f>AVERAGE(BN13,BU13)</f>
        <v>3.5915029540323742</v>
      </c>
      <c r="BL46">
        <f t="shared" ref="BL46:BL47" si="120">AVERAGE(BO13,BV13)</f>
        <v>3.3268648830395309</v>
      </c>
      <c r="BM46">
        <f t="shared" ref="BM46:BM47" si="121">AVERAGE(BO20,BV20)</f>
        <v>3.7344321439161807</v>
      </c>
      <c r="BN46">
        <f t="shared" ref="BN46:BN47" si="122">AVERAGE(BO27,BV27)</f>
        <v>1.3973755656108597</v>
      </c>
      <c r="BO46">
        <f t="shared" ref="BO46:BO47" si="123">AVERAGE(BK46:BN46)</f>
        <v>3.0125438866497363</v>
      </c>
      <c r="BP46">
        <f t="shared" ref="BP46:BP47" si="124">STDEV(BK46:BN46)/SQRT(4)</f>
        <v>0.54496809170681271</v>
      </c>
      <c r="BQ46">
        <f t="shared" ref="BQ46:BQ47" si="125">_xlfn.T.TEST(AO45:AQ45,BK46:BN46,2,2)</f>
        <v>0.12067371180700655</v>
      </c>
    </row>
    <row r="47" spans="2:69" x14ac:dyDescent="0.2">
      <c r="BJ47" t="s">
        <v>54</v>
      </c>
      <c r="BK47">
        <f>AVERAGE(BN14,BU14)</f>
        <v>3.0701264669021304</v>
      </c>
      <c r="BL47">
        <f t="shared" si="120"/>
        <v>2.7051953970604989</v>
      </c>
      <c r="BM47">
        <f t="shared" si="121"/>
        <v>4.6051003344481609</v>
      </c>
      <c r="BN47">
        <f t="shared" si="122"/>
        <v>1.4279872262578499</v>
      </c>
      <c r="BO47">
        <f t="shared" si="123"/>
        <v>2.9521023561671602</v>
      </c>
      <c r="BP47">
        <f t="shared" si="124"/>
        <v>0.65384898757215792</v>
      </c>
      <c r="BQ47">
        <f t="shared" si="125"/>
        <v>0.17465758714433657</v>
      </c>
    </row>
    <row r="50" spans="2:62" x14ac:dyDescent="0.2">
      <c r="BJ50" t="s">
        <v>61</v>
      </c>
    </row>
    <row r="58" spans="2:62" x14ac:dyDescent="0.2">
      <c r="C58" t="s">
        <v>62</v>
      </c>
      <c r="R58" t="s">
        <v>62</v>
      </c>
    </row>
    <row r="59" spans="2:62" x14ac:dyDescent="0.2">
      <c r="B59" t="s">
        <v>9</v>
      </c>
      <c r="C59" t="s">
        <v>41</v>
      </c>
      <c r="D59" t="s">
        <v>14</v>
      </c>
      <c r="E59" t="s">
        <v>16</v>
      </c>
      <c r="F59" t="s">
        <v>68</v>
      </c>
      <c r="G59" t="s">
        <v>43</v>
      </c>
      <c r="H59" t="s">
        <v>44</v>
      </c>
      <c r="Q59" t="s">
        <v>9</v>
      </c>
      <c r="R59" t="s">
        <v>56</v>
      </c>
      <c r="S59" t="s">
        <v>15</v>
      </c>
      <c r="T59" t="s">
        <v>17</v>
      </c>
      <c r="U59" t="s">
        <v>71</v>
      </c>
      <c r="V59" t="s">
        <v>57</v>
      </c>
      <c r="W59" t="s">
        <v>58</v>
      </c>
      <c r="X59" t="s">
        <v>26</v>
      </c>
    </row>
    <row r="60" spans="2:62" x14ac:dyDescent="0.2">
      <c r="B60">
        <v>3</v>
      </c>
      <c r="C60">
        <f>AVERAGE(G5,N5)</f>
        <v>2.2473342754367933</v>
      </c>
      <c r="D60">
        <f>AVERAGE(G12,N12)</f>
        <v>2.0930832519871707</v>
      </c>
      <c r="E60">
        <f>AVERAGE(G19,N19)</f>
        <v>3.9997982243744961</v>
      </c>
      <c r="F60">
        <f>AVERAGE(G26,N26)</f>
        <v>1.9681275433711716</v>
      </c>
      <c r="G60">
        <f>AVERAGE(C60:F60)</f>
        <v>2.5770858237924079</v>
      </c>
      <c r="H60">
        <f>STDEV(C60:F60)/SQRT(4)</f>
        <v>0.47766230533197196</v>
      </c>
      <c r="Q60">
        <v>3</v>
      </c>
      <c r="R60">
        <f>AVERAGE(V5,AC5)</f>
        <v>4.9367102556567737</v>
      </c>
      <c r="S60">
        <f>AVERAGE(V12,AC12)</f>
        <v>5.7317551477798006</v>
      </c>
      <c r="T60">
        <f>AVERAGE(V19,AC19)</f>
        <v>2.8139222305576395</v>
      </c>
      <c r="U60">
        <f>AVERAGE(V26,AC26,AJ26)</f>
        <v>1.899552280557921</v>
      </c>
      <c r="V60">
        <f>AVERAGE(R60:U60)</f>
        <v>3.8454849786380341</v>
      </c>
      <c r="W60">
        <f>STDEV(R60:U60)/SQRT(4)</f>
        <v>0.8944068576848031</v>
      </c>
      <c r="X60">
        <f>_xlfn.T.TEST(C60:F60,R60:U60,2,2)</f>
        <v>0.25752729101472183</v>
      </c>
    </row>
    <row r="61" spans="2:62" x14ac:dyDescent="0.2">
      <c r="B61">
        <v>4</v>
      </c>
      <c r="C61">
        <f>AVERAGE(G6,N6)</f>
        <v>1.813317572892041</v>
      </c>
      <c r="D61">
        <f>AVERAGE(G13,N13)</f>
        <v>2.9708346456692913</v>
      </c>
      <c r="E61">
        <f>AVERAGE(G20,N20)</f>
        <v>7.3420394119487025</v>
      </c>
      <c r="F61">
        <f t="shared" ref="F61:F62" si="126">AVERAGE(G27,N27)</f>
        <v>0.8354166666666667</v>
      </c>
      <c r="G61">
        <f t="shared" ref="G61:G62" si="127">AVERAGE(C61:F61)</f>
        <v>3.2404020742941757</v>
      </c>
      <c r="H61">
        <f t="shared" ref="H61:H62" si="128">STDEV(C61:F61)/SQRT(4)</f>
        <v>1.4351718954321746</v>
      </c>
      <c r="Q61">
        <v>4</v>
      </c>
      <c r="R61">
        <f>AVERAGE(V6,AC6)</f>
        <v>3.5004010695187167</v>
      </c>
      <c r="S61">
        <f>AVERAGE(V13,AC13)</f>
        <v>3.1789590254706535</v>
      </c>
      <c r="T61">
        <f>AVERAGE(V20,AC20)</f>
        <v>3.3797078768909756</v>
      </c>
      <c r="U61">
        <f t="shared" ref="U61:U62" si="129">AVERAGE(V27,AC27,AJ27)</f>
        <v>1.5726045563989057</v>
      </c>
      <c r="V61">
        <f>AVERAGE(R61:U61)</f>
        <v>2.9079181320698129</v>
      </c>
      <c r="W61">
        <f t="shared" ref="W61:W62" si="130">STDEV(R61:U61)/SQRT(4)</f>
        <v>0.45001362069692247</v>
      </c>
      <c r="X61">
        <f t="shared" ref="X61:X62" si="131">_xlfn.T.TEST(C61:F61,R61:U61,2,2)</f>
        <v>0.83237957026523124</v>
      </c>
    </row>
    <row r="62" spans="2:62" x14ac:dyDescent="0.2">
      <c r="B62" t="s">
        <v>54</v>
      </c>
      <c r="C62">
        <f>AVERAGE(G7,N7)</f>
        <v>2.0087478311162523</v>
      </c>
      <c r="D62">
        <f>AVERAGE(G14,N14)</f>
        <v>2.5170658288646908</v>
      </c>
      <c r="E62">
        <f>AVERAGE(G21,N21)</f>
        <v>5.7920056597099396</v>
      </c>
      <c r="F62">
        <f t="shared" si="126"/>
        <v>1.3585260049707002</v>
      </c>
      <c r="G62">
        <f t="shared" si="127"/>
        <v>2.9190863311653961</v>
      </c>
      <c r="H62">
        <f t="shared" si="128"/>
        <v>0.98654914850365993</v>
      </c>
      <c r="Q62" t="s">
        <v>54</v>
      </c>
      <c r="R62">
        <f>AVERAGE(V7,AC7)</f>
        <v>4.1773216079574462</v>
      </c>
      <c r="S62">
        <f>AVERAGE(V14,AC14)</f>
        <v>4.2341843003412976</v>
      </c>
      <c r="T62">
        <f>AVERAGE(V21,AC21)</f>
        <v>3.1093547421960706</v>
      </c>
      <c r="U62">
        <f t="shared" si="129"/>
        <v>1.7291919933126583</v>
      </c>
      <c r="V62">
        <f>AVERAGE(R62:U62)</f>
        <v>3.3125131609518683</v>
      </c>
      <c r="W62">
        <f t="shared" si="130"/>
        <v>0.58776062319914446</v>
      </c>
      <c r="X62">
        <f t="shared" si="131"/>
        <v>0.74358449585707875</v>
      </c>
    </row>
    <row r="67" spans="9:62" x14ac:dyDescent="0.2">
      <c r="I67" s="3" t="s">
        <v>63</v>
      </c>
    </row>
    <row r="68" spans="9:62" x14ac:dyDescent="0.2">
      <c r="Y68" s="3"/>
    </row>
    <row r="69" spans="9:62" x14ac:dyDescent="0.2">
      <c r="BJ69" t="s">
        <v>63</v>
      </c>
    </row>
  </sheetData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Sox5</vt:lpstr>
      <vt:lpstr>Rorb</vt:lpstr>
      <vt:lpstr>Fezf2 Ctip2</vt:lpstr>
    </vt:vector>
  </TitlesOfParts>
  <Company>ZMNH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Kawssar Harb</dc:creator>
  <cp:lastModifiedBy>Utilisateur de Microsoft Office</cp:lastModifiedBy>
  <dcterms:created xsi:type="dcterms:W3CDTF">2020-02-05T12:52:14Z</dcterms:created>
  <dcterms:modified xsi:type="dcterms:W3CDTF">2021-09-30T07:46:06Z</dcterms:modified>
</cp:coreProperties>
</file>