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9/"/>
    </mc:Choice>
  </mc:AlternateContent>
  <bookViews>
    <workbookView xWindow="240" yWindow="320" windowWidth="25360" windowHeight="14320" activeTab="1"/>
  </bookViews>
  <sheets>
    <sheet name="Pum2 CKO (a)" sheetId="1" r:id="rId1"/>
    <sheet name="hTDP43 A315T (b)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4" i="2" l="1"/>
  <c r="O34" i="2"/>
  <c r="P34" i="2"/>
  <c r="Q34" i="2"/>
  <c r="R34" i="2"/>
  <c r="L34" i="2"/>
  <c r="M34" i="2"/>
  <c r="L33" i="2"/>
  <c r="N33" i="2"/>
  <c r="O33" i="2"/>
  <c r="P33" i="2"/>
  <c r="Q33" i="2"/>
  <c r="R33" i="2"/>
  <c r="M33" i="2"/>
  <c r="M31" i="2"/>
  <c r="N31" i="2"/>
  <c r="O31" i="2"/>
  <c r="P31" i="2"/>
  <c r="Q31" i="2"/>
  <c r="R31" i="2"/>
  <c r="L31" i="2"/>
  <c r="M29" i="2"/>
  <c r="N29" i="2"/>
  <c r="O29" i="2"/>
  <c r="P29" i="2"/>
  <c r="Q29" i="2"/>
  <c r="R29" i="2"/>
  <c r="L29" i="2"/>
  <c r="N28" i="1"/>
  <c r="AH3" i="1"/>
  <c r="AH4" i="1"/>
  <c r="AH5" i="1"/>
  <c r="AH6" i="1"/>
  <c r="AH8" i="1"/>
  <c r="AH9" i="1"/>
  <c r="O28" i="1"/>
  <c r="AI3" i="1"/>
  <c r="AI4" i="1"/>
  <c r="AI5" i="1"/>
  <c r="AI6" i="1"/>
  <c r="AI8" i="1"/>
  <c r="AI9" i="1"/>
  <c r="P28" i="1"/>
  <c r="AJ3" i="1"/>
  <c r="AJ4" i="1"/>
  <c r="AJ5" i="1"/>
  <c r="AJ6" i="1"/>
  <c r="AJ8" i="1"/>
  <c r="AJ9" i="1"/>
  <c r="Q28" i="1"/>
  <c r="AK3" i="1"/>
  <c r="AK4" i="1"/>
  <c r="AK5" i="1"/>
  <c r="AK6" i="1"/>
  <c r="AK8" i="1"/>
  <c r="AK9" i="1"/>
  <c r="R28" i="1"/>
  <c r="AL3" i="1"/>
  <c r="AL4" i="1"/>
  <c r="AL5" i="1"/>
  <c r="AL6" i="1"/>
  <c r="AL8" i="1"/>
  <c r="AL9" i="1"/>
  <c r="M28" i="1"/>
  <c r="AG3" i="1"/>
  <c r="AG4" i="1"/>
  <c r="AG5" i="1"/>
  <c r="AG6" i="1"/>
  <c r="AG8" i="1"/>
  <c r="AG9" i="1"/>
  <c r="M30" i="1"/>
  <c r="M32" i="1"/>
  <c r="M31" i="1"/>
  <c r="M33" i="1"/>
  <c r="N30" i="1"/>
  <c r="N32" i="1"/>
  <c r="O30" i="1"/>
  <c r="O32" i="1"/>
  <c r="P30" i="1"/>
  <c r="P32" i="1"/>
  <c r="Q30" i="1"/>
  <c r="Q32" i="1"/>
  <c r="R30" i="1"/>
  <c r="R32" i="1"/>
  <c r="AA5" i="1"/>
  <c r="L28" i="1"/>
  <c r="V5" i="1"/>
  <c r="W5" i="1"/>
  <c r="X5" i="1"/>
  <c r="Y5" i="1"/>
  <c r="Z5" i="1"/>
  <c r="AB5" i="1"/>
  <c r="F97" i="1"/>
  <c r="H6" i="1"/>
  <c r="H73" i="2"/>
  <c r="B73" i="2"/>
  <c r="H74" i="2"/>
  <c r="H22" i="2"/>
  <c r="B22" i="2"/>
  <c r="H23" i="2"/>
  <c r="H89" i="2"/>
  <c r="G89" i="2"/>
  <c r="F89" i="2"/>
  <c r="E89" i="2"/>
  <c r="D89" i="2"/>
  <c r="C89" i="2"/>
  <c r="B89" i="2"/>
  <c r="B90" i="2"/>
  <c r="B91" i="2"/>
  <c r="H81" i="2"/>
  <c r="G81" i="2"/>
  <c r="F81" i="2"/>
  <c r="E81" i="2"/>
  <c r="D81" i="2"/>
  <c r="C81" i="2"/>
  <c r="B81" i="2"/>
  <c r="H82" i="2"/>
  <c r="C73" i="2"/>
  <c r="C74" i="2"/>
  <c r="C75" i="2"/>
  <c r="G73" i="2"/>
  <c r="G74" i="2"/>
  <c r="F73" i="2"/>
  <c r="F74" i="2"/>
  <c r="F75" i="2"/>
  <c r="E73" i="2"/>
  <c r="E74" i="2"/>
  <c r="E75" i="2"/>
  <c r="D73" i="2"/>
  <c r="D74" i="2"/>
  <c r="D75" i="2"/>
  <c r="B74" i="2"/>
  <c r="B75" i="2"/>
  <c r="H65" i="2"/>
  <c r="G65" i="2"/>
  <c r="F65" i="2"/>
  <c r="E65" i="2"/>
  <c r="B65" i="2"/>
  <c r="E66" i="2"/>
  <c r="E67" i="2"/>
  <c r="D65" i="2"/>
  <c r="C65" i="2"/>
  <c r="B66" i="2"/>
  <c r="H46" i="2"/>
  <c r="G46" i="2"/>
  <c r="F46" i="2"/>
  <c r="E46" i="2"/>
  <c r="D46" i="2"/>
  <c r="C46" i="2"/>
  <c r="B46" i="2"/>
  <c r="H47" i="2"/>
  <c r="H38" i="2"/>
  <c r="G38" i="2"/>
  <c r="F38" i="2"/>
  <c r="E38" i="2"/>
  <c r="D38" i="2"/>
  <c r="C38" i="2"/>
  <c r="B38" i="2"/>
  <c r="R30" i="2"/>
  <c r="R32" i="2"/>
  <c r="Q30" i="2"/>
  <c r="Q32" i="2"/>
  <c r="P30" i="2"/>
  <c r="P32" i="2"/>
  <c r="O30" i="2"/>
  <c r="O32" i="2"/>
  <c r="N30" i="2"/>
  <c r="N32" i="2"/>
  <c r="M30" i="2"/>
  <c r="M32" i="2"/>
  <c r="L30" i="2"/>
  <c r="L32" i="2"/>
  <c r="H30" i="2"/>
  <c r="G30" i="2"/>
  <c r="F30" i="2"/>
  <c r="E30" i="2"/>
  <c r="D30" i="2"/>
  <c r="C30" i="2"/>
  <c r="B30" i="2"/>
  <c r="H31" i="2"/>
  <c r="R28" i="2"/>
  <c r="AL7" i="2"/>
  <c r="Q28" i="2"/>
  <c r="AK3" i="2"/>
  <c r="P28" i="2"/>
  <c r="AJ8" i="2"/>
  <c r="O28" i="2"/>
  <c r="AI8" i="2"/>
  <c r="N28" i="2"/>
  <c r="AH7" i="2"/>
  <c r="M28" i="2"/>
  <c r="W6" i="2"/>
  <c r="L28" i="2"/>
  <c r="V6" i="2"/>
  <c r="G22" i="2"/>
  <c r="G23" i="2"/>
  <c r="F22" i="2"/>
  <c r="F23" i="2"/>
  <c r="F24" i="2"/>
  <c r="E22" i="2"/>
  <c r="D22" i="2"/>
  <c r="D23" i="2"/>
  <c r="D24" i="2"/>
  <c r="C22" i="2"/>
  <c r="B23" i="2"/>
  <c r="H14" i="2"/>
  <c r="G14" i="2"/>
  <c r="F14" i="2"/>
  <c r="E14" i="2"/>
  <c r="D14" i="2"/>
  <c r="C14" i="2"/>
  <c r="B14" i="2"/>
  <c r="B15" i="2"/>
  <c r="AF10" i="2"/>
  <c r="AF11" i="2"/>
  <c r="AF9" i="2"/>
  <c r="AH8" i="2"/>
  <c r="AI6" i="2"/>
  <c r="AH6" i="2"/>
  <c r="AG6" i="2"/>
  <c r="H6" i="2"/>
  <c r="G6" i="2"/>
  <c r="F6" i="2"/>
  <c r="E6" i="2"/>
  <c r="D6" i="2"/>
  <c r="C6" i="2"/>
  <c r="B6" i="2"/>
  <c r="G7" i="2"/>
  <c r="Y5" i="2"/>
  <c r="X5" i="2"/>
  <c r="V5" i="2"/>
  <c r="Y4" i="2"/>
  <c r="V4" i="2"/>
  <c r="Y3" i="2"/>
  <c r="X3" i="2"/>
  <c r="V3" i="2"/>
  <c r="Q34" i="1"/>
  <c r="R34" i="1"/>
  <c r="Q31" i="1"/>
  <c r="Q33" i="1"/>
  <c r="R31" i="1"/>
  <c r="R33" i="1"/>
  <c r="Q29" i="1"/>
  <c r="R29" i="1"/>
  <c r="AB7" i="1"/>
  <c r="H97" i="1"/>
  <c r="G97" i="1"/>
  <c r="E97" i="1"/>
  <c r="D97" i="1"/>
  <c r="C97" i="1"/>
  <c r="H89" i="1"/>
  <c r="G89" i="1"/>
  <c r="F89" i="1"/>
  <c r="E89" i="1"/>
  <c r="D89" i="1"/>
  <c r="C89" i="1"/>
  <c r="H81" i="1"/>
  <c r="G81" i="1"/>
  <c r="F81" i="1"/>
  <c r="E81" i="1"/>
  <c r="D81" i="1"/>
  <c r="C81" i="1"/>
  <c r="H73" i="1"/>
  <c r="B73" i="1"/>
  <c r="H74" i="1"/>
  <c r="G73" i="1"/>
  <c r="F73" i="1"/>
  <c r="F74" i="1"/>
  <c r="F75" i="1"/>
  <c r="E73" i="1"/>
  <c r="E74" i="1"/>
  <c r="E75" i="1"/>
  <c r="D73" i="1"/>
  <c r="D74" i="1"/>
  <c r="D75" i="1"/>
  <c r="C73" i="1"/>
  <c r="C74" i="1"/>
  <c r="C75" i="1"/>
  <c r="H65" i="1"/>
  <c r="B65" i="1"/>
  <c r="H66" i="1"/>
  <c r="G65" i="1"/>
  <c r="G66" i="1"/>
  <c r="F65" i="1"/>
  <c r="F66" i="1"/>
  <c r="F67" i="1"/>
  <c r="E65" i="1"/>
  <c r="E66" i="1"/>
  <c r="E67" i="1"/>
  <c r="D65" i="1"/>
  <c r="D66" i="1"/>
  <c r="D67" i="1"/>
  <c r="C65" i="1"/>
  <c r="C66" i="1"/>
  <c r="C67" i="1"/>
  <c r="H30" i="1"/>
  <c r="G30" i="1"/>
  <c r="F30" i="1"/>
  <c r="E30" i="1"/>
  <c r="D30" i="1"/>
  <c r="C30" i="1"/>
  <c r="H22" i="1"/>
  <c r="G22" i="1"/>
  <c r="F22" i="1"/>
  <c r="E22" i="1"/>
  <c r="D22" i="1"/>
  <c r="C22" i="1"/>
  <c r="H14" i="1"/>
  <c r="G14" i="1"/>
  <c r="F14" i="1"/>
  <c r="E14" i="1"/>
  <c r="D14" i="1"/>
  <c r="C14" i="1"/>
  <c r="G6" i="1"/>
  <c r="H75" i="1"/>
  <c r="G74" i="1"/>
  <c r="G75" i="1"/>
  <c r="AH3" i="2"/>
  <c r="AH5" i="2"/>
  <c r="V8" i="2"/>
  <c r="X6" i="2"/>
  <c r="X4" i="2"/>
  <c r="X8" i="2"/>
  <c r="AH4" i="2"/>
  <c r="AH9" i="2"/>
  <c r="V9" i="2"/>
  <c r="V10" i="2"/>
  <c r="AL6" i="2"/>
  <c r="D39" i="2"/>
  <c r="D40" i="2"/>
  <c r="G24" i="2"/>
  <c r="G90" i="2"/>
  <c r="H90" i="2"/>
  <c r="H91" i="2"/>
  <c r="C90" i="2"/>
  <c r="C91" i="2"/>
  <c r="D90" i="2"/>
  <c r="D91" i="2"/>
  <c r="B82" i="2"/>
  <c r="B83" i="2"/>
  <c r="D82" i="2"/>
  <c r="D83" i="2"/>
  <c r="E82" i="2"/>
  <c r="E83" i="2"/>
  <c r="F82" i="2"/>
  <c r="F83" i="2"/>
  <c r="G82" i="2"/>
  <c r="G83" i="2"/>
  <c r="G66" i="2"/>
  <c r="G67" i="2"/>
  <c r="H66" i="2"/>
  <c r="H67" i="2"/>
  <c r="F66" i="2"/>
  <c r="F67" i="2"/>
  <c r="D47" i="2"/>
  <c r="D48" i="2"/>
  <c r="G47" i="2"/>
  <c r="E47" i="2"/>
  <c r="E48" i="2"/>
  <c r="F47" i="2"/>
  <c r="F48" i="2"/>
  <c r="F39" i="2"/>
  <c r="F40" i="2"/>
  <c r="B39" i="2"/>
  <c r="E39" i="2"/>
  <c r="E40" i="2"/>
  <c r="G39" i="2"/>
  <c r="G40" i="2"/>
  <c r="H39" i="2"/>
  <c r="H40" i="2"/>
  <c r="B31" i="2"/>
  <c r="C31" i="2"/>
  <c r="C32" i="2"/>
  <c r="D31" i="2"/>
  <c r="D32" i="2"/>
  <c r="G31" i="2"/>
  <c r="G32" i="2"/>
  <c r="E31" i="2"/>
  <c r="E32" i="2"/>
  <c r="F31" i="2"/>
  <c r="F32" i="2"/>
  <c r="H15" i="2"/>
  <c r="H16" i="2"/>
  <c r="D15" i="2"/>
  <c r="D16" i="2"/>
  <c r="C15" i="2"/>
  <c r="C16" i="2"/>
  <c r="G15" i="2"/>
  <c r="G16" i="2"/>
  <c r="E15" i="2"/>
  <c r="E16" i="2"/>
  <c r="F15" i="2"/>
  <c r="F16" i="2"/>
  <c r="H7" i="2"/>
  <c r="H8" i="2"/>
  <c r="C7" i="2"/>
  <c r="C8" i="2"/>
  <c r="D7" i="2"/>
  <c r="D8" i="2"/>
  <c r="E7" i="2"/>
  <c r="E8" i="2"/>
  <c r="AA5" i="2"/>
  <c r="AB5" i="2"/>
  <c r="AJ6" i="2"/>
  <c r="AK8" i="2"/>
  <c r="AA4" i="2"/>
  <c r="AK6" i="2"/>
  <c r="X9" i="2"/>
  <c r="X10" i="2"/>
  <c r="AK5" i="2"/>
  <c r="AK4" i="2"/>
  <c r="AK7" i="2"/>
  <c r="AK10" i="2"/>
  <c r="AK11" i="2"/>
  <c r="AA3" i="2"/>
  <c r="AA6" i="2"/>
  <c r="G67" i="1"/>
  <c r="H67" i="1"/>
  <c r="G91" i="2"/>
  <c r="H83" i="2"/>
  <c r="C82" i="2"/>
  <c r="C83" i="2"/>
  <c r="G75" i="2"/>
  <c r="D66" i="2"/>
  <c r="D67" i="2"/>
  <c r="G48" i="2"/>
  <c r="C47" i="2"/>
  <c r="C48" i="2"/>
  <c r="H32" i="2"/>
  <c r="H24" i="2"/>
  <c r="F7" i="2"/>
  <c r="F8" i="2"/>
  <c r="V11" i="2"/>
  <c r="X11" i="2"/>
  <c r="W3" i="2"/>
  <c r="AI3" i="2"/>
  <c r="Z4" i="2"/>
  <c r="AL4" i="2"/>
  <c r="AG5" i="2"/>
  <c r="Y6" i="2"/>
  <c r="Y8" i="2"/>
  <c r="AG7" i="2"/>
  <c r="AL8" i="2"/>
  <c r="AH10" i="2"/>
  <c r="AH11" i="2"/>
  <c r="C39" i="2"/>
  <c r="C40" i="2"/>
  <c r="C66" i="2"/>
  <c r="C67" i="2"/>
  <c r="E90" i="2"/>
  <c r="E91" i="2"/>
  <c r="AJ3" i="2"/>
  <c r="E23" i="2"/>
  <c r="E24" i="2"/>
  <c r="H48" i="2"/>
  <c r="H75" i="2"/>
  <c r="F90" i="2"/>
  <c r="F91" i="2"/>
  <c r="C23" i="2"/>
  <c r="C24" i="2"/>
  <c r="Z6" i="2"/>
  <c r="AB4" i="2"/>
  <c r="W5" i="2"/>
  <c r="AI5" i="2"/>
  <c r="B7" i="2"/>
  <c r="AI7" i="2"/>
  <c r="AA11" i="2"/>
  <c r="G8" i="2"/>
  <c r="Z3" i="2"/>
  <c r="AL3" i="2"/>
  <c r="AG4" i="2"/>
  <c r="AJ5" i="2"/>
  <c r="AB6" i="2"/>
  <c r="AJ7" i="2"/>
  <c r="AG8" i="2"/>
  <c r="B47" i="2"/>
  <c r="AB3" i="2"/>
  <c r="W4" i="2"/>
  <c r="AI4" i="2"/>
  <c r="Z5" i="2"/>
  <c r="AL5" i="2"/>
  <c r="AG3" i="2"/>
  <c r="AJ4" i="2"/>
  <c r="AB6" i="1"/>
  <c r="AA6" i="1"/>
  <c r="AA3" i="1"/>
  <c r="AA7" i="1"/>
  <c r="AB4" i="1"/>
  <c r="AB3" i="1"/>
  <c r="AA4" i="1"/>
  <c r="Y9" i="2"/>
  <c r="Y10" i="2"/>
  <c r="AK9" i="2"/>
  <c r="W8" i="2"/>
  <c r="W9" i="2"/>
  <c r="W10" i="2"/>
  <c r="Y11" i="2"/>
  <c r="AB9" i="2"/>
  <c r="AB10" i="2"/>
  <c r="AB8" i="2"/>
  <c r="Z8" i="2"/>
  <c r="Z9" i="2"/>
  <c r="Z10" i="2"/>
  <c r="AA8" i="2"/>
  <c r="AA9" i="2"/>
  <c r="AA10" i="2"/>
  <c r="AI9" i="2"/>
  <c r="AI10" i="2"/>
  <c r="AI11" i="2"/>
  <c r="AB11" i="2"/>
  <c r="W11" i="2"/>
  <c r="AG9" i="2"/>
  <c r="AG10" i="2"/>
  <c r="AG11" i="2"/>
  <c r="AL9" i="2"/>
  <c r="AL10" i="2"/>
  <c r="AL11" i="2"/>
  <c r="Z11" i="2"/>
  <c r="AJ9" i="2"/>
  <c r="AJ10" i="2"/>
  <c r="AJ11" i="2"/>
  <c r="AA9" i="1"/>
  <c r="AA10" i="1"/>
  <c r="AA8" i="1"/>
  <c r="AA11" i="1"/>
  <c r="AK7" i="1"/>
  <c r="AB9" i="1"/>
  <c r="AB10" i="1"/>
  <c r="AB8" i="1"/>
  <c r="AB11" i="1"/>
  <c r="AL7" i="1"/>
  <c r="M34" i="1"/>
  <c r="N34" i="1"/>
  <c r="O34" i="1"/>
  <c r="P34" i="1"/>
  <c r="L34" i="1"/>
  <c r="N31" i="1"/>
  <c r="N33" i="1"/>
  <c r="O31" i="1"/>
  <c r="O33" i="1"/>
  <c r="P31" i="1"/>
  <c r="P33" i="1"/>
  <c r="L31" i="1"/>
  <c r="L33" i="1"/>
  <c r="M29" i="1"/>
  <c r="N29" i="1"/>
  <c r="O29" i="1"/>
  <c r="P29" i="1"/>
  <c r="L29" i="1"/>
  <c r="B97" i="1"/>
  <c r="B89" i="1"/>
  <c r="B81" i="1"/>
  <c r="B66" i="1"/>
  <c r="B30" i="1"/>
  <c r="B22" i="1"/>
  <c r="L30" i="1"/>
  <c r="L32" i="1"/>
  <c r="B14" i="1"/>
  <c r="AF8" i="1"/>
  <c r="AF9" i="1"/>
  <c r="AF7" i="1"/>
  <c r="F6" i="1"/>
  <c r="E6" i="1"/>
  <c r="D6" i="1"/>
  <c r="C6" i="1"/>
  <c r="B6" i="1"/>
  <c r="V7" i="1"/>
  <c r="Y6" i="1"/>
  <c r="Z7" i="1"/>
  <c r="G7" i="1"/>
  <c r="G8" i="1"/>
  <c r="H7" i="1"/>
  <c r="H8" i="1"/>
  <c r="D15" i="1"/>
  <c r="D16" i="1"/>
  <c r="E15" i="1"/>
  <c r="E16" i="1"/>
  <c r="F15" i="1"/>
  <c r="F16" i="1"/>
  <c r="H15" i="1"/>
  <c r="H16" i="1"/>
  <c r="C15" i="1"/>
  <c r="C16" i="1"/>
  <c r="G15" i="1"/>
  <c r="G16" i="1"/>
  <c r="C23" i="1"/>
  <c r="C24" i="1"/>
  <c r="D23" i="1"/>
  <c r="D24" i="1"/>
  <c r="E23" i="1"/>
  <c r="E24" i="1"/>
  <c r="F23" i="1"/>
  <c r="F24" i="1"/>
  <c r="H23" i="1"/>
  <c r="H24" i="1"/>
  <c r="G23" i="1"/>
  <c r="G24" i="1"/>
  <c r="B31" i="1"/>
  <c r="F31" i="1"/>
  <c r="F32" i="1"/>
  <c r="H31" i="1"/>
  <c r="H32" i="1"/>
  <c r="C31" i="1"/>
  <c r="C32" i="1"/>
  <c r="D31" i="1"/>
  <c r="D32" i="1"/>
  <c r="E31" i="1"/>
  <c r="E32" i="1"/>
  <c r="G31" i="1"/>
  <c r="G32" i="1"/>
  <c r="B98" i="1"/>
  <c r="B99" i="1"/>
  <c r="H98" i="1"/>
  <c r="H99" i="1"/>
  <c r="G98" i="1"/>
  <c r="G99" i="1"/>
  <c r="E98" i="1"/>
  <c r="E99" i="1"/>
  <c r="D98" i="1"/>
  <c r="D99" i="1"/>
  <c r="F98" i="1"/>
  <c r="F99" i="1"/>
  <c r="C98" i="1"/>
  <c r="C99" i="1"/>
  <c r="F90" i="1"/>
  <c r="F91" i="1"/>
  <c r="E90" i="1"/>
  <c r="E91" i="1"/>
  <c r="H90" i="1"/>
  <c r="H91" i="1"/>
  <c r="G90" i="1"/>
  <c r="G91" i="1"/>
  <c r="C90" i="1"/>
  <c r="C91" i="1"/>
  <c r="D90" i="1"/>
  <c r="D91" i="1"/>
  <c r="H82" i="1"/>
  <c r="H83" i="1"/>
  <c r="G82" i="1"/>
  <c r="G83" i="1"/>
  <c r="D82" i="1"/>
  <c r="D83" i="1"/>
  <c r="E82" i="1"/>
  <c r="E83" i="1"/>
  <c r="F82" i="1"/>
  <c r="F83" i="1"/>
  <c r="C82" i="1"/>
  <c r="C83" i="1"/>
  <c r="V4" i="1"/>
  <c r="E7" i="1"/>
  <c r="E8" i="1"/>
  <c r="Z4" i="1"/>
  <c r="Z6" i="1"/>
  <c r="Z3" i="1"/>
  <c r="V6" i="1"/>
  <c r="V3" i="1"/>
  <c r="Y7" i="1"/>
  <c r="Y3" i="1"/>
  <c r="X7" i="1"/>
  <c r="Y4" i="1"/>
  <c r="W7" i="1"/>
  <c r="D7" i="1"/>
  <c r="D8" i="1"/>
  <c r="B90" i="1"/>
  <c r="B91" i="1"/>
  <c r="B82" i="1"/>
  <c r="B83" i="1"/>
  <c r="B74" i="1"/>
  <c r="B75" i="1"/>
  <c r="W3" i="1"/>
  <c r="W6" i="1"/>
  <c r="B23" i="1"/>
  <c r="B15" i="1"/>
  <c r="B7" i="1"/>
  <c r="C7" i="1"/>
  <c r="C8" i="1"/>
  <c r="F7" i="1"/>
  <c r="F8" i="1"/>
  <c r="X3" i="1"/>
  <c r="W4" i="1"/>
  <c r="X6" i="1"/>
  <c r="X4" i="1"/>
  <c r="W11" i="1"/>
  <c r="W8" i="1"/>
  <c r="W9" i="1"/>
  <c r="W10" i="1"/>
  <c r="AG7" i="1"/>
  <c r="Z8" i="1"/>
  <c r="Z9" i="1"/>
  <c r="Z10" i="1"/>
  <c r="Z11" i="1"/>
  <c r="AJ7" i="1"/>
  <c r="AI7" i="1"/>
  <c r="X8" i="1"/>
  <c r="X11" i="1"/>
  <c r="X9" i="1"/>
  <c r="X10" i="1"/>
  <c r="Y9" i="1"/>
  <c r="Y10" i="1"/>
  <c r="Y8" i="1"/>
  <c r="Y11" i="1"/>
  <c r="V11" i="1"/>
  <c r="V9" i="1"/>
  <c r="V10" i="1"/>
  <c r="V8" i="1"/>
  <c r="AH7" i="1"/>
</calcChain>
</file>

<file path=xl/sharedStrings.xml><?xml version="1.0" encoding="utf-8"?>
<sst xmlns="http://schemas.openxmlformats.org/spreadsheetml/2006/main" count="353" uniqueCount="161">
  <si>
    <t>CTs</t>
  </si>
  <si>
    <t>Mean</t>
  </si>
  <si>
    <t xml:space="preserve"> ∆ CT</t>
  </si>
  <si>
    <t>fold change</t>
  </si>
  <si>
    <t>T-Test</t>
  </si>
  <si>
    <t>Average</t>
  </si>
  <si>
    <t>stdev</t>
  </si>
  <si>
    <t>std error</t>
  </si>
  <si>
    <t>T-test</t>
  </si>
  <si>
    <t>P0</t>
  </si>
  <si>
    <t>P0 SA</t>
  </si>
  <si>
    <t>ctrl1</t>
  </si>
  <si>
    <t>ctrl2</t>
  </si>
  <si>
    <t>ctrl3</t>
  </si>
  <si>
    <t>ctrl4</t>
  </si>
  <si>
    <t>ctrl5</t>
  </si>
  <si>
    <t>ctrl6</t>
  </si>
  <si>
    <t>Fold Change ctrl to average ctrl</t>
  </si>
  <si>
    <t>ctrl1/ctrl</t>
  </si>
  <si>
    <t>ctrl2/ctrl</t>
  </si>
  <si>
    <t>ctrl3/ctrl</t>
  </si>
  <si>
    <t>ctrl4/ctrl</t>
  </si>
  <si>
    <t>ctrl5/ctrl</t>
  </si>
  <si>
    <t>ctrl6/ctrl</t>
  </si>
  <si>
    <t>Average ctrl</t>
  </si>
  <si>
    <t>STDEV ctrl</t>
  </si>
  <si>
    <t>std error ctrl</t>
  </si>
  <si>
    <t>pum2 cko1</t>
  </si>
  <si>
    <t>pum2 cko2</t>
  </si>
  <si>
    <t>pum2 cko3</t>
  </si>
  <si>
    <t>pum2 cko4</t>
  </si>
  <si>
    <t>Average pum2 cko/ctrl</t>
  </si>
  <si>
    <t>std error pum2 cko</t>
  </si>
  <si>
    <t>Pum2 CKO1/ctrl</t>
  </si>
  <si>
    <t>STD Error pum2 cko</t>
  </si>
  <si>
    <t>STD Error ctrl</t>
  </si>
  <si>
    <t>Average pum2 cko</t>
  </si>
  <si>
    <t>STDEV pum2 cko</t>
  </si>
  <si>
    <t>Fold ChangePum2 CKO  to ctrl</t>
  </si>
  <si>
    <t>pum2 cko5</t>
  </si>
  <si>
    <t>Pum2 CKO2/ctrl</t>
  </si>
  <si>
    <t>Pum2 CKO3/ctrl</t>
  </si>
  <si>
    <t>Pum2 CKO 4/ctrl</t>
  </si>
  <si>
    <t>Pum2 CKO 5/ctrl</t>
  </si>
  <si>
    <t>Fold Change To GAPDH</t>
  </si>
  <si>
    <t xml:space="preserve"> GAPDH</t>
  </si>
  <si>
    <t>ctrl1 GAPDH</t>
  </si>
  <si>
    <t>ctrl2 GAPDH</t>
  </si>
  <si>
    <t>ctrl3 GAPDH</t>
  </si>
  <si>
    <t>ctrl4 GAPDH</t>
  </si>
  <si>
    <t>ctrl5 GAPDH</t>
  </si>
  <si>
    <t>ctrl6 GAPDH</t>
  </si>
  <si>
    <t>pum2 cko1 GAPDH</t>
  </si>
  <si>
    <t>pum2 cko2 GAPDH</t>
  </si>
  <si>
    <t>pum2 cko3 GAPDH</t>
  </si>
  <si>
    <t>pum2 cko4 GAPDH</t>
  </si>
  <si>
    <t>pum2 cko5 GAPDH</t>
  </si>
  <si>
    <t>ctrl1 ctip2 201</t>
  </si>
  <si>
    <t xml:space="preserve"> ctip2 201</t>
  </si>
  <si>
    <t>ctrl2 ctip2 201</t>
  </si>
  <si>
    <t>ctrl1 ctip2 202</t>
  </si>
  <si>
    <t xml:space="preserve"> ctip2 202</t>
  </si>
  <si>
    <t>ctrl2 ctip2 202</t>
  </si>
  <si>
    <t>ctrl3 ctip2 202</t>
  </si>
  <si>
    <t>ctrl1 ctip2 203</t>
  </si>
  <si>
    <t>ctrl1 Rorb 201</t>
  </si>
  <si>
    <t>ctrl rorb 202</t>
  </si>
  <si>
    <t>ctrl1 rorb 203</t>
  </si>
  <si>
    <t>ctrl2 ctip2 203</t>
  </si>
  <si>
    <t>ctrl2 Rorb 201</t>
  </si>
  <si>
    <t>ctrl2 rorb 203</t>
  </si>
  <si>
    <t>ctrl3 ctip2 201</t>
  </si>
  <si>
    <t>ctrl3 ctip2 203</t>
  </si>
  <si>
    <t>ctrl3 Rorb 201</t>
  </si>
  <si>
    <t>ctrl3 rorb 203</t>
  </si>
  <si>
    <t>ctrl4 ctip2 201</t>
  </si>
  <si>
    <t>ctrl4 ctip2 202</t>
  </si>
  <si>
    <t>ctrl4 ctip2 203</t>
  </si>
  <si>
    <t>ctrl4 Rorb 201</t>
  </si>
  <si>
    <t>ctrl4 rorb 203</t>
  </si>
  <si>
    <t>ctrl5 ctip2 201</t>
  </si>
  <si>
    <t>ctrl5 ctip2 202</t>
  </si>
  <si>
    <t>ctrl5 ctip2 203</t>
  </si>
  <si>
    <t>ctrl5 Rorb 201</t>
  </si>
  <si>
    <t>ctrl5 rorb 203</t>
  </si>
  <si>
    <t>ctlr6 ctip2 201</t>
  </si>
  <si>
    <t>ctlr6 ctip2 202</t>
  </si>
  <si>
    <t>ctlr6 ctip2 203</t>
  </si>
  <si>
    <t>ctlr6 Rorb 201</t>
  </si>
  <si>
    <t>ctlr6 rorb 203</t>
  </si>
  <si>
    <t>pum2 cko1 ctip2 201</t>
  </si>
  <si>
    <t>pum2 cko1 ctip2 202</t>
  </si>
  <si>
    <t>pum2 cko1 ctip2 203</t>
  </si>
  <si>
    <t>pum2 cko1 Rorb 201</t>
  </si>
  <si>
    <t>pum2 cko rorb 202</t>
  </si>
  <si>
    <t>pum2 cko1 rorb 203</t>
  </si>
  <si>
    <t>pum2 cko2 ctip2 201</t>
  </si>
  <si>
    <t>pum2 cko2 ctip2 202</t>
  </si>
  <si>
    <t>pum2 cko2 ctip2 203</t>
  </si>
  <si>
    <t>pum2 cko2 Rorb 201</t>
  </si>
  <si>
    <t>pum2 cko2 rorb 203</t>
  </si>
  <si>
    <t>pum2 cko3 ctip2 201</t>
  </si>
  <si>
    <t>pum2 cko3 ctip2 202</t>
  </si>
  <si>
    <t>pum2 cko3 ctip2 203</t>
  </si>
  <si>
    <t>pum2 cko3 Rorb 201</t>
  </si>
  <si>
    <t>pum2 cko3 rorb 203</t>
  </si>
  <si>
    <t>pum2 cko4 ctip2 201</t>
  </si>
  <si>
    <t>pum2 cko4 ctip2 202</t>
  </si>
  <si>
    <t>pum2 cko4 ctip2 203</t>
  </si>
  <si>
    <t>pum2 cko4 Rorb 201</t>
  </si>
  <si>
    <t>pum2 cko4 rorb 203</t>
  </si>
  <si>
    <t>pum2 cko5 ctip2 201</t>
  </si>
  <si>
    <t>pum2 cko5 ctip2 202</t>
  </si>
  <si>
    <t>pum2 cko5 ctip2 203</t>
  </si>
  <si>
    <t>pum2 cko5 Rorb 201</t>
  </si>
  <si>
    <t>pum2 cko5 rorb 203</t>
  </si>
  <si>
    <t>ctip2 203</t>
  </si>
  <si>
    <t>rorb 201</t>
  </si>
  <si>
    <t>rorb 202</t>
  </si>
  <si>
    <t>rorb 203</t>
  </si>
  <si>
    <t>Fold ChangeT  to ctrl</t>
  </si>
  <si>
    <t>T1/ctrl</t>
  </si>
  <si>
    <t>T2/ctrl</t>
  </si>
  <si>
    <t>T3/ctrl</t>
  </si>
  <si>
    <t>T 4/ctrl</t>
  </si>
  <si>
    <t>T1</t>
  </si>
  <si>
    <t>T2</t>
  </si>
  <si>
    <t>T3</t>
  </si>
  <si>
    <t>T4</t>
  </si>
  <si>
    <t>Average T</t>
  </si>
  <si>
    <t>STDEV T</t>
  </si>
  <si>
    <t>STD Error T</t>
  </si>
  <si>
    <t>Average T/ctrl</t>
  </si>
  <si>
    <t>std error T</t>
  </si>
  <si>
    <t>T1 GAPDH</t>
  </si>
  <si>
    <t>T1 ctip2 201</t>
  </si>
  <si>
    <t>T1 ctip2 202</t>
  </si>
  <si>
    <t>T1 ctip2 203</t>
  </si>
  <si>
    <t>T1 Rorb 201</t>
  </si>
  <si>
    <t>T rorb 202</t>
  </si>
  <si>
    <t>T1 rorb 203</t>
  </si>
  <si>
    <t>T2 GAPDH</t>
  </si>
  <si>
    <t>T2 ctip2 201</t>
  </si>
  <si>
    <t>T2 ctip2 202</t>
  </si>
  <si>
    <t>T2 ctip2 203</t>
  </si>
  <si>
    <t>T2 Rorb 201</t>
  </si>
  <si>
    <t>T2 rorb 203</t>
  </si>
  <si>
    <t>T3 GAPDH</t>
  </si>
  <si>
    <t>T3 ctip2 201</t>
  </si>
  <si>
    <t>T3 ctip2 202</t>
  </si>
  <si>
    <t>T3 ctip2 203</t>
  </si>
  <si>
    <t>T3 Rorb 201</t>
  </si>
  <si>
    <t>T3 rorb 203</t>
  </si>
  <si>
    <t>T4 GAPDH</t>
  </si>
  <si>
    <t>T4 ctip2 201</t>
  </si>
  <si>
    <t>T4 ctip2 202</t>
  </si>
  <si>
    <t>T4 ctip2 203</t>
  </si>
  <si>
    <t>T4 Rorb 201</t>
  </si>
  <si>
    <t>T4 rorb 203</t>
  </si>
  <si>
    <t>Undetermined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</si>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</sst>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2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sz val="11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164" fontId="5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164" fontId="5" fillId="0" borderId="12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165" fontId="7" fillId="2" borderId="1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0" xfId="0" applyBorder="1"/>
    <xf numFmtId="0" fontId="9" fillId="0" borderId="0" xfId="0" applyFont="1" applyFill="1" applyBorder="1"/>
    <xf numFmtId="0" fontId="3" fillId="4" borderId="0" xfId="0" applyNumberFormat="1" applyFont="1" applyFill="1" applyBorder="1" applyAlignment="1" applyProtection="1"/>
    <xf numFmtId="0" fontId="4" fillId="4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166" fontId="0" fillId="0" borderId="0" xfId="0" applyNumberFormat="1" applyFill="1"/>
    <xf numFmtId="164" fontId="5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/>
    <xf numFmtId="164" fontId="5" fillId="0" borderId="13" xfId="0" applyNumberFormat="1" applyFont="1" applyFill="1" applyBorder="1" applyAlignment="1" applyProtection="1">
      <alignment horizontal="center"/>
    </xf>
    <xf numFmtId="166" fontId="0" fillId="0" borderId="0" xfId="0" applyNumberFormat="1" applyFill="1" applyBorder="1"/>
    <xf numFmtId="0" fontId="3" fillId="0" borderId="13" xfId="0" applyNumberFormat="1" applyFont="1" applyFill="1" applyBorder="1" applyAlignment="1" applyProtection="1"/>
    <xf numFmtId="2" fontId="3" fillId="0" borderId="6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3" fillId="0" borderId="13" xfId="0" applyNumberFormat="1" applyFont="1" applyFill="1" applyBorder="1" applyAlignment="1" applyProtection="1">
      <alignment horizontal="center"/>
    </xf>
    <xf numFmtId="0" fontId="0" fillId="0" borderId="6" xfId="0" applyFill="1" applyBorder="1"/>
    <xf numFmtId="0" fontId="10" fillId="0" borderId="0" xfId="0" applyNumberFormat="1" applyFont="1" applyFill="1" applyBorder="1" applyAlignment="1" applyProtection="1"/>
    <xf numFmtId="166" fontId="0" fillId="0" borderId="0" xfId="0" applyNumberFormat="1"/>
    <xf numFmtId="0" fontId="3" fillId="0" borderId="0" xfId="0" applyNumberFormat="1" applyFont="1" applyFill="1" applyBorder="1" applyAlignment="1" applyProtection="1">
      <alignment wrapText="1"/>
    </xf>
    <xf numFmtId="164" fontId="5" fillId="0" borderId="3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166" fontId="0" fillId="0" borderId="2" xfId="0" applyNumberFormat="1" applyBorder="1"/>
    <xf numFmtId="166" fontId="0" fillId="0" borderId="4" xfId="0" applyNumberFormat="1" applyBorder="1"/>
    <xf numFmtId="166" fontId="0" fillId="0" borderId="15" xfId="0" applyNumberFormat="1" applyBorder="1"/>
    <xf numFmtId="0" fontId="3" fillId="0" borderId="16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11" fillId="0" borderId="0" xfId="0" applyFont="1"/>
    <xf numFmtId="166" fontId="11" fillId="0" borderId="0" xfId="0" applyNumberFormat="1" applyFont="1"/>
    <xf numFmtId="166" fontId="0" fillId="5" borderId="0" xfId="0" applyNumberFormat="1" applyFill="1"/>
    <xf numFmtId="166" fontId="11" fillId="5" borderId="0" xfId="0" applyNumberFormat="1" applyFont="1" applyFill="1"/>
    <xf numFmtId="0" fontId="0" fillId="5" borderId="0" xfId="0" applyFill="1"/>
    <xf numFmtId="0" fontId="11" fillId="5" borderId="0" xfId="0" applyFont="1" applyFill="1"/>
    <xf numFmtId="166" fontId="11" fillId="0" borderId="0" xfId="0" applyNumberFormat="1" applyFont="1" applyFill="1"/>
    <xf numFmtId="0" fontId="11" fillId="0" borderId="0" xfId="0" applyFont="1" applyFill="1"/>
    <xf numFmtId="164" fontId="3" fillId="0" borderId="3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'Pum2 CKO (a)'!$V$32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(a)'!$X$34:$AC$34</c:f>
                <c:numCache>
                  <c:formatCode>General</c:formatCode>
                  <c:ptCount val="6"/>
                  <c:pt idx="0">
                    <c:v>0.218124797461477</c:v>
                  </c:pt>
                  <c:pt idx="1">
                    <c:v>0.258969968261807</c:v>
                  </c:pt>
                  <c:pt idx="2">
                    <c:v>0.147162656281098</c:v>
                  </c:pt>
                  <c:pt idx="3">
                    <c:v>0.198713678488519</c:v>
                  </c:pt>
                  <c:pt idx="4">
                    <c:v>0.418844778423364</c:v>
                  </c:pt>
                  <c:pt idx="5">
                    <c:v>0.110989809871785</c:v>
                  </c:pt>
                </c:numCache>
              </c:numRef>
            </c:plus>
            <c:minus>
              <c:numRef>
                <c:f>'Pum2 CKO (a)'!$X$34:$AC$34</c:f>
                <c:numCache>
                  <c:formatCode>General</c:formatCode>
                  <c:ptCount val="6"/>
                  <c:pt idx="0">
                    <c:v>0.218124797461477</c:v>
                  </c:pt>
                  <c:pt idx="1">
                    <c:v>0.258969968261807</c:v>
                  </c:pt>
                  <c:pt idx="2">
                    <c:v>0.147162656281098</c:v>
                  </c:pt>
                  <c:pt idx="3">
                    <c:v>0.198713678488519</c:v>
                  </c:pt>
                  <c:pt idx="4">
                    <c:v>0.418844778423364</c:v>
                  </c:pt>
                  <c:pt idx="5">
                    <c:v>0.110989809871785</c:v>
                  </c:pt>
                </c:numCache>
              </c:numRef>
            </c:minus>
          </c:errBars>
          <c:cat>
            <c:strRef>
              <c:f>'Pum2 CKO (a)'!$X$31:$AC$31</c:f>
              <c:strCache>
                <c:ptCount val="6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  <c:pt idx="4">
                  <c:v>rorb 202</c:v>
                </c:pt>
                <c:pt idx="5">
                  <c:v>rorb 203</c:v>
                </c:pt>
              </c:strCache>
            </c:strRef>
          </c:cat>
          <c:val>
            <c:numRef>
              <c:f>'Pum2 CKO (a)'!$X$32:$AC$32</c:f>
              <c:numCache>
                <c:formatCode>General</c:formatCode>
                <c:ptCount val="6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'Pum2 CKO (a)'!$V$33</c:f>
              <c:strCache>
                <c:ptCount val="1"/>
                <c:pt idx="0">
                  <c:v>Average pum2 cko/ctrl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(a)'!$X$35:$AC$35</c:f>
                <c:numCache>
                  <c:formatCode>General</c:formatCode>
                  <c:ptCount val="6"/>
                  <c:pt idx="0">
                    <c:v>0.143402754068582</c:v>
                  </c:pt>
                  <c:pt idx="1">
                    <c:v>0.371196658203152</c:v>
                  </c:pt>
                  <c:pt idx="2">
                    <c:v>0.250304242942414</c:v>
                  </c:pt>
                  <c:pt idx="3">
                    <c:v>0.130491235744584</c:v>
                  </c:pt>
                  <c:pt idx="4">
                    <c:v>0.636471328143796</c:v>
                  </c:pt>
                  <c:pt idx="5">
                    <c:v>0.143808651474041</c:v>
                  </c:pt>
                </c:numCache>
              </c:numRef>
            </c:plus>
            <c:minus>
              <c:numRef>
                <c:f>'Pum2 CKO (a)'!$X$35:$AC$35</c:f>
                <c:numCache>
                  <c:formatCode>General</c:formatCode>
                  <c:ptCount val="6"/>
                  <c:pt idx="0">
                    <c:v>0.143402754068582</c:v>
                  </c:pt>
                  <c:pt idx="1">
                    <c:v>0.371196658203152</c:v>
                  </c:pt>
                  <c:pt idx="2">
                    <c:v>0.250304242942414</c:v>
                  </c:pt>
                  <c:pt idx="3">
                    <c:v>0.130491235744584</c:v>
                  </c:pt>
                  <c:pt idx="4">
                    <c:v>0.636471328143796</c:v>
                  </c:pt>
                  <c:pt idx="5">
                    <c:v>0.143808651474041</c:v>
                  </c:pt>
                </c:numCache>
              </c:numRef>
            </c:minus>
          </c:errBars>
          <c:cat>
            <c:strRef>
              <c:f>'Pum2 CKO (a)'!$X$31:$AC$31</c:f>
              <c:strCache>
                <c:ptCount val="6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  <c:pt idx="4">
                  <c:v>rorb 202</c:v>
                </c:pt>
                <c:pt idx="5">
                  <c:v>rorb 203</c:v>
                </c:pt>
              </c:strCache>
            </c:strRef>
          </c:cat>
          <c:val>
            <c:numRef>
              <c:f>'Pum2 CKO (a)'!$X$33:$AC$33</c:f>
              <c:numCache>
                <c:formatCode>General</c:formatCode>
                <c:ptCount val="6"/>
                <c:pt idx="0">
                  <c:v>1.074513701496202</c:v>
                </c:pt>
                <c:pt idx="1">
                  <c:v>1.165773867979426</c:v>
                </c:pt>
                <c:pt idx="2">
                  <c:v>1.186192503401937</c:v>
                </c:pt>
                <c:pt idx="3">
                  <c:v>1.133620957697764</c:v>
                </c:pt>
                <c:pt idx="4">
                  <c:v>1.136317436393015</c:v>
                </c:pt>
                <c:pt idx="5">
                  <c:v>1.318324057356843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76778288"/>
        <c:axId val="-889174656"/>
      </c:barChart>
      <c:catAx>
        <c:axId val="-5767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889174656"/>
        <c:crosses val="autoZero"/>
        <c:auto val="1"/>
        <c:lblAlgn val="ctr"/>
        <c:lblOffset val="100"/>
        <c:noMultiLvlLbl val="0"/>
      </c:catAx>
      <c:valAx>
        <c:axId val="-889174656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57677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150514571912"/>
          <c:y val="0.0235290526736263"/>
          <c:w val="0.306849485428088"/>
          <c:h val="0.15238346118602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'Pum2 CKO (a)'!$K$28</c:f>
              <c:strCache>
                <c:ptCount val="1"/>
                <c:pt idx="0">
                  <c:v>Average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'Pum2 CKO (a)'!$M$32:$R$32</c:f>
                <c:numCache>
                  <c:formatCode>General</c:formatCode>
                  <c:ptCount val="6"/>
                  <c:pt idx="0">
                    <c:v>0.00400499649746764</c:v>
                  </c:pt>
                  <c:pt idx="1">
                    <c:v>0.000717097847046197</c:v>
                  </c:pt>
                  <c:pt idx="2">
                    <c:v>0.00360575614753653</c:v>
                  </c:pt>
                  <c:pt idx="3">
                    <c:v>0.00187062649270789</c:v>
                  </c:pt>
                  <c:pt idx="4">
                    <c:v>8.37775965015648E-5</c:v>
                  </c:pt>
                  <c:pt idx="5">
                    <c:v>0.0015540060777678</c:v>
                  </c:pt>
                </c:numCache>
              </c:numRef>
            </c:plus>
            <c:minus>
              <c:numRef>
                <c:f>'Pum2 CKO (a)'!$M$32:$R$32</c:f>
                <c:numCache>
                  <c:formatCode>General</c:formatCode>
                  <c:ptCount val="6"/>
                  <c:pt idx="0">
                    <c:v>0.00400499649746764</c:v>
                  </c:pt>
                  <c:pt idx="1">
                    <c:v>0.000717097847046197</c:v>
                  </c:pt>
                  <c:pt idx="2">
                    <c:v>0.00360575614753653</c:v>
                  </c:pt>
                  <c:pt idx="3">
                    <c:v>0.00187062649270789</c:v>
                  </c:pt>
                  <c:pt idx="4">
                    <c:v>8.37775965015648E-5</c:v>
                  </c:pt>
                  <c:pt idx="5">
                    <c:v>0.0015540060777678</c:v>
                  </c:pt>
                </c:numCache>
              </c:numRef>
            </c:minus>
          </c:errBars>
          <c:cat>
            <c:strRef>
              <c:f>'Pum2 CKO (a)'!$M$27:$R$27</c:f>
              <c:strCache>
                <c:ptCount val="6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  <c:pt idx="4">
                  <c:v>rorb 202</c:v>
                </c:pt>
                <c:pt idx="5">
                  <c:v>rorb 203</c:v>
                </c:pt>
              </c:strCache>
            </c:strRef>
          </c:cat>
          <c:val>
            <c:numRef>
              <c:f>'Pum2 CKO (a)'!$M$28:$R$28</c:f>
              <c:numCache>
                <c:formatCode>General</c:formatCode>
                <c:ptCount val="6"/>
                <c:pt idx="0">
                  <c:v>0.0183610325101847</c:v>
                </c:pt>
                <c:pt idx="1">
                  <c:v>0.00276903863355013</c:v>
                </c:pt>
                <c:pt idx="2">
                  <c:v>0.0245018419662736</c:v>
                </c:pt>
                <c:pt idx="3">
                  <c:v>0.00941367754316907</c:v>
                </c:pt>
                <c:pt idx="4">
                  <c:v>0.000200020630117258</c:v>
                </c:pt>
                <c:pt idx="5">
                  <c:v>0.0140013401190882</c:v>
                </c:pt>
              </c:numCache>
            </c:numRef>
          </c:val>
        </c:ser>
        <c:ser>
          <c:idx val="1"/>
          <c:order val="1"/>
          <c:tx>
            <c:strRef>
              <c:f>'Pum2 CKO (a)'!$K$29</c:f>
              <c:strCache>
                <c:ptCount val="1"/>
                <c:pt idx="0">
                  <c:v>Average pum2 cko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'Pum2 CKO (a)'!$M$33:$R$33</c:f>
                <c:numCache>
                  <c:formatCode>General</c:formatCode>
                  <c:ptCount val="6"/>
                  <c:pt idx="0">
                    <c:v>0.00391397125503606</c:v>
                  </c:pt>
                  <c:pt idx="1">
                    <c:v>0.00102785788720923</c:v>
                  </c:pt>
                  <c:pt idx="2">
                    <c:v>0.00613291500406278</c:v>
                  </c:pt>
                  <c:pt idx="3">
                    <c:v>0.00122840241550916</c:v>
                  </c:pt>
                  <c:pt idx="4">
                    <c:v>0.000127307396106891</c:v>
                  </c:pt>
                  <c:pt idx="5">
                    <c:v>0.00201351384135548</c:v>
                  </c:pt>
                </c:numCache>
              </c:numRef>
            </c:plus>
            <c:minus>
              <c:numRef>
                <c:f>'Pum2 CKO (a)'!$M$33:$R$33</c:f>
                <c:numCache>
                  <c:formatCode>General</c:formatCode>
                  <c:ptCount val="6"/>
                  <c:pt idx="0">
                    <c:v>0.00391397125503606</c:v>
                  </c:pt>
                  <c:pt idx="1">
                    <c:v>0.00102785788720923</c:v>
                  </c:pt>
                  <c:pt idx="2">
                    <c:v>0.00613291500406278</c:v>
                  </c:pt>
                  <c:pt idx="3">
                    <c:v>0.00122840241550916</c:v>
                  </c:pt>
                  <c:pt idx="4">
                    <c:v>0.000127307396106891</c:v>
                  </c:pt>
                  <c:pt idx="5">
                    <c:v>0.00201351384135548</c:v>
                  </c:pt>
                </c:numCache>
              </c:numRef>
            </c:minus>
          </c:errBars>
          <c:cat>
            <c:strRef>
              <c:f>'Pum2 CKO (a)'!$M$27:$R$27</c:f>
              <c:strCache>
                <c:ptCount val="6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  <c:pt idx="4">
                  <c:v>rorb 202</c:v>
                </c:pt>
                <c:pt idx="5">
                  <c:v>rorb 203</c:v>
                </c:pt>
              </c:strCache>
            </c:strRef>
          </c:cat>
          <c:val>
            <c:numRef>
              <c:f>'Pum2 CKO (a)'!$M$29:$R$29</c:f>
              <c:numCache>
                <c:formatCode>General</c:formatCode>
                <c:ptCount val="6"/>
                <c:pt idx="0">
                  <c:v>0.019856752782356</c:v>
                </c:pt>
                <c:pt idx="1">
                  <c:v>0.00285779589200147</c:v>
                </c:pt>
                <c:pt idx="2">
                  <c:v>0.0275647728542955</c:v>
                </c:pt>
                <c:pt idx="3">
                  <c:v>0.00925453668109998</c:v>
                </c:pt>
                <c:pt idx="4">
                  <c:v>0.000235282588434478</c:v>
                </c:pt>
                <c:pt idx="5">
                  <c:v>0.0126438540015252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12248512"/>
        <c:axId val="-907322304"/>
      </c:barChart>
      <c:catAx>
        <c:axId val="-9122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907322304"/>
        <c:crosses val="autoZero"/>
        <c:auto val="1"/>
        <c:lblAlgn val="ctr"/>
        <c:lblOffset val="100"/>
        <c:noMultiLvlLbl val="0"/>
      </c:catAx>
      <c:valAx>
        <c:axId val="-907322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912248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2772942015369"/>
          <c:y val="0.035018458862307"/>
          <c:w val="0.233971888274754"/>
          <c:h val="0.1904140832347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'hTDP43 A315T (b)'!$V$32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(b)'!$X$34:$AA$34</c:f>
                <c:numCache>
                  <c:formatCode>General</c:formatCode>
                  <c:ptCount val="4"/>
                  <c:pt idx="0">
                    <c:v>0.156682495444044</c:v>
                  </c:pt>
                  <c:pt idx="1">
                    <c:v>0.148060007628711</c:v>
                  </c:pt>
                  <c:pt idx="2">
                    <c:v>0.183326160269114</c:v>
                  </c:pt>
                  <c:pt idx="3">
                    <c:v>0.169365560318342</c:v>
                  </c:pt>
                </c:numCache>
              </c:numRef>
            </c:plus>
            <c:minus>
              <c:numRef>
                <c:f>'hTDP43 A315T (b)'!$X$34:$AA$34</c:f>
                <c:numCache>
                  <c:formatCode>General</c:formatCode>
                  <c:ptCount val="4"/>
                  <c:pt idx="0">
                    <c:v>0.156682495444044</c:v>
                  </c:pt>
                  <c:pt idx="1">
                    <c:v>0.148060007628711</c:v>
                  </c:pt>
                  <c:pt idx="2">
                    <c:v>0.183326160269114</c:v>
                  </c:pt>
                  <c:pt idx="3">
                    <c:v>0.169365560318342</c:v>
                  </c:pt>
                </c:numCache>
              </c:numRef>
            </c:minus>
          </c:errBars>
          <c:cat>
            <c:strRef>
              <c:f>'hTDP43 A315T (b)'!$X$31:$AA$31</c:f>
              <c:strCache>
                <c:ptCount val="4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</c:strCache>
            </c:strRef>
          </c:cat>
          <c:val>
            <c:numRef>
              <c:f>'hTDP43 A315T (b)'!$X$32:$AA$32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'hTDP43 A315T (b)'!$V$33</c:f>
              <c:strCache>
                <c:ptCount val="1"/>
                <c:pt idx="0">
                  <c:v>Average T/ctrl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(b)'!$X$35:$AA$35</c:f>
                <c:numCache>
                  <c:formatCode>General</c:formatCode>
                  <c:ptCount val="4"/>
                  <c:pt idx="0">
                    <c:v>0.171834054878719</c:v>
                  </c:pt>
                  <c:pt idx="1">
                    <c:v>0.169062734539377</c:v>
                  </c:pt>
                  <c:pt idx="2">
                    <c:v>0.252183188045352</c:v>
                  </c:pt>
                  <c:pt idx="3">
                    <c:v>0.22874977091666</c:v>
                  </c:pt>
                </c:numCache>
              </c:numRef>
            </c:plus>
            <c:minus>
              <c:numRef>
                <c:f>'hTDP43 A315T (b)'!$X$35:$AA$35</c:f>
                <c:numCache>
                  <c:formatCode>General</c:formatCode>
                  <c:ptCount val="4"/>
                  <c:pt idx="0">
                    <c:v>0.171834054878719</c:v>
                  </c:pt>
                  <c:pt idx="1">
                    <c:v>0.169062734539377</c:v>
                  </c:pt>
                  <c:pt idx="2">
                    <c:v>0.252183188045352</c:v>
                  </c:pt>
                  <c:pt idx="3">
                    <c:v>0.22874977091666</c:v>
                  </c:pt>
                </c:numCache>
              </c:numRef>
            </c:minus>
          </c:errBars>
          <c:cat>
            <c:strRef>
              <c:f>'hTDP43 A315T (b)'!$X$31:$AA$31</c:f>
              <c:strCache>
                <c:ptCount val="4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</c:strCache>
            </c:strRef>
          </c:cat>
          <c:val>
            <c:numRef>
              <c:f>'hTDP43 A315T (b)'!$X$33:$AA$33</c:f>
              <c:numCache>
                <c:formatCode>General</c:formatCode>
                <c:ptCount val="4"/>
                <c:pt idx="0">
                  <c:v>0.702154574849228</c:v>
                </c:pt>
                <c:pt idx="1">
                  <c:v>0.591109123815869</c:v>
                </c:pt>
                <c:pt idx="2">
                  <c:v>0.817209933204446</c:v>
                </c:pt>
                <c:pt idx="3">
                  <c:v>0.907201465270057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1178400"/>
        <c:axId val="-928484896"/>
      </c:barChart>
      <c:catAx>
        <c:axId val="-93117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928484896"/>
        <c:crosses val="autoZero"/>
        <c:auto val="1"/>
        <c:lblAlgn val="ctr"/>
        <c:lblOffset val="100"/>
        <c:noMultiLvlLbl val="0"/>
      </c:catAx>
      <c:valAx>
        <c:axId val="-928484896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931178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'hTDP43 A315T (b)'!$V$32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(b)'!$X$34:$AC$34</c:f>
                <c:numCache>
                  <c:formatCode>General</c:formatCode>
                  <c:ptCount val="6"/>
                  <c:pt idx="0">
                    <c:v>0.156682495444044</c:v>
                  </c:pt>
                  <c:pt idx="1">
                    <c:v>0.148060007628711</c:v>
                  </c:pt>
                  <c:pt idx="2">
                    <c:v>0.183326160269114</c:v>
                  </c:pt>
                  <c:pt idx="3">
                    <c:v>0.169365560318342</c:v>
                  </c:pt>
                  <c:pt idx="4">
                    <c:v>0.245719784837763</c:v>
                  </c:pt>
                  <c:pt idx="5">
                    <c:v>0.167599387738942</c:v>
                  </c:pt>
                </c:numCache>
              </c:numRef>
            </c:plus>
            <c:minus>
              <c:numRef>
                <c:f>'hTDP43 A315T (b)'!$X$34:$AC$34</c:f>
                <c:numCache>
                  <c:formatCode>General</c:formatCode>
                  <c:ptCount val="6"/>
                  <c:pt idx="0">
                    <c:v>0.156682495444044</c:v>
                  </c:pt>
                  <c:pt idx="1">
                    <c:v>0.148060007628711</c:v>
                  </c:pt>
                  <c:pt idx="2">
                    <c:v>0.183326160269114</c:v>
                  </c:pt>
                  <c:pt idx="3">
                    <c:v>0.169365560318342</c:v>
                  </c:pt>
                  <c:pt idx="4">
                    <c:v>0.245719784837763</c:v>
                  </c:pt>
                  <c:pt idx="5">
                    <c:v>0.167599387738942</c:v>
                  </c:pt>
                </c:numCache>
              </c:numRef>
            </c:minus>
          </c:errBars>
          <c:cat>
            <c:strRef>
              <c:f>'hTDP43 A315T (b)'!$X$31:$AC$31</c:f>
              <c:strCache>
                <c:ptCount val="6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  <c:pt idx="4">
                  <c:v>rorb 202</c:v>
                </c:pt>
                <c:pt idx="5">
                  <c:v>rorb 203</c:v>
                </c:pt>
              </c:strCache>
            </c:strRef>
          </c:cat>
          <c:val>
            <c:numRef>
              <c:f>'hTDP43 A315T (b)'!$X$32:$AC$32</c:f>
              <c:numCache>
                <c:formatCode>General</c:formatCode>
                <c:ptCount val="6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'hTDP43 A315T (b)'!$V$33</c:f>
              <c:strCache>
                <c:ptCount val="1"/>
                <c:pt idx="0">
                  <c:v>Average T/ctrl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(b)'!$X$35:$AC$35</c:f>
                <c:numCache>
                  <c:formatCode>General</c:formatCode>
                  <c:ptCount val="6"/>
                  <c:pt idx="0">
                    <c:v>0.171834054878719</c:v>
                  </c:pt>
                  <c:pt idx="1">
                    <c:v>0.169062734539377</c:v>
                  </c:pt>
                  <c:pt idx="2">
                    <c:v>0.252183188045352</c:v>
                  </c:pt>
                  <c:pt idx="3">
                    <c:v>0.22874977091666</c:v>
                  </c:pt>
                  <c:pt idx="4">
                    <c:v>0.141379580540922</c:v>
                  </c:pt>
                  <c:pt idx="5">
                    <c:v>0.386353903273048</c:v>
                  </c:pt>
                </c:numCache>
              </c:numRef>
            </c:plus>
            <c:minus>
              <c:numRef>
                <c:f>'hTDP43 A315T (b)'!$X$35:$AC$35</c:f>
                <c:numCache>
                  <c:formatCode>General</c:formatCode>
                  <c:ptCount val="6"/>
                  <c:pt idx="0">
                    <c:v>0.171834054878719</c:v>
                  </c:pt>
                  <c:pt idx="1">
                    <c:v>0.169062734539377</c:v>
                  </c:pt>
                  <c:pt idx="2">
                    <c:v>0.252183188045352</c:v>
                  </c:pt>
                  <c:pt idx="3">
                    <c:v>0.22874977091666</c:v>
                  </c:pt>
                  <c:pt idx="4">
                    <c:v>0.141379580540922</c:v>
                  </c:pt>
                  <c:pt idx="5">
                    <c:v>0.386353903273048</c:v>
                  </c:pt>
                </c:numCache>
              </c:numRef>
            </c:minus>
          </c:errBars>
          <c:cat>
            <c:strRef>
              <c:f>'hTDP43 A315T (b)'!$X$31:$AC$31</c:f>
              <c:strCache>
                <c:ptCount val="6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  <c:pt idx="4">
                  <c:v>rorb 202</c:v>
                </c:pt>
                <c:pt idx="5">
                  <c:v>rorb 203</c:v>
                </c:pt>
              </c:strCache>
            </c:strRef>
          </c:cat>
          <c:val>
            <c:numRef>
              <c:f>'hTDP43 A315T (b)'!$X$33:$AC$33</c:f>
              <c:numCache>
                <c:formatCode>General</c:formatCode>
                <c:ptCount val="6"/>
                <c:pt idx="0">
                  <c:v>0.702154574849228</c:v>
                </c:pt>
                <c:pt idx="1">
                  <c:v>0.591109123815869</c:v>
                </c:pt>
                <c:pt idx="2">
                  <c:v>0.817209933204446</c:v>
                </c:pt>
                <c:pt idx="3">
                  <c:v>0.907201465270057</c:v>
                </c:pt>
                <c:pt idx="4">
                  <c:v>1.025324862786471</c:v>
                </c:pt>
                <c:pt idx="5">
                  <c:v>1.356686567149867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1164848"/>
        <c:axId val="-884305088"/>
      </c:barChart>
      <c:catAx>
        <c:axId val="-9311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884305088"/>
        <c:crosses val="autoZero"/>
        <c:auto val="1"/>
        <c:lblAlgn val="ctr"/>
        <c:lblOffset val="100"/>
        <c:noMultiLvlLbl val="0"/>
      </c:catAx>
      <c:valAx>
        <c:axId val="-884305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931164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150514571912"/>
          <c:y val="0.0235290526736263"/>
          <c:w val="0.306849485428088"/>
          <c:h val="0.15238346118602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'hTDP43 A315T (b)'!$K$28</c:f>
              <c:strCache>
                <c:ptCount val="1"/>
                <c:pt idx="0">
                  <c:v>Average ctrl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'hTDP43 A315T (b)'!$M$32:$R$32</c:f>
                <c:numCache>
                  <c:formatCode>General</c:formatCode>
                  <c:ptCount val="6"/>
                  <c:pt idx="0">
                    <c:v>0.00756115122149694</c:v>
                  </c:pt>
                  <c:pt idx="1">
                    <c:v>0.00109516701594008</c:v>
                  </c:pt>
                  <c:pt idx="2">
                    <c:v>0.0096024952143655</c:v>
                  </c:pt>
                  <c:pt idx="3">
                    <c:v>0.0024213044326177</c:v>
                  </c:pt>
                  <c:pt idx="4">
                    <c:v>0.000101347390390322</c:v>
                  </c:pt>
                  <c:pt idx="5">
                    <c:v>0.00300633611787721</c:v>
                  </c:pt>
                </c:numCache>
              </c:numRef>
            </c:plus>
            <c:minus>
              <c:numRef>
                <c:f>'hTDP43 A315T (b)'!$M$32:$R$32</c:f>
                <c:numCache>
                  <c:formatCode>General</c:formatCode>
                  <c:ptCount val="6"/>
                  <c:pt idx="0">
                    <c:v>0.00756115122149694</c:v>
                  </c:pt>
                  <c:pt idx="1">
                    <c:v>0.00109516701594008</c:v>
                  </c:pt>
                  <c:pt idx="2">
                    <c:v>0.0096024952143655</c:v>
                  </c:pt>
                  <c:pt idx="3">
                    <c:v>0.0024213044326177</c:v>
                  </c:pt>
                  <c:pt idx="4">
                    <c:v>0.000101347390390322</c:v>
                  </c:pt>
                  <c:pt idx="5">
                    <c:v>0.00300633611787721</c:v>
                  </c:pt>
                </c:numCache>
              </c:numRef>
            </c:minus>
          </c:errBars>
          <c:cat>
            <c:strRef>
              <c:f>'hTDP43 A315T (b)'!$M$27:$R$27</c:f>
              <c:strCache>
                <c:ptCount val="6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  <c:pt idx="4">
                  <c:v>rorb 202</c:v>
                </c:pt>
                <c:pt idx="5">
                  <c:v>rorb 203</c:v>
                </c:pt>
              </c:strCache>
            </c:strRef>
          </c:cat>
          <c:val>
            <c:numRef>
              <c:f>'hTDP43 A315T (b)'!$M$28:$R$28</c:f>
              <c:numCache>
                <c:formatCode>General</c:formatCode>
                <c:ptCount val="6"/>
                <c:pt idx="0">
                  <c:v>0.0471454592899799</c:v>
                </c:pt>
                <c:pt idx="1">
                  <c:v>0.00864219830233585</c:v>
                </c:pt>
                <c:pt idx="2">
                  <c:v>0.0534350051174976</c:v>
                </c:pt>
                <c:pt idx="3">
                  <c:v>0.0143974355041785</c:v>
                </c:pt>
                <c:pt idx="4">
                  <c:v>0.000422666226860708</c:v>
                </c:pt>
                <c:pt idx="5">
                  <c:v>0.0203147916921371</c:v>
                </c:pt>
              </c:numCache>
            </c:numRef>
          </c:val>
        </c:ser>
        <c:ser>
          <c:idx val="1"/>
          <c:order val="1"/>
          <c:tx>
            <c:strRef>
              <c:f>'hTDP43 A315T (b)'!$K$29</c:f>
              <c:strCache>
                <c:ptCount val="1"/>
                <c:pt idx="0">
                  <c:v>Average T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'hTDP43 A315T (b)'!$M$33:$R$33</c:f>
                <c:numCache>
                  <c:formatCode>General</c:formatCode>
                  <c:ptCount val="6"/>
                  <c:pt idx="0">
                    <c:v>0.0090441222586516</c:v>
                  </c:pt>
                  <c:pt idx="1">
                    <c:v>0.00166809529786607</c:v>
                  </c:pt>
                  <c:pt idx="2">
                    <c:v>0.01494854236749</c:v>
                  </c:pt>
                  <c:pt idx="3">
                    <c:v>0.00359203199900051</c:v>
                  </c:pt>
                  <c:pt idx="4">
                    <c:v>6.62098552781151E-5</c:v>
                  </c:pt>
                  <c:pt idx="5">
                    <c:v>0.00867416030038182</c:v>
                  </c:pt>
                </c:numCache>
              </c:numRef>
            </c:plus>
            <c:minus>
              <c:numRef>
                <c:f>'hTDP43 A315T (b)'!$M$33:$R$33</c:f>
                <c:numCache>
                  <c:formatCode>General</c:formatCode>
                  <c:ptCount val="6"/>
                  <c:pt idx="0">
                    <c:v>0.0090441222586516</c:v>
                  </c:pt>
                  <c:pt idx="1">
                    <c:v>0.00166809529786607</c:v>
                  </c:pt>
                  <c:pt idx="2">
                    <c:v>0.01494854236749</c:v>
                  </c:pt>
                  <c:pt idx="3">
                    <c:v>0.00359203199900051</c:v>
                  </c:pt>
                  <c:pt idx="4">
                    <c:v>6.62098552781151E-5</c:v>
                  </c:pt>
                  <c:pt idx="5">
                    <c:v>0.00867416030038182</c:v>
                  </c:pt>
                </c:numCache>
              </c:numRef>
            </c:minus>
          </c:errBars>
          <c:cat>
            <c:strRef>
              <c:f>'hTDP43 A315T (b)'!$M$27:$R$27</c:f>
              <c:strCache>
                <c:ptCount val="6"/>
                <c:pt idx="0">
                  <c:v> ctip2 201</c:v>
                </c:pt>
                <c:pt idx="1">
                  <c:v> ctip2 202</c:v>
                </c:pt>
                <c:pt idx="2">
                  <c:v>ctip2 203</c:v>
                </c:pt>
                <c:pt idx="3">
                  <c:v>rorb 201</c:v>
                </c:pt>
                <c:pt idx="4">
                  <c:v>rorb 202</c:v>
                </c:pt>
                <c:pt idx="5">
                  <c:v>rorb 203</c:v>
                </c:pt>
              </c:strCache>
            </c:strRef>
          </c:cat>
          <c:val>
            <c:numRef>
              <c:f>'hTDP43 A315T (b)'!$M$29:$R$29</c:f>
              <c:numCache>
                <c:formatCode>General</c:formatCode>
                <c:ptCount val="6"/>
                <c:pt idx="0">
                  <c:v>0.0330548285800914</c:v>
                </c:pt>
                <c:pt idx="1">
                  <c:v>0.00521657703486323</c:v>
                </c:pt>
                <c:pt idx="2">
                  <c:v>0.0433272720768296</c:v>
                </c:pt>
                <c:pt idx="3">
                  <c:v>0.0127417261122195</c:v>
                </c:pt>
                <c:pt idx="4">
                  <c:v>0.000429479493095722</c:v>
                </c:pt>
                <c:pt idx="5">
                  <c:v>0.0272437356749357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0165424"/>
        <c:axId val="-930438432"/>
      </c:barChart>
      <c:catAx>
        <c:axId val="-93016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930438432"/>
        <c:crosses val="autoZero"/>
        <c:auto val="1"/>
        <c:lblAlgn val="ctr"/>
        <c:lblOffset val="100"/>
        <c:noMultiLvlLbl val="0"/>
      </c:catAx>
      <c:valAx>
        <c:axId val="-930438432"/>
        <c:scaling>
          <c:orientation val="minMax"/>
          <c:max val="0.08"/>
        </c:scaling>
        <c:delete val="0"/>
        <c:axPos val="l"/>
        <c:numFmt formatCode="General" sourceLinked="1"/>
        <c:majorTickMark val="out"/>
        <c:minorTickMark val="none"/>
        <c:tickLblPos val="nextTo"/>
        <c:crossAx val="-930165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Relationship Id="rId3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571761</xdr:colOff>
      <xdr:row>29</xdr:row>
      <xdr:rowOff>121727</xdr:rowOff>
    </xdr:from>
    <xdr:to>
      <xdr:col>35</xdr:col>
      <xdr:colOff>534890</xdr:colOff>
      <xdr:row>44</xdr:row>
      <xdr:rowOff>191782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138545</xdr:colOff>
      <xdr:row>40</xdr:row>
      <xdr:rowOff>204354</xdr:rowOff>
    </xdr:from>
    <xdr:to>
      <xdr:col>19</xdr:col>
      <xdr:colOff>484909</xdr:colOff>
      <xdr:row>55</xdr:row>
      <xdr:rowOff>55418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571761</xdr:colOff>
      <xdr:row>29</xdr:row>
      <xdr:rowOff>121727</xdr:rowOff>
    </xdr:from>
    <xdr:to>
      <xdr:col>35</xdr:col>
      <xdr:colOff>534890</xdr:colOff>
      <xdr:row>44</xdr:row>
      <xdr:rowOff>191782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571761</xdr:colOff>
      <xdr:row>29</xdr:row>
      <xdr:rowOff>121727</xdr:rowOff>
    </xdr:from>
    <xdr:to>
      <xdr:col>35</xdr:col>
      <xdr:colOff>534890</xdr:colOff>
      <xdr:row>44</xdr:row>
      <xdr:rowOff>191782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565855</xdr:colOff>
      <xdr:row>35</xdr:row>
      <xdr:rowOff>67848</xdr:rowOff>
    </xdr:from>
    <xdr:to>
      <xdr:col>16</xdr:col>
      <xdr:colOff>571053</xdr:colOff>
      <xdr:row>49</xdr:row>
      <xdr:rowOff>98844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2"/>
  <sheetViews>
    <sheetView topLeftCell="D7" zoomScale="80" zoomScaleNormal="80" workbookViewId="0">
      <selection activeCell="M34" sqref="M34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9" width="11.5" style="3"/>
    <col min="10" max="10" width="10.1640625" style="3" customWidth="1"/>
    <col min="11" max="11" width="13.5" style="3" customWidth="1"/>
    <col min="12" max="12" width="10" style="3" customWidth="1"/>
    <col min="13" max="13" width="13" style="3" customWidth="1"/>
    <col min="14" max="14" width="12.83203125" style="3" customWidth="1"/>
    <col min="15" max="15" width="9.83203125" style="3" customWidth="1"/>
    <col min="16" max="20" width="10" style="3" customWidth="1"/>
    <col min="21" max="21" width="13.83203125" style="3" customWidth="1"/>
    <col min="22" max="22" width="12.33203125" style="3" customWidth="1"/>
    <col min="23" max="24" width="9.1640625" style="3" customWidth="1"/>
    <col min="25" max="26" width="11.5" style="3"/>
    <col min="27" max="29" width="14.33203125" style="3" customWidth="1"/>
    <col min="30" max="16384" width="11.5" style="3"/>
  </cols>
  <sheetData>
    <row r="1" spans="1:43" ht="20" thickBot="1" x14ac:dyDescent="0.3">
      <c r="A1" s="1" t="s">
        <v>9</v>
      </c>
      <c r="B1" s="2" t="s">
        <v>0</v>
      </c>
      <c r="K1" s="3" t="s">
        <v>10</v>
      </c>
      <c r="L1" s="49" t="s">
        <v>44</v>
      </c>
      <c r="U1" s="3" t="s">
        <v>38</v>
      </c>
      <c r="V1" s="4"/>
      <c r="AA1" s="34"/>
      <c r="AB1" s="34"/>
      <c r="AC1" s="34"/>
      <c r="AD1" s="35"/>
      <c r="AE1" s="34" t="s">
        <v>17</v>
      </c>
      <c r="AF1" s="34"/>
      <c r="AG1" s="34"/>
      <c r="AH1" s="34"/>
      <c r="AI1" s="34"/>
      <c r="AJ1" s="35"/>
    </row>
    <row r="2" spans="1:43" x14ac:dyDescent="0.2">
      <c r="B2" s="52" t="s">
        <v>46</v>
      </c>
      <c r="C2" s="52" t="s">
        <v>57</v>
      </c>
      <c r="D2" s="52" t="s">
        <v>60</v>
      </c>
      <c r="E2" s="52" t="s">
        <v>64</v>
      </c>
      <c r="F2" s="52" t="s">
        <v>65</v>
      </c>
      <c r="G2" s="52" t="s">
        <v>66</v>
      </c>
      <c r="H2" s="52" t="s">
        <v>67</v>
      </c>
      <c r="I2" s="12"/>
      <c r="J2" s="6"/>
      <c r="K2" s="19"/>
      <c r="L2" s="20" t="s">
        <v>45</v>
      </c>
      <c r="M2" s="20" t="s">
        <v>58</v>
      </c>
      <c r="N2" s="20" t="s">
        <v>61</v>
      </c>
      <c r="O2" s="41" t="s">
        <v>116</v>
      </c>
      <c r="P2" s="45" t="s">
        <v>117</v>
      </c>
      <c r="Q2" s="45" t="s">
        <v>118</v>
      </c>
      <c r="R2" s="45" t="s">
        <v>119</v>
      </c>
      <c r="S2" s="46"/>
      <c r="T2" s="46"/>
      <c r="U2" s="16"/>
      <c r="V2" s="39" t="s">
        <v>45</v>
      </c>
      <c r="W2" s="20" t="s">
        <v>58</v>
      </c>
      <c r="X2" s="20" t="s">
        <v>61</v>
      </c>
      <c r="Y2" s="41" t="s">
        <v>116</v>
      </c>
      <c r="Z2" s="45" t="s">
        <v>117</v>
      </c>
      <c r="AA2" s="45" t="s">
        <v>118</v>
      </c>
      <c r="AB2" s="45" t="s">
        <v>119</v>
      </c>
      <c r="AC2" s="9"/>
      <c r="AD2" s="36"/>
      <c r="AE2" s="16"/>
      <c r="AF2" s="39" t="s">
        <v>45</v>
      </c>
      <c r="AG2" s="20" t="s">
        <v>58</v>
      </c>
      <c r="AH2" s="20" t="s">
        <v>61</v>
      </c>
      <c r="AI2" s="41" t="s">
        <v>116</v>
      </c>
      <c r="AJ2" s="45" t="s">
        <v>117</v>
      </c>
      <c r="AK2" s="45" t="s">
        <v>118</v>
      </c>
      <c r="AL2" s="45" t="s">
        <v>119</v>
      </c>
    </row>
    <row r="3" spans="1:43" x14ac:dyDescent="0.2">
      <c r="B3" s="54">
        <v>18.023342132568359</v>
      </c>
      <c r="C3" s="62"/>
      <c r="D3" s="62">
        <v>26.645973205566406</v>
      </c>
      <c r="E3" s="62">
        <v>22.789342880249023</v>
      </c>
      <c r="F3" s="62">
        <v>25.473587036132812</v>
      </c>
      <c r="G3" s="62">
        <v>29.977413177490234</v>
      </c>
      <c r="H3" s="62">
        <v>24.441532135009766</v>
      </c>
      <c r="I3" s="42"/>
      <c r="K3" s="21" t="s">
        <v>11</v>
      </c>
      <c r="L3" s="16">
        <v>1</v>
      </c>
      <c r="M3" s="17">
        <v>2.9239921573269084E-2</v>
      </c>
      <c r="N3" s="16">
        <v>3.876144838606657E-3</v>
      </c>
      <c r="O3" s="43">
        <v>3.1061336289961314E-2</v>
      </c>
      <c r="P3" s="16">
        <v>6.303696507118592E-3</v>
      </c>
      <c r="Q3" s="16">
        <v>2.9042129759972662E-4</v>
      </c>
      <c r="R3" s="16">
        <v>1.304334838076982E-2</v>
      </c>
      <c r="U3" s="16" t="s">
        <v>33</v>
      </c>
      <c r="V3" s="16">
        <f t="shared" ref="V3:AB3" si="0">L7/L28</f>
        <v>1</v>
      </c>
      <c r="W3" s="16">
        <f t="shared" si="0"/>
        <v>1.3700691340063595</v>
      </c>
      <c r="X3" s="16">
        <f t="shared" si="0"/>
        <v>1.2995325828588342</v>
      </c>
      <c r="Y3" s="16">
        <f t="shared" si="0"/>
        <v>1.2006291580135005</v>
      </c>
      <c r="Z3" s="16">
        <f t="shared" si="0"/>
        <v>0.88782879111397639</v>
      </c>
      <c r="AA3" s="16">
        <f t="shared" si="0"/>
        <v>1.2879145657268045</v>
      </c>
      <c r="AB3" s="16">
        <f t="shared" si="0"/>
        <v>1.0906183386405672</v>
      </c>
      <c r="AD3" s="34"/>
      <c r="AE3" s="16" t="s">
        <v>18</v>
      </c>
      <c r="AF3" s="16">
        <v>1</v>
      </c>
      <c r="AG3" s="16">
        <f>M3/M28</f>
        <v>1.5924987637296502</v>
      </c>
      <c r="AH3" s="16">
        <f>N3/N28</f>
        <v>1.3998160919976486</v>
      </c>
      <c r="AI3" s="16">
        <f>O3/O28</f>
        <v>1.2677143348127333</v>
      </c>
      <c r="AJ3" s="16">
        <f>P3/P28</f>
        <v>0.66963165863831797</v>
      </c>
      <c r="AK3" s="16">
        <f t="shared" ref="AK3:AL3" si="1">Q3/Q28</f>
        <v>1.451956717811919</v>
      </c>
      <c r="AL3" s="16">
        <f t="shared" si="1"/>
        <v>0.93157856818202889</v>
      </c>
      <c r="AM3" s="7"/>
      <c r="AN3" s="7"/>
      <c r="AO3" s="7"/>
      <c r="AP3" s="7"/>
      <c r="AQ3" s="7"/>
    </row>
    <row r="4" spans="1:43" x14ac:dyDescent="0.2">
      <c r="B4" s="55">
        <v>18.379589080810547</v>
      </c>
      <c r="C4" s="62">
        <v>23.355209350585938</v>
      </c>
      <c r="D4" s="62">
        <v>26.511133193969727</v>
      </c>
      <c r="E4" s="62">
        <v>23.606609344482422</v>
      </c>
      <c r="F4" s="62">
        <v>25.681018829345703</v>
      </c>
      <c r="G4" s="62">
        <v>29.924648284912109</v>
      </c>
      <c r="H4" s="62">
        <v>24.310529708862305</v>
      </c>
      <c r="I4" s="42"/>
      <c r="J4" s="5"/>
      <c r="K4" s="21" t="s">
        <v>13</v>
      </c>
      <c r="L4" s="16">
        <v>1</v>
      </c>
      <c r="M4" s="17">
        <v>1.9448292615117713E-2</v>
      </c>
      <c r="N4" s="16">
        <v>4.1389882505863821E-3</v>
      </c>
      <c r="O4" s="43">
        <v>3.0414173100905585E-2</v>
      </c>
      <c r="P4" s="16">
        <v>6.3415444074282528E-3</v>
      </c>
      <c r="Q4" s="16">
        <v>3.9012130368666636E-4</v>
      </c>
      <c r="R4" s="16">
        <v>1.0146704066956077E-2</v>
      </c>
      <c r="S4" s="7"/>
      <c r="T4" s="7"/>
      <c r="U4" s="16" t="s">
        <v>40</v>
      </c>
      <c r="V4" s="16">
        <f t="shared" ref="V4:AB4" si="2">L8/L28</f>
        <v>1</v>
      </c>
      <c r="W4" s="16">
        <f t="shared" si="2"/>
        <v>0.86224948362589326</v>
      </c>
      <c r="X4" s="16">
        <f t="shared" si="2"/>
        <v>0.5714468968891907</v>
      </c>
      <c r="Y4" s="16">
        <f t="shared" si="2"/>
        <v>0.7867938928516528</v>
      </c>
      <c r="Z4" s="16">
        <f t="shared" si="2"/>
        <v>0.68316806855538037</v>
      </c>
      <c r="AA4" s="16">
        <f t="shared" si="2"/>
        <v>0.49226678020972503</v>
      </c>
      <c r="AB4" s="16">
        <f t="shared" si="2"/>
        <v>0.81776877817660676</v>
      </c>
      <c r="AD4" s="34"/>
      <c r="AE4" s="16" t="s">
        <v>20</v>
      </c>
      <c r="AF4" s="16">
        <v>1</v>
      </c>
      <c r="AG4" s="44">
        <f t="shared" ref="AG4:AL4" si="3">M4/M28</f>
        <v>1.0592156298579558</v>
      </c>
      <c r="AH4" s="44">
        <f t="shared" si="3"/>
        <v>1.4947383544735384</v>
      </c>
      <c r="AI4" s="44">
        <f t="shared" si="3"/>
        <v>1.2413014965474904</v>
      </c>
      <c r="AJ4" s="40">
        <f t="shared" si="3"/>
        <v>0.67365218091944545</v>
      </c>
      <c r="AK4" s="40">
        <f t="shared" si="3"/>
        <v>1.9504053329797264</v>
      </c>
      <c r="AL4" s="40">
        <f t="shared" si="3"/>
        <v>0.72469520636263385</v>
      </c>
      <c r="AM4" s="7"/>
      <c r="AN4" s="7"/>
      <c r="AO4" s="7"/>
      <c r="AP4" s="7"/>
      <c r="AQ4" s="7"/>
    </row>
    <row r="5" spans="1:43" x14ac:dyDescent="0.2">
      <c r="B5" s="56"/>
      <c r="C5" s="62">
        <v>23.239555358886719</v>
      </c>
      <c r="D5" s="62">
        <v>25.480775833129883</v>
      </c>
      <c r="E5" s="62">
        <v>23.234653472900391</v>
      </c>
      <c r="F5" s="62">
        <v>25.378549575805664</v>
      </c>
      <c r="G5" s="62"/>
      <c r="H5" s="62">
        <v>24.633960723876953</v>
      </c>
      <c r="I5" s="42"/>
      <c r="K5" s="21" t="s">
        <v>15</v>
      </c>
      <c r="L5" s="16">
        <v>1</v>
      </c>
      <c r="M5" s="18">
        <v>1.3200526646235302E-2</v>
      </c>
      <c r="N5" s="18">
        <v>1.5163158028980795E-3</v>
      </c>
      <c r="O5" s="47">
        <v>1.8627791356259873E-2</v>
      </c>
      <c r="P5" s="44">
        <v>1.3877991676708324E-2</v>
      </c>
      <c r="Q5" s="44">
        <v>4.28409878538034E-5</v>
      </c>
      <c r="R5" s="44">
        <v>1.5506943659349468E-2</v>
      </c>
      <c r="U5" s="16" t="s">
        <v>41</v>
      </c>
      <c r="V5" s="16">
        <f t="shared" ref="V5:AB5" si="4">L9/L28</f>
        <v>1</v>
      </c>
      <c r="W5" s="16">
        <f t="shared" si="4"/>
        <v>1.7392224526464595</v>
      </c>
      <c r="X5" s="16">
        <f t="shared" si="4"/>
        <v>2.3749942615381521</v>
      </c>
      <c r="Y5" s="16">
        <f t="shared" si="4"/>
        <v>2.055461359857246</v>
      </c>
      <c r="Z5" s="16">
        <f t="shared" si="4"/>
        <v>1.469346511984271</v>
      </c>
      <c r="AA5" s="16">
        <f t="shared" si="4"/>
        <v>3.5998629051143127</v>
      </c>
      <c r="AB5" s="16">
        <f t="shared" si="4"/>
        <v>1.3596175002213358</v>
      </c>
      <c r="AC5" s="8"/>
      <c r="AD5" s="34"/>
      <c r="AE5" s="16" t="s">
        <v>22</v>
      </c>
      <c r="AF5" s="16">
        <v>1</v>
      </c>
      <c r="AG5" s="44">
        <f t="shared" ref="AG5:AL5" si="5">M5/M28</f>
        <v>0.71894250167647566</v>
      </c>
      <c r="AH5" s="44">
        <f t="shared" si="5"/>
        <v>0.54759647789891575</v>
      </c>
      <c r="AI5" s="44">
        <f t="shared" si="5"/>
        <v>0.76026085638380569</v>
      </c>
      <c r="AJ5" s="44">
        <f t="shared" si="5"/>
        <v>1.4742369932544301</v>
      </c>
      <c r="AK5" s="44">
        <f t="shared" si="5"/>
        <v>0.21418284618285938</v>
      </c>
      <c r="AL5" s="44">
        <f t="shared" si="5"/>
        <v>1.1075328166772134</v>
      </c>
      <c r="AM5" s="7"/>
      <c r="AN5" s="7"/>
      <c r="AO5" s="7"/>
      <c r="AP5" s="7"/>
      <c r="AQ5" s="7"/>
    </row>
    <row r="6" spans="1:43" ht="16" thickBot="1" x14ac:dyDescent="0.25">
      <c r="A6" s="9" t="s">
        <v>1</v>
      </c>
      <c r="B6" s="53">
        <f t="shared" ref="B6:H6" si="6">AVERAGE(B3:B5)</f>
        <v>18.201465606689453</v>
      </c>
      <c r="C6" s="53">
        <f t="shared" si="6"/>
        <v>23.297382354736328</v>
      </c>
      <c r="D6" s="53">
        <f t="shared" si="6"/>
        <v>26.212627410888672</v>
      </c>
      <c r="E6" s="53">
        <f t="shared" si="6"/>
        <v>23.210201899210613</v>
      </c>
      <c r="F6" s="53">
        <f t="shared" si="6"/>
        <v>25.511051813761394</v>
      </c>
      <c r="G6" s="53">
        <f t="shared" si="6"/>
        <v>29.951030731201172</v>
      </c>
      <c r="H6" s="53">
        <f t="shared" si="6"/>
        <v>24.462007522583008</v>
      </c>
      <c r="I6" s="10"/>
      <c r="J6" s="5"/>
      <c r="K6" s="22" t="s">
        <v>16</v>
      </c>
      <c r="L6" s="23">
        <v>1</v>
      </c>
      <c r="M6" s="23">
        <v>1.1555389206116779E-2</v>
      </c>
      <c r="N6" s="23">
        <v>1.5447056421094159E-3</v>
      </c>
      <c r="O6" s="43">
        <v>1.7904067117967829E-2</v>
      </c>
      <c r="P6" s="16">
        <v>1.1131477581421119E-2</v>
      </c>
      <c r="Q6" s="16">
        <v>7.6698931328837906E-5</v>
      </c>
      <c r="R6" s="16">
        <v>1.7308364369277598E-2</v>
      </c>
      <c r="S6" s="7"/>
      <c r="T6" s="7"/>
      <c r="U6" s="16" t="s">
        <v>42</v>
      </c>
      <c r="V6" s="16">
        <f t="shared" ref="V6:AB6" si="7">L10/L28</f>
        <v>1</v>
      </c>
      <c r="W6" s="16">
        <f t="shared" si="7"/>
        <v>0.91842071972398742</v>
      </c>
      <c r="X6" s="16">
        <f t="shared" si="7"/>
        <v>0.39586752090623023</v>
      </c>
      <c r="Y6" s="16">
        <f t="shared" si="7"/>
        <v>0.93969749600919672</v>
      </c>
      <c r="Z6" s="16">
        <f t="shared" si="7"/>
        <v>0.95925569878776173</v>
      </c>
      <c r="AA6" s="16">
        <f t="shared" si="7"/>
        <v>0.38195744629348111</v>
      </c>
      <c r="AB6" s="16">
        <f t="shared" si="7"/>
        <v>0.56643111416639136</v>
      </c>
      <c r="AD6" s="34"/>
      <c r="AE6" s="16" t="s">
        <v>23</v>
      </c>
      <c r="AF6" s="16">
        <v>1</v>
      </c>
      <c r="AG6" s="44">
        <f t="shared" ref="AG6:AL6" si="8">M6/M28</f>
        <v>0.62934310473591804</v>
      </c>
      <c r="AH6" s="44">
        <f t="shared" si="8"/>
        <v>0.55784907562989727</v>
      </c>
      <c r="AI6" s="44">
        <f t="shared" si="8"/>
        <v>0.73072331225597087</v>
      </c>
      <c r="AJ6" s="44">
        <f t="shared" si="8"/>
        <v>1.1824791671878061</v>
      </c>
      <c r="AK6" s="44">
        <f t="shared" si="8"/>
        <v>0.38345510302549551</v>
      </c>
      <c r="AL6" s="44">
        <f t="shared" si="8"/>
        <v>1.2361934087781241</v>
      </c>
    </row>
    <row r="7" spans="1:43" x14ac:dyDescent="0.2">
      <c r="A7" s="9" t="s">
        <v>2</v>
      </c>
      <c r="B7" s="18">
        <f>B6-B6</f>
        <v>0</v>
      </c>
      <c r="C7" s="18">
        <f>C6-B6</f>
        <v>5.095916748046875</v>
      </c>
      <c r="D7" s="18">
        <f>D6-B6</f>
        <v>8.0111618041992188</v>
      </c>
      <c r="E7" s="18">
        <f>E6-B6</f>
        <v>5.00873629252116</v>
      </c>
      <c r="F7" s="18">
        <f>F6-B6</f>
        <v>7.3095862070719413</v>
      </c>
      <c r="G7" s="18">
        <f>G6-B6</f>
        <v>11.749565124511719</v>
      </c>
      <c r="H7" s="18">
        <f>H6-B6</f>
        <v>6.2605419158935547</v>
      </c>
      <c r="I7" s="5"/>
      <c r="J7" s="5"/>
      <c r="K7" s="21" t="s">
        <v>27</v>
      </c>
      <c r="L7" s="16">
        <v>1</v>
      </c>
      <c r="M7" s="18">
        <v>2.5155883910691394E-2</v>
      </c>
      <c r="N7" s="18">
        <v>3.5984559274933022E-3</v>
      </c>
      <c r="O7" s="47">
        <v>2.941762588974698E-2</v>
      </c>
      <c r="P7" s="44">
        <v>8.3577339530885846E-3</v>
      </c>
      <c r="Q7" s="44">
        <v>2.5760948297387086E-4</v>
      </c>
      <c r="R7" s="44">
        <v>1.5270118299421539E-2</v>
      </c>
      <c r="S7" s="7"/>
      <c r="T7" s="7"/>
      <c r="U7" s="16" t="s">
        <v>43</v>
      </c>
      <c r="V7" s="16">
        <f t="shared" ref="V7:AB7" si="9">L11/L28</f>
        <v>1</v>
      </c>
      <c r="W7" s="16">
        <f t="shared" si="9"/>
        <v>0.51734653302913913</v>
      </c>
      <c r="X7" s="16">
        <f t="shared" si="9"/>
        <v>0.51842601861751658</v>
      </c>
      <c r="Y7" s="16">
        <f t="shared" si="9"/>
        <v>0.64245903758555634</v>
      </c>
      <c r="Z7" s="16">
        <f t="shared" si="9"/>
        <v>0.91587452564297367</v>
      </c>
      <c r="AA7" s="16">
        <f t="shared" si="9"/>
        <v>0.11945633767305699</v>
      </c>
      <c r="AB7" s="16">
        <f t="shared" si="9"/>
        <v>0.68079420178116667</v>
      </c>
      <c r="AD7" s="34"/>
      <c r="AE7" s="16" t="s">
        <v>5</v>
      </c>
      <c r="AF7" s="16">
        <f t="shared" ref="AF7:AL7" si="10">AVERAGE(AF3:AF6)</f>
        <v>1</v>
      </c>
      <c r="AG7" s="16">
        <f t="shared" si="10"/>
        <v>1</v>
      </c>
      <c r="AH7" s="16">
        <f t="shared" si="10"/>
        <v>1</v>
      </c>
      <c r="AI7" s="16">
        <f t="shared" si="10"/>
        <v>1.0000000000000002</v>
      </c>
      <c r="AJ7" s="16">
        <f t="shared" si="10"/>
        <v>0.99999999999999989</v>
      </c>
      <c r="AK7" s="16">
        <f t="shared" si="10"/>
        <v>1.0000000000000002</v>
      </c>
      <c r="AL7" s="16">
        <f t="shared" si="10"/>
        <v>1</v>
      </c>
    </row>
    <row r="8" spans="1:43" x14ac:dyDescent="0.2">
      <c r="A8" s="9" t="s">
        <v>3</v>
      </c>
      <c r="B8" s="18">
        <v>1</v>
      </c>
      <c r="C8" s="18">
        <f>2^-C7</f>
        <v>2.9239921573269084E-2</v>
      </c>
      <c r="D8" s="18">
        <f>2^-D7</f>
        <v>3.876144838606657E-3</v>
      </c>
      <c r="E8" s="18">
        <f>2^-E7</f>
        <v>3.1061336289961314E-2</v>
      </c>
      <c r="F8" s="18">
        <f>2^-F7</f>
        <v>6.303696507118592E-3</v>
      </c>
      <c r="G8" s="18">
        <f t="shared" ref="G8:H8" si="11">2^-G7</f>
        <v>2.9042129759972662E-4</v>
      </c>
      <c r="H8" s="18">
        <f t="shared" si="11"/>
        <v>1.304334838076982E-2</v>
      </c>
      <c r="I8" s="5"/>
      <c r="K8" s="21" t="s">
        <v>28</v>
      </c>
      <c r="L8" s="16">
        <v>1</v>
      </c>
      <c r="M8" s="18">
        <v>1.5831790800745014E-2</v>
      </c>
      <c r="N8" s="18">
        <v>1.5823585345085087E-3</v>
      </c>
      <c r="O8" s="47">
        <v>1.927789962268044E-2</v>
      </c>
      <c r="P8" s="44">
        <v>6.4311239051699741E-3</v>
      </c>
      <c r="Q8" s="44">
        <v>9.8463511563343223E-5</v>
      </c>
      <c r="R8" s="44">
        <v>1.1449858802021895E-2</v>
      </c>
      <c r="U8" s="16" t="s">
        <v>5</v>
      </c>
      <c r="V8" s="16">
        <f>AVERAGE(V3:V7)</f>
        <v>1</v>
      </c>
      <c r="W8" s="16">
        <f>AVERAGE(V1:W7)</f>
        <v>1.0407308323031841</v>
      </c>
      <c r="X8" s="16">
        <f t="shared" ref="X8:AB8" si="12">AVERAGE(X3:X7)</f>
        <v>1.0320534561619845</v>
      </c>
      <c r="Y8" s="16">
        <f t="shared" si="12"/>
        <v>1.1250081888634305</v>
      </c>
      <c r="Z8" s="16">
        <f t="shared" si="12"/>
        <v>0.98309471921687253</v>
      </c>
      <c r="AA8" s="16">
        <f t="shared" si="12"/>
        <v>1.1762916070034761</v>
      </c>
      <c r="AB8" s="16">
        <f t="shared" si="12"/>
        <v>0.90304598659721358</v>
      </c>
      <c r="AD8" s="34"/>
      <c r="AE8" s="16" t="s">
        <v>6</v>
      </c>
      <c r="AF8" s="16">
        <f t="shared" ref="AF8:AL8" si="13">STDEV(AF3:AF6)</f>
        <v>0</v>
      </c>
      <c r="AG8" s="16">
        <f t="shared" si="13"/>
        <v>0.43624959492295406</v>
      </c>
      <c r="AH8" s="16">
        <f t="shared" si="13"/>
        <v>0.51793993652361503</v>
      </c>
      <c r="AI8" s="16">
        <f t="shared" si="13"/>
        <v>0.29432531256219596</v>
      </c>
      <c r="AJ8" s="16">
        <f t="shared" si="13"/>
        <v>0.39742735697703752</v>
      </c>
      <c r="AK8" s="16">
        <f t="shared" si="13"/>
        <v>0.83768955684672763</v>
      </c>
      <c r="AL8" s="16">
        <f t="shared" si="13"/>
        <v>0.2219796197435695</v>
      </c>
    </row>
    <row r="9" spans="1:43" ht="16" thickBot="1" x14ac:dyDescent="0.25">
      <c r="B9" s="5"/>
      <c r="C9" s="5"/>
      <c r="D9" s="5"/>
      <c r="E9" s="5"/>
      <c r="F9" s="5"/>
      <c r="G9" s="5"/>
      <c r="H9" s="5"/>
      <c r="I9" s="5"/>
      <c r="J9" s="6"/>
      <c r="K9" s="22" t="s">
        <v>29</v>
      </c>
      <c r="L9" s="23">
        <v>1</v>
      </c>
      <c r="M9" s="23">
        <v>3.1933919995484845E-2</v>
      </c>
      <c r="N9" s="23">
        <v>6.576450864659013E-3</v>
      </c>
      <c r="O9" s="43">
        <v>5.0362589407004166E-2</v>
      </c>
      <c r="P9" s="16">
        <v>1.3831954263000139E-2</v>
      </c>
      <c r="Q9" s="16">
        <v>7.200468466167098E-4</v>
      </c>
      <c r="R9" s="16">
        <v>1.9036467052463452E-2</v>
      </c>
      <c r="S9" s="6"/>
      <c r="T9" s="6"/>
      <c r="U9" s="16" t="s">
        <v>6</v>
      </c>
      <c r="V9" s="16">
        <f>STDEV(V3:V7)</f>
        <v>0</v>
      </c>
      <c r="W9" s="16">
        <f>STDEV(V1:W7)</f>
        <v>0.32065830625803349</v>
      </c>
      <c r="X9" s="16">
        <f t="shared" ref="X9:AB9" si="14">STDEV(X3:X7)</f>
        <v>0.83002096076300369</v>
      </c>
      <c r="Y9" s="16">
        <f t="shared" si="14"/>
        <v>0.5596973022758589</v>
      </c>
      <c r="Z9" s="16">
        <f t="shared" si="14"/>
        <v>0.29178727359283912</v>
      </c>
      <c r="AA9" s="16">
        <f t="shared" si="14"/>
        <v>1.4231931554591042</v>
      </c>
      <c r="AB9" s="16">
        <f t="shared" si="14"/>
        <v>0.32156592044853194</v>
      </c>
      <c r="AC9" s="6"/>
      <c r="AD9" s="37"/>
      <c r="AE9" s="16" t="s">
        <v>7</v>
      </c>
      <c r="AF9" s="16">
        <f>AF8/SQRT(6)</f>
        <v>0</v>
      </c>
      <c r="AG9" s="16">
        <f>AG8/SQRT(4)</f>
        <v>0.21812479746147703</v>
      </c>
      <c r="AH9" s="16">
        <f t="shared" ref="AH9:AL9" si="15">AH8/SQRT(4)</f>
        <v>0.25896996826180751</v>
      </c>
      <c r="AI9" s="16">
        <f t="shared" si="15"/>
        <v>0.14716265628109798</v>
      </c>
      <c r="AJ9" s="16">
        <f t="shared" si="15"/>
        <v>0.19871367848851876</v>
      </c>
      <c r="AK9" s="16">
        <f t="shared" si="15"/>
        <v>0.41884477842336382</v>
      </c>
      <c r="AL9" s="16">
        <f t="shared" si="15"/>
        <v>0.11098980987178475</v>
      </c>
    </row>
    <row r="10" spans="1:43" ht="16" thickBot="1" x14ac:dyDescent="0.25">
      <c r="B10" s="25" t="s">
        <v>48</v>
      </c>
      <c r="C10" s="52" t="s">
        <v>71</v>
      </c>
      <c r="D10" s="52" t="s">
        <v>63</v>
      </c>
      <c r="E10" s="52" t="s">
        <v>72</v>
      </c>
      <c r="F10" s="52" t="s">
        <v>73</v>
      </c>
      <c r="G10" s="52" t="s">
        <v>66</v>
      </c>
      <c r="H10" s="52" t="s">
        <v>74</v>
      </c>
      <c r="I10" s="12"/>
      <c r="K10" s="22" t="s">
        <v>30</v>
      </c>
      <c r="L10" s="23">
        <v>1</v>
      </c>
      <c r="M10" s="23">
        <v>1.6863152692879382E-2</v>
      </c>
      <c r="N10" s="23">
        <v>1.0961724591570666E-3</v>
      </c>
      <c r="O10" s="43">
        <v>2.3024319543320401E-2</v>
      </c>
      <c r="P10" s="16">
        <v>9.0301238298353091E-3</v>
      </c>
      <c r="Q10" s="16">
        <v>7.6399369085601029E-5</v>
      </c>
      <c r="R10" s="16">
        <v>7.9307946834777463E-3</v>
      </c>
      <c r="U10" s="16" t="s">
        <v>7</v>
      </c>
      <c r="V10" s="16">
        <f>V9/SQRT(5)</f>
        <v>0</v>
      </c>
      <c r="W10" s="16">
        <f t="shared" ref="W10:AB10" si="16">W9/SQRT(5)</f>
        <v>0.1434027540685818</v>
      </c>
      <c r="X10" s="16">
        <f t="shared" si="16"/>
        <v>0.3711966582031524</v>
      </c>
      <c r="Y10" s="16">
        <f t="shared" si="16"/>
        <v>0.25030424294241366</v>
      </c>
      <c r="Z10" s="16">
        <f t="shared" si="16"/>
        <v>0.13049123574458352</v>
      </c>
      <c r="AA10" s="16">
        <f t="shared" si="16"/>
        <v>0.63647132814379659</v>
      </c>
      <c r="AB10" s="16">
        <f t="shared" si="16"/>
        <v>0.1438086514740414</v>
      </c>
      <c r="AC10" s="37"/>
      <c r="AD10" s="37"/>
    </row>
    <row r="11" spans="1:43" ht="16" thickBot="1" x14ac:dyDescent="0.25">
      <c r="B11" s="50">
        <v>18.100208282470703</v>
      </c>
      <c r="C11" s="62">
        <v>23.570623397827148</v>
      </c>
      <c r="D11" s="62">
        <v>25.845670700073242</v>
      </c>
      <c r="E11" s="62">
        <v>22.979959487915039</v>
      </c>
      <c r="F11" s="62">
        <v>25.199892044067383</v>
      </c>
      <c r="G11" s="62">
        <v>29.121591567993164</v>
      </c>
      <c r="H11" s="62">
        <v>24.521038055419922</v>
      </c>
      <c r="I11" s="42"/>
      <c r="J11" s="5"/>
      <c r="K11" s="22" t="s">
        <v>39</v>
      </c>
      <c r="L11" s="23">
        <v>1</v>
      </c>
      <c r="M11" s="23">
        <v>9.4990165119793763E-3</v>
      </c>
      <c r="N11" s="23">
        <v>1.4355416741894842E-3</v>
      </c>
      <c r="O11" s="43">
        <v>1.5741429808725563E-2</v>
      </c>
      <c r="P11" s="16">
        <v>8.6217474544058887E-3</v>
      </c>
      <c r="Q11" s="16">
        <v>2.3893731932864872E-5</v>
      </c>
      <c r="R11" s="16">
        <v>9.5320311702413035E-3</v>
      </c>
      <c r="U11" s="17" t="s">
        <v>8</v>
      </c>
      <c r="V11" s="17" t="e">
        <f>TTEST(V3:V7,AF3:AF6,2,2)</f>
        <v>#DIV/0!</v>
      </c>
      <c r="W11" s="17">
        <f>TTEST(V1:W7,AG3:AG6,2,2)</f>
        <v>0.84867939403402559</v>
      </c>
      <c r="X11" s="17">
        <f>TTEST(X3:X7,AH3:AH6,2,2)</f>
        <v>0.94845689248275944</v>
      </c>
      <c r="Y11" s="17">
        <f>TTEST(Y3:Y7,AI3:AI6,2,2)</f>
        <v>0.70049007557078746</v>
      </c>
      <c r="Z11" s="17">
        <f>TTEST(Z3:Z7,AJ3:AJ6,2,2)</f>
        <v>0.94317037193193254</v>
      </c>
      <c r="AA11" s="17">
        <f>TTEST(AA3:AA7,AK3:AK6,2,2)</f>
        <v>0.83392338746079053</v>
      </c>
      <c r="AB11" s="17">
        <f>TTEST(AB3:AB7,AL3:AL6,2,2)</f>
        <v>0.62551115355251796</v>
      </c>
    </row>
    <row r="12" spans="1:43" x14ac:dyDescent="0.2">
      <c r="B12" s="50"/>
      <c r="C12" s="62"/>
      <c r="D12" s="62">
        <v>26.029716491699219</v>
      </c>
      <c r="E12" s="62">
        <v>23.04168701171875</v>
      </c>
      <c r="F12" s="62">
        <v>25.490840911865234</v>
      </c>
      <c r="G12" s="62">
        <v>29.599376678466797</v>
      </c>
      <c r="H12" s="62">
        <v>24.608726501464844</v>
      </c>
      <c r="I12" s="42"/>
      <c r="Z12" s="8"/>
      <c r="AD12" s="15"/>
      <c r="AE12" s="15"/>
      <c r="AF12" s="31"/>
      <c r="AG12" s="31"/>
      <c r="AH12" s="31"/>
      <c r="AI12" s="31"/>
      <c r="AL12" s="31"/>
      <c r="AM12" s="31"/>
      <c r="AN12" s="31"/>
      <c r="AO12" s="31"/>
      <c r="AP12" s="31"/>
      <c r="AQ12" s="31"/>
    </row>
    <row r="13" spans="1:43" x14ac:dyDescent="0.2">
      <c r="B13" s="50">
        <v>17.973180770874023</v>
      </c>
      <c r="C13" s="62">
        <v>23.871191024780273</v>
      </c>
      <c r="D13" s="62">
        <v>25.984214782714844</v>
      </c>
      <c r="E13" s="62">
        <v>23.205774307250977</v>
      </c>
      <c r="F13" s="62">
        <v>25.322200775146484</v>
      </c>
      <c r="G13" s="62"/>
      <c r="H13" s="62">
        <v>24.848854064941406</v>
      </c>
      <c r="I13" s="42"/>
      <c r="J13" s="5"/>
      <c r="AD13" s="15"/>
      <c r="AE13" s="15"/>
      <c r="AF13" s="31"/>
      <c r="AG13" s="31"/>
      <c r="AH13" s="31"/>
      <c r="AI13" s="31"/>
      <c r="AL13" s="31"/>
      <c r="AM13" s="31"/>
      <c r="AN13" s="31"/>
      <c r="AO13" s="31"/>
      <c r="AP13" s="31"/>
      <c r="AQ13" s="31"/>
    </row>
    <row r="14" spans="1:43" x14ac:dyDescent="0.2">
      <c r="A14" s="9" t="s">
        <v>1</v>
      </c>
      <c r="B14" s="30">
        <f t="shared" ref="B14:H14" si="17">AVERAGE(B11:B13)</f>
        <v>18.036694526672363</v>
      </c>
      <c r="C14" s="53">
        <f t="shared" si="17"/>
        <v>23.720907211303711</v>
      </c>
      <c r="D14" s="53">
        <f t="shared" si="17"/>
        <v>25.953200658162434</v>
      </c>
      <c r="E14" s="53">
        <f t="shared" si="17"/>
        <v>23.075806935628254</v>
      </c>
      <c r="F14" s="53">
        <f t="shared" si="17"/>
        <v>25.337644577026367</v>
      </c>
      <c r="G14" s="53">
        <f t="shared" si="17"/>
        <v>29.36048412322998</v>
      </c>
      <c r="H14" s="53">
        <f t="shared" si="17"/>
        <v>24.659539540608723</v>
      </c>
      <c r="I14" s="10"/>
      <c r="J14" s="5"/>
      <c r="W14" s="12"/>
      <c r="X14" s="12"/>
      <c r="Y14" s="12"/>
      <c r="Z14" s="8"/>
      <c r="AD14" s="15"/>
      <c r="AE14" s="15"/>
      <c r="AF14" s="31"/>
      <c r="AG14" s="31"/>
      <c r="AH14" s="31"/>
      <c r="AI14" s="31"/>
      <c r="AL14" s="31"/>
      <c r="AM14" s="31"/>
      <c r="AN14" s="31"/>
      <c r="AO14" s="31"/>
      <c r="AP14" s="31"/>
      <c r="AQ14" s="31"/>
    </row>
    <row r="15" spans="1:43" x14ac:dyDescent="0.2">
      <c r="A15" s="9" t="s">
        <v>2</v>
      </c>
      <c r="B15" s="27">
        <f>B14-B14</f>
        <v>0</v>
      </c>
      <c r="C15" s="18">
        <f>C14-B14</f>
        <v>5.6842126846313477</v>
      </c>
      <c r="D15" s="18">
        <f>D14-B14</f>
        <v>7.9165061314900704</v>
      </c>
      <c r="E15" s="18">
        <f>E14-B14</f>
        <v>5.0391124089558907</v>
      </c>
      <c r="F15" s="18">
        <f>F14-B14</f>
        <v>7.3009500503540039</v>
      </c>
      <c r="G15" s="18">
        <f>G14-B14</f>
        <v>11.323789596557617</v>
      </c>
      <c r="H15" s="18">
        <f>H14-B14</f>
        <v>6.6228450139363595</v>
      </c>
      <c r="I15" s="5"/>
      <c r="J15" s="5"/>
      <c r="AD15" s="15"/>
      <c r="AE15" s="15"/>
      <c r="AF15" s="31"/>
      <c r="AG15" s="31"/>
      <c r="AH15" s="31"/>
      <c r="AI15" s="31"/>
      <c r="AL15" s="31"/>
      <c r="AM15" s="31"/>
      <c r="AN15" s="31"/>
      <c r="AO15" s="31"/>
      <c r="AP15" s="31"/>
      <c r="AQ15" s="31"/>
    </row>
    <row r="16" spans="1:43" x14ac:dyDescent="0.2">
      <c r="A16" s="9" t="s">
        <v>3</v>
      </c>
      <c r="B16" s="27">
        <v>1</v>
      </c>
      <c r="C16" s="68">
        <f>2^-C15</f>
        <v>1.9448292615117713E-2</v>
      </c>
      <c r="D16" s="68">
        <f>2^-D15</f>
        <v>4.1389882505863821E-3</v>
      </c>
      <c r="E16" s="68">
        <f>2^-E15</f>
        <v>3.0414173100905585E-2</v>
      </c>
      <c r="F16" s="68">
        <f>2^-F15</f>
        <v>6.3415444074282528E-3</v>
      </c>
      <c r="G16" s="68">
        <f t="shared" ref="G16" si="18">2^-G15</f>
        <v>3.9012130368666636E-4</v>
      </c>
      <c r="H16" s="68">
        <f t="shared" ref="H16" si="19">2^-H15</f>
        <v>1.0146704066956077E-2</v>
      </c>
      <c r="I16" s="5"/>
      <c r="J16" s="6"/>
      <c r="AD16" s="15"/>
      <c r="AE16" s="15"/>
      <c r="AF16" s="31"/>
      <c r="AG16" s="31"/>
      <c r="AH16" s="31"/>
      <c r="AI16" s="31"/>
      <c r="AL16" s="31"/>
      <c r="AM16" s="31"/>
      <c r="AN16" s="31"/>
      <c r="AO16" s="31"/>
      <c r="AP16" s="31"/>
      <c r="AQ16" s="31"/>
    </row>
    <row r="17" spans="1:43" ht="16" thickBot="1" x14ac:dyDescent="0.25">
      <c r="B17" s="5"/>
      <c r="C17" s="5"/>
      <c r="D17" s="5"/>
      <c r="E17" s="5"/>
      <c r="F17" s="5"/>
      <c r="G17" s="5"/>
      <c r="H17" s="5"/>
      <c r="I17" s="5"/>
      <c r="M17" s="5"/>
      <c r="N17" s="5"/>
      <c r="AD17" s="15"/>
      <c r="AL17" s="31"/>
    </row>
    <row r="18" spans="1:43" x14ac:dyDescent="0.2">
      <c r="B18" s="25" t="s">
        <v>50</v>
      </c>
      <c r="C18" s="52" t="s">
        <v>80</v>
      </c>
      <c r="D18" s="52" t="s">
        <v>81</v>
      </c>
      <c r="E18" s="52" t="s">
        <v>82</v>
      </c>
      <c r="F18" s="52" t="s">
        <v>83</v>
      </c>
      <c r="G18" s="52" t="s">
        <v>66</v>
      </c>
      <c r="H18" s="52" t="s">
        <v>84</v>
      </c>
      <c r="I18" s="12"/>
      <c r="J18" s="5"/>
      <c r="K18" s="5"/>
      <c r="L18" s="32"/>
      <c r="M18" s="32"/>
      <c r="N18" s="32"/>
      <c r="O18" s="46"/>
      <c r="P18" s="46"/>
      <c r="Q18" s="46"/>
      <c r="R18" s="46"/>
      <c r="S18" s="46"/>
      <c r="T18" s="7"/>
      <c r="AD18" s="15"/>
      <c r="AE18" s="15"/>
      <c r="AF18" s="31"/>
      <c r="AG18" s="31"/>
      <c r="AH18" s="31"/>
      <c r="AI18" s="31"/>
      <c r="AL18" s="31"/>
      <c r="AM18" s="31"/>
      <c r="AN18" s="31"/>
      <c r="AO18" s="31"/>
      <c r="AP18" s="31"/>
      <c r="AQ18" s="31"/>
    </row>
    <row r="19" spans="1:43" x14ac:dyDescent="0.2">
      <c r="B19" s="50">
        <v>19.018215179443359</v>
      </c>
      <c r="C19" s="63">
        <v>25.290180206298828</v>
      </c>
      <c r="D19" s="63">
        <v>28.454055786132812</v>
      </c>
      <c r="E19" s="63">
        <v>24.973773956298828</v>
      </c>
      <c r="F19" s="63">
        <v>25.38319206237793</v>
      </c>
      <c r="G19" s="63">
        <v>34.559261322021484</v>
      </c>
      <c r="H19" s="63">
        <v>25.210531234741211</v>
      </c>
      <c r="I19" s="42"/>
      <c r="J19"/>
      <c r="AL19" s="31"/>
    </row>
    <row r="20" spans="1:43" x14ac:dyDescent="0.2">
      <c r="B20" s="50">
        <v>19.085247039794922</v>
      </c>
      <c r="C20" s="63">
        <v>25.345060348510742</v>
      </c>
      <c r="D20" s="63">
        <v>28.803293228149414</v>
      </c>
      <c r="E20" s="63">
        <v>24.723730087280273</v>
      </c>
      <c r="F20" s="63">
        <v>25.219099044799805</v>
      </c>
      <c r="G20" s="63">
        <v>32.565498352050781</v>
      </c>
      <c r="H20" s="63">
        <v>25.043567657470703</v>
      </c>
      <c r="I20" s="42"/>
      <c r="J20"/>
      <c r="V20" s="7"/>
      <c r="W20" s="7"/>
      <c r="X20" s="7"/>
      <c r="AE20" s="15"/>
      <c r="AF20" t="s">
        <v>160</v>
      </c>
      <c r="AG20"/>
      <c r="AH20"/>
      <c r="AI20"/>
      <c r="AL20"/>
      <c r="AM20"/>
      <c r="AN20"/>
      <c r="AO20"/>
      <c r="AP20"/>
      <c r="AQ20"/>
    </row>
    <row r="21" spans="1:43" x14ac:dyDescent="0.2">
      <c r="B21" s="50"/>
      <c r="C21" s="63">
        <v>25.249734878540039</v>
      </c>
      <c r="D21" s="63">
        <v>27.993486404418945</v>
      </c>
      <c r="E21" s="63">
        <v>24.696887969970703</v>
      </c>
      <c r="F21" s="63">
        <v>25.066074371337891</v>
      </c>
      <c r="G21" s="65" t="s">
        <v>159</v>
      </c>
      <c r="H21" s="63">
        <v>24.933919906616211</v>
      </c>
      <c r="I21" s="42"/>
      <c r="J21"/>
      <c r="V21" s="12"/>
      <c r="W21" s="12"/>
      <c r="X21" s="12"/>
      <c r="AE21" s="15"/>
      <c r="AF21"/>
      <c r="AG21"/>
      <c r="AH21"/>
      <c r="AI21"/>
      <c r="AL21"/>
      <c r="AM21"/>
      <c r="AN21"/>
      <c r="AO21"/>
      <c r="AP21"/>
      <c r="AQ21"/>
    </row>
    <row r="22" spans="1:43" x14ac:dyDescent="0.2">
      <c r="A22" s="9" t="s">
        <v>1</v>
      </c>
      <c r="B22" s="29">
        <f t="shared" ref="B22:H22" si="20">AVERAGE(B19:B21)</f>
        <v>19.051731109619141</v>
      </c>
      <c r="C22" s="53">
        <f t="shared" si="20"/>
        <v>25.294991811116535</v>
      </c>
      <c r="D22" s="53">
        <f t="shared" si="20"/>
        <v>28.416945139567058</v>
      </c>
      <c r="E22" s="53">
        <f t="shared" si="20"/>
        <v>24.798130671183269</v>
      </c>
      <c r="F22" s="53">
        <f t="shared" si="20"/>
        <v>25.222788492838543</v>
      </c>
      <c r="G22" s="53">
        <f t="shared" si="20"/>
        <v>33.562379837036133</v>
      </c>
      <c r="H22" s="53">
        <f t="shared" si="20"/>
        <v>25.062672932942707</v>
      </c>
      <c r="I22" s="10"/>
      <c r="K22" s="32"/>
      <c r="L22" s="32"/>
      <c r="M22" s="32"/>
      <c r="N22" s="32"/>
      <c r="O22" s="32"/>
      <c r="P22" s="32"/>
      <c r="Q22" s="32"/>
      <c r="R22" s="32"/>
      <c r="S22" s="32"/>
      <c r="T22" s="15"/>
      <c r="AE22" s="15"/>
      <c r="AF22"/>
      <c r="AG22"/>
      <c r="AH22"/>
      <c r="AI22"/>
      <c r="AL22"/>
      <c r="AM22"/>
      <c r="AN22"/>
      <c r="AO22"/>
      <c r="AP22"/>
      <c r="AQ22"/>
    </row>
    <row r="23" spans="1:43" x14ac:dyDescent="0.2">
      <c r="A23" s="9" t="s">
        <v>2</v>
      </c>
      <c r="B23" s="27">
        <f>B22-B22</f>
        <v>0</v>
      </c>
      <c r="C23" s="18">
        <f>C22-B22</f>
        <v>6.2432607014973946</v>
      </c>
      <c r="D23" s="18">
        <f>D22-B22</f>
        <v>9.3652140299479179</v>
      </c>
      <c r="E23" s="18">
        <f>E22-B22</f>
        <v>5.7463995615641288</v>
      </c>
      <c r="F23" s="18">
        <f>F22-B22</f>
        <v>6.1710573832194022</v>
      </c>
      <c r="G23" s="18">
        <f>G22-B22</f>
        <v>14.510648727416992</v>
      </c>
      <c r="H23" s="18">
        <f>H22-B22</f>
        <v>6.0109418233235665</v>
      </c>
      <c r="I23" s="5"/>
      <c r="K23"/>
      <c r="L23"/>
      <c r="M23"/>
      <c r="N23"/>
      <c r="O23"/>
      <c r="P23"/>
      <c r="Q23"/>
      <c r="R23"/>
      <c r="S23"/>
      <c r="T23" s="15"/>
      <c r="AE23" s="15"/>
      <c r="AF23"/>
      <c r="AG23"/>
      <c r="AH23"/>
      <c r="AI23"/>
      <c r="AL23"/>
      <c r="AM23"/>
      <c r="AN23"/>
      <c r="AO23"/>
      <c r="AP23"/>
      <c r="AQ23"/>
    </row>
    <row r="24" spans="1:43" ht="16" thickBot="1" x14ac:dyDescent="0.25">
      <c r="A24" s="9" t="s">
        <v>3</v>
      </c>
      <c r="B24" s="28">
        <v>1</v>
      </c>
      <c r="C24" s="18">
        <f>2^-C23</f>
        <v>1.3200526646235302E-2</v>
      </c>
      <c r="D24" s="18">
        <f>2^-D23</f>
        <v>1.5163158028980795E-3</v>
      </c>
      <c r="E24" s="18">
        <f>2^-E23</f>
        <v>1.8627791356259873E-2</v>
      </c>
      <c r="F24" s="18">
        <f>2^-F23</f>
        <v>1.3877991676708324E-2</v>
      </c>
      <c r="G24" s="18">
        <f t="shared" ref="G24" si="21">2^-G23</f>
        <v>4.28409878538034E-5</v>
      </c>
      <c r="H24" s="18">
        <f t="shared" ref="H24" si="22">2^-H23</f>
        <v>1.5506943659349468E-2</v>
      </c>
      <c r="I24" s="5"/>
      <c r="K24"/>
      <c r="L24"/>
      <c r="M24"/>
      <c r="N24"/>
      <c r="O24"/>
      <c r="P24"/>
      <c r="Q24"/>
      <c r="R24"/>
      <c r="S24"/>
      <c r="T24" s="15"/>
      <c r="U24" s="7"/>
      <c r="V24" s="15"/>
      <c r="W24" s="15"/>
      <c r="AA24" s="12"/>
      <c r="AB24" s="12"/>
      <c r="AC24" s="12"/>
    </row>
    <row r="25" spans="1:43" ht="16" thickBot="1" x14ac:dyDescent="0.25">
      <c r="B25" s="5"/>
      <c r="C25" s="5"/>
      <c r="D25" s="5"/>
      <c r="E25" s="5"/>
      <c r="F25" s="5"/>
      <c r="G25" s="5"/>
      <c r="H25" s="5"/>
      <c r="X25" s="8"/>
      <c r="Y25" s="8"/>
      <c r="AA25" s="51"/>
      <c r="AB25" s="51"/>
      <c r="AC25" s="51"/>
    </row>
    <row r="26" spans="1:43" x14ac:dyDescent="0.2">
      <c r="B26" s="25" t="s">
        <v>51</v>
      </c>
      <c r="C26" s="52" t="s">
        <v>85</v>
      </c>
      <c r="D26" s="52" t="s">
        <v>86</v>
      </c>
      <c r="E26" s="52" t="s">
        <v>87</v>
      </c>
      <c r="F26" s="52" t="s">
        <v>88</v>
      </c>
      <c r="G26" s="52" t="s">
        <v>66</v>
      </c>
      <c r="H26" s="52" t="s">
        <v>89</v>
      </c>
      <c r="X26" s="8"/>
      <c r="Y26" s="8"/>
    </row>
    <row r="27" spans="1:43" ht="16" thickBot="1" x14ac:dyDescent="0.25">
      <c r="B27" s="50">
        <v>19.668031692504883</v>
      </c>
      <c r="C27" s="63"/>
      <c r="D27" s="63">
        <v>28.955284118652344</v>
      </c>
      <c r="E27" s="63">
        <v>25.545665740966797</v>
      </c>
      <c r="F27" s="63">
        <v>26.190071105957031</v>
      </c>
      <c r="G27" s="63">
        <v>33.406459808349609</v>
      </c>
      <c r="H27" s="63">
        <v>25.590307235717773</v>
      </c>
      <c r="M27" s="39" t="s">
        <v>58</v>
      </c>
      <c r="N27" s="39" t="s">
        <v>61</v>
      </c>
      <c r="O27" s="39" t="s">
        <v>116</v>
      </c>
      <c r="P27" s="45" t="s">
        <v>117</v>
      </c>
      <c r="Q27" s="45" t="s">
        <v>118</v>
      </c>
      <c r="R27" s="45" t="s">
        <v>119</v>
      </c>
      <c r="X27" s="8"/>
      <c r="Y27" s="8"/>
    </row>
    <row r="28" spans="1:43" x14ac:dyDescent="0.2">
      <c r="B28" s="50">
        <v>19.696884155273438</v>
      </c>
      <c r="C28" s="63">
        <v>26.119518280029297</v>
      </c>
      <c r="D28" s="63"/>
      <c r="E28" s="63">
        <v>25.558765411376953</v>
      </c>
      <c r="F28" s="63">
        <v>26.063432693481445</v>
      </c>
      <c r="G28" s="63">
        <v>33.299324035644531</v>
      </c>
      <c r="H28" s="63">
        <v>25.554960250854492</v>
      </c>
      <c r="K28" s="19" t="s">
        <v>24</v>
      </c>
      <c r="L28" s="24">
        <f t="shared" ref="L28:R28" si="23">AVERAGE(L3:L6)</f>
        <v>1</v>
      </c>
      <c r="M28" s="24">
        <f t="shared" si="23"/>
        <v>1.836103251018472E-2</v>
      </c>
      <c r="N28" s="24">
        <f t="shared" si="23"/>
        <v>2.7690386335501335E-3</v>
      </c>
      <c r="O28" s="24">
        <f t="shared" si="23"/>
        <v>2.4501841966273648E-2</v>
      </c>
      <c r="P28" s="24">
        <f t="shared" si="23"/>
        <v>9.4136775431690727E-3</v>
      </c>
      <c r="Q28" s="24">
        <f t="shared" si="23"/>
        <v>2.0002063011725855E-4</v>
      </c>
      <c r="R28" s="24">
        <f t="shared" si="23"/>
        <v>1.400134011908824E-2</v>
      </c>
      <c r="X28" s="8"/>
      <c r="Y28" s="8"/>
    </row>
    <row r="29" spans="1:43" x14ac:dyDescent="0.2">
      <c r="B29" s="50"/>
      <c r="C29" s="63">
        <v>26.115978240966797</v>
      </c>
      <c r="D29" s="63">
        <v>29.086536407470703</v>
      </c>
      <c r="E29" s="63">
        <v>25.353649139404297</v>
      </c>
      <c r="F29" s="63">
        <v>26.261503219604492</v>
      </c>
      <c r="G29" s="65" t="s">
        <v>159</v>
      </c>
      <c r="H29" s="63">
        <v>25.459266662597656</v>
      </c>
      <c r="K29" s="21" t="s">
        <v>36</v>
      </c>
      <c r="L29" s="16">
        <f t="shared" ref="L29:R29" si="24">AVERAGE(L7:L11)</f>
        <v>1</v>
      </c>
      <c r="M29" s="16">
        <f t="shared" si="24"/>
        <v>1.9856752782356001E-2</v>
      </c>
      <c r="N29" s="16">
        <f t="shared" si="24"/>
        <v>2.8577958920014746E-3</v>
      </c>
      <c r="O29" s="16">
        <f t="shared" si="24"/>
        <v>2.7564772854295511E-2</v>
      </c>
      <c r="P29" s="16">
        <f t="shared" si="24"/>
        <v>9.2545366810999792E-3</v>
      </c>
      <c r="Q29" s="16">
        <f t="shared" si="24"/>
        <v>2.3528258843447794E-4</v>
      </c>
      <c r="R29" s="16">
        <f t="shared" si="24"/>
        <v>1.2643854001525187E-2</v>
      </c>
      <c r="X29" s="8"/>
      <c r="Y29" s="8"/>
    </row>
    <row r="30" spans="1:43" x14ac:dyDescent="0.2">
      <c r="A30" s="9" t="s">
        <v>1</v>
      </c>
      <c r="B30" s="30">
        <f t="shared" ref="B30:H30" si="25">AVERAGE(B27:B29)</f>
        <v>19.68245792388916</v>
      </c>
      <c r="C30" s="53">
        <f t="shared" si="25"/>
        <v>26.117748260498047</v>
      </c>
      <c r="D30" s="53">
        <f t="shared" si="25"/>
        <v>29.020910263061523</v>
      </c>
      <c r="E30" s="53">
        <f t="shared" si="25"/>
        <v>25.486026763916016</v>
      </c>
      <c r="F30" s="53">
        <f t="shared" si="25"/>
        <v>26.171669006347656</v>
      </c>
      <c r="G30" s="53">
        <f t="shared" si="25"/>
        <v>33.35289192199707</v>
      </c>
      <c r="H30" s="53">
        <f t="shared" si="25"/>
        <v>25.534844716389973</v>
      </c>
      <c r="K30" s="21" t="s">
        <v>25</v>
      </c>
      <c r="L30" s="16">
        <f t="shared" ref="L30:R30" si="26">STDEV(L3:L6)</f>
        <v>0</v>
      </c>
      <c r="M30" s="16">
        <f t="shared" si="26"/>
        <v>8.0099929949352736E-3</v>
      </c>
      <c r="N30" s="16">
        <f t="shared" si="26"/>
        <v>1.4341956940923941E-3</v>
      </c>
      <c r="O30" s="16">
        <f t="shared" si="26"/>
        <v>7.2115122950730534E-3</v>
      </c>
      <c r="P30" s="16">
        <f t="shared" si="26"/>
        <v>3.7412529854157733E-3</v>
      </c>
      <c r="Q30" s="16">
        <f t="shared" si="26"/>
        <v>1.6755519300312957E-4</v>
      </c>
      <c r="R30" s="16">
        <f t="shared" si="26"/>
        <v>3.1080121555355925E-3</v>
      </c>
      <c r="X30" s="8"/>
      <c r="Y30" s="8"/>
    </row>
    <row r="31" spans="1:43" x14ac:dyDescent="0.2">
      <c r="A31" s="9" t="s">
        <v>2</v>
      </c>
      <c r="B31" s="27">
        <f>B30-B30</f>
        <v>0</v>
      </c>
      <c r="C31" s="18">
        <f>C30-B30</f>
        <v>6.4352903366088867</v>
      </c>
      <c r="D31" s="18">
        <f>D30-B30</f>
        <v>9.3384523391723633</v>
      </c>
      <c r="E31" s="18">
        <f>E30-B30</f>
        <v>5.8035688400268555</v>
      </c>
      <c r="F31" s="18">
        <f>F30-B30</f>
        <v>6.4892110824584961</v>
      </c>
      <c r="G31" s="18">
        <f>G30-B30</f>
        <v>13.67043399810791</v>
      </c>
      <c r="H31" s="18">
        <f>H30-B30</f>
        <v>5.8523867925008126</v>
      </c>
      <c r="K31" s="21" t="s">
        <v>37</v>
      </c>
      <c r="L31" s="16">
        <f t="shared" ref="L31:R31" si="27">STDEV(L7:L11)</f>
        <v>0</v>
      </c>
      <c r="M31" s="16">
        <f t="shared" si="27"/>
        <v>8.7519057882407998E-3</v>
      </c>
      <c r="N31" s="16">
        <f t="shared" si="27"/>
        <v>2.2983601070091556E-3</v>
      </c>
      <c r="O31" s="16">
        <f t="shared" si="27"/>
        <v>1.3713614849312781E-2</v>
      </c>
      <c r="P31" s="16">
        <f t="shared" si="27"/>
        <v>2.7467913048034344E-3</v>
      </c>
      <c r="Q31" s="16">
        <f t="shared" si="27"/>
        <v>2.8466799173349953E-4</v>
      </c>
      <c r="R31" s="16">
        <f t="shared" si="27"/>
        <v>4.5023538229075726E-3</v>
      </c>
      <c r="V31" s="16"/>
      <c r="W31" s="39" t="s">
        <v>45</v>
      </c>
      <c r="X31" s="39" t="s">
        <v>58</v>
      </c>
      <c r="Y31" s="39" t="s">
        <v>61</v>
      </c>
      <c r="Z31" s="39" t="s">
        <v>116</v>
      </c>
      <c r="AA31" s="45" t="s">
        <v>117</v>
      </c>
      <c r="AB31" s="45" t="s">
        <v>118</v>
      </c>
      <c r="AC31" s="45" t="s">
        <v>119</v>
      </c>
    </row>
    <row r="32" spans="1:43" ht="16" thickBot="1" x14ac:dyDescent="0.25">
      <c r="A32" s="9" t="s">
        <v>3</v>
      </c>
      <c r="B32" s="28">
        <v>1</v>
      </c>
      <c r="C32" s="18">
        <f>2^-C31</f>
        <v>1.1555389206116779E-2</v>
      </c>
      <c r="D32" s="18">
        <f>2^-D31</f>
        <v>1.5447056421094159E-3</v>
      </c>
      <c r="E32" s="18">
        <f>2^-E31</f>
        <v>1.7904067117967829E-2</v>
      </c>
      <c r="F32" s="18">
        <f>2^-F31</f>
        <v>1.1131477581421119E-2</v>
      </c>
      <c r="G32" s="18">
        <f t="shared" ref="G32" si="28">2^-G31</f>
        <v>7.6698931328837906E-5</v>
      </c>
      <c r="H32" s="18">
        <f t="shared" ref="H32" si="29">2^-H31</f>
        <v>1.7308364369277598E-2</v>
      </c>
      <c r="K32" s="21" t="s">
        <v>35</v>
      </c>
      <c r="L32" s="16">
        <f>L30/SQRT(6)</f>
        <v>0</v>
      </c>
      <c r="M32" s="16">
        <f>M30/SQRT(4)</f>
        <v>4.0049964974676368E-3</v>
      </c>
      <c r="N32" s="16">
        <f t="shared" ref="N32:R32" si="30">N30/SQRT(4)</f>
        <v>7.1709784704619705E-4</v>
      </c>
      <c r="O32" s="16">
        <f t="shared" si="30"/>
        <v>3.6057561475365267E-3</v>
      </c>
      <c r="P32" s="16">
        <f t="shared" si="30"/>
        <v>1.8706264927078867E-3</v>
      </c>
      <c r="Q32" s="16">
        <f t="shared" si="30"/>
        <v>8.3777596501564784E-5</v>
      </c>
      <c r="R32" s="16">
        <f t="shared" si="30"/>
        <v>1.5540060777677962E-3</v>
      </c>
      <c r="V32" s="16" t="s">
        <v>24</v>
      </c>
      <c r="W32" s="16">
        <v>1</v>
      </c>
      <c r="X32" s="16">
        <v>1</v>
      </c>
      <c r="Y32" s="16">
        <v>1</v>
      </c>
      <c r="Z32" s="16">
        <v>0.99999999999999967</v>
      </c>
      <c r="AA32" s="16">
        <v>1</v>
      </c>
      <c r="AB32" s="16">
        <v>1</v>
      </c>
      <c r="AC32" s="16">
        <v>1</v>
      </c>
    </row>
    <row r="33" spans="2:34" x14ac:dyDescent="0.2">
      <c r="B33" s="5"/>
      <c r="C33" s="5"/>
      <c r="D33" s="5"/>
      <c r="E33" s="5"/>
      <c r="F33" s="5"/>
      <c r="G33" s="5"/>
      <c r="H33" s="5"/>
      <c r="K33" s="21" t="s">
        <v>34</v>
      </c>
      <c r="L33" s="16">
        <f>L31/SQRT(5)</f>
        <v>0</v>
      </c>
      <c r="M33" s="16">
        <f>M31/SQRT(5)</f>
        <v>3.9139712550360613E-3</v>
      </c>
      <c r="N33" s="16">
        <f t="shared" ref="N33:R33" si="31">N31/SQRT(5)</f>
        <v>1.0278578872092326E-3</v>
      </c>
      <c r="O33" s="16">
        <f t="shared" si="31"/>
        <v>6.1329150040627823E-3</v>
      </c>
      <c r="P33" s="16">
        <f t="shared" si="31"/>
        <v>1.2284024155091648E-3</v>
      </c>
      <c r="Q33" s="16">
        <f t="shared" si="31"/>
        <v>1.2730739610689062E-4</v>
      </c>
      <c r="R33" s="16">
        <f t="shared" si="31"/>
        <v>2.0135138413554764E-3</v>
      </c>
      <c r="V33" s="16" t="s">
        <v>31</v>
      </c>
      <c r="W33" s="16">
        <v>1</v>
      </c>
      <c r="X33" s="16">
        <v>1.0745137014962018</v>
      </c>
      <c r="Y33" s="16">
        <v>1.1657738679794256</v>
      </c>
      <c r="Z33" s="16">
        <v>1.1861925034019367</v>
      </c>
      <c r="AA33" s="16">
        <v>1.1336209576977643</v>
      </c>
      <c r="AB33" s="16">
        <v>1.1363174363930149</v>
      </c>
      <c r="AC33" s="16">
        <v>1.3183240573568433</v>
      </c>
    </row>
    <row r="34" spans="2:34" ht="16" thickBot="1" x14ac:dyDescent="0.25">
      <c r="K34" s="22" t="s">
        <v>4</v>
      </c>
      <c r="L34" s="23" t="e">
        <f t="shared" ref="L34:R34" si="32">TTEST(L3:L6,L7:L11,2,2)</f>
        <v>#DIV/0!</v>
      </c>
      <c r="M34" s="23">
        <f t="shared" si="32"/>
        <v>0.799294071356214</v>
      </c>
      <c r="N34" s="23">
        <f t="shared" si="32"/>
        <v>0.94845689248275944</v>
      </c>
      <c r="O34" s="23">
        <f t="shared" si="32"/>
        <v>0.70049007557078746</v>
      </c>
      <c r="P34" s="23">
        <f t="shared" si="32"/>
        <v>0.94317037193193254</v>
      </c>
      <c r="Q34" s="23">
        <f t="shared" si="32"/>
        <v>0.8339233874607892</v>
      </c>
      <c r="R34" s="23">
        <f t="shared" si="32"/>
        <v>0.62551115355251752</v>
      </c>
      <c r="V34" s="44" t="s">
        <v>26</v>
      </c>
      <c r="W34" s="48">
        <v>0</v>
      </c>
      <c r="X34" s="48">
        <v>0.21812479746147703</v>
      </c>
      <c r="Y34" s="48">
        <v>0.25896996826180751</v>
      </c>
      <c r="Z34" s="16">
        <v>0.14716265628109798</v>
      </c>
      <c r="AA34" s="16">
        <v>0.19871367848851876</v>
      </c>
      <c r="AB34" s="16">
        <v>0.41884477842336382</v>
      </c>
      <c r="AC34" s="16">
        <v>0.11098980987178475</v>
      </c>
    </row>
    <row r="35" spans="2:34" x14ac:dyDescent="0.2">
      <c r="V35" s="16" t="s">
        <v>32</v>
      </c>
      <c r="W35" s="16">
        <v>0</v>
      </c>
      <c r="X35" s="16">
        <v>0.1434027540685818</v>
      </c>
      <c r="Y35" s="16">
        <v>0.3711966582031524</v>
      </c>
      <c r="Z35" s="40">
        <v>0.25030424294241366</v>
      </c>
      <c r="AA35" s="40">
        <v>0.13049123574458352</v>
      </c>
      <c r="AB35" s="40">
        <v>0.63647132814379659</v>
      </c>
      <c r="AC35" s="40">
        <v>0.1438086514740414</v>
      </c>
    </row>
    <row r="40" spans="2:34" x14ac:dyDescent="0.2">
      <c r="AD40" s="15"/>
    </row>
    <row r="41" spans="2:34" x14ac:dyDescent="0.2">
      <c r="K41" s="15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Z41" s="8"/>
      <c r="AD41" s="15"/>
    </row>
    <row r="42" spans="2:34" x14ac:dyDescent="0.2">
      <c r="K42"/>
      <c r="L42"/>
      <c r="M42"/>
      <c r="N42"/>
      <c r="O42" s="60"/>
      <c r="P42" s="60"/>
      <c r="Q42"/>
      <c r="R42"/>
      <c r="S42"/>
      <c r="T42"/>
      <c r="U42"/>
      <c r="V42" s="38"/>
      <c r="W42" s="38"/>
      <c r="X42" s="38"/>
      <c r="Z42" s="8"/>
      <c r="AD42" s="15"/>
    </row>
    <row r="43" spans="2:34" x14ac:dyDescent="0.2">
      <c r="V43" s="38"/>
      <c r="W43" s="38"/>
      <c r="X43" s="38"/>
      <c r="AD43" s="15"/>
    </row>
    <row r="44" spans="2:34" x14ac:dyDescent="0.2">
      <c r="K44" s="38"/>
      <c r="L44" s="38"/>
      <c r="M44" s="38"/>
      <c r="N44" s="38"/>
      <c r="O44" s="66"/>
      <c r="P44" s="66"/>
      <c r="Q44" s="38"/>
      <c r="R44" s="38"/>
      <c r="S44" s="38"/>
      <c r="T44" s="38"/>
      <c r="U44" s="38"/>
      <c r="V44" s="38"/>
      <c r="W44" s="38"/>
      <c r="X44" s="38"/>
      <c r="AD44" s="15"/>
    </row>
    <row r="45" spans="2:34" x14ac:dyDescent="0.2">
      <c r="K45" s="38"/>
      <c r="L45" s="38"/>
      <c r="M45" s="38"/>
      <c r="N45" s="38"/>
      <c r="O45" s="66"/>
      <c r="P45" s="66"/>
      <c r="Q45" s="38"/>
      <c r="R45" s="38"/>
      <c r="S45" s="38"/>
      <c r="T45" s="38"/>
      <c r="U45" s="38"/>
      <c r="V45" s="38"/>
      <c r="W45" s="38"/>
      <c r="X45" s="38"/>
      <c r="AD45" s="15"/>
    </row>
    <row r="46" spans="2:34" x14ac:dyDescent="0.2">
      <c r="K46" s="38"/>
      <c r="L46" s="38"/>
      <c r="M46" s="38"/>
      <c r="N46" s="38"/>
      <c r="O46" s="66"/>
      <c r="P46" s="66"/>
      <c r="Q46" s="38"/>
      <c r="R46" s="38"/>
      <c r="S46" s="38"/>
      <c r="T46" s="38"/>
      <c r="U46" s="38"/>
      <c r="V46" s="38"/>
      <c r="W46" s="38"/>
      <c r="X46" s="38"/>
      <c r="Z46" s="8"/>
      <c r="AD46" s="15"/>
    </row>
    <row r="47" spans="2:34" x14ac:dyDescent="0.2">
      <c r="K47" s="38"/>
      <c r="L47" s="38"/>
      <c r="M47" s="38"/>
      <c r="N47" s="38"/>
      <c r="O47" s="66"/>
      <c r="P47" s="66"/>
      <c r="Q47" s="38"/>
      <c r="R47" s="38"/>
      <c r="S47" s="38"/>
      <c r="T47" s="38"/>
      <c r="U47" s="38"/>
      <c r="V47" s="38"/>
      <c r="W47" s="38"/>
      <c r="X47" s="38"/>
      <c r="AD47" s="15"/>
    </row>
    <row r="48" spans="2:34" x14ac:dyDescent="0.2">
      <c r="K48" s="38"/>
      <c r="L48" s="38"/>
      <c r="M48" s="38"/>
      <c r="N48" s="38"/>
      <c r="O48" s="66"/>
      <c r="P48" s="66"/>
      <c r="Q48" s="38"/>
      <c r="R48" s="38"/>
      <c r="S48" s="38"/>
      <c r="T48" s="38"/>
      <c r="U48" s="38"/>
      <c r="V48" s="38"/>
      <c r="W48" s="38"/>
      <c r="X48" s="38"/>
      <c r="Z48" s="8"/>
      <c r="AD48" s="15"/>
      <c r="AG48" s="38"/>
      <c r="AH48" s="38"/>
    </row>
    <row r="49" spans="1:40" x14ac:dyDescent="0.2">
      <c r="K49" s="38"/>
      <c r="L49" s="38"/>
      <c r="M49" s="38"/>
      <c r="N49" s="38"/>
      <c r="O49" s="66"/>
      <c r="P49" s="66"/>
      <c r="Q49" s="38"/>
      <c r="R49" s="38"/>
      <c r="S49" s="38"/>
      <c r="T49" s="38"/>
      <c r="U49" s="38"/>
      <c r="V49" s="38"/>
      <c r="W49" s="38"/>
      <c r="X49" s="38"/>
      <c r="Z49" s="8"/>
      <c r="AD49"/>
      <c r="AG49" s="38"/>
      <c r="AH49" s="38"/>
    </row>
    <row r="50" spans="1:40" x14ac:dyDescent="0.2">
      <c r="K50" s="38"/>
      <c r="L50" s="38"/>
      <c r="M50" s="38"/>
      <c r="N50" s="38"/>
      <c r="O50" s="66"/>
      <c r="P50" s="66"/>
      <c r="Q50" s="38"/>
      <c r="R50" s="38"/>
      <c r="S50" s="38"/>
      <c r="T50" s="38"/>
      <c r="U50" s="38"/>
      <c r="V50" s="38"/>
      <c r="W50" s="38"/>
      <c r="X50" s="38"/>
    </row>
    <row r="51" spans="1:40" x14ac:dyDescent="0.2">
      <c r="K51" s="38"/>
      <c r="L51" s="38"/>
      <c r="M51" s="38"/>
      <c r="N51" s="38"/>
      <c r="O51" s="66"/>
      <c r="P51" s="66"/>
      <c r="Q51" s="38"/>
      <c r="R51" s="38"/>
      <c r="S51" s="38"/>
      <c r="T51" s="38"/>
      <c r="U51" s="38"/>
      <c r="V51" s="38"/>
      <c r="W51" s="38"/>
      <c r="X51" s="38"/>
    </row>
    <row r="52" spans="1:40" x14ac:dyDescent="0.2">
      <c r="K52" s="38"/>
      <c r="L52" s="38"/>
      <c r="M52" s="38"/>
      <c r="N52" s="38"/>
      <c r="O52" s="66"/>
      <c r="P52" s="66"/>
      <c r="Q52" s="38"/>
      <c r="R52" s="38"/>
      <c r="S52" s="38"/>
      <c r="T52" s="38"/>
      <c r="U52" s="38"/>
      <c r="V52" s="38"/>
      <c r="W52" s="38"/>
      <c r="X52" s="38"/>
    </row>
    <row r="53" spans="1:40" x14ac:dyDescent="0.2">
      <c r="K53" s="38"/>
      <c r="L53" s="38"/>
      <c r="M53" s="38"/>
      <c r="N53" s="38"/>
      <c r="O53" s="66"/>
      <c r="P53" s="66"/>
      <c r="Q53" s="38"/>
      <c r="R53" s="38"/>
      <c r="S53" s="38"/>
      <c r="T53" s="38"/>
      <c r="U53" s="38"/>
      <c r="V53" s="38"/>
      <c r="W53" s="38"/>
      <c r="X53" s="38"/>
      <c r="Y53" s="8"/>
    </row>
    <row r="54" spans="1:40" x14ac:dyDescent="0.2">
      <c r="K54" s="38"/>
      <c r="L54" s="38"/>
      <c r="M54" s="38"/>
      <c r="N54" s="38"/>
      <c r="O54" s="66"/>
      <c r="P54" s="66"/>
      <c r="Q54" s="38"/>
      <c r="R54" s="38"/>
      <c r="S54" s="38"/>
      <c r="T54" s="38"/>
      <c r="U54" s="38"/>
      <c r="V54" s="38"/>
      <c r="W54" s="38"/>
      <c r="X54" s="38"/>
    </row>
    <row r="55" spans="1:40" x14ac:dyDescent="0.2">
      <c r="K55" s="38"/>
      <c r="L55" s="38"/>
      <c r="M55" s="38"/>
      <c r="N55" s="38"/>
      <c r="O55" s="66"/>
      <c r="P55" s="66"/>
      <c r="Q55" s="38"/>
      <c r="R55" s="38"/>
      <c r="S55" s="38"/>
      <c r="T55" s="38"/>
      <c r="U55" s="38"/>
      <c r="V55" s="38"/>
      <c r="W55" s="38"/>
      <c r="X55" s="38"/>
      <c r="Y55" s="8"/>
    </row>
    <row r="56" spans="1:40" x14ac:dyDescent="0.2">
      <c r="K56" s="38"/>
      <c r="L56" s="38"/>
      <c r="M56" s="38"/>
      <c r="N56" s="38"/>
      <c r="O56" s="66"/>
      <c r="P56" s="66"/>
      <c r="Q56" s="38"/>
      <c r="R56" s="38"/>
      <c r="S56" s="38"/>
      <c r="T56" s="38"/>
      <c r="U56" s="38"/>
      <c r="V56" s="38"/>
      <c r="W56" s="38"/>
      <c r="X56" s="38"/>
      <c r="Y56" s="8"/>
    </row>
    <row r="57" spans="1:40" x14ac:dyDescent="0.2">
      <c r="K57" s="38"/>
      <c r="L57" s="38"/>
      <c r="M57" s="38"/>
      <c r="N57" s="38"/>
      <c r="O57" s="66"/>
      <c r="P57" s="66"/>
      <c r="Q57" s="38"/>
      <c r="R57" s="38"/>
      <c r="S57" s="38"/>
      <c r="T57" s="38"/>
      <c r="U57" s="31"/>
    </row>
    <row r="58" spans="1:40" x14ac:dyDescent="0.2">
      <c r="K58" s="38"/>
      <c r="L58" s="38"/>
      <c r="M58" s="38"/>
      <c r="N58" s="38"/>
      <c r="O58" s="67"/>
      <c r="P58" s="67"/>
      <c r="Q58" s="38"/>
      <c r="R58" s="38"/>
      <c r="S58" s="38"/>
      <c r="T58" s="38"/>
      <c r="U58" s="38"/>
      <c r="Z58" s="50"/>
    </row>
    <row r="59" spans="1:40" x14ac:dyDescent="0.2">
      <c r="A59" s="13"/>
      <c r="B59" s="13"/>
      <c r="C59" s="13"/>
      <c r="D59" s="13"/>
      <c r="E59" s="13"/>
      <c r="K59" s="38"/>
      <c r="L59" s="38"/>
      <c r="M59" s="38"/>
      <c r="N59" s="38"/>
      <c r="O59" s="66"/>
      <c r="P59" s="66"/>
      <c r="Q59" s="38"/>
      <c r="R59" s="38"/>
      <c r="S59" s="38"/>
      <c r="T59" s="38"/>
      <c r="U59" s="38"/>
      <c r="V59" s="7"/>
      <c r="W59" s="7"/>
      <c r="X59" s="7"/>
      <c r="Z59" s="50"/>
    </row>
    <row r="60" spans="1:40" ht="20" thickBot="1" x14ac:dyDescent="0.3">
      <c r="A60" s="1" t="s">
        <v>9</v>
      </c>
      <c r="B60" s="2" t="s">
        <v>0</v>
      </c>
      <c r="K60" s="38"/>
      <c r="L60" s="38"/>
      <c r="M60" s="38"/>
      <c r="N60" s="38"/>
      <c r="O60" s="66"/>
      <c r="P60" s="66"/>
      <c r="Q60" s="38"/>
      <c r="R60" s="38"/>
      <c r="S60" s="38"/>
      <c r="T60" s="38"/>
      <c r="U60" s="38"/>
      <c r="Y60" s="8"/>
      <c r="Z60" s="50"/>
    </row>
    <row r="61" spans="1:40" x14ac:dyDescent="0.2">
      <c r="B61" s="25" t="s">
        <v>52</v>
      </c>
      <c r="C61" s="52" t="s">
        <v>90</v>
      </c>
      <c r="D61" s="52" t="s">
        <v>91</v>
      </c>
      <c r="E61" s="52" t="s">
        <v>92</v>
      </c>
      <c r="F61" s="52" t="s">
        <v>93</v>
      </c>
      <c r="G61" s="52" t="s">
        <v>94</v>
      </c>
      <c r="H61" s="52" t="s">
        <v>95</v>
      </c>
      <c r="I61" s="12"/>
      <c r="K61" s="38"/>
      <c r="L61" s="38"/>
      <c r="M61" s="38"/>
      <c r="N61" s="38"/>
      <c r="O61" s="66"/>
      <c r="P61" s="66"/>
      <c r="Q61" s="38"/>
      <c r="R61" s="38"/>
      <c r="S61" s="38"/>
      <c r="T61" s="38"/>
      <c r="U61" s="38"/>
      <c r="V61" s="7"/>
      <c r="W61" s="7"/>
      <c r="X61" s="7"/>
      <c r="Z61" s="50"/>
    </row>
    <row r="62" spans="1:40" x14ac:dyDescent="0.2">
      <c r="B62" s="50">
        <v>18.086172103881836</v>
      </c>
      <c r="C62" s="62">
        <v>23.496055603027344</v>
      </c>
      <c r="D62" s="62">
        <v>26.206926345825195</v>
      </c>
      <c r="E62" s="62">
        <v>23.042289733886719</v>
      </c>
      <c r="F62" s="62">
        <v>24.99809455871582</v>
      </c>
      <c r="G62" s="62">
        <v>29.985462188720703</v>
      </c>
      <c r="H62" s="62">
        <v>24.147790908813477</v>
      </c>
      <c r="I62" s="42"/>
      <c r="U62" s="7"/>
      <c r="V62" s="7"/>
      <c r="W62" s="7"/>
      <c r="X62" s="7"/>
      <c r="Y62" s="8"/>
      <c r="Z62" s="50"/>
      <c r="AA62" s="15"/>
      <c r="AB62" s="15"/>
      <c r="AC62" s="15"/>
      <c r="AD62"/>
      <c r="AE62"/>
      <c r="AF62"/>
      <c r="AG62"/>
      <c r="AH62" s="60"/>
      <c r="AI62" s="60"/>
      <c r="AJ62"/>
      <c r="AK62"/>
      <c r="AL62"/>
      <c r="AM62"/>
      <c r="AN62"/>
    </row>
    <row r="63" spans="1:40" x14ac:dyDescent="0.2">
      <c r="B63" s="50">
        <v>18.395484924316406</v>
      </c>
      <c r="C63" s="62">
        <v>23.133625030517578</v>
      </c>
      <c r="D63" s="62"/>
      <c r="E63" s="62">
        <v>23.273401260375977</v>
      </c>
      <c r="F63" s="62">
        <v>25.069406509399414</v>
      </c>
      <c r="G63" s="62">
        <v>30.120073318481445</v>
      </c>
      <c r="H63" s="62">
        <v>24.198070526123047</v>
      </c>
      <c r="I63" s="42"/>
      <c r="Y63" s="8"/>
      <c r="Z63" s="50"/>
      <c r="AA63" s="15"/>
      <c r="AB63" s="15"/>
      <c r="AC63" s="15"/>
      <c r="AD63" s="50"/>
      <c r="AE63" s="50"/>
      <c r="AF63" s="50"/>
      <c r="AG63" s="50"/>
      <c r="AH63" s="61"/>
      <c r="AI63" s="61"/>
      <c r="AJ63" s="50"/>
      <c r="AK63" s="50"/>
      <c r="AL63" s="50"/>
      <c r="AM63" s="50"/>
      <c r="AN63" s="50"/>
    </row>
    <row r="64" spans="1:40" x14ac:dyDescent="0.2">
      <c r="B64" s="50">
        <v>17.937700271606445</v>
      </c>
      <c r="C64" s="62">
        <v>23.728557586669922</v>
      </c>
      <c r="D64" s="62">
        <v>26.309457778930664</v>
      </c>
      <c r="E64" s="62">
        <v>23.365192413330078</v>
      </c>
      <c r="F64" s="62">
        <v>25.059873580932617</v>
      </c>
      <c r="G64" s="62">
        <v>30.081401824951172</v>
      </c>
      <c r="H64" s="62"/>
      <c r="I64" s="42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Z64" s="50"/>
      <c r="AA64" s="15"/>
      <c r="AB64" s="15"/>
      <c r="AC64" s="15"/>
      <c r="AD64" s="50"/>
      <c r="AE64" s="50"/>
      <c r="AF64" s="50"/>
      <c r="AG64" s="50"/>
      <c r="AH64" s="61"/>
      <c r="AI64" s="61"/>
      <c r="AJ64" s="50"/>
      <c r="AK64" s="50"/>
      <c r="AL64" s="50"/>
      <c r="AM64" s="50"/>
      <c r="AN64" s="50"/>
    </row>
    <row r="65" spans="1:40" x14ac:dyDescent="0.2">
      <c r="A65" s="9" t="s">
        <v>1</v>
      </c>
      <c r="B65" s="26">
        <f>AVERAGE(B62:B64)</f>
        <v>18.139785766601562</v>
      </c>
      <c r="C65" s="53">
        <f t="shared" ref="C65:H65" si="33">AVERAGE(C62:C64)</f>
        <v>23.452746073404949</v>
      </c>
      <c r="D65" s="53">
        <f t="shared" si="33"/>
        <v>26.25819206237793</v>
      </c>
      <c r="E65" s="53">
        <f t="shared" si="33"/>
        <v>23.226961135864258</v>
      </c>
      <c r="F65" s="53">
        <f t="shared" si="33"/>
        <v>25.042458216349285</v>
      </c>
      <c r="G65" s="53">
        <f t="shared" si="33"/>
        <v>30.062312444051106</v>
      </c>
      <c r="H65" s="53">
        <f t="shared" si="33"/>
        <v>24.172930717468262</v>
      </c>
      <c r="I65" s="1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Z65" s="50"/>
      <c r="AA65" s="14"/>
      <c r="AB65" s="14"/>
      <c r="AC65" s="14"/>
      <c r="AD65" s="50"/>
      <c r="AE65" s="50"/>
      <c r="AF65" s="50"/>
      <c r="AG65" s="50"/>
      <c r="AH65" s="61"/>
      <c r="AI65" s="61"/>
      <c r="AJ65" s="50"/>
      <c r="AK65" s="50"/>
      <c r="AL65" s="50"/>
      <c r="AM65" s="50"/>
      <c r="AN65" s="50"/>
    </row>
    <row r="66" spans="1:40" x14ac:dyDescent="0.2">
      <c r="A66" s="9" t="s">
        <v>2</v>
      </c>
      <c r="B66" s="27">
        <f>B65-B65</f>
        <v>0</v>
      </c>
      <c r="C66" s="18">
        <f>C65-B65</f>
        <v>5.3129603068033866</v>
      </c>
      <c r="D66" s="18">
        <f>D65-B65</f>
        <v>8.1184062957763672</v>
      </c>
      <c r="E66" s="18">
        <f>E65-B65</f>
        <v>5.0871753692626953</v>
      </c>
      <c r="F66" s="18">
        <f>F65-B65</f>
        <v>6.9026724497477225</v>
      </c>
      <c r="G66" s="18">
        <f>G65-B65</f>
        <v>11.922526677449543</v>
      </c>
      <c r="H66" s="18">
        <f>H65-B65</f>
        <v>6.0331449508666992</v>
      </c>
      <c r="I66" s="5"/>
      <c r="K66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Z66" s="50"/>
      <c r="AA66" s="5"/>
      <c r="AB66" s="5"/>
      <c r="AC66" s="5"/>
      <c r="AD66" s="50"/>
      <c r="AE66" s="50"/>
      <c r="AF66" s="50"/>
      <c r="AG66" s="50"/>
      <c r="AH66" s="61"/>
      <c r="AI66" s="61"/>
      <c r="AJ66" s="50"/>
      <c r="AK66" s="50"/>
      <c r="AL66" s="50"/>
      <c r="AM66" s="50"/>
      <c r="AN66" s="50"/>
    </row>
    <row r="67" spans="1:40" ht="16" thickBot="1" x14ac:dyDescent="0.25">
      <c r="A67" s="9" t="s">
        <v>3</v>
      </c>
      <c r="B67" s="28">
        <v>1</v>
      </c>
      <c r="C67" s="18">
        <f>2^-C66</f>
        <v>2.5155883910691394E-2</v>
      </c>
      <c r="D67" s="18">
        <f>2^-D66</f>
        <v>3.5984559274933022E-3</v>
      </c>
      <c r="E67" s="18">
        <f>2^-E66</f>
        <v>2.941762588974698E-2</v>
      </c>
      <c r="F67" s="18">
        <f>2^-F66</f>
        <v>8.3577339530885846E-3</v>
      </c>
      <c r="G67" s="18">
        <f t="shared" ref="G67" si="34">2^-G66</f>
        <v>2.5760948297387086E-4</v>
      </c>
      <c r="H67" s="18">
        <f t="shared" ref="H67" si="35">2^-H66</f>
        <v>1.5270118299421539E-2</v>
      </c>
      <c r="I67" s="5"/>
      <c r="K67"/>
      <c r="L67"/>
      <c r="M67"/>
      <c r="N67"/>
      <c r="O67"/>
      <c r="P67"/>
      <c r="Q67"/>
      <c r="R67"/>
      <c r="S67"/>
      <c r="T67" s="15"/>
      <c r="Z67" s="50"/>
      <c r="AA67" s="5"/>
      <c r="AB67" s="5"/>
      <c r="AC67" s="5"/>
      <c r="AD67" s="50"/>
      <c r="AE67" s="50"/>
      <c r="AF67" s="50"/>
      <c r="AG67" s="50"/>
      <c r="AH67" s="61"/>
      <c r="AI67" s="61"/>
      <c r="AJ67" s="50"/>
      <c r="AK67" s="50"/>
      <c r="AL67" s="50"/>
      <c r="AM67" s="50"/>
      <c r="AN67" s="50"/>
    </row>
    <row r="68" spans="1:40" ht="16" thickBot="1" x14ac:dyDescent="0.25">
      <c r="B68" s="5"/>
      <c r="C68" s="5"/>
      <c r="D68" s="5"/>
      <c r="E68" s="5"/>
      <c r="F68" s="5"/>
      <c r="G68" s="5"/>
      <c r="H68" s="5"/>
      <c r="Z68" s="50"/>
      <c r="AA68" s="5"/>
      <c r="AB68" s="5"/>
      <c r="AC68" s="5"/>
      <c r="AD68" s="50"/>
      <c r="AE68" s="50"/>
      <c r="AF68" s="50"/>
      <c r="AG68" s="50"/>
      <c r="AH68" s="61"/>
      <c r="AI68" s="61"/>
      <c r="AJ68" s="50"/>
      <c r="AK68" s="50"/>
      <c r="AL68" s="50"/>
      <c r="AM68" s="50"/>
      <c r="AN68" s="50"/>
    </row>
    <row r="69" spans="1:40" x14ac:dyDescent="0.2">
      <c r="B69" s="25" t="s">
        <v>53</v>
      </c>
      <c r="C69" s="52" t="s">
        <v>96</v>
      </c>
      <c r="D69" s="52" t="s">
        <v>97</v>
      </c>
      <c r="E69" s="52" t="s">
        <v>98</v>
      </c>
      <c r="F69" s="52" t="s">
        <v>99</v>
      </c>
      <c r="G69" s="52" t="s">
        <v>94</v>
      </c>
      <c r="H69" s="52" t="s">
        <v>100</v>
      </c>
      <c r="I69" s="12"/>
      <c r="Z69" s="50"/>
      <c r="AA69" s="12"/>
      <c r="AB69" s="12"/>
      <c r="AC69" s="12"/>
      <c r="AD69" s="50"/>
      <c r="AE69" s="50"/>
      <c r="AF69" s="50"/>
      <c r="AG69" s="50"/>
      <c r="AH69" s="61"/>
      <c r="AI69" s="61"/>
      <c r="AJ69" s="50"/>
      <c r="AK69" s="50"/>
      <c r="AL69" s="50"/>
      <c r="AM69" s="50"/>
      <c r="AN69" s="50"/>
    </row>
    <row r="70" spans="1:40" x14ac:dyDescent="0.2">
      <c r="B70" s="50">
        <v>18.562347412109375</v>
      </c>
      <c r="C70" s="62">
        <v>24.235113143920898</v>
      </c>
      <c r="D70" s="62">
        <v>27.832584381103516</v>
      </c>
      <c r="E70" s="62">
        <v>23.879838943481445</v>
      </c>
      <c r="F70" s="62">
        <v>25.706394195556641</v>
      </c>
      <c r="G70" s="62"/>
      <c r="H70" s="62">
        <v>24.757047653198242</v>
      </c>
      <c r="I70" s="42"/>
      <c r="Z70" s="50"/>
      <c r="AA70" s="15"/>
      <c r="AB70" s="15"/>
      <c r="AC70" s="15"/>
      <c r="AD70" s="50"/>
      <c r="AE70" s="50"/>
      <c r="AF70" s="50"/>
      <c r="AG70" s="50"/>
      <c r="AH70" s="61"/>
      <c r="AI70" s="61"/>
      <c r="AJ70" s="50"/>
      <c r="AK70" s="50"/>
      <c r="AL70" s="50"/>
      <c r="AM70" s="50"/>
      <c r="AN70" s="50"/>
    </row>
    <row r="71" spans="1:40" x14ac:dyDescent="0.2">
      <c r="B71" s="50">
        <v>18.026643753051758</v>
      </c>
      <c r="C71" s="62">
        <v>24.329158782958984</v>
      </c>
      <c r="D71" s="62">
        <v>27.476980209350586</v>
      </c>
      <c r="E71" s="62">
        <v>24.055431365966797</v>
      </c>
      <c r="F71" s="62">
        <v>25.562641143798828</v>
      </c>
      <c r="G71" s="62">
        <v>31.629524230957031</v>
      </c>
      <c r="H71" s="62">
        <v>24.803924560546875</v>
      </c>
      <c r="I71" s="42"/>
      <c r="Z71" s="50"/>
      <c r="AA71" s="15"/>
      <c r="AB71" s="15"/>
      <c r="AC71" s="15"/>
      <c r="AD71" s="50"/>
      <c r="AE71" s="50"/>
      <c r="AF71" s="50"/>
      <c r="AG71" s="50"/>
      <c r="AH71" s="61"/>
      <c r="AI71" s="61"/>
      <c r="AJ71" s="50"/>
      <c r="AK71" s="50"/>
      <c r="AL71" s="50"/>
      <c r="AM71" s="50"/>
      <c r="AN71" s="50"/>
    </row>
    <row r="72" spans="1:40" x14ac:dyDescent="0.2">
      <c r="B72" s="50">
        <v>18.314321517944336</v>
      </c>
      <c r="C72" s="62"/>
      <c r="D72" s="62">
        <v>27.504871368408203</v>
      </c>
      <c r="E72" s="62">
        <v>24.058767318725586</v>
      </c>
      <c r="F72" s="62">
        <v>25.476417541503906</v>
      </c>
      <c r="G72" s="62">
        <v>31.59278678894043</v>
      </c>
      <c r="H72" s="62">
        <v>24.687919616699219</v>
      </c>
      <c r="I72" s="42"/>
      <c r="K72"/>
      <c r="L72"/>
      <c r="M72"/>
      <c r="N72"/>
      <c r="O72"/>
      <c r="P72"/>
      <c r="Q72"/>
      <c r="R72"/>
      <c r="S72"/>
      <c r="T72" s="15"/>
      <c r="Z72" s="50"/>
      <c r="AA72" s="15"/>
      <c r="AB72" s="15"/>
      <c r="AC72" s="15"/>
      <c r="AD72" s="50"/>
      <c r="AE72" s="50"/>
      <c r="AF72" s="50"/>
      <c r="AG72" s="50"/>
      <c r="AH72" s="61"/>
      <c r="AI72" s="61"/>
      <c r="AJ72" s="50"/>
      <c r="AK72" s="50"/>
      <c r="AL72" s="50"/>
      <c r="AM72" s="50"/>
      <c r="AN72" s="50"/>
    </row>
    <row r="73" spans="1:40" x14ac:dyDescent="0.2">
      <c r="A73" s="9" t="s">
        <v>1</v>
      </c>
      <c r="B73" s="29">
        <f t="shared" ref="B73:H73" si="36">AVERAGE(B70:B72)</f>
        <v>18.301104227701824</v>
      </c>
      <c r="C73" s="53">
        <f t="shared" si="36"/>
        <v>24.282135963439941</v>
      </c>
      <c r="D73" s="53">
        <f t="shared" si="36"/>
        <v>27.604811986287434</v>
      </c>
      <c r="E73" s="53">
        <f t="shared" si="36"/>
        <v>23.998012542724609</v>
      </c>
      <c r="F73" s="53">
        <f t="shared" si="36"/>
        <v>25.581817626953125</v>
      </c>
      <c r="G73" s="53">
        <f t="shared" si="36"/>
        <v>31.61115550994873</v>
      </c>
      <c r="H73" s="53">
        <f t="shared" si="36"/>
        <v>24.749630610148113</v>
      </c>
      <c r="I73" s="10"/>
      <c r="K73"/>
      <c r="L73"/>
      <c r="M73"/>
      <c r="N73"/>
      <c r="O73"/>
      <c r="P73"/>
      <c r="Q73"/>
      <c r="R73"/>
      <c r="S73"/>
      <c r="T73" s="15"/>
      <c r="AA73" s="10"/>
      <c r="AB73" s="10"/>
      <c r="AC73" s="10"/>
      <c r="AD73" s="50"/>
      <c r="AE73" s="50"/>
      <c r="AF73" s="50"/>
      <c r="AG73" s="50"/>
      <c r="AH73" s="61"/>
      <c r="AI73" s="61"/>
      <c r="AJ73" s="50"/>
      <c r="AK73" s="50"/>
      <c r="AL73" s="50"/>
      <c r="AM73" s="50"/>
      <c r="AN73" s="50"/>
    </row>
    <row r="74" spans="1:40" x14ac:dyDescent="0.2">
      <c r="A74" s="9" t="s">
        <v>2</v>
      </c>
      <c r="B74" s="27">
        <f>B73-B73</f>
        <v>0</v>
      </c>
      <c r="C74" s="18">
        <f>C73-B73</f>
        <v>5.9810317357381173</v>
      </c>
      <c r="D74" s="18">
        <f>D73-B73</f>
        <v>9.3037077585856096</v>
      </c>
      <c r="E74" s="18">
        <f>E73-B73</f>
        <v>5.6969083150227853</v>
      </c>
      <c r="F74" s="18">
        <f>F73-B73</f>
        <v>7.2807133992513009</v>
      </c>
      <c r="G74" s="18">
        <f>G73-B73</f>
        <v>13.310051282246906</v>
      </c>
      <c r="H74" s="18">
        <f>H73-B73</f>
        <v>6.4485263824462891</v>
      </c>
      <c r="I74" s="5"/>
      <c r="K74"/>
      <c r="L74"/>
      <c r="M74"/>
      <c r="N74"/>
      <c r="O74"/>
      <c r="P74"/>
      <c r="Q74"/>
      <c r="R74"/>
      <c r="S74"/>
      <c r="T74" s="15"/>
      <c r="AA74" s="5"/>
      <c r="AB74" s="5"/>
      <c r="AC74" s="5"/>
      <c r="AD74" s="50"/>
      <c r="AE74" s="50"/>
      <c r="AF74" s="50"/>
      <c r="AG74" s="50"/>
      <c r="AH74" s="61"/>
      <c r="AI74" s="61"/>
      <c r="AJ74" s="50"/>
      <c r="AK74" s="50"/>
      <c r="AL74" s="50"/>
      <c r="AM74" s="50"/>
      <c r="AN74" s="50"/>
    </row>
    <row r="75" spans="1:40" ht="16" thickBot="1" x14ac:dyDescent="0.25">
      <c r="A75" s="9" t="s">
        <v>3</v>
      </c>
      <c r="B75" s="28">
        <f t="shared" ref="B75" si="37">2^-B74</f>
        <v>1</v>
      </c>
      <c r="C75" s="18">
        <f>2^-C74</f>
        <v>1.5831790800745014E-2</v>
      </c>
      <c r="D75" s="18">
        <f>2^-D74</f>
        <v>1.5823585345085087E-3</v>
      </c>
      <c r="E75" s="18">
        <f>2^-E74</f>
        <v>1.927789962268044E-2</v>
      </c>
      <c r="F75" s="18">
        <f>2^-F74</f>
        <v>6.4311239051699741E-3</v>
      </c>
      <c r="G75" s="18">
        <f t="shared" ref="G75" si="38">2^-G74</f>
        <v>9.8463511563343223E-5</v>
      </c>
      <c r="H75" s="18">
        <f t="shared" ref="H75" si="39">2^-H74</f>
        <v>1.1449858802021895E-2</v>
      </c>
      <c r="I75" s="5"/>
      <c r="J75" s="5"/>
      <c r="K75" s="5"/>
      <c r="L75" s="5"/>
      <c r="M75" s="5"/>
      <c r="N75" s="5"/>
      <c r="O75" s="7"/>
      <c r="P75" s="7"/>
      <c r="Q75" s="7"/>
      <c r="R75" s="7"/>
      <c r="S75" s="7"/>
      <c r="T75" s="7"/>
      <c r="AA75" s="5"/>
      <c r="AB75" s="5"/>
      <c r="AC75" s="5"/>
      <c r="AD75" s="50"/>
      <c r="AE75" s="50"/>
      <c r="AF75" s="50"/>
      <c r="AG75" s="50"/>
      <c r="AH75" s="61"/>
      <c r="AI75" s="61"/>
      <c r="AJ75" s="50"/>
      <c r="AK75" s="50"/>
      <c r="AL75" s="50"/>
      <c r="AM75" s="50"/>
      <c r="AN75" s="50"/>
    </row>
    <row r="76" spans="1:40" ht="16" thickBot="1" x14ac:dyDescent="0.25">
      <c r="B76" s="5"/>
      <c r="C76" s="5"/>
      <c r="D76" s="5"/>
      <c r="E76" s="5"/>
      <c r="F76" s="5"/>
      <c r="G76" s="5"/>
      <c r="H76" s="5"/>
      <c r="K76" s="12"/>
      <c r="L76" s="12"/>
      <c r="M76" s="12"/>
      <c r="O76" s="12"/>
      <c r="P76" s="12"/>
      <c r="Q76" s="12"/>
      <c r="R76" s="12"/>
      <c r="S76" s="12"/>
      <c r="T76" s="12"/>
      <c r="AD76" s="50"/>
      <c r="AE76" s="50"/>
      <c r="AF76" s="50"/>
      <c r="AG76" s="50"/>
      <c r="AH76" s="61"/>
      <c r="AI76" s="61"/>
      <c r="AJ76" s="50"/>
      <c r="AK76" s="50"/>
      <c r="AL76" s="50"/>
      <c r="AM76" s="50"/>
      <c r="AN76" s="50"/>
    </row>
    <row r="77" spans="1:40" x14ac:dyDescent="0.2">
      <c r="B77" s="25" t="s">
        <v>54</v>
      </c>
      <c r="C77" s="52" t="s">
        <v>101</v>
      </c>
      <c r="D77" s="52" t="s">
        <v>102</v>
      </c>
      <c r="E77" s="52" t="s">
        <v>103</v>
      </c>
      <c r="F77" s="52" t="s">
        <v>104</v>
      </c>
      <c r="G77" s="52" t="s">
        <v>94</v>
      </c>
      <c r="H77" s="52" t="s">
        <v>105</v>
      </c>
      <c r="I77" s="12"/>
      <c r="AD77" s="50"/>
      <c r="AE77" s="50"/>
      <c r="AF77" s="50"/>
      <c r="AG77" s="50"/>
      <c r="AH77" s="61"/>
      <c r="AI77" s="61"/>
      <c r="AJ77" s="50"/>
      <c r="AK77" s="50"/>
      <c r="AL77" s="50"/>
      <c r="AM77" s="50"/>
      <c r="AN77"/>
    </row>
    <row r="78" spans="1:40" x14ac:dyDescent="0.2">
      <c r="B78" s="50"/>
      <c r="C78" s="62">
        <v>23.594944000244141</v>
      </c>
      <c r="D78" s="62">
        <v>25.956464767456055</v>
      </c>
      <c r="E78" s="62">
        <v>23.175487518310547</v>
      </c>
      <c r="F78" s="62">
        <v>25.085369110107422</v>
      </c>
      <c r="G78" s="62">
        <v>29.225624084472656</v>
      </c>
      <c r="H78" s="62">
        <v>24.664667129516602</v>
      </c>
      <c r="I78" s="42"/>
      <c r="AD78" s="50"/>
      <c r="AE78" s="50"/>
      <c r="AF78" s="50"/>
      <c r="AG78" s="50"/>
      <c r="AH78" s="60"/>
      <c r="AI78" s="60"/>
      <c r="AJ78" s="50"/>
      <c r="AK78" s="50"/>
      <c r="AL78" s="50"/>
      <c r="AM78" s="50"/>
      <c r="AN78" s="50"/>
    </row>
    <row r="79" spans="1:40" x14ac:dyDescent="0.2">
      <c r="B79" s="50">
        <v>18.755191802978516</v>
      </c>
      <c r="C79" s="62">
        <v>23.851451873779297</v>
      </c>
      <c r="D79" s="62">
        <v>26.011482238769531</v>
      </c>
      <c r="E79" s="62">
        <v>23.03874397277832</v>
      </c>
      <c r="F79" s="62">
        <v>24.939949035644531</v>
      </c>
      <c r="G79" s="62">
        <v>29.076326370239258</v>
      </c>
      <c r="H79" s="62">
        <v>24.438804626464844</v>
      </c>
      <c r="I79" s="42"/>
      <c r="AD79" s="50"/>
      <c r="AE79" s="50"/>
      <c r="AF79" s="50"/>
      <c r="AG79" s="50"/>
      <c r="AH79" s="61"/>
      <c r="AI79" s="61"/>
      <c r="AJ79" s="50"/>
      <c r="AK79" s="50"/>
      <c r="AL79" s="50"/>
      <c r="AM79" s="50"/>
      <c r="AN79" s="50"/>
    </row>
    <row r="80" spans="1:40" x14ac:dyDescent="0.2">
      <c r="B80" s="50">
        <v>18.715805053710938</v>
      </c>
      <c r="C80" s="62">
        <v>23.666399002075195</v>
      </c>
      <c r="D80" s="62"/>
      <c r="E80" s="62">
        <v>22.926774978637695</v>
      </c>
      <c r="F80" s="62">
        <v>24.708730697631836</v>
      </c>
      <c r="G80" s="62">
        <v>29.223409652709961</v>
      </c>
      <c r="H80" s="62">
        <v>24.248294830322266</v>
      </c>
      <c r="I80" s="42"/>
      <c r="K80" s="32"/>
      <c r="L80" s="32"/>
      <c r="M80" s="32"/>
      <c r="AD80" s="50"/>
      <c r="AE80" s="50"/>
      <c r="AF80" s="50"/>
      <c r="AG80" s="50"/>
      <c r="AH80" s="61"/>
      <c r="AI80" s="61"/>
      <c r="AJ80" s="50"/>
      <c r="AK80" s="50"/>
      <c r="AL80" s="50"/>
      <c r="AM80" s="50"/>
      <c r="AN80" s="50"/>
    </row>
    <row r="81" spans="1:40" x14ac:dyDescent="0.2">
      <c r="A81" s="9" t="s">
        <v>1</v>
      </c>
      <c r="B81" s="30">
        <f t="shared" ref="B81:H81" si="40">AVERAGE(B78:B80)</f>
        <v>18.735498428344727</v>
      </c>
      <c r="C81" s="53">
        <f t="shared" si="40"/>
        <v>23.704264958699543</v>
      </c>
      <c r="D81" s="53">
        <f t="shared" si="40"/>
        <v>25.983973503112793</v>
      </c>
      <c r="E81" s="53">
        <f t="shared" si="40"/>
        <v>23.04700215657552</v>
      </c>
      <c r="F81" s="53">
        <f t="shared" si="40"/>
        <v>24.911349614461262</v>
      </c>
      <c r="G81" s="53">
        <f t="shared" si="40"/>
        <v>29.175120035807293</v>
      </c>
      <c r="H81" s="53">
        <f t="shared" si="40"/>
        <v>24.450588862101238</v>
      </c>
      <c r="I81" s="10"/>
      <c r="K81" s="32"/>
      <c r="L81" s="32"/>
      <c r="M81" s="32"/>
      <c r="AD81" s="50"/>
      <c r="AE81" s="50"/>
      <c r="AF81" s="50"/>
      <c r="AG81" s="50"/>
      <c r="AH81" s="61"/>
      <c r="AI81" s="61"/>
      <c r="AJ81" s="50"/>
      <c r="AK81" s="50"/>
      <c r="AL81" s="50"/>
      <c r="AM81" s="50"/>
      <c r="AN81" s="50"/>
    </row>
    <row r="82" spans="1:40" x14ac:dyDescent="0.2">
      <c r="A82" s="9" t="s">
        <v>2</v>
      </c>
      <c r="B82" s="27">
        <f>B81-B81</f>
        <v>0</v>
      </c>
      <c r="C82" s="18">
        <f>C81-B81</f>
        <v>4.9687665303548165</v>
      </c>
      <c r="D82" s="18">
        <f>D81-B81</f>
        <v>7.2484750747680664</v>
      </c>
      <c r="E82" s="18">
        <f>E81-B81</f>
        <v>4.3115037282307931</v>
      </c>
      <c r="F82" s="18">
        <f>F81-B81</f>
        <v>6.1758511861165353</v>
      </c>
      <c r="G82" s="18">
        <f>G81-B81</f>
        <v>10.439621607462566</v>
      </c>
      <c r="H82" s="18">
        <f>H81-B81</f>
        <v>5.7150904337565116</v>
      </c>
      <c r="I82" s="5"/>
      <c r="AD82"/>
    </row>
    <row r="83" spans="1:40" ht="16" thickBot="1" x14ac:dyDescent="0.25">
      <c r="A83" s="9" t="s">
        <v>3</v>
      </c>
      <c r="B83" s="28">
        <f t="shared" ref="B83" si="41">2^-B82</f>
        <v>1</v>
      </c>
      <c r="C83" s="18">
        <f>2^-C82</f>
        <v>3.1933919995484845E-2</v>
      </c>
      <c r="D83" s="18">
        <f>2^-D82</f>
        <v>6.576450864659013E-3</v>
      </c>
      <c r="E83" s="18">
        <f>2^-E82</f>
        <v>5.0362589407004166E-2</v>
      </c>
      <c r="F83" s="18">
        <f>2^-F82</f>
        <v>1.3831954263000139E-2</v>
      </c>
      <c r="G83" s="18">
        <f t="shared" ref="G83" si="42">2^-G82</f>
        <v>7.200468466167098E-4</v>
      </c>
      <c r="H83" s="18">
        <f t="shared" ref="H83" si="43">2^-H82</f>
        <v>1.9036467052463452E-2</v>
      </c>
      <c r="I83" s="5"/>
      <c r="AD83"/>
    </row>
    <row r="84" spans="1:40" ht="16" thickBot="1" x14ac:dyDescent="0.25">
      <c r="A84" s="9"/>
      <c r="B84" s="5"/>
      <c r="C84" s="5"/>
      <c r="D84" s="5"/>
      <c r="E84" s="5"/>
      <c r="F84" s="5"/>
      <c r="G84" s="5"/>
      <c r="H84" s="5"/>
      <c r="AD84"/>
    </row>
    <row r="85" spans="1:40" x14ac:dyDescent="0.2">
      <c r="B85" s="25" t="s">
        <v>55</v>
      </c>
      <c r="C85" s="52" t="s">
        <v>106</v>
      </c>
      <c r="D85" s="52" t="s">
        <v>107</v>
      </c>
      <c r="E85" s="52" t="s">
        <v>108</v>
      </c>
      <c r="F85" s="52" t="s">
        <v>109</v>
      </c>
      <c r="G85" s="52" t="s">
        <v>94</v>
      </c>
      <c r="H85" s="52" t="s">
        <v>110</v>
      </c>
      <c r="K85" s="32"/>
      <c r="L85" s="32"/>
      <c r="M85" s="32"/>
      <c r="AD85"/>
    </row>
    <row r="86" spans="1:40" x14ac:dyDescent="0.2">
      <c r="B86" s="50">
        <v>19.71229362487793</v>
      </c>
      <c r="C86" s="62">
        <v>25.597208023071289</v>
      </c>
      <c r="D86" s="62">
        <v>30.806344985961914</v>
      </c>
      <c r="E86" s="62">
        <v>25.389005661010742</v>
      </c>
      <c r="F86" s="62">
        <v>26.918495178222656</v>
      </c>
      <c r="G86" s="62">
        <v>33.610435485839844</v>
      </c>
      <c r="H86" s="62">
        <v>26.823387145996094</v>
      </c>
      <c r="L86" s="15"/>
      <c r="AD86"/>
    </row>
    <row r="87" spans="1:40" x14ac:dyDescent="0.2">
      <c r="B87" s="50">
        <v>19.94061279296875</v>
      </c>
      <c r="C87" s="62">
        <v>25.688604354858398</v>
      </c>
      <c r="D87" s="62">
        <v>29.334075927734375</v>
      </c>
      <c r="E87" s="62">
        <v>25.145296096801758</v>
      </c>
      <c r="F87" s="62"/>
      <c r="G87" s="62"/>
      <c r="H87" s="62">
        <v>26.686885833740234</v>
      </c>
      <c r="AD87"/>
    </row>
    <row r="88" spans="1:40" x14ac:dyDescent="0.2">
      <c r="B88" s="50"/>
      <c r="C88" s="62">
        <v>25.863492965698242</v>
      </c>
      <c r="D88" s="62">
        <v>28.8388671875</v>
      </c>
      <c r="E88" s="62"/>
      <c r="F88" s="62">
        <v>26.316488265991211</v>
      </c>
      <c r="G88" s="62">
        <v>33.394630432128906</v>
      </c>
      <c r="H88" s="62">
        <v>26.904043197631836</v>
      </c>
      <c r="AD88"/>
    </row>
    <row r="89" spans="1:40" x14ac:dyDescent="0.2">
      <c r="A89" s="9" t="s">
        <v>1</v>
      </c>
      <c r="B89" s="29">
        <f t="shared" ref="B89:H89" si="44">AVERAGE(B86:B88)</f>
        <v>19.82645320892334</v>
      </c>
      <c r="C89" s="53">
        <f t="shared" si="44"/>
        <v>25.716435114542644</v>
      </c>
      <c r="D89" s="53">
        <f t="shared" si="44"/>
        <v>29.659762700398762</v>
      </c>
      <c r="E89" s="53">
        <f t="shared" si="44"/>
        <v>25.26715087890625</v>
      </c>
      <c r="F89" s="53">
        <f t="shared" si="44"/>
        <v>26.617491722106934</v>
      </c>
      <c r="G89" s="53">
        <f t="shared" si="44"/>
        <v>33.502532958984375</v>
      </c>
      <c r="H89" s="53">
        <f t="shared" si="44"/>
        <v>26.804772059122723</v>
      </c>
      <c r="AD89"/>
    </row>
    <row r="90" spans="1:40" x14ac:dyDescent="0.2">
      <c r="A90" s="9" t="s">
        <v>2</v>
      </c>
      <c r="B90" s="27">
        <f>B89-B89</f>
        <v>0</v>
      </c>
      <c r="C90" s="18">
        <f>C89-B89</f>
        <v>5.8899819056193046</v>
      </c>
      <c r="D90" s="18">
        <f>D89-B89</f>
        <v>9.833309491475422</v>
      </c>
      <c r="E90" s="18">
        <f>E89-B89</f>
        <v>5.4406976699829102</v>
      </c>
      <c r="F90" s="18">
        <f>F89-B89</f>
        <v>6.7910385131835938</v>
      </c>
      <c r="G90" s="18">
        <f>G89-B89</f>
        <v>13.676079750061035</v>
      </c>
      <c r="H90" s="18">
        <f>H89-B89</f>
        <v>6.9783188501993827</v>
      </c>
      <c r="AD90"/>
    </row>
    <row r="91" spans="1:40" ht="16" thickBot="1" x14ac:dyDescent="0.25">
      <c r="A91" s="9" t="s">
        <v>3</v>
      </c>
      <c r="B91" s="28">
        <f t="shared" ref="B91" si="45">2^-B90</f>
        <v>1</v>
      </c>
      <c r="C91" s="18">
        <f>2^-C90</f>
        <v>1.6863152692879382E-2</v>
      </c>
      <c r="D91" s="18">
        <f>2^-D90</f>
        <v>1.0961724591570666E-3</v>
      </c>
      <c r="E91" s="18">
        <f>2^-E90</f>
        <v>2.3024319543320401E-2</v>
      </c>
      <c r="F91" s="18">
        <f>2^-F90</f>
        <v>9.0301238298353091E-3</v>
      </c>
      <c r="G91" s="18">
        <f t="shared" ref="G91" si="46">2^-G90</f>
        <v>7.6399369085601029E-5</v>
      </c>
      <c r="H91" s="18">
        <f t="shared" ref="H91" si="47">2^-H90</f>
        <v>7.9307946834777463E-3</v>
      </c>
    </row>
    <row r="92" spans="1:40" ht="16" thickBot="1" x14ac:dyDescent="0.25">
      <c r="B92" s="5"/>
      <c r="C92" s="5"/>
      <c r="D92" s="5"/>
      <c r="E92" s="5"/>
      <c r="F92" s="5"/>
      <c r="G92" s="5"/>
      <c r="H92" s="5"/>
    </row>
    <row r="93" spans="1:40" x14ac:dyDescent="0.2">
      <c r="B93" s="25" t="s">
        <v>56</v>
      </c>
      <c r="C93" s="52" t="s">
        <v>111</v>
      </c>
      <c r="D93" s="52" t="s">
        <v>112</v>
      </c>
      <c r="E93" s="52" t="s">
        <v>113</v>
      </c>
      <c r="F93" s="52" t="s">
        <v>114</v>
      </c>
      <c r="G93" s="52" t="s">
        <v>94</v>
      </c>
      <c r="H93" s="52" t="s">
        <v>115</v>
      </c>
    </row>
    <row r="94" spans="1:40" x14ac:dyDescent="0.2">
      <c r="B94" s="50">
        <v>18.864452362060547</v>
      </c>
      <c r="C94" s="62">
        <v>25.839067459106445</v>
      </c>
      <c r="D94" s="62">
        <v>28.275911331176758</v>
      </c>
      <c r="E94" s="62">
        <v>24.999242782592773</v>
      </c>
      <c r="F94" s="62">
        <v>25.813127517700195</v>
      </c>
      <c r="G94" s="62">
        <v>34.240272521972656</v>
      </c>
      <c r="H94" s="62">
        <v>25.544887542724609</v>
      </c>
    </row>
    <row r="95" spans="1:40" x14ac:dyDescent="0.2">
      <c r="B95" s="50">
        <v>18.916152954101562</v>
      </c>
      <c r="C95" s="62"/>
      <c r="D95" s="62">
        <v>28.438091278076172</v>
      </c>
      <c r="E95" s="62">
        <v>24.793598175048828</v>
      </c>
      <c r="F95" s="62">
        <v>25.636396408081055</v>
      </c>
      <c r="G95" s="64" t="s">
        <v>159</v>
      </c>
      <c r="H95" s="62">
        <v>25.561742782592773</v>
      </c>
    </row>
    <row r="96" spans="1:40" x14ac:dyDescent="0.2">
      <c r="B96" s="50"/>
      <c r="C96" s="62">
        <v>25.37755012512207</v>
      </c>
      <c r="D96" s="62">
        <v>28.289472579956055</v>
      </c>
      <c r="E96" s="62">
        <v>24.845935821533203</v>
      </c>
      <c r="F96" s="62">
        <v>25.794795989990234</v>
      </c>
      <c r="G96" s="62">
        <v>34.246349334716797</v>
      </c>
      <c r="H96" s="62">
        <v>25.703279495239258</v>
      </c>
    </row>
    <row r="97" spans="1:9" x14ac:dyDescent="0.2">
      <c r="A97" s="9" t="s">
        <v>1</v>
      </c>
      <c r="B97" s="29">
        <f t="shared" ref="B97:H97" si="48">AVERAGE(B94:B96)</f>
        <v>18.890302658081055</v>
      </c>
      <c r="C97" s="53">
        <f t="shared" si="48"/>
        <v>25.608308792114258</v>
      </c>
      <c r="D97" s="53">
        <f t="shared" si="48"/>
        <v>28.334491729736328</v>
      </c>
      <c r="E97" s="53">
        <f t="shared" si="48"/>
        <v>24.879592259724934</v>
      </c>
      <c r="F97" s="53">
        <f t="shared" si="48"/>
        <v>25.748106638590496</v>
      </c>
      <c r="G97" s="53">
        <f t="shared" si="48"/>
        <v>34.243310928344727</v>
      </c>
      <c r="H97" s="53">
        <f t="shared" si="48"/>
        <v>25.603303273518879</v>
      </c>
    </row>
    <row r="98" spans="1:9" x14ac:dyDescent="0.2">
      <c r="A98" s="9" t="s">
        <v>2</v>
      </c>
      <c r="B98" s="27">
        <f>B97-B97</f>
        <v>0</v>
      </c>
      <c r="C98" s="18">
        <f>C97-B97</f>
        <v>6.7180061340332031</v>
      </c>
      <c r="D98" s="18">
        <f>D97-B97</f>
        <v>9.4441890716552734</v>
      </c>
      <c r="E98" s="18">
        <f>E97-B97</f>
        <v>5.989289601643879</v>
      </c>
      <c r="F98" s="18">
        <f>F97-B97</f>
        <v>6.8578039805094413</v>
      </c>
      <c r="G98" s="18">
        <f>G97-B97</f>
        <v>15.353008270263672</v>
      </c>
      <c r="H98" s="18">
        <f>H97-B97</f>
        <v>6.7130006154378243</v>
      </c>
    </row>
    <row r="99" spans="1:9" ht="16" thickBot="1" x14ac:dyDescent="0.25">
      <c r="A99" s="9" t="s">
        <v>3</v>
      </c>
      <c r="B99" s="28">
        <f t="shared" ref="B99" si="49">2^-B98</f>
        <v>1</v>
      </c>
      <c r="C99" s="18">
        <f>2^-C98</f>
        <v>9.4990165119793763E-3</v>
      </c>
      <c r="D99" s="18">
        <f>2^-D98</f>
        <v>1.4355416741894842E-3</v>
      </c>
      <c r="E99" s="18">
        <f>2^-E98</f>
        <v>1.5741429808725563E-2</v>
      </c>
      <c r="F99" s="18">
        <f>2^-F98</f>
        <v>8.6217474544058887E-3</v>
      </c>
      <c r="G99" s="18">
        <f t="shared" ref="G99" si="50">2^-G98</f>
        <v>2.3893731932864872E-5</v>
      </c>
      <c r="H99" s="18">
        <f t="shared" ref="H99" si="51">2^-H98</f>
        <v>9.5320311702413035E-3</v>
      </c>
    </row>
    <row r="100" spans="1:9" x14ac:dyDescent="0.2">
      <c r="A100" s="9"/>
      <c r="B100" s="5"/>
      <c r="C100" s="5"/>
      <c r="D100" s="5"/>
      <c r="E100" s="5"/>
    </row>
    <row r="101" spans="1:9" x14ac:dyDescent="0.2">
      <c r="A101" s="9"/>
      <c r="B101" s="5"/>
      <c r="C101" s="5"/>
      <c r="D101" s="5"/>
      <c r="E101" s="5"/>
    </row>
    <row r="102" spans="1:9" x14ac:dyDescent="0.2">
      <c r="B102" s="5"/>
      <c r="C102" s="5"/>
      <c r="D102" s="5"/>
      <c r="E102" s="5"/>
    </row>
    <row r="103" spans="1:9" x14ac:dyDescent="0.2">
      <c r="B103" s="12"/>
      <c r="C103" s="12"/>
      <c r="D103" s="12"/>
      <c r="E103" s="12"/>
    </row>
    <row r="104" spans="1:9" x14ac:dyDescent="0.2">
      <c r="B104" s="12"/>
      <c r="C104" s="12"/>
      <c r="D104" s="12"/>
      <c r="E104" s="12"/>
      <c r="F104" s="12"/>
      <c r="G104" s="12"/>
      <c r="H104" s="12"/>
      <c r="I104" s="12"/>
    </row>
    <row r="105" spans="1:9" x14ac:dyDescent="0.2">
      <c r="B105" s="15"/>
      <c r="C105" s="15"/>
      <c r="D105" s="15"/>
      <c r="E105" s="15"/>
      <c r="F105" s="15"/>
      <c r="G105" s="15"/>
      <c r="H105" s="15"/>
      <c r="I105" s="15"/>
    </row>
    <row r="106" spans="1:9" x14ac:dyDescent="0.2">
      <c r="B106" s="15"/>
      <c r="C106" s="15"/>
      <c r="D106" s="15"/>
      <c r="E106" s="15"/>
      <c r="F106" s="15"/>
      <c r="G106" s="15"/>
      <c r="H106" s="15"/>
      <c r="I106" s="15"/>
    </row>
    <row r="107" spans="1:9" x14ac:dyDescent="0.2">
      <c r="B107" s="15"/>
      <c r="C107" s="15"/>
      <c r="D107" s="15"/>
      <c r="E107" s="15"/>
      <c r="F107" s="15"/>
      <c r="G107" s="15"/>
      <c r="H107" s="15"/>
      <c r="I107" s="15"/>
    </row>
    <row r="108" spans="1:9" x14ac:dyDescent="0.2">
      <c r="A108" s="9"/>
      <c r="B108" s="11"/>
      <c r="C108" s="14"/>
      <c r="D108" s="14"/>
      <c r="E108" s="11"/>
      <c r="F108" s="10"/>
      <c r="G108" s="10"/>
      <c r="H108" s="10"/>
      <c r="I108" s="10"/>
    </row>
    <row r="109" spans="1:9" x14ac:dyDescent="0.2">
      <c r="A109" s="9"/>
      <c r="B109" s="5"/>
      <c r="C109" s="5"/>
      <c r="D109" s="5"/>
      <c r="E109" s="5"/>
      <c r="F109" s="5"/>
      <c r="G109" s="5"/>
      <c r="H109" s="5"/>
      <c r="I109" s="5"/>
    </row>
    <row r="110" spans="1:9" x14ac:dyDescent="0.2">
      <c r="A110" s="9"/>
      <c r="B110" s="5"/>
      <c r="C110" s="5"/>
      <c r="D110" s="5"/>
      <c r="E110" s="5"/>
      <c r="F110" s="5"/>
      <c r="G110" s="5"/>
      <c r="H110" s="5"/>
      <c r="I110" s="5"/>
    </row>
    <row r="113" spans="1:11" ht="19" x14ac:dyDescent="0.25">
      <c r="A113" s="1"/>
      <c r="B113" s="2"/>
    </row>
    <row r="114" spans="1:11" x14ac:dyDescent="0.2">
      <c r="B114" s="12"/>
      <c r="C114" s="12"/>
      <c r="D114" s="12"/>
      <c r="E114" s="12"/>
      <c r="J114" s="7"/>
    </row>
    <row r="115" spans="1:11" x14ac:dyDescent="0.2">
      <c r="B115" s="15"/>
      <c r="C115" s="15"/>
      <c r="D115" s="15"/>
      <c r="J115" s="7"/>
      <c r="K115" s="7"/>
    </row>
    <row r="116" spans="1:11" x14ac:dyDescent="0.2">
      <c r="B116" s="15"/>
      <c r="C116" s="15"/>
      <c r="D116" s="15"/>
    </row>
    <row r="117" spans="1:11" x14ac:dyDescent="0.2">
      <c r="B117" s="15"/>
      <c r="C117" s="15"/>
      <c r="D117" s="15"/>
    </row>
    <row r="118" spans="1:11" x14ac:dyDescent="0.2">
      <c r="A118" s="9"/>
      <c r="B118" s="10"/>
      <c r="C118" s="10"/>
      <c r="D118" s="10"/>
      <c r="E118" s="10"/>
    </row>
    <row r="119" spans="1:11" x14ac:dyDescent="0.2">
      <c r="A119" s="9"/>
      <c r="B119" s="5"/>
      <c r="C119" s="5"/>
      <c r="D119" s="5"/>
      <c r="E119" s="5"/>
    </row>
    <row r="120" spans="1:11" x14ac:dyDescent="0.2">
      <c r="A120" s="9"/>
      <c r="B120" s="5"/>
      <c r="C120" s="5"/>
      <c r="D120" s="5"/>
      <c r="E120" s="5"/>
    </row>
    <row r="121" spans="1:11" x14ac:dyDescent="0.2">
      <c r="B121" s="5"/>
      <c r="C121" s="5"/>
      <c r="D121" s="5"/>
      <c r="E121" s="5"/>
    </row>
    <row r="122" spans="1:11" x14ac:dyDescent="0.2">
      <c r="B122" s="12"/>
      <c r="C122" s="12"/>
      <c r="D122" s="12"/>
      <c r="E122" s="12"/>
    </row>
    <row r="123" spans="1:11" x14ac:dyDescent="0.2">
      <c r="B123" s="15"/>
      <c r="C123" s="15"/>
      <c r="D123" s="15"/>
    </row>
    <row r="124" spans="1:11" x14ac:dyDescent="0.2">
      <c r="B124" s="15"/>
      <c r="C124" s="15"/>
      <c r="D124" s="15"/>
    </row>
    <row r="125" spans="1:11" x14ac:dyDescent="0.2">
      <c r="B125" s="15"/>
      <c r="C125" s="15"/>
      <c r="D125" s="15"/>
    </row>
    <row r="126" spans="1:11" x14ac:dyDescent="0.2">
      <c r="A126" s="9"/>
      <c r="B126" s="14"/>
      <c r="C126" s="11"/>
      <c r="D126" s="14"/>
      <c r="E126" s="10"/>
    </row>
    <row r="127" spans="1:11" x14ac:dyDescent="0.2">
      <c r="A127" s="9"/>
      <c r="B127" s="5"/>
      <c r="C127" s="5"/>
      <c r="D127" s="5"/>
      <c r="E127" s="5"/>
    </row>
    <row r="128" spans="1:11" x14ac:dyDescent="0.2">
      <c r="A128" s="9"/>
      <c r="B128" s="5"/>
      <c r="C128" s="5"/>
      <c r="D128" s="5"/>
      <c r="E128" s="5"/>
    </row>
    <row r="129" spans="1:9" x14ac:dyDescent="0.2">
      <c r="B129" s="5"/>
      <c r="C129" s="5"/>
      <c r="D129" s="5"/>
      <c r="E129" s="5"/>
    </row>
    <row r="130" spans="1:9" x14ac:dyDescent="0.2">
      <c r="B130" s="12"/>
      <c r="C130" s="12"/>
      <c r="D130" s="12"/>
      <c r="E130" s="12"/>
    </row>
    <row r="131" spans="1:9" x14ac:dyDescent="0.2">
      <c r="B131" s="33"/>
      <c r="C131" s="15"/>
      <c r="D131" s="15"/>
    </row>
    <row r="132" spans="1:9" x14ac:dyDescent="0.2">
      <c r="B132" s="33"/>
      <c r="C132" s="15"/>
      <c r="D132" s="15"/>
    </row>
    <row r="133" spans="1:9" x14ac:dyDescent="0.2">
      <c r="B133" s="33"/>
      <c r="C133" s="15"/>
      <c r="D133" s="15"/>
    </row>
    <row r="134" spans="1:9" x14ac:dyDescent="0.2">
      <c r="A134" s="9"/>
      <c r="B134" s="11"/>
      <c r="C134" s="14"/>
      <c r="D134" s="14"/>
      <c r="E134" s="11"/>
    </row>
    <row r="135" spans="1:9" x14ac:dyDescent="0.2">
      <c r="A135" s="9"/>
      <c r="B135" s="5"/>
      <c r="C135" s="5"/>
      <c r="D135" s="5"/>
      <c r="E135" s="5"/>
    </row>
    <row r="136" spans="1:9" x14ac:dyDescent="0.2">
      <c r="A136" s="9"/>
      <c r="B136" s="5"/>
      <c r="C136" s="5"/>
      <c r="D136" s="5"/>
      <c r="E136" s="5"/>
      <c r="F136" s="12"/>
      <c r="G136" s="12"/>
      <c r="H136" s="12"/>
      <c r="I136" s="12"/>
    </row>
    <row r="137" spans="1:9" x14ac:dyDescent="0.2">
      <c r="B137" s="5"/>
      <c r="C137" s="5"/>
      <c r="D137" s="5"/>
      <c r="E137" s="5"/>
    </row>
    <row r="138" spans="1:9" x14ac:dyDescent="0.2">
      <c r="B138" s="12"/>
      <c r="C138" s="12"/>
      <c r="D138" s="12"/>
      <c r="E138" s="12"/>
    </row>
    <row r="140" spans="1:9" ht="19" x14ac:dyDescent="0.25">
      <c r="A140" s="1"/>
      <c r="B140" s="2"/>
      <c r="F140" s="14"/>
      <c r="G140" s="14"/>
      <c r="H140" s="14"/>
      <c r="I140" s="14"/>
    </row>
    <row r="141" spans="1:9" x14ac:dyDescent="0.2">
      <c r="B141" s="12"/>
      <c r="C141" s="12"/>
      <c r="D141" s="12"/>
      <c r="E141" s="12"/>
      <c r="F141" s="5"/>
      <c r="G141" s="5"/>
      <c r="H141" s="5"/>
      <c r="I141" s="5"/>
    </row>
    <row r="142" spans="1:9" x14ac:dyDescent="0.2">
      <c r="B142" s="15"/>
      <c r="C142" s="15"/>
      <c r="D142" s="15"/>
      <c r="F142" s="5"/>
      <c r="G142" s="5"/>
      <c r="H142" s="5"/>
      <c r="I142" s="5"/>
    </row>
    <row r="143" spans="1:9" x14ac:dyDescent="0.2">
      <c r="B143" s="15"/>
      <c r="C143" s="15"/>
      <c r="D143" s="15"/>
    </row>
    <row r="144" spans="1:9" x14ac:dyDescent="0.2">
      <c r="B144" s="15"/>
      <c r="C144" s="15"/>
      <c r="D144" s="15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2"/>
      <c r="C149" s="12"/>
      <c r="D149" s="12"/>
      <c r="E149" s="12"/>
    </row>
    <row r="150" spans="1:5" x14ac:dyDescent="0.2">
      <c r="B150" s="15"/>
      <c r="C150" s="15"/>
      <c r="D150" s="15"/>
    </row>
    <row r="151" spans="1:5" x14ac:dyDescent="0.2">
      <c r="B151" s="15"/>
      <c r="C151" s="15"/>
      <c r="D151" s="15"/>
    </row>
    <row r="152" spans="1:5" x14ac:dyDescent="0.2">
      <c r="B152" s="15"/>
      <c r="C152" s="15"/>
      <c r="D152" s="15"/>
    </row>
    <row r="153" spans="1:5" x14ac:dyDescent="0.2">
      <c r="A153" s="9"/>
      <c r="B153" s="14"/>
      <c r="C153" s="11"/>
      <c r="D153" s="14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2"/>
      <c r="C157" s="12"/>
      <c r="D157" s="12"/>
      <c r="E157" s="12"/>
    </row>
    <row r="158" spans="1:5" x14ac:dyDescent="0.2">
      <c r="B158" s="33"/>
      <c r="C158" s="15"/>
      <c r="D158" s="15"/>
    </row>
    <row r="159" spans="1:5" x14ac:dyDescent="0.2">
      <c r="B159" s="33"/>
      <c r="C159" s="15"/>
      <c r="D159" s="15"/>
    </row>
    <row r="160" spans="1:5" x14ac:dyDescent="0.2">
      <c r="B160" s="33"/>
      <c r="C160" s="15"/>
      <c r="D160" s="15"/>
    </row>
    <row r="161" spans="1:5" x14ac:dyDescent="0.2">
      <c r="A161" s="9"/>
      <c r="B161" s="11"/>
      <c r="C161" s="14"/>
      <c r="D161" s="14"/>
      <c r="E161" s="11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10:29" x14ac:dyDescent="0.2">
      <c r="J188" s="5"/>
      <c r="K188" s="5"/>
      <c r="L188" s="5"/>
      <c r="M188" s="5"/>
      <c r="N188" s="5"/>
      <c r="O188" s="5"/>
      <c r="P188" s="7"/>
      <c r="Q188" s="7"/>
      <c r="R188" s="7"/>
      <c r="S188" s="7"/>
      <c r="T188" s="7"/>
      <c r="U188" s="7"/>
      <c r="V188" s="7"/>
      <c r="W188" s="7"/>
      <c r="X188" s="8"/>
      <c r="Y188" s="8"/>
      <c r="AA188"/>
      <c r="AB188"/>
      <c r="AC188"/>
    </row>
    <row r="189" spans="10:29" x14ac:dyDescent="0.2"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0:29" x14ac:dyDescent="0.2"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0:29" x14ac:dyDescent="0.2"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0:29" x14ac:dyDescent="0.2"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0:29" x14ac:dyDescent="0.2"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0:29" x14ac:dyDescent="0.2"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0:29" x14ac:dyDescent="0.2"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0:29" x14ac:dyDescent="0.2"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10:29" x14ac:dyDescent="0.2"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10:29" x14ac:dyDescent="0.2"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10:29" x14ac:dyDescent="0.2"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10:29" x14ac:dyDescent="0.2"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10:29" x14ac:dyDescent="0.2">
      <c r="J201"/>
      <c r="K201"/>
      <c r="L201"/>
      <c r="M201"/>
      <c r="N201"/>
      <c r="O201"/>
      <c r="P201"/>
      <c r="Q201"/>
      <c r="R201"/>
      <c r="S201"/>
      <c r="T201"/>
      <c r="U201"/>
    </row>
    <row r="202" spans="10:29" x14ac:dyDescent="0.2">
      <c r="J202"/>
      <c r="K202"/>
      <c r="L202"/>
      <c r="M202"/>
      <c r="N202"/>
      <c r="O202"/>
      <c r="P202"/>
      <c r="Q202"/>
      <c r="R202"/>
      <c r="S202"/>
      <c r="T202"/>
      <c r="U202"/>
    </row>
    <row r="203" spans="10:29" x14ac:dyDescent="0.2">
      <c r="J203"/>
      <c r="K203"/>
      <c r="L203"/>
      <c r="M203"/>
      <c r="N203"/>
      <c r="O203"/>
      <c r="P203"/>
      <c r="Q203"/>
      <c r="R203"/>
      <c r="S203"/>
      <c r="T203"/>
      <c r="U203"/>
    </row>
    <row r="204" spans="10:29" x14ac:dyDescent="0.2">
      <c r="J204"/>
      <c r="K204"/>
      <c r="L204"/>
      <c r="M204"/>
      <c r="N204"/>
      <c r="O204"/>
      <c r="P204"/>
      <c r="Q204"/>
      <c r="R204"/>
      <c r="S204"/>
      <c r="T204"/>
      <c r="U204"/>
    </row>
    <row r="205" spans="10:29" x14ac:dyDescent="0.2">
      <c r="J205"/>
      <c r="K205"/>
      <c r="L205"/>
      <c r="M205"/>
      <c r="N205"/>
      <c r="O205"/>
      <c r="P205"/>
      <c r="Q205"/>
      <c r="R205"/>
      <c r="S205"/>
      <c r="T205"/>
      <c r="U205"/>
    </row>
    <row r="206" spans="10:29" x14ac:dyDescent="0.2">
      <c r="J206"/>
      <c r="K206"/>
      <c r="L206"/>
      <c r="M206"/>
      <c r="N206"/>
      <c r="O206"/>
      <c r="P206"/>
      <c r="Q206"/>
      <c r="R206"/>
      <c r="S206"/>
      <c r="T206"/>
      <c r="U206"/>
    </row>
    <row r="207" spans="10:29" x14ac:dyDescent="0.2">
      <c r="J207"/>
      <c r="K207"/>
      <c r="L207"/>
      <c r="M207"/>
      <c r="N207"/>
      <c r="O207"/>
      <c r="P207"/>
      <c r="Q207"/>
      <c r="R207"/>
      <c r="S207"/>
      <c r="T207"/>
      <c r="U207"/>
    </row>
    <row r="208" spans="10:29" x14ac:dyDescent="0.2">
      <c r="J208"/>
      <c r="K208"/>
      <c r="L208"/>
      <c r="M208"/>
      <c r="N208"/>
      <c r="O208"/>
      <c r="P208"/>
      <c r="Q208"/>
      <c r="R208"/>
      <c r="S208"/>
      <c r="T208"/>
      <c r="U208"/>
    </row>
    <row r="209" spans="10:21" x14ac:dyDescent="0.2">
      <c r="J209"/>
      <c r="K209"/>
      <c r="L209"/>
      <c r="M209"/>
      <c r="N209"/>
      <c r="O209"/>
      <c r="P209"/>
      <c r="Q209"/>
      <c r="R209"/>
      <c r="S209"/>
      <c r="T209"/>
      <c r="U209"/>
    </row>
    <row r="210" spans="10:21" x14ac:dyDescent="0.2">
      <c r="J210"/>
      <c r="K210"/>
      <c r="L210"/>
      <c r="M210"/>
      <c r="N210"/>
      <c r="O210"/>
      <c r="P210"/>
      <c r="Q210"/>
      <c r="R210"/>
      <c r="S210"/>
      <c r="T210"/>
      <c r="U210"/>
    </row>
    <row r="211" spans="10:21" x14ac:dyDescent="0.2">
      <c r="J211"/>
      <c r="K211"/>
      <c r="L211"/>
      <c r="M211"/>
      <c r="N211"/>
      <c r="O211"/>
      <c r="P211"/>
      <c r="Q211"/>
      <c r="R211"/>
      <c r="S211"/>
      <c r="T211"/>
      <c r="U211"/>
    </row>
    <row r="212" spans="10:21" x14ac:dyDescent="0.2">
      <c r="J212"/>
      <c r="K212"/>
      <c r="L212"/>
      <c r="M212"/>
      <c r="N212"/>
      <c r="O212"/>
      <c r="P212"/>
      <c r="Q212"/>
      <c r="R212"/>
      <c r="S212"/>
      <c r="T212"/>
      <c r="U2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2"/>
  <sheetViews>
    <sheetView tabSelected="1" topLeftCell="E25" zoomScale="82" zoomScaleNormal="82" workbookViewId="0">
      <selection activeCell="U48" sqref="U48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9" width="11.5" style="3"/>
    <col min="10" max="10" width="10.1640625" style="3" customWidth="1"/>
    <col min="11" max="11" width="13.5" style="3" customWidth="1"/>
    <col min="12" max="12" width="10" style="3" customWidth="1"/>
    <col min="13" max="13" width="13" style="3" customWidth="1"/>
    <col min="14" max="14" width="12.83203125" style="3" customWidth="1"/>
    <col min="15" max="15" width="9.83203125" style="3" customWidth="1"/>
    <col min="16" max="20" width="10" style="3" customWidth="1"/>
    <col min="21" max="21" width="13.83203125" style="3" customWidth="1"/>
    <col min="22" max="22" width="12.33203125" style="3" customWidth="1"/>
    <col min="23" max="24" width="9.1640625" style="3" customWidth="1"/>
    <col min="25" max="26" width="11.5" style="3"/>
    <col min="27" max="29" width="14.33203125" style="3" customWidth="1"/>
    <col min="30" max="16384" width="11.5" style="3"/>
  </cols>
  <sheetData>
    <row r="1" spans="1:43" ht="20" thickBot="1" x14ac:dyDescent="0.3">
      <c r="A1" s="1" t="s">
        <v>9</v>
      </c>
      <c r="B1" s="2" t="s">
        <v>0</v>
      </c>
      <c r="K1" s="3" t="s">
        <v>10</v>
      </c>
      <c r="L1" s="49" t="s">
        <v>44</v>
      </c>
      <c r="U1" s="3" t="s">
        <v>120</v>
      </c>
      <c r="V1" s="4"/>
      <c r="AA1" s="34"/>
      <c r="AB1" s="34"/>
      <c r="AC1" s="34"/>
      <c r="AD1" s="35"/>
      <c r="AE1" s="34" t="s">
        <v>17</v>
      </c>
      <c r="AF1" s="34"/>
      <c r="AG1" s="34"/>
      <c r="AH1" s="34"/>
      <c r="AI1" s="34"/>
      <c r="AJ1" s="35"/>
    </row>
    <row r="2" spans="1:43" x14ac:dyDescent="0.2">
      <c r="B2" s="52" t="s">
        <v>46</v>
      </c>
      <c r="C2" s="52" t="s">
        <v>57</v>
      </c>
      <c r="D2" s="52" t="s">
        <v>60</v>
      </c>
      <c r="E2" s="52" t="s">
        <v>64</v>
      </c>
      <c r="F2" s="52" t="s">
        <v>65</v>
      </c>
      <c r="G2" s="52" t="s">
        <v>66</v>
      </c>
      <c r="H2" s="52" t="s">
        <v>67</v>
      </c>
      <c r="I2" s="12"/>
      <c r="J2" s="6"/>
      <c r="K2" s="19"/>
      <c r="L2" s="20" t="s">
        <v>45</v>
      </c>
      <c r="M2" s="20" t="s">
        <v>58</v>
      </c>
      <c r="N2" s="20" t="s">
        <v>61</v>
      </c>
      <c r="O2" s="41" t="s">
        <v>116</v>
      </c>
      <c r="P2" s="45" t="s">
        <v>117</v>
      </c>
      <c r="Q2" s="45" t="s">
        <v>118</v>
      </c>
      <c r="R2" s="45" t="s">
        <v>119</v>
      </c>
      <c r="S2" s="46"/>
      <c r="T2" s="46"/>
      <c r="U2" s="16"/>
      <c r="V2" s="39" t="s">
        <v>45</v>
      </c>
      <c r="W2" s="20" t="s">
        <v>58</v>
      </c>
      <c r="X2" s="20" t="s">
        <v>61</v>
      </c>
      <c r="Y2" s="41" t="s">
        <v>116</v>
      </c>
      <c r="Z2" s="45" t="s">
        <v>117</v>
      </c>
      <c r="AA2" s="45" t="s">
        <v>118</v>
      </c>
      <c r="AB2" s="45" t="s">
        <v>119</v>
      </c>
      <c r="AC2" s="9"/>
      <c r="AD2" s="36"/>
      <c r="AE2" s="16"/>
      <c r="AF2" s="39" t="s">
        <v>45</v>
      </c>
      <c r="AG2" s="20" t="s">
        <v>58</v>
      </c>
      <c r="AH2" s="20" t="s">
        <v>61</v>
      </c>
      <c r="AI2" s="41" t="s">
        <v>116</v>
      </c>
      <c r="AJ2" s="45" t="s">
        <v>117</v>
      </c>
      <c r="AK2" s="45" t="s">
        <v>118</v>
      </c>
      <c r="AL2" s="45" t="s">
        <v>119</v>
      </c>
    </row>
    <row r="3" spans="1:43" x14ac:dyDescent="0.2">
      <c r="B3" s="54">
        <v>18.023342132568359</v>
      </c>
      <c r="C3" s="62">
        <v>22.282800674438477</v>
      </c>
      <c r="D3" s="62">
        <v>24.886199951171875</v>
      </c>
      <c r="E3" s="62">
        <v>21.956489562988281</v>
      </c>
      <c r="F3" s="62">
        <v>23.692890167236328</v>
      </c>
      <c r="G3" s="62">
        <v>28.986152648925781</v>
      </c>
      <c r="H3" s="62">
        <v>24.030143737792969</v>
      </c>
      <c r="I3" s="42"/>
      <c r="K3" s="21" t="s">
        <v>11</v>
      </c>
      <c r="L3" s="18">
        <v>1</v>
      </c>
      <c r="M3" s="18">
        <v>5.5638661423517415E-2</v>
      </c>
      <c r="N3" s="18">
        <v>1.1641168508753992E-2</v>
      </c>
      <c r="O3" s="18">
        <v>7.3117037109222724E-2</v>
      </c>
      <c r="P3" s="18">
        <v>2.2154898947655342E-2</v>
      </c>
      <c r="Q3" s="18">
        <v>5.4899757989607556E-4</v>
      </c>
      <c r="R3" s="18">
        <v>1.7279194176670471E-2</v>
      </c>
      <c r="U3" s="16" t="s">
        <v>121</v>
      </c>
      <c r="V3" s="16">
        <f>L9/L28</f>
        <v>1</v>
      </c>
      <c r="W3" s="16">
        <f>M9/M28</f>
        <v>0.4286486045179993</v>
      </c>
      <c r="X3" s="16">
        <f>N9/N28</f>
        <v>0.27368491692100144</v>
      </c>
      <c r="Y3" s="16">
        <f>O9/O28</f>
        <v>0.36585141672016563</v>
      </c>
      <c r="Z3" s="16">
        <f>P9/P28</f>
        <v>0.53032546289539495</v>
      </c>
      <c r="AA3" s="16">
        <f t="shared" ref="AA3:AB3" si="0">Q9/Q28</f>
        <v>0.70785665341992976</v>
      </c>
      <c r="AB3" s="16">
        <f t="shared" si="0"/>
        <v>0.68320072198042237</v>
      </c>
      <c r="AD3" s="34"/>
      <c r="AE3" s="16" t="s">
        <v>18</v>
      </c>
      <c r="AF3" s="16">
        <v>1</v>
      </c>
      <c r="AG3" s="16">
        <f>M3/M28</f>
        <v>1.1801488894465508</v>
      </c>
      <c r="AH3" s="16">
        <f>N3/N28</f>
        <v>1.3470147410997917</v>
      </c>
      <c r="AI3" s="16">
        <f>O3/O28</f>
        <v>1.3683359241464752</v>
      </c>
      <c r="AJ3" s="16">
        <f>P3/P28</f>
        <v>1.538808695564251</v>
      </c>
      <c r="AK3" s="16">
        <f t="shared" ref="AK3:AL3" si="1">Q3/Q28</f>
        <v>1.2988915248177639</v>
      </c>
      <c r="AL3" s="16">
        <f t="shared" si="1"/>
        <v>0.85057205796298729</v>
      </c>
      <c r="AM3" s="7"/>
      <c r="AN3" s="7"/>
      <c r="AO3" s="7"/>
      <c r="AP3" s="7"/>
      <c r="AQ3" s="7"/>
    </row>
    <row r="4" spans="1:43" ht="16" thickBot="1" x14ac:dyDescent="0.25">
      <c r="B4" s="55">
        <v>18.379589080810547</v>
      </c>
      <c r="C4" s="62">
        <v>22.446748733520508</v>
      </c>
      <c r="D4" s="62">
        <v>24.311094284057617</v>
      </c>
      <c r="E4" s="62">
        <v>22.020727157592773</v>
      </c>
      <c r="F4" s="62">
        <v>23.683509826660156</v>
      </c>
      <c r="G4" s="62">
        <v>29.078603744506836</v>
      </c>
      <c r="H4" s="62"/>
      <c r="I4" s="42"/>
      <c r="J4" s="5"/>
      <c r="K4" s="21" t="s">
        <v>12</v>
      </c>
      <c r="L4" s="28">
        <v>1</v>
      </c>
      <c r="M4" s="18">
        <v>4.4863132127937577E-2</v>
      </c>
      <c r="N4" s="18">
        <v>8.6646612767966834E-3</v>
      </c>
      <c r="O4" s="18">
        <v>4.5811980911598965E-2</v>
      </c>
      <c r="P4" s="18">
        <v>1.5072613329728512E-2</v>
      </c>
      <c r="Q4" s="18">
        <v>3.144952674078324E-4</v>
      </c>
      <c r="R4" s="18">
        <v>2.0935473981010033E-2</v>
      </c>
      <c r="S4" s="7"/>
      <c r="T4" s="7"/>
      <c r="U4" s="16" t="s">
        <v>122</v>
      </c>
      <c r="V4" s="16">
        <f>L10/L28</f>
        <v>1</v>
      </c>
      <c r="W4" s="16">
        <f>M10/M28</f>
        <v>0.31513737157557731</v>
      </c>
      <c r="X4" s="16">
        <f>N10/N28</f>
        <v>0.27000258773252345</v>
      </c>
      <c r="Y4" s="16">
        <f>O10/O28</f>
        <v>0.31343233117964114</v>
      </c>
      <c r="Z4" s="16">
        <f>P10/P28</f>
        <v>0.46171537582948458</v>
      </c>
      <c r="AA4" s="16">
        <f t="shared" ref="AA4:AB4" si="2">Q10/Q28</f>
        <v>0.82911615020333584</v>
      </c>
      <c r="AB4" s="16">
        <f t="shared" si="2"/>
        <v>0.59459378300551891</v>
      </c>
      <c r="AD4" s="34"/>
      <c r="AE4" s="16" t="s">
        <v>19</v>
      </c>
      <c r="AF4" s="16">
        <v>1</v>
      </c>
      <c r="AG4" s="44">
        <f>M4/M28</f>
        <v>0.95158967170084496</v>
      </c>
      <c r="AH4" s="44">
        <f>N4/N28</f>
        <v>1.0025992199756346</v>
      </c>
      <c r="AI4" s="44">
        <f>O4/O28</f>
        <v>0.85734025496701149</v>
      </c>
      <c r="AJ4" s="16">
        <f>P4/P28</f>
        <v>1.0468957006512769</v>
      </c>
      <c r="AK4" s="16">
        <f t="shared" ref="AK4:AL4" si="3">Q4/Q28</f>
        <v>0.74407475076421536</v>
      </c>
      <c r="AL4" s="16">
        <f t="shared" si="3"/>
        <v>1.0305532194609284</v>
      </c>
      <c r="AM4" s="7"/>
      <c r="AN4" s="7"/>
      <c r="AO4" s="7"/>
      <c r="AP4" s="7"/>
      <c r="AQ4" s="7"/>
    </row>
    <row r="5" spans="1:43" ht="16" thickBot="1" x14ac:dyDescent="0.25">
      <c r="B5" s="56"/>
      <c r="C5" s="62">
        <v>22.378152847290039</v>
      </c>
      <c r="D5" s="62">
        <v>24.680963516235352</v>
      </c>
      <c r="E5" s="62">
        <v>21.948125839233398</v>
      </c>
      <c r="F5" s="62">
        <v>23.71668815612793</v>
      </c>
      <c r="G5" s="62"/>
      <c r="H5" s="62">
        <v>24.082427978515625</v>
      </c>
      <c r="I5" s="42"/>
      <c r="K5" s="21" t="s">
        <v>13</v>
      </c>
      <c r="L5" s="28">
        <v>1</v>
      </c>
      <c r="M5" s="18">
        <v>3.2239277008948304E-2</v>
      </c>
      <c r="N5" s="18">
        <v>7.5590411753996088E-3</v>
      </c>
      <c r="O5" s="18">
        <v>3.951106441709467E-2</v>
      </c>
      <c r="P5" s="18">
        <v>9.5940831045871738E-3</v>
      </c>
      <c r="Q5" s="18">
        <v>3.6980713853402219E-4</v>
      </c>
      <c r="R5" s="18">
        <v>1.401052844224571E-2</v>
      </c>
      <c r="U5" s="16" t="s">
        <v>123</v>
      </c>
      <c r="V5" s="16">
        <f>L11/L28</f>
        <v>1</v>
      </c>
      <c r="W5" s="16">
        <f>M11/M28</f>
        <v>1.0021610811374273</v>
      </c>
      <c r="X5" s="16">
        <f>N11/N28</f>
        <v>0.87721594480868292</v>
      </c>
      <c r="Y5" s="16">
        <f>O11/O28</f>
        <v>1.1244855360605177</v>
      </c>
      <c r="Z5" s="16">
        <f>P11/P28</f>
        <v>1.0099936593145442</v>
      </c>
      <c r="AA5" s="16">
        <f t="shared" ref="AA5:AB5" si="4">Q11/Q28</f>
        <v>1.1191458779964709</v>
      </c>
      <c r="AB5" s="16">
        <f t="shared" si="4"/>
        <v>1.717946647143487</v>
      </c>
      <c r="AC5" s="8"/>
      <c r="AD5" s="34"/>
      <c r="AE5" s="16" t="s">
        <v>20</v>
      </c>
      <c r="AF5" s="16">
        <v>1</v>
      </c>
      <c r="AG5" s="44">
        <f>M5/M28</f>
        <v>0.68382570653628705</v>
      </c>
      <c r="AH5" s="44">
        <f>N5/N28</f>
        <v>0.87466648079071663</v>
      </c>
      <c r="AI5" s="44">
        <f>O5/O28</f>
        <v>0.73942286203986041</v>
      </c>
      <c r="AJ5" s="40">
        <f>P5/P28</f>
        <v>0.66637444576867411</v>
      </c>
      <c r="AK5" s="40">
        <f t="shared" ref="AK5:AL5" si="5">Q5/Q28</f>
        <v>0.87493893534080358</v>
      </c>
      <c r="AL5" s="40">
        <f t="shared" si="5"/>
        <v>0.68967128260874611</v>
      </c>
      <c r="AM5" s="7"/>
      <c r="AN5" s="7"/>
      <c r="AO5" s="7"/>
      <c r="AP5" s="7"/>
      <c r="AQ5" s="7"/>
    </row>
    <row r="6" spans="1:43" ht="16" thickBot="1" x14ac:dyDescent="0.25">
      <c r="A6" s="9" t="s">
        <v>1</v>
      </c>
      <c r="B6" s="53">
        <f t="shared" ref="B6:H6" si="6">AVERAGE(B3:B5)</f>
        <v>18.201465606689453</v>
      </c>
      <c r="C6" s="53">
        <f t="shared" si="6"/>
        <v>22.369234085083008</v>
      </c>
      <c r="D6" s="53">
        <f t="shared" si="6"/>
        <v>24.626085917154949</v>
      </c>
      <c r="E6" s="53">
        <f t="shared" si="6"/>
        <v>21.975114186604817</v>
      </c>
      <c r="F6" s="53">
        <f t="shared" si="6"/>
        <v>23.697696050008137</v>
      </c>
      <c r="G6" s="53">
        <f t="shared" si="6"/>
        <v>29.032378196716309</v>
      </c>
      <c r="H6" s="53">
        <f t="shared" si="6"/>
        <v>24.056285858154297</v>
      </c>
      <c r="I6" s="10"/>
      <c r="J6" s="5"/>
      <c r="K6" s="21" t="s">
        <v>14</v>
      </c>
      <c r="L6" s="28">
        <v>1</v>
      </c>
      <c r="M6" s="18">
        <v>3.5680376352486873E-2</v>
      </c>
      <c r="N6" s="18">
        <v>5.5385831684517566E-3</v>
      </c>
      <c r="O6" s="18">
        <v>3.42964323919209E-2</v>
      </c>
      <c r="P6" s="18">
        <v>8.7002552166856855E-3</v>
      </c>
      <c r="Q6" s="18">
        <v>1.851519403331025E-4</v>
      </c>
      <c r="R6" s="18">
        <v>1.40642489240108E-2</v>
      </c>
      <c r="S6" s="7"/>
      <c r="T6" s="7"/>
      <c r="U6" s="16" t="s">
        <v>124</v>
      </c>
      <c r="V6" s="16">
        <f>L12/L28</f>
        <v>1</v>
      </c>
      <c r="W6" s="16">
        <f>M12/M28</f>
        <v>1.0585502647086895</v>
      </c>
      <c r="X6" s="16">
        <f>N12/N28</f>
        <v>0.99356419053779932</v>
      </c>
      <c r="Y6" s="16">
        <f>O12/O28</f>
        <v>1.4395931509497324</v>
      </c>
      <c r="Z6" s="16">
        <f>P12/P28</f>
        <v>1.5379643048089242</v>
      </c>
      <c r="AA6" s="16">
        <f t="shared" ref="AA6:AB6" si="7">Q12/Q28</f>
        <v>1.4083602457421107</v>
      </c>
      <c r="AB6" s="16">
        <f t="shared" si="7"/>
        <v>2.3685738923571762</v>
      </c>
      <c r="AD6" s="34"/>
      <c r="AE6" s="16" t="s">
        <v>21</v>
      </c>
      <c r="AF6" s="16">
        <v>1</v>
      </c>
      <c r="AG6" s="44">
        <f>M6/M28</f>
        <v>0.75681469413683677</v>
      </c>
      <c r="AH6" s="44">
        <f>N6/N28</f>
        <v>0.64087665830981466</v>
      </c>
      <c r="AI6" s="44">
        <f>O6/O28</f>
        <v>0.64183454865414302</v>
      </c>
      <c r="AJ6" s="44">
        <f>P6/P28</f>
        <v>0.60429200840390329</v>
      </c>
      <c r="AK6" s="44">
        <f t="shared" ref="AK6:AL6" si="8">Q6/Q28</f>
        <v>0.43805709698712331</v>
      </c>
      <c r="AL6" s="44">
        <f t="shared" si="8"/>
        <v>0.69231568490335016</v>
      </c>
    </row>
    <row r="7" spans="1:43" ht="16" thickBot="1" x14ac:dyDescent="0.25">
      <c r="A7" s="9" t="s">
        <v>2</v>
      </c>
      <c r="B7" s="18">
        <f>B6-B6</f>
        <v>0</v>
      </c>
      <c r="C7" s="18">
        <f>C6-B6</f>
        <v>4.1677684783935547</v>
      </c>
      <c r="D7" s="18">
        <f>D6-B6</f>
        <v>6.424620310465496</v>
      </c>
      <c r="E7" s="18">
        <f>E6-B6</f>
        <v>3.7736485799153634</v>
      </c>
      <c r="F7" s="18">
        <f>F6-B6</f>
        <v>5.4962304433186837</v>
      </c>
      <c r="G7" s="18">
        <f>G6-B6</f>
        <v>10.830912590026855</v>
      </c>
      <c r="H7" s="18">
        <f>H6-B6</f>
        <v>5.8548202514648438</v>
      </c>
      <c r="I7" s="5"/>
      <c r="J7" s="5"/>
      <c r="K7" s="21" t="s">
        <v>15</v>
      </c>
      <c r="L7" s="28">
        <v>1</v>
      </c>
      <c r="M7" s="18">
        <v>3.397781935666188E-2</v>
      </c>
      <c r="N7" s="18">
        <v>6.4407402362725765E-3</v>
      </c>
      <c r="O7" s="18">
        <v>3.6187795491188335E-2</v>
      </c>
      <c r="P7" s="18">
        <v>1.0065786859916116E-2</v>
      </c>
      <c r="Q7" s="18">
        <v>2.5527546394291968E-4</v>
      </c>
      <c r="R7" s="18">
        <v>2.1854809602513094E-2</v>
      </c>
      <c r="S7" s="7"/>
      <c r="T7" s="7"/>
      <c r="U7" s="16"/>
      <c r="V7" s="16"/>
      <c r="W7" s="16"/>
      <c r="X7" s="16"/>
      <c r="Y7" s="16"/>
      <c r="Z7" s="16"/>
      <c r="AA7" s="16"/>
      <c r="AB7" s="16"/>
      <c r="AD7" s="34"/>
      <c r="AE7" s="16" t="s">
        <v>22</v>
      </c>
      <c r="AF7" s="16">
        <v>1</v>
      </c>
      <c r="AG7" s="44">
        <f>M7/M28</f>
        <v>0.72070184209411958</v>
      </c>
      <c r="AH7" s="44">
        <f>N7/N28</f>
        <v>0.74526642538759391</v>
      </c>
      <c r="AI7" s="44">
        <f>O7/O28</f>
        <v>0.67723013054112025</v>
      </c>
      <c r="AJ7" s="44">
        <f>P7/P28</f>
        <v>0.69913748576923818</v>
      </c>
      <c r="AK7" s="44">
        <f t="shared" ref="AK7:AL7" si="9">Q7/Q28</f>
        <v>0.60396465986634718</v>
      </c>
      <c r="AL7" s="44">
        <f t="shared" si="9"/>
        <v>1.0758077135967896</v>
      </c>
    </row>
    <row r="8" spans="1:43" ht="16" thickBot="1" x14ac:dyDescent="0.25">
      <c r="A8" s="9" t="s">
        <v>3</v>
      </c>
      <c r="B8" s="18">
        <v>1</v>
      </c>
      <c r="C8" s="18">
        <f>2^-C7</f>
        <v>5.5638661423517415E-2</v>
      </c>
      <c r="D8" s="18">
        <f>2^-D7</f>
        <v>1.1641168508753992E-2</v>
      </c>
      <c r="E8" s="18">
        <f>2^-E7</f>
        <v>7.3117037109222724E-2</v>
      </c>
      <c r="F8" s="18">
        <f>2^-F7</f>
        <v>2.2154898947655342E-2</v>
      </c>
      <c r="G8" s="18">
        <f t="shared" ref="G8:H8" si="10">2^-G7</f>
        <v>5.4899757989607556E-4</v>
      </c>
      <c r="H8" s="18">
        <f t="shared" si="10"/>
        <v>1.7279194176670471E-2</v>
      </c>
      <c r="I8" s="5"/>
      <c r="K8" s="22" t="s">
        <v>16</v>
      </c>
      <c r="L8" s="28">
        <v>1</v>
      </c>
      <c r="M8" s="18">
        <v>8.0473489470327675E-2</v>
      </c>
      <c r="N8" s="18">
        <v>1.2008995448340517E-2</v>
      </c>
      <c r="O8" s="18">
        <v>9.1685720383960084E-2</v>
      </c>
      <c r="P8" s="18">
        <v>2.0796975566498122E-2</v>
      </c>
      <c r="Q8" s="18">
        <v>8.6226997105029424E-4</v>
      </c>
      <c r="R8" s="18">
        <v>3.374449502637264E-2</v>
      </c>
      <c r="U8" s="16" t="s">
        <v>5</v>
      </c>
      <c r="V8" s="16">
        <f>AVERAGE(V3:V6)</f>
        <v>1</v>
      </c>
      <c r="W8" s="16">
        <f t="shared" ref="W8:AB8" si="11">AVERAGE(W3:W6)</f>
        <v>0.70112433048492329</v>
      </c>
      <c r="X8" s="16">
        <f t="shared" si="11"/>
        <v>0.60361691000000184</v>
      </c>
      <c r="Y8" s="16">
        <f t="shared" si="11"/>
        <v>0.81084060872751418</v>
      </c>
      <c r="Z8" s="16">
        <f t="shared" si="11"/>
        <v>0.88499970071208711</v>
      </c>
      <c r="AA8" s="16">
        <f t="shared" si="11"/>
        <v>1.0161197318404618</v>
      </c>
      <c r="AB8" s="16">
        <f t="shared" si="11"/>
        <v>1.341078761121651</v>
      </c>
      <c r="AD8" s="34"/>
      <c r="AE8" s="16" t="s">
        <v>23</v>
      </c>
      <c r="AF8" s="16">
        <v>1</v>
      </c>
      <c r="AG8" s="44">
        <f>M8/M28</f>
        <v>1.7069191960853605</v>
      </c>
      <c r="AH8" s="44">
        <f>N8/N28</f>
        <v>1.3895764744364483</v>
      </c>
      <c r="AI8" s="44">
        <f>O8/O28</f>
        <v>1.71583627965139</v>
      </c>
      <c r="AJ8" s="44">
        <f>P8/P28</f>
        <v>1.4444916638426561</v>
      </c>
      <c r="AK8" s="44">
        <f t="shared" ref="AK8:AL8" si="12">Q8/Q28</f>
        <v>2.0400730322237473</v>
      </c>
      <c r="AL8" s="44">
        <f t="shared" si="12"/>
        <v>1.6610800414671989</v>
      </c>
    </row>
    <row r="9" spans="1:43" ht="16" thickBot="1" x14ac:dyDescent="0.25">
      <c r="B9" s="5"/>
      <c r="C9" s="5"/>
      <c r="D9" s="5"/>
      <c r="E9" s="5"/>
      <c r="F9" s="5"/>
      <c r="G9" s="5"/>
      <c r="H9" s="5"/>
      <c r="I9" s="5"/>
      <c r="J9" s="6"/>
      <c r="K9" s="21" t="s">
        <v>125</v>
      </c>
      <c r="L9" s="16">
        <v>1</v>
      </c>
      <c r="M9" s="18">
        <v>2.0208835334010054E-2</v>
      </c>
      <c r="N9" s="18">
        <v>2.3652393243896084E-3</v>
      </c>
      <c r="O9" s="47">
        <v>1.9549272324685802E-2</v>
      </c>
      <c r="P9" s="44">
        <v>7.6353266482600528E-3</v>
      </c>
      <c r="Q9" s="44">
        <v>2.9918710085924941E-4</v>
      </c>
      <c r="R9" s="44">
        <v>1.3879080350949969E-2</v>
      </c>
      <c r="S9" s="6"/>
      <c r="T9" s="6"/>
      <c r="U9" s="16" t="s">
        <v>6</v>
      </c>
      <c r="V9" s="16">
        <f>STDEV(V3:V6)</f>
        <v>0</v>
      </c>
      <c r="W9" s="16">
        <f t="shared" ref="W9:AB9" si="13">STDEV(W3:W6)</f>
        <v>0.38366885782248816</v>
      </c>
      <c r="X9" s="16">
        <f t="shared" si="13"/>
        <v>0.38603495071739108</v>
      </c>
      <c r="Y9" s="16">
        <f t="shared" si="13"/>
        <v>0.55950373110734541</v>
      </c>
      <c r="Z9" s="16">
        <f t="shared" si="13"/>
        <v>0.49898219692778056</v>
      </c>
      <c r="AA9" s="16">
        <f t="shared" si="13"/>
        <v>0.31329617116503128</v>
      </c>
      <c r="AB9" s="16">
        <f t="shared" si="13"/>
        <v>0.85397482108951883</v>
      </c>
      <c r="AC9" s="6"/>
      <c r="AD9" s="37"/>
      <c r="AE9" s="16" t="s">
        <v>5</v>
      </c>
      <c r="AF9" s="16">
        <f>AVERAGE(AF3:AF8)</f>
        <v>1</v>
      </c>
      <c r="AG9" s="16">
        <f t="shared" ref="AG9:AL9" si="14">AVERAGE(AG3:AG8)</f>
        <v>0.99999999999999989</v>
      </c>
      <c r="AH9" s="16">
        <f t="shared" si="14"/>
        <v>0.99999999999999989</v>
      </c>
      <c r="AI9" s="16">
        <f t="shared" si="14"/>
        <v>1</v>
      </c>
      <c r="AJ9" s="16">
        <f t="shared" si="14"/>
        <v>1</v>
      </c>
      <c r="AK9" s="16">
        <f t="shared" si="14"/>
        <v>1.0000000000000002</v>
      </c>
      <c r="AL9" s="16">
        <f t="shared" si="14"/>
        <v>1</v>
      </c>
    </row>
    <row r="10" spans="1:43" x14ac:dyDescent="0.2">
      <c r="B10" s="25" t="s">
        <v>47</v>
      </c>
      <c r="C10" s="52" t="s">
        <v>59</v>
      </c>
      <c r="D10" s="52" t="s">
        <v>62</v>
      </c>
      <c r="E10" s="52" t="s">
        <v>68</v>
      </c>
      <c r="F10" s="52" t="s">
        <v>69</v>
      </c>
      <c r="G10" s="52" t="s">
        <v>66</v>
      </c>
      <c r="H10" s="52" t="s">
        <v>70</v>
      </c>
      <c r="I10" s="12"/>
      <c r="K10" s="21" t="s">
        <v>126</v>
      </c>
      <c r="L10" s="16">
        <v>1</v>
      </c>
      <c r="M10" s="18">
        <v>1.4857296122367667E-2</v>
      </c>
      <c r="N10" s="18">
        <v>2.3334159053283021E-3</v>
      </c>
      <c r="O10" s="47">
        <v>1.6748258220573329E-2</v>
      </c>
      <c r="P10" s="44">
        <v>6.6475173447925378E-3</v>
      </c>
      <c r="Q10" s="44">
        <v>3.5043939483571975E-4</v>
      </c>
      <c r="R10" s="44">
        <v>1.20790488431969E-2</v>
      </c>
      <c r="U10" s="16" t="s">
        <v>7</v>
      </c>
      <c r="V10" s="16">
        <f>V9/SQRT(5)</f>
        <v>0</v>
      </c>
      <c r="W10" s="16">
        <f t="shared" ref="W10:AB10" si="15">W9/SQRT(5)</f>
        <v>0.17158192938815708</v>
      </c>
      <c r="X10" s="16">
        <f t="shared" si="15"/>
        <v>0.17264007829897351</v>
      </c>
      <c r="Y10" s="16">
        <f t="shared" si="15"/>
        <v>0.25021767528415761</v>
      </c>
      <c r="Z10" s="16">
        <f t="shared" si="15"/>
        <v>0.2231516223785408</v>
      </c>
      <c r="AA10" s="16">
        <f t="shared" si="15"/>
        <v>0.14011030716308387</v>
      </c>
      <c r="AB10" s="16">
        <f t="shared" si="15"/>
        <v>0.38190915020587701</v>
      </c>
      <c r="AC10" s="37"/>
      <c r="AD10" s="37"/>
      <c r="AE10" s="16" t="s">
        <v>6</v>
      </c>
      <c r="AF10" s="16">
        <f>STDEV(AF3:AF8)</f>
        <v>0</v>
      </c>
      <c r="AG10" s="16">
        <f t="shared" ref="AG10:AL10" si="16">STDEV(AG3:AG8)</f>
        <v>0.39284721454873228</v>
      </c>
      <c r="AH10" s="16">
        <f t="shared" si="16"/>
        <v>0.31040717631469011</v>
      </c>
      <c r="AI10" s="16">
        <f t="shared" si="16"/>
        <v>0.4401836114919862</v>
      </c>
      <c r="AJ10" s="16">
        <f t="shared" si="16"/>
        <v>0.41194561143414743</v>
      </c>
      <c r="AK10" s="16">
        <f t="shared" si="16"/>
        <v>0.58734144684985301</v>
      </c>
      <c r="AL10" s="16">
        <f t="shared" si="16"/>
        <v>0.3624939696993833</v>
      </c>
    </row>
    <row r="11" spans="1:43" x14ac:dyDescent="0.2">
      <c r="B11" s="50">
        <v>19.32676887512207</v>
      </c>
      <c r="C11" s="62">
        <v>23.403676986694336</v>
      </c>
      <c r="D11" s="62">
        <v>25.611928939819336</v>
      </c>
      <c r="E11" s="62">
        <v>23.46586799621582</v>
      </c>
      <c r="F11" s="62"/>
      <c r="G11" s="62">
        <v>30.756986618041992</v>
      </c>
      <c r="H11" s="62">
        <v>24.551292419433594</v>
      </c>
      <c r="I11" s="42"/>
      <c r="J11" s="5"/>
      <c r="K11" s="57" t="s">
        <v>127</v>
      </c>
      <c r="L11" s="58">
        <v>1</v>
      </c>
      <c r="M11" s="58">
        <v>4.7247344452766883E-2</v>
      </c>
      <c r="N11" s="58">
        <v>7.5810741490075434E-3</v>
      </c>
      <c r="O11" s="59">
        <v>6.0086890373945809E-2</v>
      </c>
      <c r="P11" s="58">
        <v>1.4541318569610375E-2</v>
      </c>
      <c r="Q11" s="58">
        <v>4.7302516555948232E-4</v>
      </c>
      <c r="R11" s="58">
        <v>3.4899728274925337E-2</v>
      </c>
      <c r="U11" s="17" t="s">
        <v>8</v>
      </c>
      <c r="V11" s="17" t="e">
        <f>TTEST(V3:V7,AF3:AF8,2,2)</f>
        <v>#DIV/0!</v>
      </c>
      <c r="W11" s="17">
        <f>TTEST(V1:W7,AG3:AG8,2,2)</f>
        <v>0.43234945437184091</v>
      </c>
      <c r="X11" s="17">
        <f>TTEST(X3:X7,AH3:AH8,2,2)</f>
        <v>0.10918927061087673</v>
      </c>
      <c r="Y11" s="17">
        <f>TTEST(Y3:Y7,AI3:AI8,2,2)</f>
        <v>0.56507082207894221</v>
      </c>
      <c r="Z11" s="17">
        <f>TTEST(Z3:Z7,AJ3:AJ8,2,2)</f>
        <v>0.70037394013067411</v>
      </c>
      <c r="AA11" s="17">
        <f t="shared" ref="AA11:AB11" si="17">TTEST(AA3:AA7,AK3:AK8,2,2)</f>
        <v>0.96157547506593177</v>
      </c>
      <c r="AB11" s="17">
        <f t="shared" si="17"/>
        <v>0.40141954834633153</v>
      </c>
      <c r="AE11" s="16" t="s">
        <v>7</v>
      </c>
      <c r="AF11" s="16">
        <f>AF10/SQRT(6)</f>
        <v>0</v>
      </c>
      <c r="AG11" s="16">
        <f t="shared" ref="AG11:AL11" si="18">AG10/SQRT(6)</f>
        <v>0.16037920375301037</v>
      </c>
      <c r="AH11" s="16">
        <f t="shared" si="18"/>
        <v>0.12672319907818716</v>
      </c>
      <c r="AI11" s="16">
        <f t="shared" si="18"/>
        <v>0.17970420688181263</v>
      </c>
      <c r="AJ11" s="16">
        <f t="shared" si="18"/>
        <v>0.1681760916320815</v>
      </c>
      <c r="AK11" s="16">
        <f t="shared" si="18"/>
        <v>0.23978114159502437</v>
      </c>
      <c r="AL11" s="16">
        <f t="shared" si="18"/>
        <v>0.14798754343323262</v>
      </c>
    </row>
    <row r="12" spans="1:43" x14ac:dyDescent="0.2">
      <c r="B12" s="50"/>
      <c r="C12" s="62">
        <v>23.31871223449707</v>
      </c>
      <c r="D12" s="62">
        <v>25.877939224243164</v>
      </c>
      <c r="E12" s="62">
        <v>23.523571014404297</v>
      </c>
      <c r="F12" s="62">
        <v>25.045368194580078</v>
      </c>
      <c r="G12" s="62">
        <v>30.464820861816406</v>
      </c>
      <c r="H12" s="62"/>
      <c r="I12" s="42"/>
      <c r="K12" s="16" t="s">
        <v>128</v>
      </c>
      <c r="L12" s="16">
        <v>1</v>
      </c>
      <c r="M12" s="16">
        <v>4.990583841122103E-2</v>
      </c>
      <c r="N12" s="16">
        <v>8.5865787607274681E-3</v>
      </c>
      <c r="O12" s="16">
        <v>7.692466738811346E-2</v>
      </c>
      <c r="P12" s="16">
        <v>2.2142741886215199E-2</v>
      </c>
      <c r="Q12" s="16">
        <v>5.9526631112843704E-4</v>
      </c>
      <c r="R12" s="16">
        <v>4.8117085230670452E-2</v>
      </c>
      <c r="Z12" s="8"/>
      <c r="AD12" s="15"/>
      <c r="AE12" s="15"/>
      <c r="AF12" s="31"/>
      <c r="AG12" s="31"/>
      <c r="AH12" s="31"/>
      <c r="AI12" s="31"/>
      <c r="AL12" s="31"/>
      <c r="AM12" s="31"/>
      <c r="AN12" s="31"/>
      <c r="AO12" s="31"/>
      <c r="AP12" s="31"/>
      <c r="AQ12" s="31"/>
    </row>
    <row r="13" spans="1:43" x14ac:dyDescent="0.2">
      <c r="B13" s="50">
        <v>18.625690460205078</v>
      </c>
      <c r="C13" s="62">
        <v>23.641277313232422</v>
      </c>
      <c r="D13" s="62">
        <v>25.990743637084961</v>
      </c>
      <c r="E13" s="62">
        <v>23.28364372253418</v>
      </c>
      <c r="F13" s="62">
        <v>25.010944366455078</v>
      </c>
      <c r="G13" s="62"/>
      <c r="H13" s="62">
        <v>24.556980133056641</v>
      </c>
      <c r="I13" s="42"/>
      <c r="J13" s="5"/>
      <c r="AD13" s="15"/>
      <c r="AE13" s="15"/>
      <c r="AF13" s="31"/>
      <c r="AG13" s="31"/>
      <c r="AH13" s="31"/>
      <c r="AI13" s="31"/>
      <c r="AL13" s="31"/>
      <c r="AM13" s="31"/>
      <c r="AN13" s="31"/>
      <c r="AO13" s="31"/>
      <c r="AP13" s="31"/>
      <c r="AQ13" s="31"/>
    </row>
    <row r="14" spans="1:43" x14ac:dyDescent="0.2">
      <c r="A14" s="9" t="s">
        <v>1</v>
      </c>
      <c r="B14" s="29">
        <f t="shared" ref="B14:H14" si="19">AVERAGE(B11:B13)</f>
        <v>18.976229667663574</v>
      </c>
      <c r="C14" s="53">
        <f t="shared" si="19"/>
        <v>23.454555511474609</v>
      </c>
      <c r="D14" s="53">
        <f t="shared" si="19"/>
        <v>25.826870600382488</v>
      </c>
      <c r="E14" s="53">
        <f t="shared" si="19"/>
        <v>23.424360911051433</v>
      </c>
      <c r="F14" s="53">
        <f t="shared" si="19"/>
        <v>25.028156280517578</v>
      </c>
      <c r="G14" s="53">
        <f t="shared" si="19"/>
        <v>30.610903739929199</v>
      </c>
      <c r="H14" s="53">
        <f t="shared" si="19"/>
        <v>24.554136276245117</v>
      </c>
      <c r="I14" s="10"/>
      <c r="J14" s="5"/>
      <c r="W14" s="12"/>
      <c r="X14" s="12"/>
      <c r="Y14" s="12"/>
      <c r="Z14" s="8"/>
      <c r="AD14" s="15"/>
      <c r="AE14" s="15"/>
      <c r="AF14" s="31"/>
      <c r="AG14" s="31"/>
      <c r="AH14" s="31"/>
      <c r="AI14" s="31"/>
      <c r="AL14" s="31"/>
      <c r="AM14" s="31"/>
      <c r="AN14" s="31"/>
      <c r="AO14" s="31"/>
      <c r="AP14" s="31"/>
      <c r="AQ14" s="31"/>
    </row>
    <row r="15" spans="1:43" x14ac:dyDescent="0.2">
      <c r="A15" s="9" t="s">
        <v>2</v>
      </c>
      <c r="B15" s="27">
        <f>B14-B14</f>
        <v>0</v>
      </c>
      <c r="C15" s="18">
        <f>C14-B14</f>
        <v>4.4783258438110352</v>
      </c>
      <c r="D15" s="18">
        <f>D14-B14</f>
        <v>6.8506409327189139</v>
      </c>
      <c r="E15" s="18">
        <f>E14-B14</f>
        <v>4.4481312433878593</v>
      </c>
      <c r="F15" s="18">
        <f>F14-B14</f>
        <v>6.0519266128540039</v>
      </c>
      <c r="G15" s="18">
        <f>G14-B14</f>
        <v>11.634674072265625</v>
      </c>
      <c r="H15" s="18">
        <f>H14-B14</f>
        <v>5.577906608581543</v>
      </c>
      <c r="I15" s="5"/>
      <c r="J15" s="5"/>
      <c r="AD15" s="15"/>
      <c r="AE15" s="15"/>
      <c r="AF15" s="31"/>
      <c r="AG15" s="31"/>
      <c r="AH15" s="31"/>
      <c r="AI15" s="31"/>
      <c r="AL15" s="31"/>
      <c r="AM15" s="31"/>
      <c r="AN15" s="31"/>
      <c r="AO15" s="31"/>
      <c r="AP15" s="31"/>
      <c r="AQ15" s="31"/>
    </row>
    <row r="16" spans="1:43" ht="16" thickBot="1" x14ac:dyDescent="0.25">
      <c r="A16" s="9" t="s">
        <v>3</v>
      </c>
      <c r="B16" s="28">
        <v>1</v>
      </c>
      <c r="C16" s="18">
        <f>2^-C15</f>
        <v>4.4863132127937577E-2</v>
      </c>
      <c r="D16" s="18">
        <f>2^-D15</f>
        <v>8.6646612767966834E-3</v>
      </c>
      <c r="E16" s="18">
        <f>2^-E15</f>
        <v>4.5811980911598965E-2</v>
      </c>
      <c r="F16" s="18">
        <f>2^-F15</f>
        <v>1.5072613329728512E-2</v>
      </c>
      <c r="G16" s="18">
        <f t="shared" ref="G16:H16" si="20">2^-G15</f>
        <v>3.144952674078324E-4</v>
      </c>
      <c r="H16" s="18">
        <f t="shared" si="20"/>
        <v>2.0935473981010033E-2</v>
      </c>
      <c r="I16" s="5"/>
      <c r="J16" s="6"/>
      <c r="AD16" s="15"/>
      <c r="AE16" s="15"/>
      <c r="AF16" s="31"/>
      <c r="AG16" s="31"/>
      <c r="AH16" s="31"/>
      <c r="AI16" s="31"/>
      <c r="AL16" s="31"/>
      <c r="AM16" s="31"/>
      <c r="AN16" s="31"/>
      <c r="AO16" s="31"/>
      <c r="AP16" s="31"/>
      <c r="AQ16" s="31"/>
    </row>
    <row r="17" spans="1:43" ht="16" thickBot="1" x14ac:dyDescent="0.25">
      <c r="B17" s="5"/>
      <c r="C17" s="5"/>
      <c r="D17" s="5"/>
      <c r="E17" s="5"/>
      <c r="F17" s="5"/>
      <c r="G17" s="5"/>
      <c r="H17" s="5"/>
      <c r="I17" s="5"/>
      <c r="M17" s="5"/>
      <c r="N17" s="5"/>
      <c r="AD17" s="15"/>
      <c r="AL17" s="31"/>
    </row>
    <row r="18" spans="1:43" x14ac:dyDescent="0.2">
      <c r="B18" s="25" t="s">
        <v>48</v>
      </c>
      <c r="C18" s="52" t="s">
        <v>71</v>
      </c>
      <c r="D18" s="52" t="s">
        <v>63</v>
      </c>
      <c r="E18" s="52" t="s">
        <v>72</v>
      </c>
      <c r="F18" s="52" t="s">
        <v>73</v>
      </c>
      <c r="G18" s="52" t="s">
        <v>66</v>
      </c>
      <c r="H18" s="52" t="s">
        <v>74</v>
      </c>
      <c r="I18" s="12"/>
      <c r="J18" s="5"/>
      <c r="K18" s="5"/>
      <c r="L18" s="32"/>
      <c r="M18" s="32"/>
      <c r="N18" s="32"/>
      <c r="O18" s="46"/>
      <c r="P18" s="46"/>
      <c r="Q18" s="46"/>
      <c r="R18" s="46"/>
      <c r="S18" s="46"/>
      <c r="T18" s="7"/>
      <c r="AD18" s="15"/>
      <c r="AE18" s="15"/>
      <c r="AF18" s="31"/>
      <c r="AG18" s="31"/>
      <c r="AH18" s="31"/>
      <c r="AI18" s="31"/>
      <c r="AL18" s="31"/>
      <c r="AM18" s="31"/>
      <c r="AN18" s="31"/>
      <c r="AO18" s="31"/>
      <c r="AP18" s="31"/>
      <c r="AQ18" s="31"/>
    </row>
    <row r="19" spans="1:43" x14ac:dyDescent="0.2">
      <c r="B19" s="50">
        <v>18.100208282470703</v>
      </c>
      <c r="C19" s="62">
        <v>23.162979125976562</v>
      </c>
      <c r="D19" s="62">
        <v>25.260717391967773</v>
      </c>
      <c r="E19" s="62">
        <v>22.853841781616211</v>
      </c>
      <c r="F19" s="62">
        <v>24.901042938232422</v>
      </c>
      <c r="G19" s="62"/>
      <c r="H19" s="62">
        <v>24.319219589233398</v>
      </c>
      <c r="I19" s="42"/>
      <c r="J19"/>
      <c r="AL19" s="31"/>
    </row>
    <row r="20" spans="1:43" x14ac:dyDescent="0.2">
      <c r="B20" s="50">
        <v>18.435703277587891</v>
      </c>
      <c r="C20" s="62">
        <v>22.979156494140625</v>
      </c>
      <c r="D20" s="62"/>
      <c r="E20" s="62">
        <v>22.846956253051758</v>
      </c>
      <c r="F20" s="62">
        <v>24.82805061340332</v>
      </c>
      <c r="G20" s="62">
        <v>29.550382614135742</v>
      </c>
      <c r="H20" s="62">
        <v>24.3114013671875</v>
      </c>
      <c r="I20" s="42"/>
      <c r="J20"/>
      <c r="V20" s="7"/>
      <c r="W20" s="7"/>
      <c r="X20" s="7"/>
      <c r="AE20" s="15"/>
      <c r="AF20"/>
      <c r="AG20"/>
      <c r="AH20"/>
      <c r="AI20"/>
      <c r="AL20"/>
      <c r="AM20"/>
      <c r="AN20"/>
      <c r="AO20"/>
      <c r="AP20"/>
      <c r="AQ20"/>
    </row>
    <row r="21" spans="1:43" x14ac:dyDescent="0.2">
      <c r="B21" s="50">
        <v>17.973180770874023</v>
      </c>
      <c r="C21" s="62">
        <v>23.232067108154297</v>
      </c>
      <c r="D21" s="62">
        <v>25.173839569091797</v>
      </c>
      <c r="E21" s="62">
        <v>22.793092727661133</v>
      </c>
      <c r="F21" s="62">
        <v>24.89091682434082</v>
      </c>
      <c r="G21" s="62">
        <v>29.590890884399414</v>
      </c>
      <c r="H21" s="62">
        <v>24.350505828857422</v>
      </c>
      <c r="I21" s="42"/>
      <c r="J21"/>
      <c r="V21" s="12"/>
      <c r="W21" s="12"/>
      <c r="X21" s="12"/>
      <c r="AE21" s="15"/>
      <c r="AF21"/>
      <c r="AG21"/>
      <c r="AH21"/>
      <c r="AI21"/>
      <c r="AL21"/>
      <c r="AM21"/>
      <c r="AN21"/>
      <c r="AO21"/>
      <c r="AP21"/>
      <c r="AQ21"/>
    </row>
    <row r="22" spans="1:43" x14ac:dyDescent="0.2">
      <c r="A22" s="9" t="s">
        <v>1</v>
      </c>
      <c r="B22" s="30">
        <f t="shared" ref="B22:H22" si="21">AVERAGE(B19:B21)</f>
        <v>18.169697443644207</v>
      </c>
      <c r="C22" s="53">
        <f t="shared" si="21"/>
        <v>23.12473424275716</v>
      </c>
      <c r="D22" s="53">
        <f t="shared" si="21"/>
        <v>25.217278480529785</v>
      </c>
      <c r="E22" s="53">
        <f t="shared" si="21"/>
        <v>22.831296920776367</v>
      </c>
      <c r="F22" s="53">
        <f t="shared" si="21"/>
        <v>24.873336791992188</v>
      </c>
      <c r="G22" s="53">
        <f t="shared" si="21"/>
        <v>29.570636749267578</v>
      </c>
      <c r="H22" s="53">
        <f t="shared" si="21"/>
        <v>24.327042261759441</v>
      </c>
      <c r="I22" s="10"/>
      <c r="K22" s="32"/>
      <c r="L22" s="32"/>
      <c r="M22" s="32"/>
      <c r="N22" s="32"/>
      <c r="O22" s="32"/>
      <c r="P22" s="32"/>
      <c r="Q22" s="32"/>
      <c r="R22" s="32"/>
      <c r="S22" s="32"/>
      <c r="T22" s="15"/>
      <c r="AE22" s="15"/>
      <c r="AF22"/>
      <c r="AG22"/>
      <c r="AH22"/>
      <c r="AI22"/>
      <c r="AL22"/>
      <c r="AM22"/>
      <c r="AN22"/>
      <c r="AO22"/>
      <c r="AP22"/>
      <c r="AQ22"/>
    </row>
    <row r="23" spans="1:43" x14ac:dyDescent="0.2">
      <c r="A23" s="9" t="s">
        <v>2</v>
      </c>
      <c r="B23" s="27">
        <f>B22-B22</f>
        <v>0</v>
      </c>
      <c r="C23" s="18">
        <f>C22-B22</f>
        <v>4.9550367991129534</v>
      </c>
      <c r="D23" s="18">
        <f>D22-B22</f>
        <v>7.0475810368855782</v>
      </c>
      <c r="E23" s="18">
        <f>E22-B22</f>
        <v>4.6615994771321603</v>
      </c>
      <c r="F23" s="18">
        <f>F22-B22</f>
        <v>6.7036393483479806</v>
      </c>
      <c r="G23" s="18">
        <f>G22-B22</f>
        <v>11.400939305623371</v>
      </c>
      <c r="H23" s="18">
        <f>H22-B22</f>
        <v>6.1573448181152344</v>
      </c>
      <c r="I23" s="5"/>
      <c r="K23"/>
      <c r="L23"/>
      <c r="M23"/>
      <c r="N23"/>
      <c r="O23"/>
      <c r="P23"/>
      <c r="Q23"/>
      <c r="R23"/>
      <c r="S23"/>
      <c r="T23" s="15"/>
      <c r="AE23" s="15"/>
      <c r="AF23"/>
      <c r="AG23"/>
      <c r="AH23"/>
      <c r="AI23"/>
      <c r="AL23"/>
      <c r="AM23"/>
      <c r="AN23"/>
      <c r="AO23"/>
      <c r="AP23"/>
      <c r="AQ23"/>
    </row>
    <row r="24" spans="1:43" ht="16" thickBot="1" x14ac:dyDescent="0.25">
      <c r="A24" s="9" t="s">
        <v>3</v>
      </c>
      <c r="B24" s="28">
        <v>1</v>
      </c>
      <c r="C24" s="18">
        <f>2^-C23</f>
        <v>3.2239277008948304E-2</v>
      </c>
      <c r="D24" s="18">
        <f>2^-D23</f>
        <v>7.5590411753996088E-3</v>
      </c>
      <c r="E24" s="18">
        <f>2^-E23</f>
        <v>3.951106441709467E-2</v>
      </c>
      <c r="F24" s="18">
        <f>2^-F23</f>
        <v>9.5940831045871738E-3</v>
      </c>
      <c r="G24" s="18">
        <f t="shared" ref="G24:H24" si="22">2^-G23</f>
        <v>3.6980713853402219E-4</v>
      </c>
      <c r="H24" s="18">
        <f t="shared" si="22"/>
        <v>1.401052844224571E-2</v>
      </c>
      <c r="I24" s="5"/>
      <c r="K24"/>
      <c r="L24"/>
      <c r="M24"/>
      <c r="N24"/>
      <c r="O24"/>
      <c r="P24"/>
      <c r="Q24"/>
      <c r="R24"/>
      <c r="S24"/>
      <c r="T24" s="15"/>
      <c r="U24" s="7"/>
      <c r="V24" s="15"/>
      <c r="W24" s="15"/>
      <c r="AA24" s="12"/>
      <c r="AB24" s="12"/>
      <c r="AC24" s="12"/>
    </row>
    <row r="25" spans="1:43" ht="16" thickBot="1" x14ac:dyDescent="0.25">
      <c r="B25" s="5"/>
      <c r="C25" s="5"/>
      <c r="D25" s="5"/>
      <c r="E25" s="5"/>
      <c r="F25" s="5"/>
      <c r="G25" s="5"/>
      <c r="H25" s="5"/>
      <c r="X25" s="8"/>
      <c r="Y25" s="8"/>
      <c r="AA25" s="51"/>
      <c r="AB25" s="51"/>
      <c r="AC25" s="51"/>
    </row>
    <row r="26" spans="1:43" x14ac:dyDescent="0.2">
      <c r="B26" s="25" t="s">
        <v>49</v>
      </c>
      <c r="C26" s="52" t="s">
        <v>75</v>
      </c>
      <c r="D26" s="52" t="s">
        <v>76</v>
      </c>
      <c r="E26" s="52" t="s">
        <v>77</v>
      </c>
      <c r="F26" s="52" t="s">
        <v>78</v>
      </c>
      <c r="G26" s="52" t="s">
        <v>66</v>
      </c>
      <c r="H26" s="52" t="s">
        <v>79</v>
      </c>
      <c r="X26" s="8"/>
      <c r="Y26" s="8"/>
    </row>
    <row r="27" spans="1:43" ht="16" thickBot="1" x14ac:dyDescent="0.25">
      <c r="B27" s="50"/>
      <c r="C27" s="62">
        <v>23.059261322021484</v>
      </c>
      <c r="D27" s="62"/>
      <c r="E27" s="62">
        <v>22.999324798583984</v>
      </c>
      <c r="F27" s="62">
        <v>25.187129974365234</v>
      </c>
      <c r="G27" s="62">
        <v>30.547273635864258</v>
      </c>
      <c r="H27" s="62">
        <v>24.315608978271484</v>
      </c>
      <c r="L27" s="39" t="s">
        <v>45</v>
      </c>
      <c r="M27" s="39" t="s">
        <v>58</v>
      </c>
      <c r="N27" s="39" t="s">
        <v>61</v>
      </c>
      <c r="O27" s="39" t="s">
        <v>116</v>
      </c>
      <c r="P27" s="45" t="s">
        <v>117</v>
      </c>
      <c r="Q27" s="45" t="s">
        <v>118</v>
      </c>
      <c r="R27" s="45" t="s">
        <v>119</v>
      </c>
      <c r="X27" s="8"/>
      <c r="Y27" s="8"/>
    </row>
    <row r="28" spans="1:43" x14ac:dyDescent="0.2">
      <c r="B28" s="50">
        <v>17.942417144775391</v>
      </c>
      <c r="C28" s="62">
        <v>22.898622512817383</v>
      </c>
      <c r="D28" s="62">
        <v>25.766176223754883</v>
      </c>
      <c r="E28" s="62">
        <v>23.192831039428711</v>
      </c>
      <c r="F28" s="62">
        <v>24.919248580932617</v>
      </c>
      <c r="G28" s="62">
        <v>30.733448028564453</v>
      </c>
      <c r="H28" s="62">
        <v>24.488670349121094</v>
      </c>
      <c r="K28" s="19" t="s">
        <v>24</v>
      </c>
      <c r="L28" s="24">
        <f>AVERAGE(L3:L8)</f>
        <v>1</v>
      </c>
      <c r="M28" s="24">
        <f t="shared" ref="M28:R28" si="23">AVERAGE(M3:M8)</f>
        <v>4.7145459289979957E-2</v>
      </c>
      <c r="N28" s="24">
        <f t="shared" si="23"/>
        <v>8.6421983023358562E-3</v>
      </c>
      <c r="O28" s="24">
        <f t="shared" si="23"/>
        <v>5.343500511749761E-2</v>
      </c>
      <c r="P28" s="24">
        <f t="shared" si="23"/>
        <v>1.4397435504178492E-2</v>
      </c>
      <c r="Q28" s="24">
        <f t="shared" si="23"/>
        <v>4.2266622686070772E-4</v>
      </c>
      <c r="R28" s="24">
        <f t="shared" si="23"/>
        <v>2.0314791692137124E-2</v>
      </c>
      <c r="X28" s="8"/>
      <c r="Y28" s="8"/>
    </row>
    <row r="29" spans="1:43" x14ac:dyDescent="0.2">
      <c r="B29" s="50">
        <v>18.376136779785156</v>
      </c>
      <c r="C29" s="62">
        <v>22.946123123168945</v>
      </c>
      <c r="D29" s="62">
        <v>25.544912338256836</v>
      </c>
      <c r="E29" s="62">
        <v>22.883068084716797</v>
      </c>
      <c r="F29" s="62">
        <v>24.905632019042969</v>
      </c>
      <c r="G29" s="62">
        <v>30.39411735534668</v>
      </c>
      <c r="H29" s="62">
        <v>24.129022598266602</v>
      </c>
      <c r="K29" s="21" t="s">
        <v>129</v>
      </c>
      <c r="L29" s="16">
        <f>AVERAGE(L9:L12)</f>
        <v>1</v>
      </c>
      <c r="M29" s="16">
        <f t="shared" ref="M29:R29" si="24">AVERAGE(M9:M12)</f>
        <v>3.3054828580091407E-2</v>
      </c>
      <c r="N29" s="16">
        <f t="shared" si="24"/>
        <v>5.2165770348632304E-3</v>
      </c>
      <c r="O29" s="16">
        <f t="shared" si="24"/>
        <v>4.3327272076829598E-2</v>
      </c>
      <c r="P29" s="16">
        <f t="shared" si="24"/>
        <v>1.2741726112219541E-2</v>
      </c>
      <c r="Q29" s="16">
        <f t="shared" si="24"/>
        <v>4.294794930957221E-4</v>
      </c>
      <c r="R29" s="16">
        <f t="shared" si="24"/>
        <v>2.7243735674935664E-2</v>
      </c>
      <c r="X29" s="8"/>
      <c r="Y29" s="8"/>
    </row>
    <row r="30" spans="1:43" x14ac:dyDescent="0.2">
      <c r="A30" s="9" t="s">
        <v>1</v>
      </c>
      <c r="B30" s="26">
        <f t="shared" ref="B30:H30" si="25">AVERAGE(B27:B29)</f>
        <v>18.159276962280273</v>
      </c>
      <c r="C30" s="53">
        <f t="shared" si="25"/>
        <v>22.968002319335938</v>
      </c>
      <c r="D30" s="53">
        <f t="shared" si="25"/>
        <v>25.655544281005859</v>
      </c>
      <c r="E30" s="53">
        <f t="shared" si="25"/>
        <v>23.025074640909832</v>
      </c>
      <c r="F30" s="53">
        <f t="shared" si="25"/>
        <v>25.004003524780273</v>
      </c>
      <c r="G30" s="53">
        <f t="shared" si="25"/>
        <v>30.558279673258465</v>
      </c>
      <c r="H30" s="53">
        <f t="shared" si="25"/>
        <v>24.311100641886394</v>
      </c>
      <c r="K30" s="21" t="s">
        <v>25</v>
      </c>
      <c r="L30" s="16">
        <f>STDEV(L3:L8)</f>
        <v>0</v>
      </c>
      <c r="M30" s="16">
        <f t="shared" ref="M30:R30" si="26">STDEV(M3:M8)</f>
        <v>1.8520962360689248E-2</v>
      </c>
      <c r="N30" s="16">
        <f t="shared" si="26"/>
        <v>2.6826003721796758E-3</v>
      </c>
      <c r="O30" s="16">
        <f t="shared" si="26"/>
        <v>2.3521213532712859E-2</v>
      </c>
      <c r="P30" s="16">
        <f t="shared" si="26"/>
        <v>5.9309603718525105E-3</v>
      </c>
      <c r="Q30" s="16">
        <f t="shared" si="26"/>
        <v>2.4824939321893644E-4</v>
      </c>
      <c r="R30" s="16">
        <f t="shared" si="26"/>
        <v>7.3639894840988283E-3</v>
      </c>
      <c r="X30" s="8"/>
      <c r="Y30" s="8"/>
    </row>
    <row r="31" spans="1:43" x14ac:dyDescent="0.2">
      <c r="A31" s="9" t="s">
        <v>2</v>
      </c>
      <c r="B31" s="27">
        <f>B30-B30</f>
        <v>0</v>
      </c>
      <c r="C31" s="18">
        <f>C30-B30</f>
        <v>4.8087253570556641</v>
      </c>
      <c r="D31" s="18">
        <f>D30-B30</f>
        <v>7.4962673187255859</v>
      </c>
      <c r="E31" s="18">
        <f>E30-B30</f>
        <v>4.8657976786295585</v>
      </c>
      <c r="F31" s="18">
        <f>F30-B30</f>
        <v>6.8447265625</v>
      </c>
      <c r="G31" s="18">
        <f>G30-B30</f>
        <v>12.399002710978191</v>
      </c>
      <c r="H31" s="18">
        <f>H30-B30</f>
        <v>6.151823679606121</v>
      </c>
      <c r="K31" s="21" t="s">
        <v>130</v>
      </c>
      <c r="L31" s="16">
        <f>STDEV(L9:L12)</f>
        <v>0</v>
      </c>
      <c r="M31" s="16">
        <f t="shared" ref="M31:R31" si="27">STDEV(M9:M12)</f>
        <v>1.8088244517303214E-2</v>
      </c>
      <c r="N31" s="16">
        <f t="shared" si="27"/>
        <v>3.3361905957321448E-3</v>
      </c>
      <c r="O31" s="16">
        <f t="shared" si="27"/>
        <v>2.9897084734980012E-2</v>
      </c>
      <c r="P31" s="16">
        <f t="shared" si="27"/>
        <v>7.1840639980010187E-3</v>
      </c>
      <c r="Q31" s="16">
        <f t="shared" si="27"/>
        <v>1.3241971055623014E-4</v>
      </c>
      <c r="R31" s="16">
        <f t="shared" si="27"/>
        <v>1.7348320600763644E-2</v>
      </c>
      <c r="V31" s="16"/>
      <c r="W31" s="39" t="s">
        <v>45</v>
      </c>
      <c r="X31" s="39" t="s">
        <v>58</v>
      </c>
      <c r="Y31" s="39" t="s">
        <v>61</v>
      </c>
      <c r="Z31" s="39" t="s">
        <v>116</v>
      </c>
      <c r="AA31" s="45" t="s">
        <v>117</v>
      </c>
      <c r="AB31" s="45" t="s">
        <v>118</v>
      </c>
      <c r="AC31" s="45" t="s">
        <v>119</v>
      </c>
    </row>
    <row r="32" spans="1:43" ht="16" thickBot="1" x14ac:dyDescent="0.25">
      <c r="A32" s="9" t="s">
        <v>3</v>
      </c>
      <c r="B32" s="28">
        <v>1</v>
      </c>
      <c r="C32" s="18">
        <f>2^-C31</f>
        <v>3.5680376352486873E-2</v>
      </c>
      <c r="D32" s="18">
        <f>2^-D31</f>
        <v>5.5385831684517566E-3</v>
      </c>
      <c r="E32" s="18">
        <f>2^-E31</f>
        <v>3.42964323919209E-2</v>
      </c>
      <c r="F32" s="18">
        <f>2^-F31</f>
        <v>8.7002552166856855E-3</v>
      </c>
      <c r="G32" s="18">
        <f t="shared" ref="G32:H32" si="28">2^-G31</f>
        <v>1.851519403331025E-4</v>
      </c>
      <c r="H32" s="18">
        <f t="shared" si="28"/>
        <v>1.40642489240108E-2</v>
      </c>
      <c r="K32" s="21" t="s">
        <v>35</v>
      </c>
      <c r="L32" s="16">
        <f>L30/SQRT(6)</f>
        <v>0</v>
      </c>
      <c r="M32" s="16">
        <f t="shared" ref="M32:R32" si="29">M30/SQRT(6)</f>
        <v>7.5611512214969392E-3</v>
      </c>
      <c r="N32" s="16">
        <f t="shared" si="29"/>
        <v>1.0951670159400754E-3</v>
      </c>
      <c r="O32" s="16">
        <f t="shared" si="29"/>
        <v>9.6024952143655053E-3</v>
      </c>
      <c r="P32" s="16">
        <f t="shared" si="29"/>
        <v>2.4213044326177051E-3</v>
      </c>
      <c r="Q32" s="16">
        <f t="shared" si="29"/>
        <v>1.0134739039032212E-4</v>
      </c>
      <c r="R32" s="16">
        <f t="shared" si="29"/>
        <v>3.0063361178772115E-3</v>
      </c>
      <c r="V32" s="16" t="s">
        <v>24</v>
      </c>
      <c r="W32" s="16">
        <v>1</v>
      </c>
      <c r="X32" s="16">
        <v>1</v>
      </c>
      <c r="Y32" s="16">
        <v>1</v>
      </c>
      <c r="Z32" s="16">
        <v>0.99999999999999967</v>
      </c>
      <c r="AA32" s="16">
        <v>1</v>
      </c>
      <c r="AB32" s="16">
        <v>1</v>
      </c>
      <c r="AC32" s="16">
        <v>1</v>
      </c>
    </row>
    <row r="33" spans="1:34" ht="16" thickBot="1" x14ac:dyDescent="0.25">
      <c r="B33" s="5"/>
      <c r="C33" s="5"/>
      <c r="D33" s="5"/>
      <c r="E33" s="5"/>
      <c r="F33" s="5"/>
      <c r="G33" s="5"/>
      <c r="H33" s="5"/>
      <c r="K33" s="21" t="s">
        <v>131</v>
      </c>
      <c r="L33" s="16">
        <f>L31/SQRT(4)</f>
        <v>0</v>
      </c>
      <c r="M33" s="16">
        <f>M31/SQRT(4)</f>
        <v>9.044122258651607E-3</v>
      </c>
      <c r="N33" s="16">
        <f t="shared" ref="N33:R33" si="30">N31/SQRT(4)</f>
        <v>1.6680952978660724E-3</v>
      </c>
      <c r="O33" s="16">
        <f t="shared" si="30"/>
        <v>1.4948542367490006E-2</v>
      </c>
      <c r="P33" s="16">
        <f t="shared" si="30"/>
        <v>3.5920319990005094E-3</v>
      </c>
      <c r="Q33" s="16">
        <f t="shared" si="30"/>
        <v>6.620985527811507E-5</v>
      </c>
      <c r="R33" s="16">
        <f t="shared" si="30"/>
        <v>8.6741603003818221E-3</v>
      </c>
      <c r="V33" s="16" t="s">
        <v>132</v>
      </c>
      <c r="W33" s="16">
        <v>1</v>
      </c>
      <c r="X33" s="16">
        <v>0.70215457484922839</v>
      </c>
      <c r="Y33" s="16">
        <v>0.59110912381586878</v>
      </c>
      <c r="Z33" s="16">
        <v>0.81720993320444557</v>
      </c>
      <c r="AA33" s="16">
        <v>0.90720146527005718</v>
      </c>
      <c r="AB33" s="16">
        <v>1.0253248627864711</v>
      </c>
      <c r="AC33" s="16">
        <v>1.3566865671498669</v>
      </c>
    </row>
    <row r="34" spans="1:34" ht="16" thickBot="1" x14ac:dyDescent="0.25">
      <c r="B34" s="25" t="s">
        <v>50</v>
      </c>
      <c r="C34" s="52" t="s">
        <v>80</v>
      </c>
      <c r="D34" s="52" t="s">
        <v>81</v>
      </c>
      <c r="E34" s="52" t="s">
        <v>82</v>
      </c>
      <c r="F34" s="52" t="s">
        <v>83</v>
      </c>
      <c r="G34" s="52" t="s">
        <v>66</v>
      </c>
      <c r="H34" s="52" t="s">
        <v>84</v>
      </c>
      <c r="K34" s="22" t="s">
        <v>4</v>
      </c>
      <c r="L34" s="23" t="e">
        <f>TTEST(L3:L8,L9:L12,2,2)</f>
        <v>#DIV/0!</v>
      </c>
      <c r="M34" s="23">
        <f>TTEST(M3:M8,M9:M12,2,2)</f>
        <v>0.26854819031767124</v>
      </c>
      <c r="N34" s="23">
        <f t="shared" ref="N34:R34" si="31">TTEST(N3:N8,N9:N12,2,2)</f>
        <v>0.10918927061087651</v>
      </c>
      <c r="O34" s="23">
        <f t="shared" si="31"/>
        <v>0.56507082207894221</v>
      </c>
      <c r="P34" s="23">
        <f t="shared" si="31"/>
        <v>0.70037394013067411</v>
      </c>
      <c r="Q34" s="23">
        <f t="shared" si="31"/>
        <v>0.96157547506593177</v>
      </c>
      <c r="R34" s="23">
        <f t="shared" si="31"/>
        <v>0.40141954834633153</v>
      </c>
      <c r="V34" s="44" t="s">
        <v>26</v>
      </c>
      <c r="W34" s="48">
        <v>0</v>
      </c>
      <c r="X34" s="48">
        <v>0.15668249544404422</v>
      </c>
      <c r="Y34" s="48">
        <v>0.1480600076287106</v>
      </c>
      <c r="Z34" s="16">
        <v>0.18332616026911372</v>
      </c>
      <c r="AA34" s="16">
        <v>0.16936556031834174</v>
      </c>
      <c r="AB34" s="16">
        <v>0.24571978483776258</v>
      </c>
      <c r="AC34" s="16">
        <v>0.16759938773894215</v>
      </c>
    </row>
    <row r="35" spans="1:34" x14ac:dyDescent="0.2">
      <c r="B35" s="50">
        <v>19.018215179443359</v>
      </c>
      <c r="C35" s="62"/>
      <c r="D35" s="62">
        <v>26.377834320068359</v>
      </c>
      <c r="E35" s="62">
        <v>23.80645751953125</v>
      </c>
      <c r="F35" s="62">
        <v>25.785604476928711</v>
      </c>
      <c r="G35" s="62">
        <v>30.905141830444336</v>
      </c>
      <c r="H35" s="62">
        <v>24.441211700439453</v>
      </c>
      <c r="V35" s="16" t="s">
        <v>133</v>
      </c>
      <c r="W35" s="16">
        <v>0</v>
      </c>
      <c r="X35" s="16">
        <v>0.17183405487871928</v>
      </c>
      <c r="Y35" s="16">
        <v>0.16906273453937687</v>
      </c>
      <c r="Z35" s="40">
        <v>0.25218318804535161</v>
      </c>
      <c r="AA35" s="40">
        <v>0.22874977091666024</v>
      </c>
      <c r="AB35" s="40">
        <v>0.14137958054092242</v>
      </c>
      <c r="AC35" s="40">
        <v>0.38635390327304825</v>
      </c>
    </row>
    <row r="36" spans="1:34" x14ac:dyDescent="0.2">
      <c r="B36" s="50">
        <v>19.085247039794922</v>
      </c>
      <c r="C36" s="62">
        <v>23.934015274047852</v>
      </c>
      <c r="D36" s="62"/>
      <c r="E36" s="62">
        <v>23.840299606323242</v>
      </c>
      <c r="F36" s="62">
        <v>25.631523132324219</v>
      </c>
      <c r="G36" s="62">
        <v>31.069635391235352</v>
      </c>
      <c r="H36" s="62">
        <v>24.583986282348633</v>
      </c>
    </row>
    <row r="37" spans="1:34" x14ac:dyDescent="0.2">
      <c r="B37" s="50"/>
      <c r="C37" s="62">
        <v>23.927972793579102</v>
      </c>
      <c r="D37" s="62">
        <v>26.282743453979492</v>
      </c>
      <c r="E37" s="62">
        <v>23.873495101928711</v>
      </c>
      <c r="F37" s="62">
        <v>25.641254425048828</v>
      </c>
      <c r="G37" s="62"/>
      <c r="H37" s="62">
        <v>24.677711486816406</v>
      </c>
    </row>
    <row r="38" spans="1:34" x14ac:dyDescent="0.2">
      <c r="A38" s="9" t="s">
        <v>1</v>
      </c>
      <c r="B38" s="29">
        <f t="shared" ref="B38:H38" si="32">AVERAGE(B35:B37)</f>
        <v>19.051731109619141</v>
      </c>
      <c r="C38" s="53">
        <f t="shared" si="32"/>
        <v>23.930994033813477</v>
      </c>
      <c r="D38" s="53">
        <f t="shared" si="32"/>
        <v>26.330288887023926</v>
      </c>
      <c r="E38" s="53">
        <f t="shared" si="32"/>
        <v>23.840084075927734</v>
      </c>
      <c r="F38" s="53">
        <f t="shared" si="32"/>
        <v>25.686127344767254</v>
      </c>
      <c r="G38" s="53">
        <f t="shared" si="32"/>
        <v>30.987388610839844</v>
      </c>
      <c r="H38" s="53">
        <f t="shared" si="32"/>
        <v>24.567636489868164</v>
      </c>
    </row>
    <row r="39" spans="1:34" x14ac:dyDescent="0.2">
      <c r="A39" s="9" t="s">
        <v>2</v>
      </c>
      <c r="B39" s="27">
        <f>B38-B38</f>
        <v>0</v>
      </c>
      <c r="C39" s="18">
        <f>C38-B38</f>
        <v>4.8792629241943359</v>
      </c>
      <c r="D39" s="18">
        <f>D38-B38</f>
        <v>7.2785577774047852</v>
      </c>
      <c r="E39" s="18">
        <f>E38-B38</f>
        <v>4.7883529663085938</v>
      </c>
      <c r="F39" s="18">
        <f>F38-B38</f>
        <v>6.6343962351481132</v>
      </c>
      <c r="G39" s="18">
        <f>G38-B38</f>
        <v>11.935657501220703</v>
      </c>
      <c r="H39" s="18">
        <f>H38-B38</f>
        <v>5.5159053802490234</v>
      </c>
    </row>
    <row r="40" spans="1:34" ht="16" thickBot="1" x14ac:dyDescent="0.25">
      <c r="A40" s="9" t="s">
        <v>3</v>
      </c>
      <c r="B40" s="28">
        <v>1</v>
      </c>
      <c r="C40" s="18">
        <f>2^-C39</f>
        <v>3.397781935666188E-2</v>
      </c>
      <c r="D40" s="18">
        <f>2^-D39</f>
        <v>6.4407402362725765E-3</v>
      </c>
      <c r="E40" s="18">
        <f>2^-E39</f>
        <v>3.6187795491188335E-2</v>
      </c>
      <c r="F40" s="18">
        <f>2^-F39</f>
        <v>1.0065786859916116E-2</v>
      </c>
      <c r="G40" s="18">
        <f t="shared" ref="G40:H40" si="33">2^-G39</f>
        <v>2.5527546394291968E-4</v>
      </c>
      <c r="H40" s="18">
        <f t="shared" si="33"/>
        <v>2.1854809602513094E-2</v>
      </c>
      <c r="AD40" s="15"/>
    </row>
    <row r="41" spans="1:34" ht="16" thickBot="1" x14ac:dyDescent="0.25">
      <c r="B41" s="5"/>
      <c r="C41" s="5"/>
      <c r="D41" s="5"/>
      <c r="E41" s="5"/>
      <c r="F41" s="5"/>
      <c r="G41" s="5"/>
      <c r="H41" s="5"/>
      <c r="K41" s="15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Z41" s="8"/>
      <c r="AD41" s="15"/>
    </row>
    <row r="42" spans="1:34" x14ac:dyDescent="0.2">
      <c r="B42" s="25" t="s">
        <v>51</v>
      </c>
      <c r="C42" s="52" t="s">
        <v>85</v>
      </c>
      <c r="D42" s="52" t="s">
        <v>86</v>
      </c>
      <c r="E42" s="52" t="s">
        <v>87</v>
      </c>
      <c r="F42" s="52" t="s">
        <v>88</v>
      </c>
      <c r="G42" s="52" t="s">
        <v>66</v>
      </c>
      <c r="H42" s="52" t="s">
        <v>89</v>
      </c>
      <c r="K42" s="15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Z42" s="8"/>
      <c r="AD42" s="15"/>
    </row>
    <row r="43" spans="1:34" x14ac:dyDescent="0.2">
      <c r="B43" s="50">
        <v>19.668031692504883</v>
      </c>
      <c r="C43" s="62"/>
      <c r="D43" s="62">
        <v>25.985149383544922</v>
      </c>
      <c r="E43" s="62">
        <v>23.053422927856445</v>
      </c>
      <c r="F43" s="62">
        <v>25.297027587890625</v>
      </c>
      <c r="G43" s="62">
        <v>29.953418731689453</v>
      </c>
      <c r="H43" s="62"/>
      <c r="K43" s="15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AD43" s="15"/>
    </row>
    <row r="44" spans="1:34" x14ac:dyDescent="0.2">
      <c r="B44" s="50">
        <v>19.696884155273438</v>
      </c>
      <c r="C44" s="62">
        <v>23.296716690063477</v>
      </c>
      <c r="D44" s="62">
        <v>26.139247894287109</v>
      </c>
      <c r="E44" s="62">
        <v>23.220035552978516</v>
      </c>
      <c r="F44" s="62">
        <v>25.242853164672852</v>
      </c>
      <c r="G44" s="62">
        <v>29.819902420043945</v>
      </c>
      <c r="H44" s="62">
        <v>24.557729721069336</v>
      </c>
      <c r="V44" s="38"/>
      <c r="W44" s="38"/>
      <c r="X44" s="38"/>
      <c r="AD44" s="15"/>
    </row>
    <row r="45" spans="1:34" x14ac:dyDescent="0.2">
      <c r="B45" s="50"/>
      <c r="C45" s="62">
        <v>23.338884353637695</v>
      </c>
      <c r="D45" s="62"/>
      <c r="E45" s="62">
        <v>23.115392684936523</v>
      </c>
      <c r="F45" s="62"/>
      <c r="G45" s="62">
        <v>29.812770843505859</v>
      </c>
      <c r="H45" s="62">
        <v>24.585594177246094</v>
      </c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AD45" s="15"/>
    </row>
    <row r="46" spans="1:34" x14ac:dyDescent="0.2">
      <c r="A46" s="9" t="s">
        <v>1</v>
      </c>
      <c r="B46" s="30">
        <f t="shared" ref="B46:H46" si="34">AVERAGE(B43:B45)</f>
        <v>19.68245792388916</v>
      </c>
      <c r="C46" s="53">
        <f t="shared" si="34"/>
        <v>23.317800521850586</v>
      </c>
      <c r="D46" s="53">
        <f t="shared" si="34"/>
        <v>26.062198638916016</v>
      </c>
      <c r="E46" s="53">
        <f t="shared" si="34"/>
        <v>23.12961705525716</v>
      </c>
      <c r="F46" s="53">
        <f t="shared" si="34"/>
        <v>25.269940376281738</v>
      </c>
      <c r="G46" s="53">
        <f t="shared" si="34"/>
        <v>29.862030665079754</v>
      </c>
      <c r="H46" s="53">
        <f t="shared" si="34"/>
        <v>24.571661949157715</v>
      </c>
      <c r="K46" s="31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Z46" s="8"/>
      <c r="AD46" s="15"/>
    </row>
    <row r="47" spans="1:34" x14ac:dyDescent="0.2">
      <c r="A47" s="9" t="s">
        <v>2</v>
      </c>
      <c r="B47" s="27">
        <f>B46-B46</f>
        <v>0</v>
      </c>
      <c r="C47" s="18">
        <f>C46-B46</f>
        <v>3.6353425979614258</v>
      </c>
      <c r="D47" s="18">
        <f>D46-B46</f>
        <v>6.3797407150268555</v>
      </c>
      <c r="E47" s="18">
        <f>E46-B46</f>
        <v>3.4471591313680001</v>
      </c>
      <c r="F47" s="18">
        <f>F46-B46</f>
        <v>5.5874824523925781</v>
      </c>
      <c r="G47" s="18">
        <f>G46-B46</f>
        <v>10.179572741190594</v>
      </c>
      <c r="H47" s="18">
        <f>H46-B46</f>
        <v>4.8892040252685547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AD47" s="15"/>
    </row>
    <row r="48" spans="1:34" ht="16" thickBot="1" x14ac:dyDescent="0.25">
      <c r="A48" s="9" t="s">
        <v>3</v>
      </c>
      <c r="B48" s="28">
        <v>1</v>
      </c>
      <c r="C48" s="18">
        <f>2^-C47</f>
        <v>8.0473489470327675E-2</v>
      </c>
      <c r="D48" s="18">
        <f>2^-D47</f>
        <v>1.2008995448340517E-2</v>
      </c>
      <c r="E48" s="18">
        <f>2^-E47</f>
        <v>9.1685720383960084E-2</v>
      </c>
      <c r="F48" s="18">
        <f>2^-F47</f>
        <v>2.0796975566498122E-2</v>
      </c>
      <c r="G48" s="18">
        <f t="shared" ref="G48:H48" si="35">2^-G47</f>
        <v>8.6226997105029424E-4</v>
      </c>
      <c r="H48" s="18">
        <f t="shared" si="35"/>
        <v>3.374449502637264E-2</v>
      </c>
      <c r="K48" s="31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Z48" s="8"/>
      <c r="AD48" s="15"/>
      <c r="AG48" s="38"/>
      <c r="AH48" s="38"/>
    </row>
    <row r="49" spans="1:40" x14ac:dyDescent="0.2">
      <c r="K49" s="31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Z49" s="8"/>
      <c r="AD49"/>
      <c r="AG49" s="38"/>
      <c r="AH49" s="38"/>
    </row>
    <row r="50" spans="1:40" x14ac:dyDescent="0.2"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spans="1:40" x14ac:dyDescent="0.2">
      <c r="K51" s="31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spans="1:40" x14ac:dyDescent="0.2">
      <c r="K52" s="31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40" x14ac:dyDescent="0.2"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8"/>
    </row>
    <row r="54" spans="1:40" x14ac:dyDescent="0.2">
      <c r="K54" s="31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spans="1:40" x14ac:dyDescent="0.2">
      <c r="K55" s="31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8"/>
    </row>
    <row r="56" spans="1:40" x14ac:dyDescent="0.2"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8"/>
    </row>
    <row r="57" spans="1:40" x14ac:dyDescent="0.2">
      <c r="K57" s="31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spans="1:40" x14ac:dyDescent="0.2">
      <c r="K58" s="31"/>
      <c r="L58" s="38"/>
      <c r="M58" s="38"/>
      <c r="N58" s="38"/>
      <c r="O58" s="38"/>
      <c r="P58" s="38"/>
      <c r="Q58" s="38"/>
      <c r="R58" s="38"/>
      <c r="S58" s="38"/>
      <c r="T58" s="38"/>
      <c r="U58" s="38"/>
      <c r="Z58" s="50"/>
    </row>
    <row r="59" spans="1:40" x14ac:dyDescent="0.2">
      <c r="A59" s="13"/>
      <c r="B59" s="13"/>
      <c r="C59" s="13"/>
      <c r="D59" s="13"/>
      <c r="E59" s="13"/>
      <c r="K59" s="31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7"/>
      <c r="W59" s="7"/>
      <c r="X59" s="7"/>
      <c r="Z59" s="50"/>
    </row>
    <row r="60" spans="1:40" ht="20" thickBot="1" x14ac:dyDescent="0.3">
      <c r="A60" s="1" t="s">
        <v>9</v>
      </c>
      <c r="B60" s="2" t="s">
        <v>0</v>
      </c>
      <c r="K60" s="31"/>
      <c r="L60" s="38"/>
      <c r="M60" s="38"/>
      <c r="N60" s="38"/>
      <c r="O60" s="38"/>
      <c r="P60" s="38"/>
      <c r="Q60" s="38"/>
      <c r="R60" s="38"/>
      <c r="S60" s="38"/>
      <c r="T60" s="38"/>
      <c r="U60" s="38"/>
      <c r="Y60" s="8"/>
      <c r="Z60" s="50"/>
    </row>
    <row r="61" spans="1:40" x14ac:dyDescent="0.2">
      <c r="B61" s="25" t="s">
        <v>134</v>
      </c>
      <c r="C61" s="52" t="s">
        <v>135</v>
      </c>
      <c r="D61" s="52" t="s">
        <v>136</v>
      </c>
      <c r="E61" s="52" t="s">
        <v>137</v>
      </c>
      <c r="F61" s="52" t="s">
        <v>138</v>
      </c>
      <c r="G61" s="52" t="s">
        <v>139</v>
      </c>
      <c r="H61" s="52" t="s">
        <v>140</v>
      </c>
      <c r="I61" s="12"/>
      <c r="K61" s="31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7"/>
      <c r="W61" s="7"/>
      <c r="X61" s="7"/>
      <c r="Z61" s="50"/>
    </row>
    <row r="62" spans="1:40" x14ac:dyDescent="0.2">
      <c r="B62" s="50">
        <v>18.086172103881836</v>
      </c>
      <c r="C62" s="62">
        <v>23.53863525390625</v>
      </c>
      <c r="D62" s="62">
        <v>26.400890350341797</v>
      </c>
      <c r="E62" s="62">
        <v>23.580816268920898</v>
      </c>
      <c r="F62" s="62">
        <v>25.026651382446289</v>
      </c>
      <c r="G62" s="62">
        <v>29.445528030395508</v>
      </c>
      <c r="H62" s="62">
        <v>24.102714538574219</v>
      </c>
      <c r="I62" s="42"/>
      <c r="K62" s="31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7"/>
      <c r="W62" s="7"/>
      <c r="X62" s="7"/>
      <c r="Y62" s="8"/>
      <c r="Z62" s="50"/>
      <c r="AA62" s="15"/>
      <c r="AB62" s="15"/>
      <c r="AC62" s="15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</row>
    <row r="63" spans="1:40" x14ac:dyDescent="0.2">
      <c r="B63" s="50"/>
      <c r="C63" s="62">
        <v>23.760215759277344</v>
      </c>
      <c r="D63" s="62">
        <v>26.769166946411133</v>
      </c>
      <c r="E63" s="62">
        <v>23.657205581665039</v>
      </c>
      <c r="F63" s="62">
        <v>24.943378448486328</v>
      </c>
      <c r="G63" s="62">
        <v>29.781759262084961</v>
      </c>
      <c r="H63" s="62">
        <v>24.246477127075195</v>
      </c>
      <c r="I63" s="42"/>
      <c r="Y63" s="8"/>
      <c r="Z63" s="50"/>
      <c r="AA63" s="15"/>
      <c r="AB63" s="15"/>
      <c r="AC63" s="15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</row>
    <row r="64" spans="1:40" x14ac:dyDescent="0.2">
      <c r="B64" s="50">
        <v>17.937700271606445</v>
      </c>
      <c r="C64" s="62">
        <v>23.623567581176758</v>
      </c>
      <c r="D64" s="62">
        <v>27.037145614624023</v>
      </c>
      <c r="E64" s="62">
        <v>23.828010559082031</v>
      </c>
      <c r="F64" s="62">
        <v>25.165061950683594</v>
      </c>
      <c r="G64" s="62">
        <v>29.92851448059082</v>
      </c>
      <c r="H64" s="62">
        <v>24.19944953918457</v>
      </c>
      <c r="I64" s="42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50"/>
      <c r="W64" s="50"/>
      <c r="X64" s="50"/>
      <c r="Z64" s="50"/>
      <c r="AA64" s="15"/>
      <c r="AB64" s="15"/>
      <c r="AC64" s="15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</row>
    <row r="65" spans="1:40" x14ac:dyDescent="0.2">
      <c r="A65" s="9" t="s">
        <v>1</v>
      </c>
      <c r="B65" s="26">
        <f>AVERAGE(B62:B64)</f>
        <v>18.011936187744141</v>
      </c>
      <c r="C65" s="53">
        <f t="shared" ref="C65:H65" si="36">AVERAGE(C62:C64)</f>
        <v>23.640806198120117</v>
      </c>
      <c r="D65" s="53">
        <f t="shared" si="36"/>
        <v>26.735734303792317</v>
      </c>
      <c r="E65" s="53">
        <f t="shared" si="36"/>
        <v>23.688677469889324</v>
      </c>
      <c r="F65" s="53">
        <f t="shared" si="36"/>
        <v>25.04503059387207</v>
      </c>
      <c r="G65" s="53">
        <f t="shared" si="36"/>
        <v>29.718600591023762</v>
      </c>
      <c r="H65" s="53">
        <f t="shared" si="36"/>
        <v>24.182880401611328</v>
      </c>
      <c r="I65" s="10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50"/>
      <c r="W65" s="50"/>
      <c r="X65" s="50"/>
      <c r="Z65" s="50"/>
      <c r="AA65" s="14"/>
      <c r="AB65" s="14"/>
      <c r="AC65" s="14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</row>
    <row r="66" spans="1:40" x14ac:dyDescent="0.2">
      <c r="A66" s="9" t="s">
        <v>2</v>
      </c>
      <c r="B66" s="27">
        <f>B65-B65</f>
        <v>0</v>
      </c>
      <c r="C66" s="18">
        <f>C65-B65</f>
        <v>5.6288700103759766</v>
      </c>
      <c r="D66" s="18">
        <f>D65-B65</f>
        <v>8.7237981160481759</v>
      </c>
      <c r="E66" s="18">
        <f>E65-B65</f>
        <v>5.6767412821451835</v>
      </c>
      <c r="F66" s="18">
        <f>F65-B65</f>
        <v>7.0330944061279297</v>
      </c>
      <c r="G66" s="18">
        <f>G65-B65</f>
        <v>11.706664403279621</v>
      </c>
      <c r="H66" s="18">
        <f>H65-B65</f>
        <v>6.1709442138671875</v>
      </c>
      <c r="I66" s="5"/>
      <c r="K66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Z66" s="50"/>
      <c r="AA66" s="5"/>
      <c r="AB66" s="5"/>
      <c r="AC66" s="5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</row>
    <row r="67" spans="1:40" ht="16" thickBot="1" x14ac:dyDescent="0.25">
      <c r="A67" s="9" t="s">
        <v>3</v>
      </c>
      <c r="B67" s="28">
        <v>1</v>
      </c>
      <c r="C67" s="18">
        <f>2^-C66</f>
        <v>2.0208835334010054E-2</v>
      </c>
      <c r="D67" s="18">
        <f>2^-D66</f>
        <v>2.3652393243896084E-3</v>
      </c>
      <c r="E67" s="18">
        <f>2^-E66</f>
        <v>1.9549272324685802E-2</v>
      </c>
      <c r="F67" s="18">
        <f>2^-F66</f>
        <v>7.6353266482600528E-3</v>
      </c>
      <c r="G67" s="18">
        <f t="shared" ref="G67:H67" si="37">2^-G66</f>
        <v>2.9918710085924941E-4</v>
      </c>
      <c r="H67" s="18">
        <f t="shared" si="37"/>
        <v>1.3879080350949969E-2</v>
      </c>
      <c r="I67" s="5"/>
      <c r="K67"/>
      <c r="L67"/>
      <c r="M67"/>
      <c r="N67"/>
      <c r="O67"/>
      <c r="P67"/>
      <c r="Q67"/>
      <c r="R67"/>
      <c r="S67"/>
      <c r="T67" s="15"/>
      <c r="Z67" s="50"/>
      <c r="AA67" s="5"/>
      <c r="AB67" s="5"/>
      <c r="AC67" s="5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</row>
    <row r="68" spans="1:40" ht="16" thickBot="1" x14ac:dyDescent="0.25">
      <c r="B68" s="5"/>
      <c r="C68" s="5"/>
      <c r="D68" s="5"/>
      <c r="E68" s="5"/>
      <c r="F68" s="5"/>
      <c r="G68" s="5"/>
      <c r="H68" s="5"/>
      <c r="Z68" s="50"/>
      <c r="AA68" s="5"/>
      <c r="AB68" s="5"/>
      <c r="AC68" s="5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</row>
    <row r="69" spans="1:40" x14ac:dyDescent="0.2">
      <c r="B69" s="25" t="s">
        <v>141</v>
      </c>
      <c r="C69" s="52" t="s">
        <v>142</v>
      </c>
      <c r="D69" s="52" t="s">
        <v>143</v>
      </c>
      <c r="E69" s="52" t="s">
        <v>144</v>
      </c>
      <c r="F69" s="52" t="s">
        <v>145</v>
      </c>
      <c r="G69" s="52" t="s">
        <v>139</v>
      </c>
      <c r="H69" s="52" t="s">
        <v>146</v>
      </c>
      <c r="I69" s="12"/>
      <c r="Z69" s="50"/>
      <c r="AA69" s="12"/>
      <c r="AB69" s="12"/>
      <c r="AC69" s="12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</row>
    <row r="70" spans="1:40" x14ac:dyDescent="0.2">
      <c r="B70" s="50">
        <v>18.562347412109375</v>
      </c>
      <c r="C70" s="62">
        <v>24.339326858520508</v>
      </c>
      <c r="D70" s="62">
        <v>27.036411285400391</v>
      </c>
      <c r="E70" s="62">
        <v>24.182287216186523</v>
      </c>
      <c r="F70" s="62">
        <v>25.529640197753906</v>
      </c>
      <c r="G70" s="62">
        <v>29.790031433105469</v>
      </c>
      <c r="H70" s="62">
        <v>24.775302886962891</v>
      </c>
      <c r="I70" s="42"/>
      <c r="Z70" s="50"/>
      <c r="AA70" s="15"/>
      <c r="AB70" s="15"/>
      <c r="AC70" s="15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</row>
    <row r="71" spans="1:40" x14ac:dyDescent="0.2">
      <c r="B71" s="50">
        <v>18.026643753051758</v>
      </c>
      <c r="C71" s="62">
        <v>24.513648986816406</v>
      </c>
      <c r="D71" s="62">
        <v>27.172737121582031</v>
      </c>
      <c r="E71" s="62">
        <v>24.264741897583008</v>
      </c>
      <c r="F71" s="62"/>
      <c r="G71" s="62">
        <v>29.769271850585938</v>
      </c>
      <c r="H71" s="62">
        <v>24.665641784667969</v>
      </c>
      <c r="I71" s="42"/>
      <c r="Z71" s="50"/>
      <c r="AA71" s="15"/>
      <c r="AB71" s="15"/>
      <c r="AC71" s="15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</row>
    <row r="72" spans="1:40" x14ac:dyDescent="0.2">
      <c r="B72" s="50">
        <v>18.314321517944336</v>
      </c>
      <c r="C72" s="62">
        <v>24.268390655517578</v>
      </c>
      <c r="D72" s="62">
        <v>26.924186706542969</v>
      </c>
      <c r="E72" s="62">
        <v>24.155818939208984</v>
      </c>
      <c r="F72" s="62">
        <v>25.538505554199219</v>
      </c>
      <c r="G72" s="62"/>
      <c r="H72" s="62">
        <v>24.576416015625</v>
      </c>
      <c r="I72" s="42"/>
      <c r="K72"/>
      <c r="L72"/>
      <c r="M72"/>
      <c r="N72"/>
      <c r="O72"/>
      <c r="P72"/>
      <c r="Q72"/>
      <c r="R72"/>
      <c r="S72"/>
      <c r="T72" s="15"/>
      <c r="Z72" s="50"/>
      <c r="AA72" s="15"/>
      <c r="AB72" s="15"/>
      <c r="AC72" s="15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</row>
    <row r="73" spans="1:40" x14ac:dyDescent="0.2">
      <c r="A73" s="9" t="s">
        <v>1</v>
      </c>
      <c r="B73" s="29">
        <f t="shared" ref="B73:H73" si="38">AVERAGE(B70:B72)</f>
        <v>18.301104227701824</v>
      </c>
      <c r="C73" s="53">
        <f t="shared" si="38"/>
        <v>24.373788833618164</v>
      </c>
      <c r="D73" s="53">
        <f t="shared" si="38"/>
        <v>27.044445037841797</v>
      </c>
      <c r="E73" s="53">
        <f t="shared" si="38"/>
        <v>24.20094935099284</v>
      </c>
      <c r="F73" s="53">
        <f t="shared" si="38"/>
        <v>25.534072875976562</v>
      </c>
      <c r="G73" s="53">
        <f t="shared" si="38"/>
        <v>29.779651641845703</v>
      </c>
      <c r="H73" s="53">
        <f t="shared" si="38"/>
        <v>24.672453562418621</v>
      </c>
      <c r="I73" s="10"/>
      <c r="K73"/>
      <c r="L73"/>
      <c r="M73"/>
      <c r="N73"/>
      <c r="O73"/>
      <c r="P73"/>
      <c r="Q73"/>
      <c r="R73"/>
      <c r="S73"/>
      <c r="T73" s="15"/>
      <c r="AA73" s="10"/>
      <c r="AB73" s="10"/>
      <c r="AC73" s="1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</row>
    <row r="74" spans="1:40" x14ac:dyDescent="0.2">
      <c r="A74" s="9" t="s">
        <v>2</v>
      </c>
      <c r="B74" s="27">
        <f>B73-B73</f>
        <v>0</v>
      </c>
      <c r="C74" s="18">
        <f>C73-B73</f>
        <v>6.07268460591634</v>
      </c>
      <c r="D74" s="18">
        <f>D73-B73</f>
        <v>8.7433408101399728</v>
      </c>
      <c r="E74" s="18">
        <f>E73-B73</f>
        <v>5.8998451232910156</v>
      </c>
      <c r="F74" s="18">
        <f>F73-B73</f>
        <v>7.2329686482747384</v>
      </c>
      <c r="G74" s="18">
        <f>G73-B73</f>
        <v>11.478547414143879</v>
      </c>
      <c r="H74" s="18">
        <f>H73-B73</f>
        <v>6.3713493347167969</v>
      </c>
      <c r="I74" s="5"/>
      <c r="K74"/>
      <c r="L74"/>
      <c r="M74"/>
      <c r="N74"/>
      <c r="O74"/>
      <c r="P74"/>
      <c r="Q74"/>
      <c r="R74"/>
      <c r="S74"/>
      <c r="T74" s="15"/>
      <c r="AA74" s="5"/>
      <c r="AB74" s="5"/>
      <c r="AC74" s="5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</row>
    <row r="75" spans="1:40" ht="16" thickBot="1" x14ac:dyDescent="0.25">
      <c r="A75" s="9" t="s">
        <v>3</v>
      </c>
      <c r="B75" s="28">
        <f t="shared" ref="B75" si="39">2^-B74</f>
        <v>1</v>
      </c>
      <c r="C75" s="18">
        <f>2^-C74</f>
        <v>1.4857296122367667E-2</v>
      </c>
      <c r="D75" s="18">
        <f>2^-D74</f>
        <v>2.3334159053283021E-3</v>
      </c>
      <c r="E75" s="18">
        <f>2^-E74</f>
        <v>1.6748258220573329E-2</v>
      </c>
      <c r="F75" s="18">
        <f>2^-F74</f>
        <v>6.6475173447925378E-3</v>
      </c>
      <c r="G75" s="18">
        <f t="shared" ref="G75:H75" si="40">2^-G74</f>
        <v>3.5043939483571975E-4</v>
      </c>
      <c r="H75" s="18">
        <f t="shared" si="40"/>
        <v>1.20790488431969E-2</v>
      </c>
      <c r="I75" s="5"/>
      <c r="J75" s="5"/>
      <c r="K75" s="5"/>
      <c r="L75" s="5"/>
      <c r="M75" s="5"/>
      <c r="N75" s="5"/>
      <c r="O75" s="7"/>
      <c r="P75" s="7"/>
      <c r="Q75" s="7"/>
      <c r="R75" s="7"/>
      <c r="S75" s="7"/>
      <c r="T75" s="7"/>
      <c r="AA75" s="5"/>
      <c r="AB75" s="5"/>
      <c r="AC75" s="5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</row>
    <row r="76" spans="1:40" ht="16" thickBot="1" x14ac:dyDescent="0.25">
      <c r="B76" s="5"/>
      <c r="C76" s="5"/>
      <c r="D76" s="5"/>
      <c r="E76" s="5"/>
      <c r="F76" s="5"/>
      <c r="G76" s="5"/>
      <c r="H76" s="5"/>
      <c r="K76" s="12"/>
      <c r="L76" s="12"/>
      <c r="M76" s="12"/>
      <c r="O76" s="12"/>
      <c r="P76" s="12"/>
      <c r="Q76" s="12"/>
      <c r="R76" s="12"/>
      <c r="S76" s="12"/>
      <c r="T76" s="12"/>
      <c r="AD76"/>
    </row>
    <row r="77" spans="1:40" x14ac:dyDescent="0.2">
      <c r="B77" s="25" t="s">
        <v>147</v>
      </c>
      <c r="C77" s="52" t="s">
        <v>148</v>
      </c>
      <c r="D77" s="52" t="s">
        <v>149</v>
      </c>
      <c r="E77" s="52" t="s">
        <v>150</v>
      </c>
      <c r="F77" s="52" t="s">
        <v>151</v>
      </c>
      <c r="G77" s="52" t="s">
        <v>139</v>
      </c>
      <c r="H77" s="52" t="s">
        <v>152</v>
      </c>
      <c r="I77" s="12"/>
      <c r="AD77"/>
    </row>
    <row r="78" spans="1:40" x14ac:dyDescent="0.2">
      <c r="B78" s="50"/>
      <c r="C78" s="62">
        <v>23.136150360107422</v>
      </c>
      <c r="D78" s="62">
        <v>25.113735198974609</v>
      </c>
      <c r="E78" s="62">
        <v>22.609487533569336</v>
      </c>
      <c r="F78" s="62">
        <v>24.802576065063477</v>
      </c>
      <c r="G78" s="62">
        <v>29.83879280090332</v>
      </c>
      <c r="H78" s="62">
        <v>23.565876007080078</v>
      </c>
      <c r="I78" s="42"/>
      <c r="AD78"/>
    </row>
    <row r="79" spans="1:40" x14ac:dyDescent="0.2">
      <c r="B79" s="50">
        <v>18.755191802978516</v>
      </c>
      <c r="C79" s="62">
        <v>22.930450439453125</v>
      </c>
      <c r="D79" s="62">
        <v>26.403938293457031</v>
      </c>
      <c r="E79" s="62">
        <v>22.845722198486328</v>
      </c>
      <c r="F79" s="62">
        <v>24.91142463684082</v>
      </c>
      <c r="G79" s="62"/>
      <c r="H79" s="62">
        <v>23.525314331054688</v>
      </c>
      <c r="I79" s="42"/>
      <c r="AD79"/>
    </row>
    <row r="80" spans="1:40" x14ac:dyDescent="0.2">
      <c r="B80" s="50">
        <v>18.715805053710938</v>
      </c>
      <c r="C80" s="62">
        <v>23.350763320922852</v>
      </c>
      <c r="D80" s="62">
        <v>25.818967819213867</v>
      </c>
      <c r="E80" s="62">
        <v>22.921703338623047</v>
      </c>
      <c r="F80" s="62">
        <v>24.8035888671875</v>
      </c>
      <c r="G80" s="62">
        <v>29.723794937133789</v>
      </c>
      <c r="H80" s="62">
        <v>23.637226104736328</v>
      </c>
      <c r="I80" s="42"/>
      <c r="K80" s="32"/>
      <c r="L80" s="32"/>
      <c r="M80" s="32"/>
      <c r="AD80"/>
    </row>
    <row r="81" spans="1:30" x14ac:dyDescent="0.2">
      <c r="A81" s="9" t="s">
        <v>1</v>
      </c>
      <c r="B81" s="30">
        <f t="shared" ref="B81:H81" si="41">AVERAGE(B78:B80)</f>
        <v>18.735498428344727</v>
      </c>
      <c r="C81" s="53">
        <f t="shared" si="41"/>
        <v>23.139121373494465</v>
      </c>
      <c r="D81" s="53">
        <f t="shared" si="41"/>
        <v>25.778880437215168</v>
      </c>
      <c r="E81" s="53">
        <f t="shared" si="41"/>
        <v>22.792304356892902</v>
      </c>
      <c r="F81" s="53">
        <f t="shared" si="41"/>
        <v>24.839196523030598</v>
      </c>
      <c r="G81" s="53">
        <f t="shared" si="41"/>
        <v>29.781293869018555</v>
      </c>
      <c r="H81" s="53">
        <f t="shared" si="41"/>
        <v>23.576138814290363</v>
      </c>
      <c r="I81" s="10"/>
      <c r="K81" s="32"/>
      <c r="L81" s="32"/>
      <c r="M81" s="32"/>
      <c r="AD81"/>
    </row>
    <row r="82" spans="1:30" x14ac:dyDescent="0.2">
      <c r="A82" s="9" t="s">
        <v>2</v>
      </c>
      <c r="B82" s="27">
        <f>B81-B81</f>
        <v>0</v>
      </c>
      <c r="C82" s="18">
        <f>C81-B81</f>
        <v>4.4036229451497384</v>
      </c>
      <c r="D82" s="18">
        <f>D81-B81</f>
        <v>7.0433820088704415</v>
      </c>
      <c r="E82" s="18">
        <f>E81-B81</f>
        <v>4.0568059285481759</v>
      </c>
      <c r="F82" s="18">
        <f>F81-B81</f>
        <v>6.1036980946858712</v>
      </c>
      <c r="G82" s="18">
        <f>G81-B81</f>
        <v>11.045795440673828</v>
      </c>
      <c r="H82" s="18">
        <f>H81-B81</f>
        <v>4.8406403859456368</v>
      </c>
      <c r="I82" s="5"/>
      <c r="AD82"/>
    </row>
    <row r="83" spans="1:30" ht="16" thickBot="1" x14ac:dyDescent="0.25">
      <c r="A83" s="9" t="s">
        <v>3</v>
      </c>
      <c r="B83" s="28">
        <f t="shared" ref="B83" si="42">2^-B82</f>
        <v>1</v>
      </c>
      <c r="C83" s="18">
        <f>2^-C82</f>
        <v>4.7247344452766883E-2</v>
      </c>
      <c r="D83" s="18">
        <f>2^-D82</f>
        <v>7.5810741490075434E-3</v>
      </c>
      <c r="E83" s="18">
        <f>2^-E82</f>
        <v>6.0086890373945809E-2</v>
      </c>
      <c r="F83" s="18">
        <f>2^-F82</f>
        <v>1.4541318569610375E-2</v>
      </c>
      <c r="G83" s="18">
        <f t="shared" ref="G83:H83" si="43">2^-G82</f>
        <v>4.7302516555948232E-4</v>
      </c>
      <c r="H83" s="18">
        <f t="shared" si="43"/>
        <v>3.4899728274925337E-2</v>
      </c>
      <c r="I83" s="5"/>
      <c r="AD83"/>
    </row>
    <row r="84" spans="1:30" ht="16" thickBot="1" x14ac:dyDescent="0.25">
      <c r="A84" s="9"/>
      <c r="B84" s="5"/>
      <c r="C84" s="5"/>
      <c r="D84" s="5"/>
      <c r="E84" s="5"/>
      <c r="F84" s="5"/>
      <c r="G84" s="5"/>
      <c r="H84" s="5"/>
      <c r="AD84"/>
    </row>
    <row r="85" spans="1:30" x14ac:dyDescent="0.2">
      <c r="B85" s="25" t="s">
        <v>153</v>
      </c>
      <c r="C85" s="52" t="s">
        <v>154</v>
      </c>
      <c r="D85" s="52" t="s">
        <v>155</v>
      </c>
      <c r="E85" s="52" t="s">
        <v>156</v>
      </c>
      <c r="F85" s="52" t="s">
        <v>157</v>
      </c>
      <c r="G85" s="52" t="s">
        <v>139</v>
      </c>
      <c r="H85" s="52" t="s">
        <v>158</v>
      </c>
      <c r="K85" s="32"/>
      <c r="L85" s="32"/>
      <c r="M85" s="32"/>
      <c r="AD85"/>
    </row>
    <row r="86" spans="1:30" x14ac:dyDescent="0.2">
      <c r="B86" s="50">
        <v>19.71229362487793</v>
      </c>
      <c r="C86" s="62">
        <v>24.216154098510742</v>
      </c>
      <c r="D86" s="62">
        <v>26.731025695800781</v>
      </c>
      <c r="E86" s="62">
        <v>23.511728286743164</v>
      </c>
      <c r="F86" s="62">
        <v>25.208442687988281</v>
      </c>
      <c r="G86" s="62">
        <v>29.603582382202148</v>
      </c>
      <c r="H86" s="62">
        <v>24.273971557617188</v>
      </c>
      <c r="L86" s="15"/>
      <c r="AD86"/>
    </row>
    <row r="87" spans="1:30" x14ac:dyDescent="0.2">
      <c r="B87" s="50">
        <v>19.94061279296875</v>
      </c>
      <c r="C87" s="62">
        <v>24.308261871337891</v>
      </c>
      <c r="D87" s="62">
        <v>26.649282455444336</v>
      </c>
      <c r="E87" s="62"/>
      <c r="F87" s="62">
        <v>25.374126434326172</v>
      </c>
      <c r="G87" s="62">
        <v>31.397371292114258</v>
      </c>
      <c r="H87" s="62">
        <v>24.21440315246582</v>
      </c>
      <c r="AD87"/>
    </row>
    <row r="88" spans="1:30" x14ac:dyDescent="0.2">
      <c r="B88" s="50"/>
      <c r="C88" s="62">
        <v>23.928886413574219</v>
      </c>
      <c r="D88" s="62"/>
      <c r="E88" s="62">
        <v>23.541997909545898</v>
      </c>
      <c r="F88" s="62">
        <v>25.387857437133789</v>
      </c>
      <c r="G88" s="62">
        <v>30.620937347412109</v>
      </c>
      <c r="H88" s="62">
        <v>24.122905731201172</v>
      </c>
      <c r="AD88"/>
    </row>
    <row r="89" spans="1:30" x14ac:dyDescent="0.2">
      <c r="A89" s="9" t="s">
        <v>1</v>
      </c>
      <c r="B89" s="29">
        <f t="shared" ref="B89:H89" si="44">AVERAGE(B86:B88)</f>
        <v>19.82645320892334</v>
      </c>
      <c r="C89" s="53">
        <f t="shared" si="44"/>
        <v>24.151100794474285</v>
      </c>
      <c r="D89" s="53">
        <f t="shared" si="44"/>
        <v>26.690154075622559</v>
      </c>
      <c r="E89" s="53">
        <f t="shared" si="44"/>
        <v>23.526863098144531</v>
      </c>
      <c r="F89" s="53">
        <f t="shared" si="44"/>
        <v>25.323475519816082</v>
      </c>
      <c r="G89" s="53">
        <f t="shared" si="44"/>
        <v>30.540630340576172</v>
      </c>
      <c r="H89" s="53">
        <f t="shared" si="44"/>
        <v>24.203760147094727</v>
      </c>
      <c r="AD89"/>
    </row>
    <row r="90" spans="1:30" x14ac:dyDescent="0.2">
      <c r="A90" s="9" t="s">
        <v>2</v>
      </c>
      <c r="B90" s="27">
        <f>B89-B89</f>
        <v>0</v>
      </c>
      <c r="C90" s="18">
        <f>C89-B89</f>
        <v>4.3246475855509452</v>
      </c>
      <c r="D90" s="18">
        <f>D89-B89</f>
        <v>6.8637008666992188</v>
      </c>
      <c r="E90" s="18">
        <f>E89-B89</f>
        <v>3.7004098892211914</v>
      </c>
      <c r="F90" s="18">
        <f>F89-B89</f>
        <v>5.4970223108927421</v>
      </c>
      <c r="G90" s="18">
        <f>G89-B89</f>
        <v>10.714177131652832</v>
      </c>
      <c r="H90" s="18">
        <f>H89-B89</f>
        <v>4.3773069381713867</v>
      </c>
      <c r="AD90"/>
    </row>
    <row r="91" spans="1:30" ht="16" thickBot="1" x14ac:dyDescent="0.25">
      <c r="A91" s="9" t="s">
        <v>3</v>
      </c>
      <c r="B91" s="28">
        <f t="shared" ref="B91" si="45">2^-B90</f>
        <v>1</v>
      </c>
      <c r="C91" s="18">
        <f>2^-C90</f>
        <v>4.990583841122103E-2</v>
      </c>
      <c r="D91" s="18">
        <f>2^-D90</f>
        <v>8.5865787607274681E-3</v>
      </c>
      <c r="E91" s="18">
        <f>2^-E90</f>
        <v>7.692466738811346E-2</v>
      </c>
      <c r="F91" s="18">
        <f>2^-F90</f>
        <v>2.2142741886215199E-2</v>
      </c>
      <c r="G91" s="18">
        <f t="shared" ref="G91:H91" si="46">2^-G90</f>
        <v>5.9526631112843704E-4</v>
      </c>
      <c r="H91" s="18">
        <f t="shared" si="46"/>
        <v>4.8117085230670452E-2</v>
      </c>
    </row>
    <row r="92" spans="1:30" x14ac:dyDescent="0.2">
      <c r="B92" s="5"/>
      <c r="C92" s="5"/>
      <c r="D92" s="5"/>
      <c r="E92" s="5"/>
      <c r="F92" s="5"/>
      <c r="G92" s="5"/>
      <c r="H92" s="5"/>
    </row>
    <row r="93" spans="1:30" x14ac:dyDescent="0.2">
      <c r="B93" s="12"/>
      <c r="C93" s="12"/>
      <c r="D93" s="12"/>
      <c r="E93" s="12"/>
      <c r="F93" s="12"/>
      <c r="G93" s="12"/>
      <c r="H93" s="12"/>
    </row>
    <row r="94" spans="1:30" x14ac:dyDescent="0.2">
      <c r="B94" s="42"/>
      <c r="C94" s="42"/>
      <c r="D94" s="42"/>
      <c r="E94" s="42"/>
      <c r="F94" s="42"/>
      <c r="G94" s="42"/>
      <c r="H94" s="42"/>
    </row>
    <row r="95" spans="1:30" x14ac:dyDescent="0.2">
      <c r="B95" s="42"/>
      <c r="C95" s="42"/>
      <c r="D95" s="42"/>
      <c r="E95" s="42"/>
      <c r="F95" s="42"/>
      <c r="G95" s="42"/>
      <c r="H95" s="42"/>
    </row>
    <row r="96" spans="1:30" x14ac:dyDescent="0.2">
      <c r="B96" s="42"/>
      <c r="C96" s="42"/>
      <c r="D96" s="42"/>
      <c r="E96" s="42"/>
      <c r="F96" s="42"/>
      <c r="G96" s="42"/>
      <c r="H96" s="42"/>
    </row>
    <row r="97" spans="1:9" x14ac:dyDescent="0.2">
      <c r="A97" s="9"/>
      <c r="B97" s="14"/>
      <c r="C97" s="10"/>
      <c r="D97" s="10"/>
      <c r="E97" s="10"/>
      <c r="F97" s="10"/>
      <c r="G97" s="10"/>
      <c r="H97" s="10"/>
    </row>
    <row r="98" spans="1:9" x14ac:dyDescent="0.2">
      <c r="A98" s="9"/>
      <c r="B98" s="5"/>
      <c r="C98" s="5"/>
      <c r="D98" s="5"/>
      <c r="E98" s="5"/>
      <c r="F98" s="5"/>
      <c r="G98" s="5"/>
      <c r="H98" s="5"/>
    </row>
    <row r="99" spans="1:9" x14ac:dyDescent="0.2">
      <c r="A99" s="9"/>
      <c r="B99" s="5"/>
      <c r="C99" s="5"/>
      <c r="D99" s="5"/>
      <c r="E99" s="5"/>
      <c r="F99" s="5"/>
      <c r="G99" s="5"/>
      <c r="H99" s="5"/>
    </row>
    <row r="100" spans="1:9" x14ac:dyDescent="0.2">
      <c r="A100" s="9"/>
      <c r="B100" s="5"/>
      <c r="C100" s="5"/>
      <c r="D100" s="5"/>
      <c r="E100" s="5"/>
    </row>
    <row r="101" spans="1:9" x14ac:dyDescent="0.2">
      <c r="A101" s="9"/>
      <c r="B101" s="5"/>
      <c r="C101" s="5"/>
      <c r="D101" s="5"/>
      <c r="E101" s="5"/>
    </row>
    <row r="102" spans="1:9" x14ac:dyDescent="0.2">
      <c r="B102" s="5"/>
      <c r="C102" s="5"/>
      <c r="D102" s="5"/>
      <c r="E102" s="5"/>
    </row>
    <row r="103" spans="1:9" x14ac:dyDescent="0.2">
      <c r="B103" s="12"/>
      <c r="C103" s="12"/>
      <c r="D103" s="12"/>
      <c r="E103" s="12"/>
    </row>
    <row r="104" spans="1:9" x14ac:dyDescent="0.2">
      <c r="B104" s="12"/>
      <c r="C104" s="12"/>
      <c r="D104" s="12"/>
      <c r="E104" s="12"/>
      <c r="F104" s="12"/>
      <c r="G104" s="12"/>
      <c r="H104" s="12"/>
      <c r="I104" s="12"/>
    </row>
    <row r="105" spans="1:9" x14ac:dyDescent="0.2">
      <c r="B105" s="15"/>
      <c r="C105" s="15"/>
      <c r="D105" s="15"/>
      <c r="E105" s="15"/>
      <c r="F105" s="15"/>
      <c r="G105" s="15"/>
      <c r="H105" s="15"/>
      <c r="I105" s="15"/>
    </row>
    <row r="106" spans="1:9" x14ac:dyDescent="0.2">
      <c r="B106" s="15"/>
      <c r="C106" s="15"/>
      <c r="D106" s="15"/>
      <c r="E106" s="15"/>
      <c r="F106" s="15"/>
      <c r="G106" s="15"/>
      <c r="H106" s="15"/>
      <c r="I106" s="15"/>
    </row>
    <row r="107" spans="1:9" x14ac:dyDescent="0.2">
      <c r="B107" s="15"/>
      <c r="C107" s="15"/>
      <c r="D107" s="15"/>
      <c r="E107" s="15"/>
      <c r="F107" s="15"/>
      <c r="G107" s="15"/>
      <c r="H107" s="15"/>
      <c r="I107" s="15"/>
    </row>
    <row r="108" spans="1:9" x14ac:dyDescent="0.2">
      <c r="A108" s="9"/>
      <c r="B108" s="11"/>
      <c r="C108" s="14"/>
      <c r="D108" s="14"/>
      <c r="E108" s="11"/>
      <c r="F108" s="10"/>
      <c r="G108" s="10"/>
      <c r="H108" s="10"/>
      <c r="I108" s="10"/>
    </row>
    <row r="109" spans="1:9" x14ac:dyDescent="0.2">
      <c r="A109" s="9"/>
      <c r="B109" s="5"/>
      <c r="C109" s="5"/>
      <c r="D109" s="5"/>
      <c r="E109" s="5"/>
      <c r="F109" s="5"/>
      <c r="G109" s="5"/>
      <c r="H109" s="5"/>
      <c r="I109" s="5"/>
    </row>
    <row r="110" spans="1:9" x14ac:dyDescent="0.2">
      <c r="A110" s="9"/>
      <c r="B110" s="5"/>
      <c r="C110" s="5"/>
      <c r="D110" s="5"/>
      <c r="E110" s="5"/>
      <c r="F110" s="5"/>
      <c r="G110" s="5"/>
      <c r="H110" s="5"/>
      <c r="I110" s="5"/>
    </row>
    <row r="113" spans="1:11" ht="19" x14ac:dyDescent="0.25">
      <c r="A113" s="1"/>
      <c r="B113" s="2"/>
    </row>
    <row r="114" spans="1:11" x14ac:dyDescent="0.2">
      <c r="B114" s="12"/>
      <c r="C114" s="12"/>
      <c r="D114" s="12"/>
      <c r="E114" s="12"/>
      <c r="J114" s="7"/>
    </row>
    <row r="115" spans="1:11" x14ac:dyDescent="0.2">
      <c r="B115" s="15"/>
      <c r="C115" s="15"/>
      <c r="D115" s="15"/>
      <c r="J115" s="7"/>
      <c r="K115" s="7"/>
    </row>
    <row r="116" spans="1:11" x14ac:dyDescent="0.2">
      <c r="B116" s="15"/>
      <c r="C116" s="15"/>
      <c r="D116" s="15"/>
    </row>
    <row r="117" spans="1:11" x14ac:dyDescent="0.2">
      <c r="B117" s="15"/>
      <c r="C117" s="15"/>
      <c r="D117" s="15"/>
    </row>
    <row r="118" spans="1:11" x14ac:dyDescent="0.2">
      <c r="A118" s="9"/>
      <c r="B118" s="10"/>
      <c r="C118" s="10"/>
      <c r="D118" s="10"/>
      <c r="E118" s="10"/>
    </row>
    <row r="119" spans="1:11" x14ac:dyDescent="0.2">
      <c r="A119" s="9"/>
      <c r="B119" s="5"/>
      <c r="C119" s="5"/>
      <c r="D119" s="5"/>
      <c r="E119" s="5"/>
    </row>
    <row r="120" spans="1:11" x14ac:dyDescent="0.2">
      <c r="A120" s="9"/>
      <c r="B120" s="5"/>
      <c r="C120" s="5"/>
      <c r="D120" s="5"/>
      <c r="E120" s="5"/>
    </row>
    <row r="121" spans="1:11" x14ac:dyDescent="0.2">
      <c r="B121" s="5"/>
      <c r="C121" s="5"/>
      <c r="D121" s="5"/>
      <c r="E121" s="5"/>
    </row>
    <row r="122" spans="1:11" x14ac:dyDescent="0.2">
      <c r="B122" s="12"/>
      <c r="C122" s="12"/>
      <c r="D122" s="12"/>
      <c r="E122" s="12"/>
    </row>
    <row r="123" spans="1:11" x14ac:dyDescent="0.2">
      <c r="B123" s="15"/>
      <c r="C123" s="15"/>
      <c r="D123" s="15"/>
    </row>
    <row r="124" spans="1:11" x14ac:dyDescent="0.2">
      <c r="B124" s="15"/>
      <c r="C124" s="15"/>
      <c r="D124" s="15"/>
    </row>
    <row r="125" spans="1:11" x14ac:dyDescent="0.2">
      <c r="B125" s="15"/>
      <c r="C125" s="15"/>
      <c r="D125" s="15"/>
    </row>
    <row r="126" spans="1:11" x14ac:dyDescent="0.2">
      <c r="A126" s="9"/>
      <c r="B126" s="14"/>
      <c r="C126" s="11"/>
      <c r="D126" s="14"/>
      <c r="E126" s="10"/>
    </row>
    <row r="127" spans="1:11" x14ac:dyDescent="0.2">
      <c r="A127" s="9"/>
      <c r="B127" s="5"/>
      <c r="C127" s="5"/>
      <c r="D127" s="5"/>
      <c r="E127" s="5"/>
    </row>
    <row r="128" spans="1:11" x14ac:dyDescent="0.2">
      <c r="A128" s="9"/>
      <c r="B128" s="5"/>
      <c r="C128" s="5"/>
      <c r="D128" s="5"/>
      <c r="E128" s="5"/>
    </row>
    <row r="129" spans="1:9" x14ac:dyDescent="0.2">
      <c r="B129" s="5"/>
      <c r="C129" s="5"/>
      <c r="D129" s="5"/>
      <c r="E129" s="5"/>
    </row>
    <row r="130" spans="1:9" x14ac:dyDescent="0.2">
      <c r="B130" s="12"/>
      <c r="C130" s="12"/>
      <c r="D130" s="12"/>
      <c r="E130" s="12"/>
    </row>
    <row r="131" spans="1:9" x14ac:dyDescent="0.2">
      <c r="B131" s="33"/>
      <c r="C131" s="15"/>
      <c r="D131" s="15"/>
    </row>
    <row r="132" spans="1:9" x14ac:dyDescent="0.2">
      <c r="B132" s="33"/>
      <c r="C132" s="15"/>
      <c r="D132" s="15"/>
    </row>
    <row r="133" spans="1:9" x14ac:dyDescent="0.2">
      <c r="B133" s="33"/>
      <c r="C133" s="15"/>
      <c r="D133" s="15"/>
    </row>
    <row r="134" spans="1:9" x14ac:dyDescent="0.2">
      <c r="A134" s="9"/>
      <c r="B134" s="11"/>
      <c r="C134" s="14"/>
      <c r="D134" s="14"/>
      <c r="E134" s="11"/>
    </row>
    <row r="135" spans="1:9" x14ac:dyDescent="0.2">
      <c r="A135" s="9"/>
      <c r="B135" s="5"/>
      <c r="C135" s="5"/>
      <c r="D135" s="5"/>
      <c r="E135" s="5"/>
    </row>
    <row r="136" spans="1:9" x14ac:dyDescent="0.2">
      <c r="A136" s="9"/>
      <c r="B136" s="5"/>
      <c r="C136" s="5"/>
      <c r="D136" s="5"/>
      <c r="E136" s="5"/>
      <c r="F136" s="12"/>
      <c r="G136" s="12"/>
      <c r="H136" s="12"/>
      <c r="I136" s="12"/>
    </row>
    <row r="137" spans="1:9" x14ac:dyDescent="0.2">
      <c r="B137" s="5"/>
      <c r="C137" s="5"/>
      <c r="D137" s="5"/>
      <c r="E137" s="5"/>
    </row>
    <row r="138" spans="1:9" x14ac:dyDescent="0.2">
      <c r="B138" s="12"/>
      <c r="C138" s="12"/>
      <c r="D138" s="12"/>
      <c r="E138" s="12"/>
    </row>
    <row r="140" spans="1:9" ht="19" x14ac:dyDescent="0.25">
      <c r="A140" s="1"/>
      <c r="B140" s="2"/>
      <c r="F140" s="14"/>
      <c r="G140" s="14"/>
      <c r="H140" s="14"/>
      <c r="I140" s="14"/>
    </row>
    <row r="141" spans="1:9" x14ac:dyDescent="0.2">
      <c r="B141" s="12"/>
      <c r="C141" s="12"/>
      <c r="D141" s="12"/>
      <c r="E141" s="12"/>
      <c r="F141" s="5"/>
      <c r="G141" s="5"/>
      <c r="H141" s="5"/>
      <c r="I141" s="5"/>
    </row>
    <row r="142" spans="1:9" x14ac:dyDescent="0.2">
      <c r="B142" s="15"/>
      <c r="C142" s="15"/>
      <c r="D142" s="15"/>
      <c r="F142" s="5"/>
      <c r="G142" s="5"/>
      <c r="H142" s="5"/>
      <c r="I142" s="5"/>
    </row>
    <row r="143" spans="1:9" x14ac:dyDescent="0.2">
      <c r="B143" s="15"/>
      <c r="C143" s="15"/>
      <c r="D143" s="15"/>
    </row>
    <row r="144" spans="1:9" x14ac:dyDescent="0.2">
      <c r="B144" s="15"/>
      <c r="C144" s="15"/>
      <c r="D144" s="15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2"/>
      <c r="C149" s="12"/>
      <c r="D149" s="12"/>
      <c r="E149" s="12"/>
    </row>
    <row r="150" spans="1:5" x14ac:dyDescent="0.2">
      <c r="B150" s="15"/>
      <c r="C150" s="15"/>
      <c r="D150" s="15"/>
    </row>
    <row r="151" spans="1:5" x14ac:dyDescent="0.2">
      <c r="B151" s="15"/>
      <c r="C151" s="15"/>
      <c r="D151" s="15"/>
    </row>
    <row r="152" spans="1:5" x14ac:dyDescent="0.2">
      <c r="B152" s="15"/>
      <c r="C152" s="15"/>
      <c r="D152" s="15"/>
    </row>
    <row r="153" spans="1:5" x14ac:dyDescent="0.2">
      <c r="A153" s="9"/>
      <c r="B153" s="14"/>
      <c r="C153" s="11"/>
      <c r="D153" s="14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2"/>
      <c r="C157" s="12"/>
      <c r="D157" s="12"/>
      <c r="E157" s="12"/>
    </row>
    <row r="158" spans="1:5" x14ac:dyDescent="0.2">
      <c r="B158" s="33"/>
      <c r="C158" s="15"/>
      <c r="D158" s="15"/>
    </row>
    <row r="159" spans="1:5" x14ac:dyDescent="0.2">
      <c r="B159" s="33"/>
      <c r="C159" s="15"/>
      <c r="D159" s="15"/>
    </row>
    <row r="160" spans="1:5" x14ac:dyDescent="0.2">
      <c r="B160" s="33"/>
      <c r="C160" s="15"/>
      <c r="D160" s="15"/>
    </row>
    <row r="161" spans="1:5" x14ac:dyDescent="0.2">
      <c r="A161" s="9"/>
      <c r="B161" s="11"/>
      <c r="C161" s="14"/>
      <c r="D161" s="14"/>
      <c r="E161" s="11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10:29" x14ac:dyDescent="0.2">
      <c r="J188" s="5"/>
      <c r="K188" s="5"/>
      <c r="L188" s="5"/>
      <c r="M188" s="5"/>
      <c r="N188" s="5"/>
      <c r="O188" s="5"/>
      <c r="P188" s="7"/>
      <c r="Q188" s="7"/>
      <c r="R188" s="7"/>
      <c r="S188" s="7"/>
      <c r="T188" s="7"/>
      <c r="U188" s="7"/>
      <c r="V188" s="7"/>
      <c r="W188" s="7"/>
      <c r="X188" s="8"/>
      <c r="Y188" s="8"/>
      <c r="AA188"/>
      <c r="AB188"/>
      <c r="AC188"/>
    </row>
    <row r="189" spans="10:29" x14ac:dyDescent="0.2"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0:29" x14ac:dyDescent="0.2"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0:29" x14ac:dyDescent="0.2"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0:29" x14ac:dyDescent="0.2"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0:29" x14ac:dyDescent="0.2"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0:29" x14ac:dyDescent="0.2"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10:29" x14ac:dyDescent="0.2"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10:29" x14ac:dyDescent="0.2"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10:29" x14ac:dyDescent="0.2"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10:29" x14ac:dyDescent="0.2"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10:29" x14ac:dyDescent="0.2"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10:29" x14ac:dyDescent="0.2"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10:29" x14ac:dyDescent="0.2">
      <c r="J201"/>
      <c r="K201"/>
      <c r="L201"/>
      <c r="M201"/>
      <c r="N201"/>
      <c r="O201"/>
      <c r="P201"/>
      <c r="Q201"/>
      <c r="R201"/>
      <c r="S201"/>
      <c r="T201"/>
      <c r="U201"/>
    </row>
    <row r="202" spans="10:29" x14ac:dyDescent="0.2">
      <c r="J202"/>
      <c r="K202"/>
      <c r="L202"/>
      <c r="M202"/>
      <c r="N202"/>
      <c r="O202"/>
      <c r="P202"/>
      <c r="Q202"/>
      <c r="R202"/>
      <c r="S202"/>
      <c r="T202"/>
      <c r="U202"/>
    </row>
    <row r="203" spans="10:29" x14ac:dyDescent="0.2">
      <c r="J203"/>
      <c r="K203"/>
      <c r="L203"/>
      <c r="M203"/>
      <c r="N203"/>
      <c r="O203"/>
      <c r="P203"/>
      <c r="Q203"/>
      <c r="R203"/>
      <c r="S203"/>
      <c r="T203"/>
      <c r="U203"/>
    </row>
    <row r="204" spans="10:29" x14ac:dyDescent="0.2">
      <c r="J204"/>
      <c r="K204"/>
      <c r="L204"/>
      <c r="M204"/>
      <c r="N204"/>
      <c r="O204"/>
      <c r="P204"/>
      <c r="Q204"/>
      <c r="R204"/>
      <c r="S204"/>
      <c r="T204"/>
      <c r="U204"/>
    </row>
    <row r="205" spans="10:29" x14ac:dyDescent="0.2">
      <c r="J205"/>
      <c r="K205"/>
      <c r="L205"/>
      <c r="M205"/>
      <c r="N205"/>
      <c r="O205"/>
      <c r="P205"/>
      <c r="Q205"/>
      <c r="R205"/>
      <c r="S205"/>
      <c r="T205"/>
      <c r="U205"/>
    </row>
    <row r="206" spans="10:29" x14ac:dyDescent="0.2">
      <c r="J206"/>
      <c r="K206"/>
      <c r="L206"/>
      <c r="M206"/>
      <c r="N206"/>
      <c r="O206"/>
      <c r="P206"/>
      <c r="Q206"/>
      <c r="R206"/>
      <c r="S206"/>
      <c r="T206"/>
      <c r="U206"/>
    </row>
    <row r="207" spans="10:29" x14ac:dyDescent="0.2">
      <c r="J207"/>
      <c r="K207"/>
      <c r="L207"/>
      <c r="M207"/>
      <c r="N207"/>
      <c r="O207"/>
      <c r="P207"/>
      <c r="Q207"/>
      <c r="R207"/>
      <c r="S207"/>
      <c r="T207"/>
      <c r="U207"/>
    </row>
    <row r="208" spans="10:29" x14ac:dyDescent="0.2">
      <c r="J208"/>
      <c r="K208"/>
      <c r="L208"/>
      <c r="M208"/>
      <c r="N208"/>
      <c r="O208"/>
      <c r="P208"/>
      <c r="Q208"/>
      <c r="R208"/>
      <c r="S208"/>
      <c r="T208"/>
      <c r="U208"/>
    </row>
    <row r="209" spans="10:21" x14ac:dyDescent="0.2">
      <c r="J209"/>
      <c r="K209"/>
      <c r="L209"/>
      <c r="M209"/>
      <c r="N209"/>
      <c r="O209"/>
      <c r="P209"/>
      <c r="Q209"/>
      <c r="R209"/>
      <c r="S209"/>
      <c r="T209"/>
      <c r="U209"/>
    </row>
    <row r="210" spans="10:21" x14ac:dyDescent="0.2">
      <c r="J210"/>
      <c r="K210"/>
      <c r="L210"/>
      <c r="M210"/>
      <c r="N210"/>
      <c r="O210"/>
      <c r="P210"/>
      <c r="Q210"/>
      <c r="R210"/>
      <c r="S210"/>
      <c r="T210"/>
      <c r="U210"/>
    </row>
    <row r="211" spans="10:21" x14ac:dyDescent="0.2">
      <c r="J211"/>
      <c r="K211"/>
      <c r="L211"/>
      <c r="M211"/>
      <c r="N211"/>
      <c r="O211"/>
      <c r="P211"/>
      <c r="Q211"/>
      <c r="R211"/>
      <c r="S211"/>
      <c r="T211"/>
      <c r="U211"/>
    </row>
    <row r="212" spans="10:21" x14ac:dyDescent="0.2">
      <c r="J212"/>
      <c r="K212"/>
      <c r="L212"/>
      <c r="M212"/>
      <c r="N212"/>
      <c r="O212"/>
      <c r="P212"/>
      <c r="Q212"/>
      <c r="R212"/>
      <c r="S212"/>
      <c r="T212"/>
      <c r="U2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Pum2 CKO (a)</vt:lpstr>
      <vt:lpstr>hTDP43 A315T (b)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2021-10-01T09:30:16Z</dcterms:modified>
</cp:coreProperties>
</file>