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9/"/>
    </mc:Choice>
  </mc:AlternateContent>
  <bookViews>
    <workbookView xWindow="240" yWindow="520" windowWidth="25360" windowHeight="14320"/>
  </bookViews>
  <sheets>
    <sheet name="Pum2 CKO (a)" sheetId="1" r:id="rId1"/>
    <sheet name="hTDP43 A315T (b)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7" i="1" l="1"/>
  <c r="B98" i="1"/>
  <c r="B99" i="1"/>
  <c r="B89" i="1"/>
  <c r="B90" i="1"/>
  <c r="B91" i="1"/>
  <c r="B81" i="1"/>
  <c r="B82" i="1"/>
  <c r="B83" i="1"/>
  <c r="B73" i="1"/>
  <c r="B74" i="1"/>
  <c r="B75" i="1"/>
  <c r="B65" i="1"/>
  <c r="B66" i="1"/>
  <c r="B46" i="1"/>
  <c r="B47" i="1"/>
  <c r="B38" i="1"/>
  <c r="B39" i="1"/>
  <c r="B30" i="1"/>
  <c r="B31" i="1"/>
  <c r="B22" i="1"/>
  <c r="B23" i="1"/>
  <c r="B14" i="1"/>
  <c r="B15" i="1"/>
  <c r="B6" i="1"/>
  <c r="B7" i="1"/>
  <c r="B89" i="2"/>
  <c r="B90" i="2"/>
  <c r="B91" i="2"/>
  <c r="B81" i="2"/>
  <c r="B82" i="2"/>
  <c r="B83" i="2"/>
  <c r="B73" i="2"/>
  <c r="B74" i="2"/>
  <c r="B75" i="2"/>
  <c r="B65" i="2"/>
  <c r="B66" i="2"/>
  <c r="B46" i="2"/>
  <c r="B47" i="2"/>
  <c r="B48" i="2"/>
  <c r="B38" i="2"/>
  <c r="B39" i="2"/>
  <c r="B40" i="2"/>
  <c r="B30" i="2"/>
  <c r="B31" i="2"/>
  <c r="B22" i="2"/>
  <c r="B23" i="2"/>
  <c r="B24" i="2"/>
  <c r="B14" i="2"/>
  <c r="B15" i="2"/>
  <c r="B16" i="2"/>
  <c r="B6" i="2"/>
  <c r="B7" i="2"/>
  <c r="K34" i="1"/>
  <c r="L34" i="1"/>
  <c r="M34" i="1"/>
  <c r="N34" i="1"/>
  <c r="J34" i="1"/>
  <c r="K31" i="1"/>
  <c r="K33" i="1"/>
  <c r="L31" i="1"/>
  <c r="L33" i="1"/>
  <c r="M31" i="1"/>
  <c r="M33" i="1"/>
  <c r="N31" i="1"/>
  <c r="N33" i="1"/>
  <c r="J31" i="1"/>
  <c r="J33" i="1"/>
  <c r="K29" i="1"/>
  <c r="L29" i="1"/>
  <c r="M29" i="1"/>
  <c r="N29" i="1"/>
  <c r="J29" i="1"/>
  <c r="J28" i="1"/>
  <c r="R7" i="1"/>
  <c r="F97" i="1"/>
  <c r="E97" i="1"/>
  <c r="D97" i="1"/>
  <c r="C97" i="1"/>
  <c r="F89" i="1"/>
  <c r="E89" i="1"/>
  <c r="D89" i="1"/>
  <c r="C89" i="1"/>
  <c r="F81" i="1"/>
  <c r="E81" i="1"/>
  <c r="D81" i="1"/>
  <c r="C81" i="1"/>
  <c r="F73" i="1"/>
  <c r="E73" i="1"/>
  <c r="D73" i="1"/>
  <c r="C73" i="1"/>
  <c r="F65" i="1"/>
  <c r="E65" i="1"/>
  <c r="D65" i="1"/>
  <c r="C65" i="1"/>
  <c r="F46" i="1"/>
  <c r="E46" i="1"/>
  <c r="D46" i="1"/>
  <c r="C46" i="1"/>
  <c r="F38" i="1"/>
  <c r="E38" i="1"/>
  <c r="D38" i="1"/>
  <c r="C38" i="1"/>
  <c r="N30" i="1"/>
  <c r="N32" i="1"/>
  <c r="M30" i="1"/>
  <c r="M32" i="1"/>
  <c r="L30" i="1"/>
  <c r="L32" i="1"/>
  <c r="K30" i="1"/>
  <c r="K32" i="1"/>
  <c r="J30" i="1"/>
  <c r="J32" i="1"/>
  <c r="F30" i="1"/>
  <c r="E30" i="1"/>
  <c r="D30" i="1"/>
  <c r="C30" i="1"/>
  <c r="N28" i="1"/>
  <c r="V7" i="1"/>
  <c r="M28" i="1"/>
  <c r="U6" i="1"/>
  <c r="L28" i="1"/>
  <c r="AB7" i="1"/>
  <c r="K28" i="1"/>
  <c r="AA4" i="1"/>
  <c r="F22" i="1"/>
  <c r="E22" i="1"/>
  <c r="D22" i="1"/>
  <c r="C22" i="1"/>
  <c r="F14" i="1"/>
  <c r="E14" i="1"/>
  <c r="D14" i="1"/>
  <c r="C14" i="1"/>
  <c r="Z10" i="1"/>
  <c r="Z11" i="1"/>
  <c r="Z9" i="1"/>
  <c r="F6" i="1"/>
  <c r="E6" i="1"/>
  <c r="D6" i="1"/>
  <c r="C6" i="1"/>
  <c r="Z10" i="2"/>
  <c r="Z11" i="2"/>
  <c r="Z9" i="2"/>
  <c r="K34" i="2"/>
  <c r="L34" i="2"/>
  <c r="M34" i="2"/>
  <c r="N34" i="2"/>
  <c r="J34" i="2"/>
  <c r="K31" i="2"/>
  <c r="K33" i="2"/>
  <c r="L31" i="2"/>
  <c r="L33" i="2"/>
  <c r="M31" i="2"/>
  <c r="M33" i="2"/>
  <c r="N31" i="2"/>
  <c r="N33" i="2"/>
  <c r="J31" i="2"/>
  <c r="J33" i="2"/>
  <c r="K30" i="2"/>
  <c r="K32" i="2"/>
  <c r="L30" i="2"/>
  <c r="L32" i="2"/>
  <c r="M30" i="2"/>
  <c r="M32" i="2"/>
  <c r="N30" i="2"/>
  <c r="N32" i="2"/>
  <c r="J30" i="2"/>
  <c r="J32" i="2"/>
  <c r="K29" i="2"/>
  <c r="L29" i="2"/>
  <c r="M29" i="2"/>
  <c r="N29" i="2"/>
  <c r="J29" i="2"/>
  <c r="K28" i="2"/>
  <c r="S3" i="2"/>
  <c r="L28" i="2"/>
  <c r="T4" i="2"/>
  <c r="M28" i="2"/>
  <c r="U5" i="2"/>
  <c r="N28" i="2"/>
  <c r="V6" i="2"/>
  <c r="J28" i="2"/>
  <c r="R3" i="2"/>
  <c r="F89" i="2"/>
  <c r="E89" i="2"/>
  <c r="D89" i="2"/>
  <c r="C89" i="2"/>
  <c r="F46" i="2"/>
  <c r="E46" i="2"/>
  <c r="E47" i="2"/>
  <c r="E48" i="2"/>
  <c r="D46" i="2"/>
  <c r="D47" i="2"/>
  <c r="D48" i="2"/>
  <c r="C46" i="2"/>
  <c r="F38" i="2"/>
  <c r="E38" i="2"/>
  <c r="D38" i="2"/>
  <c r="C38" i="2"/>
  <c r="F30" i="2"/>
  <c r="E30" i="2"/>
  <c r="D30" i="2"/>
  <c r="C30" i="2"/>
  <c r="R4" i="1"/>
  <c r="C15" i="1"/>
  <c r="C16" i="1"/>
  <c r="E23" i="1"/>
  <c r="E24" i="1"/>
  <c r="E7" i="1"/>
  <c r="E8" i="1"/>
  <c r="AB8" i="1"/>
  <c r="V4" i="1"/>
  <c r="V6" i="1"/>
  <c r="AD8" i="1"/>
  <c r="C90" i="1"/>
  <c r="C91" i="1"/>
  <c r="V3" i="1"/>
  <c r="V5" i="1"/>
  <c r="AD6" i="1"/>
  <c r="AD3" i="1"/>
  <c r="AD5" i="1"/>
  <c r="AA7" i="1"/>
  <c r="F47" i="1"/>
  <c r="F48" i="1"/>
  <c r="D47" i="1"/>
  <c r="D48" i="1"/>
  <c r="AC8" i="1"/>
  <c r="AC3" i="1"/>
  <c r="AD4" i="1"/>
  <c r="R6" i="1"/>
  <c r="AD7" i="1"/>
  <c r="C74" i="1"/>
  <c r="C75" i="1"/>
  <c r="E39" i="2"/>
  <c r="E40" i="2"/>
  <c r="E90" i="2"/>
  <c r="E91" i="2"/>
  <c r="C47" i="2"/>
  <c r="C48" i="2"/>
  <c r="F90" i="2"/>
  <c r="F91" i="2"/>
  <c r="AA6" i="2"/>
  <c r="AB8" i="2"/>
  <c r="AC8" i="2"/>
  <c r="V3" i="2"/>
  <c r="R4" i="2"/>
  <c r="S4" i="2"/>
  <c r="T5" i="2"/>
  <c r="U6" i="2"/>
  <c r="AA7" i="2"/>
  <c r="AB6" i="2"/>
  <c r="AD6" i="2"/>
  <c r="U3" i="2"/>
  <c r="V4" i="2"/>
  <c r="R5" i="2"/>
  <c r="S5" i="2"/>
  <c r="T6" i="2"/>
  <c r="AA8" i="2"/>
  <c r="AC6" i="2"/>
  <c r="AD7" i="2"/>
  <c r="T3" i="2"/>
  <c r="U4" i="2"/>
  <c r="V5" i="2"/>
  <c r="R6" i="2"/>
  <c r="S6" i="2"/>
  <c r="AB7" i="2"/>
  <c r="AC7" i="2"/>
  <c r="AD8" i="2"/>
  <c r="E98" i="1"/>
  <c r="E99" i="1"/>
  <c r="D98" i="1"/>
  <c r="D99" i="1"/>
  <c r="R3" i="1"/>
  <c r="AC4" i="1"/>
  <c r="AC5" i="1"/>
  <c r="AC7" i="1"/>
  <c r="U7" i="1"/>
  <c r="U3" i="1"/>
  <c r="T7" i="1"/>
  <c r="AC6" i="1"/>
  <c r="U4" i="1"/>
  <c r="R5" i="1"/>
  <c r="S7" i="1"/>
  <c r="C47" i="1"/>
  <c r="C48" i="1"/>
  <c r="C31" i="1"/>
  <c r="C32" i="1"/>
  <c r="D23" i="1"/>
  <c r="D24" i="1"/>
  <c r="D7" i="1"/>
  <c r="D8" i="1"/>
  <c r="E82" i="1"/>
  <c r="E83" i="1"/>
  <c r="E74" i="1"/>
  <c r="E75" i="1"/>
  <c r="D90" i="1"/>
  <c r="D91" i="1"/>
  <c r="F98" i="1"/>
  <c r="F99" i="1"/>
  <c r="C98" i="1"/>
  <c r="C99" i="1"/>
  <c r="F90" i="1"/>
  <c r="F91" i="1"/>
  <c r="E90" i="1"/>
  <c r="E91" i="1"/>
  <c r="D82" i="1"/>
  <c r="D83" i="1"/>
  <c r="C82" i="1"/>
  <c r="C83" i="1"/>
  <c r="F82" i="1"/>
  <c r="F83" i="1"/>
  <c r="F74" i="1"/>
  <c r="F75" i="1"/>
  <c r="C66" i="1"/>
  <c r="C67" i="1"/>
  <c r="E66" i="1"/>
  <c r="E67" i="1"/>
  <c r="D66" i="1"/>
  <c r="D67" i="1"/>
  <c r="F66" i="1"/>
  <c r="F67" i="1"/>
  <c r="AA3" i="1"/>
  <c r="AA6" i="1"/>
  <c r="U5" i="1"/>
  <c r="AA8" i="1"/>
  <c r="AA5" i="1"/>
  <c r="S3" i="1"/>
  <c r="S5" i="1"/>
  <c r="S6" i="1"/>
  <c r="E47" i="1"/>
  <c r="E48" i="1"/>
  <c r="E39" i="1"/>
  <c r="E40" i="1"/>
  <c r="C39" i="1"/>
  <c r="C40" i="1"/>
  <c r="F39" i="1"/>
  <c r="F40" i="1"/>
  <c r="F31" i="1"/>
  <c r="F32" i="1"/>
  <c r="E31" i="1"/>
  <c r="E32" i="1"/>
  <c r="C23" i="1"/>
  <c r="C24" i="1"/>
  <c r="F23" i="1"/>
  <c r="F24" i="1"/>
  <c r="F15" i="1"/>
  <c r="F16" i="1"/>
  <c r="E15" i="1"/>
  <c r="E16" i="1"/>
  <c r="D15" i="1"/>
  <c r="D16" i="1"/>
  <c r="C7" i="1"/>
  <c r="C8" i="1"/>
  <c r="F7" i="1"/>
  <c r="F8" i="1"/>
  <c r="D31" i="1"/>
  <c r="D32" i="1"/>
  <c r="T3" i="1"/>
  <c r="AB3" i="1"/>
  <c r="S4" i="1"/>
  <c r="T6" i="1"/>
  <c r="AB6" i="1"/>
  <c r="AB4" i="1"/>
  <c r="D39" i="1"/>
  <c r="D40" i="1"/>
  <c r="D74" i="1"/>
  <c r="D75" i="1"/>
  <c r="T4" i="1"/>
  <c r="T5" i="1"/>
  <c r="AB5" i="1"/>
  <c r="C90" i="2"/>
  <c r="C91" i="2"/>
  <c r="D90" i="2"/>
  <c r="D91" i="2"/>
  <c r="F47" i="2"/>
  <c r="F48" i="2"/>
  <c r="F39" i="2"/>
  <c r="F40" i="2"/>
  <c r="C39" i="2"/>
  <c r="C40" i="2"/>
  <c r="D39" i="2"/>
  <c r="D40" i="2"/>
  <c r="C31" i="2"/>
  <c r="C32" i="2"/>
  <c r="F31" i="2"/>
  <c r="F32" i="2"/>
  <c r="D31" i="2"/>
  <c r="D32" i="2"/>
  <c r="E31" i="2"/>
  <c r="E32" i="2"/>
  <c r="F81" i="2"/>
  <c r="E81" i="2"/>
  <c r="D81" i="2"/>
  <c r="C81" i="2"/>
  <c r="F73" i="2"/>
  <c r="E73" i="2"/>
  <c r="D73" i="2"/>
  <c r="C73" i="2"/>
  <c r="F65" i="2"/>
  <c r="E65" i="2"/>
  <c r="D65" i="2"/>
  <c r="C65" i="2"/>
  <c r="F22" i="2"/>
  <c r="E22" i="2"/>
  <c r="D22" i="2"/>
  <c r="C22" i="2"/>
  <c r="F14" i="2"/>
  <c r="E14" i="2"/>
  <c r="D14" i="2"/>
  <c r="C14" i="2"/>
  <c r="AD3" i="2"/>
  <c r="AB3" i="2"/>
  <c r="AA4" i="2"/>
  <c r="F6" i="2"/>
  <c r="E6" i="2"/>
  <c r="D6" i="2"/>
  <c r="C6" i="2"/>
  <c r="AD5" i="2"/>
  <c r="AC4" i="2"/>
  <c r="AA9" i="1"/>
  <c r="V8" i="1"/>
  <c r="V9" i="1"/>
  <c r="V10" i="1"/>
  <c r="AC10" i="1"/>
  <c r="AC11" i="1"/>
  <c r="V11" i="1"/>
  <c r="AD9" i="1"/>
  <c r="AD10" i="1"/>
  <c r="AD11" i="1"/>
  <c r="AC9" i="1"/>
  <c r="R7" i="2"/>
  <c r="S7" i="2"/>
  <c r="E82" i="2"/>
  <c r="E83" i="2"/>
  <c r="R8" i="2"/>
  <c r="R9" i="2"/>
  <c r="R10" i="2"/>
  <c r="U7" i="2"/>
  <c r="V7" i="2"/>
  <c r="T7" i="2"/>
  <c r="T8" i="1"/>
  <c r="T11" i="1"/>
  <c r="T9" i="1"/>
  <c r="T10" i="1"/>
  <c r="U9" i="1"/>
  <c r="U10" i="1"/>
  <c r="U8" i="1"/>
  <c r="U11" i="1"/>
  <c r="S11" i="1"/>
  <c r="S9" i="1"/>
  <c r="S10" i="1"/>
  <c r="S8" i="1"/>
  <c r="R11" i="1"/>
  <c r="R9" i="1"/>
  <c r="R10" i="1"/>
  <c r="R8" i="1"/>
  <c r="AA10" i="1"/>
  <c r="AA11" i="1"/>
  <c r="AB9" i="1"/>
  <c r="AB10" i="1"/>
  <c r="AB11" i="1"/>
  <c r="AD4" i="2"/>
  <c r="V10" i="2"/>
  <c r="C15" i="2"/>
  <c r="C16" i="2"/>
  <c r="D15" i="2"/>
  <c r="D16" i="2"/>
  <c r="E15" i="2"/>
  <c r="E16" i="2"/>
  <c r="C23" i="2"/>
  <c r="C24" i="2"/>
  <c r="C7" i="2"/>
  <c r="C8" i="2"/>
  <c r="F66" i="2"/>
  <c r="F67" i="2"/>
  <c r="E23" i="2"/>
  <c r="E24" i="2"/>
  <c r="F23" i="2"/>
  <c r="F24" i="2"/>
  <c r="C82" i="2"/>
  <c r="C83" i="2"/>
  <c r="C74" i="2"/>
  <c r="C75" i="2"/>
  <c r="E66" i="2"/>
  <c r="E67" i="2"/>
  <c r="F82" i="2"/>
  <c r="F83" i="2"/>
  <c r="D7" i="2"/>
  <c r="D8" i="2"/>
  <c r="AA5" i="2"/>
  <c r="E7" i="2"/>
  <c r="E8" i="2"/>
  <c r="C66" i="2"/>
  <c r="C67" i="2"/>
  <c r="AB5" i="2"/>
  <c r="F7" i="2"/>
  <c r="F8" i="2"/>
  <c r="D66" i="2"/>
  <c r="D67" i="2"/>
  <c r="AB4" i="2"/>
  <c r="AC5" i="2"/>
  <c r="D23" i="2"/>
  <c r="D24" i="2"/>
  <c r="D82" i="2"/>
  <c r="D83" i="2"/>
  <c r="F15" i="2"/>
  <c r="F16" i="2"/>
  <c r="AA3" i="2"/>
  <c r="AC3" i="2"/>
  <c r="D74" i="2"/>
  <c r="D75" i="2"/>
  <c r="E74" i="2"/>
  <c r="E75" i="2"/>
  <c r="F74" i="2"/>
  <c r="F75" i="2"/>
  <c r="AD10" i="2"/>
  <c r="AD11" i="2"/>
  <c r="U10" i="2"/>
  <c r="AD9" i="2"/>
  <c r="AB10" i="2"/>
  <c r="AB11" i="2"/>
  <c r="AC10" i="2"/>
  <c r="AC11" i="2"/>
  <c r="AC9" i="2"/>
  <c r="AA10" i="2"/>
  <c r="AA11" i="2"/>
  <c r="AA9" i="2"/>
  <c r="AB9" i="2"/>
  <c r="T10" i="2"/>
  <c r="S10" i="2"/>
  <c r="T8" i="2"/>
  <c r="T9" i="2"/>
  <c r="U8" i="2"/>
  <c r="U9" i="2"/>
  <c r="V8" i="2"/>
  <c r="V9" i="2"/>
  <c r="S8" i="2"/>
  <c r="S9" i="2"/>
</calcChain>
</file>

<file path=xl/sharedStrings.xml><?xml version="1.0" encoding="utf-8"?>
<sst xmlns="http://schemas.openxmlformats.org/spreadsheetml/2006/main" count="312" uniqueCount="191">
  <si>
    <t>CTs</t>
  </si>
  <si>
    <t>Mean</t>
  </si>
  <si>
    <t xml:space="preserve"> ∆ CT</t>
  </si>
  <si>
    <t>fold change</t>
  </si>
  <si>
    <t>T-Test</t>
  </si>
  <si>
    <t>W1</t>
  </si>
  <si>
    <t>w2</t>
  </si>
  <si>
    <t>w3</t>
  </si>
  <si>
    <t>Average WT</t>
  </si>
  <si>
    <t>STDEV WT</t>
  </si>
  <si>
    <t>STD Erro WT</t>
  </si>
  <si>
    <t>Average</t>
  </si>
  <si>
    <t>stdev</t>
  </si>
  <si>
    <t>std error</t>
  </si>
  <si>
    <t>T-test</t>
  </si>
  <si>
    <t>T1/WT</t>
  </si>
  <si>
    <t>T2/WT</t>
  </si>
  <si>
    <t>T3/WT</t>
  </si>
  <si>
    <t>315t1</t>
  </si>
  <si>
    <t>315t2</t>
  </si>
  <si>
    <t>315t3</t>
  </si>
  <si>
    <t>Average315t</t>
  </si>
  <si>
    <t>STDEV315t</t>
  </si>
  <si>
    <t>STD Error315t</t>
  </si>
  <si>
    <t>Average wt</t>
  </si>
  <si>
    <t>Average 315T/WT</t>
  </si>
  <si>
    <t>std error wt</t>
  </si>
  <si>
    <t>std error 315T</t>
  </si>
  <si>
    <t>Fold Change hTDP43 A315T  to wt</t>
  </si>
  <si>
    <t>Fold Change Wt to average WT</t>
  </si>
  <si>
    <t>P0</t>
  </si>
  <si>
    <t>P0 SA</t>
  </si>
  <si>
    <t>w4</t>
  </si>
  <si>
    <t>w5</t>
  </si>
  <si>
    <t>w6</t>
  </si>
  <si>
    <t>315t4</t>
  </si>
  <si>
    <t>T4/WT</t>
  </si>
  <si>
    <t>wt1/WT</t>
  </si>
  <si>
    <t>wt2/WT</t>
  </si>
  <si>
    <t>wt3/WT</t>
  </si>
  <si>
    <t>wt4/WT</t>
  </si>
  <si>
    <t>WT5/WT</t>
  </si>
  <si>
    <t>WT6/WT</t>
  </si>
  <si>
    <t>ctrl1</t>
  </si>
  <si>
    <t>ctrl2</t>
  </si>
  <si>
    <t>ctrl3</t>
  </si>
  <si>
    <t>ctrl4</t>
  </si>
  <si>
    <t>ctrl5</t>
  </si>
  <si>
    <t>ctrl6</t>
  </si>
  <si>
    <t>Fold Change ctrl to average ctrl</t>
  </si>
  <si>
    <t>ctrl1/ctrl</t>
  </si>
  <si>
    <t>ctrl2/ctrl</t>
  </si>
  <si>
    <t>ctrl3/ctrl</t>
  </si>
  <si>
    <t>ctrl4/ctrl</t>
  </si>
  <si>
    <t>ctrl5/ctrl</t>
  </si>
  <si>
    <t>ctrl6/ctrl</t>
  </si>
  <si>
    <t>Average ctrl</t>
  </si>
  <si>
    <t>STDEV ctrl</t>
  </si>
  <si>
    <t>std error ctrl</t>
  </si>
  <si>
    <t>pum2 cko1</t>
  </si>
  <si>
    <t>pum2 cko2</t>
  </si>
  <si>
    <t>pum2 cko3</t>
  </si>
  <si>
    <t>pum2 cko4</t>
  </si>
  <si>
    <t>Average pum2 cko/ctrl</t>
  </si>
  <si>
    <t>std error pum2 cko</t>
  </si>
  <si>
    <t>Pum2 CKO1/ctrl</t>
  </si>
  <si>
    <t>STD Error pum2 cko</t>
  </si>
  <si>
    <t>STD Error ctrl</t>
  </si>
  <si>
    <t>Average pum2 cko</t>
  </si>
  <si>
    <t>STDEV pum2 cko</t>
  </si>
  <si>
    <t>Fold ChangePum2 CKO  to ctrl</t>
  </si>
  <si>
    <t>pum2 cko5</t>
  </si>
  <si>
    <t>Pum2 CKO2/ctrl</t>
  </si>
  <si>
    <t>Pum2 CKO3/ctrl</t>
  </si>
  <si>
    <t>Pum2 CKO 4/ctrl</t>
  </si>
  <si>
    <t>Pum2 CKO 5/ctrl</t>
  </si>
  <si>
    <t>Fold Change To GAPDH</t>
  </si>
  <si>
    <t>W1 GAPDH</t>
  </si>
  <si>
    <t xml:space="preserve"> GAPDH</t>
  </si>
  <si>
    <t>W2 GAPDH</t>
  </si>
  <si>
    <t>W3 GAPDH</t>
  </si>
  <si>
    <t>w4 GAPDH</t>
  </si>
  <si>
    <t>w5 GAPDH</t>
  </si>
  <si>
    <t>w6 GAPDH</t>
  </si>
  <si>
    <t>315t1 GAPDH</t>
  </si>
  <si>
    <t>315t2 GAPDH</t>
  </si>
  <si>
    <t>315t3 GAPDH</t>
  </si>
  <si>
    <t>315T4 GAPDH</t>
  </si>
  <si>
    <t>ctrl1 GAPDH</t>
  </si>
  <si>
    <t>ctrl2 GAPDH</t>
  </si>
  <si>
    <t>ctrl3 GAPDH</t>
  </si>
  <si>
    <t>ctrl4 GAPDH</t>
  </si>
  <si>
    <t>ctrl5 GAPDH</t>
  </si>
  <si>
    <t>ctrl6 GAPDH</t>
  </si>
  <si>
    <t>pum2 cko1 GAPDH</t>
  </si>
  <si>
    <t>pum2 cko2 GAPDH</t>
  </si>
  <si>
    <t>pum2 cko3 GAPDH</t>
  </si>
  <si>
    <t>pum2 cko4 GAPDH</t>
  </si>
  <si>
    <t>pum2 cko5 GAPDH</t>
  </si>
  <si>
    <t>ctrl1 S1</t>
  </si>
  <si>
    <t xml:space="preserve"> S1</t>
  </si>
  <si>
    <t>ctrl2 S1</t>
  </si>
  <si>
    <t>ctrl3 S1</t>
  </si>
  <si>
    <t>ctrl4 S1</t>
  </si>
  <si>
    <t>ctrl5 S1</t>
  </si>
  <si>
    <t>ctrl6 S1</t>
  </si>
  <si>
    <t>pum2 cko1 S1</t>
  </si>
  <si>
    <t>pum2 cko2 S1</t>
  </si>
  <si>
    <t>pum2 cko3 S1</t>
  </si>
  <si>
    <t>pum2 cko4 S1</t>
  </si>
  <si>
    <t>pum2 cko5 S1</t>
  </si>
  <si>
    <t>ctrl1 S2</t>
  </si>
  <si>
    <t xml:space="preserve"> S2</t>
  </si>
  <si>
    <t>ctrl2 S2</t>
  </si>
  <si>
    <t>ctrl3 S2</t>
  </si>
  <si>
    <t>ctrl4 S2</t>
  </si>
  <si>
    <t>ctrl5 S2</t>
  </si>
  <si>
    <t>ctrl6 S2</t>
  </si>
  <si>
    <t>pum2 cko1 S2</t>
  </si>
  <si>
    <t>pum2 cko2 S2</t>
  </si>
  <si>
    <t>pum2 cko3 S2</t>
  </si>
  <si>
    <t>pum2 cko4 S2</t>
  </si>
  <si>
    <t>pum2 cko5 S2</t>
  </si>
  <si>
    <t>ctrl1 S3</t>
  </si>
  <si>
    <t xml:space="preserve"> S3</t>
  </si>
  <si>
    <t>ctrl2 S3</t>
  </si>
  <si>
    <t>ctrl3 S3</t>
  </si>
  <si>
    <t>ctrl4 S3</t>
  </si>
  <si>
    <t>ctrl5 S3</t>
  </si>
  <si>
    <t>ctrl6 S3</t>
  </si>
  <si>
    <t>pum2 cko1 S3</t>
  </si>
  <si>
    <t>pum2 cko2 S3</t>
  </si>
  <si>
    <t>pum2 cko3 S3</t>
  </si>
  <si>
    <t>pum2 cko4 S3</t>
  </si>
  <si>
    <t>pum2 cko5 S3</t>
  </si>
  <si>
    <t>ctrl1 S4</t>
  </si>
  <si>
    <t>S4</t>
  </si>
  <si>
    <t>ctrl2 S4</t>
  </si>
  <si>
    <t>ctrl3 S4</t>
  </si>
  <si>
    <t>ctrl4 S4</t>
  </si>
  <si>
    <t>ctrl5 S4</t>
  </si>
  <si>
    <t>ctrl6 S4</t>
  </si>
  <si>
    <t>pum2 cko1  S4</t>
  </si>
  <si>
    <t>pum2 cko2 S4</t>
  </si>
  <si>
    <t>pum2 cko3 S4</t>
  </si>
  <si>
    <t>pum2 cko4 S4</t>
  </si>
  <si>
    <t>pum2 cko5 S4</t>
  </si>
  <si>
    <t>s4</t>
  </si>
  <si>
    <t>W1 s1</t>
  </si>
  <si>
    <t xml:space="preserve"> s1</t>
  </si>
  <si>
    <t>W2 s1</t>
  </si>
  <si>
    <t>W3 s1</t>
  </si>
  <si>
    <t>w4 s1</t>
  </si>
  <si>
    <t>w5 s1</t>
  </si>
  <si>
    <t>w6 s1</t>
  </si>
  <si>
    <t>315t1 s1</t>
  </si>
  <si>
    <t>315t2 s1</t>
  </si>
  <si>
    <t>315t3 s1</t>
  </si>
  <si>
    <t>315T4 s1</t>
  </si>
  <si>
    <t>W1 s2</t>
  </si>
  <si>
    <t xml:space="preserve"> s2</t>
  </si>
  <si>
    <t>W2 s2</t>
  </si>
  <si>
    <t>W3 s2</t>
  </si>
  <si>
    <t>w4 s2</t>
  </si>
  <si>
    <t>w5 s2</t>
  </si>
  <si>
    <t>w6 s2</t>
  </si>
  <si>
    <t>315t1 s2</t>
  </si>
  <si>
    <t>315t2 s2</t>
  </si>
  <si>
    <t>315t3 s2</t>
  </si>
  <si>
    <t>315T4 s2</t>
  </si>
  <si>
    <t>W1 s3</t>
  </si>
  <si>
    <t xml:space="preserve"> s3</t>
  </si>
  <si>
    <t>W2 s3</t>
  </si>
  <si>
    <t>W3 s3</t>
  </si>
  <si>
    <t>w4 s3</t>
  </si>
  <si>
    <t>w5 s3</t>
  </si>
  <si>
    <t>w6 s3</t>
  </si>
  <si>
    <t>315t1 s3</t>
  </si>
  <si>
    <t>315t2 s3</t>
  </si>
  <si>
    <t>315t3 s3</t>
  </si>
  <si>
    <t>315T4 s3</t>
  </si>
  <si>
    <t>W1 s4</t>
  </si>
  <si>
    <t>W2 s4</t>
  </si>
  <si>
    <t>W3 s4</t>
  </si>
  <si>
    <t>w4 s4</t>
  </si>
  <si>
    <t>w5 s4</t>
  </si>
  <si>
    <t>w6 s4</t>
  </si>
  <si>
    <t>315T1  s4</t>
  </si>
  <si>
    <t>315T2 s4</t>
  </si>
  <si>
    <t>315t3 s4</t>
  </si>
  <si>
    <t>315T4 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</si>
</sst>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11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3" fillId="0" borderId="2" xfId="0" applyNumberFormat="1" applyFont="1" applyFill="1" applyBorder="1" applyAlignment="1" applyProtection="1">
      <alignment horizontal="center"/>
    </xf>
    <xf numFmtId="165" fontId="3" fillId="0" borderId="3" xfId="0" applyNumberFormat="1" applyFont="1" applyFill="1" applyBorder="1" applyAlignment="1" applyProtection="1">
      <alignment horizontal="center"/>
    </xf>
    <xf numFmtId="165" fontId="7" fillId="2" borderId="2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5" fontId="8" fillId="0" borderId="2" xfId="0" applyNumberFormat="1" applyFont="1" applyFill="1" applyBorder="1" applyAlignment="1" applyProtection="1">
      <alignment horizontal="center"/>
    </xf>
    <xf numFmtId="165" fontId="7" fillId="2" borderId="3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164" fontId="5" fillId="0" borderId="8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164" fontId="5" fillId="0" borderId="12" xfId="0" applyNumberFormat="1" applyFont="1" applyFill="1" applyBorder="1" applyAlignment="1" applyProtection="1">
      <alignment horizontal="center"/>
    </xf>
    <xf numFmtId="164" fontId="5" fillId="0" borderId="13" xfId="0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15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165" fontId="7" fillId="2" borderId="1" xfId="0" applyNumberFormat="1" applyFon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/>
    </xf>
    <xf numFmtId="165" fontId="8" fillId="0" borderId="14" xfId="0" applyNumberFormat="1" applyFont="1" applyFill="1" applyBorder="1" applyAlignment="1" applyProtection="1">
      <alignment horizontal="center"/>
    </xf>
    <xf numFmtId="0" fontId="0" fillId="0" borderId="0" xfId="0" applyFill="1"/>
    <xf numFmtId="0" fontId="0" fillId="0" borderId="0" xfId="0" applyBorder="1"/>
    <xf numFmtId="0" fontId="9" fillId="0" borderId="0" xfId="0" applyFont="1" applyFill="1" applyBorder="1"/>
    <xf numFmtId="0" fontId="3" fillId="4" borderId="0" xfId="0" applyNumberFormat="1" applyFont="1" applyFill="1" applyBorder="1" applyAlignment="1" applyProtection="1"/>
    <xf numFmtId="0" fontId="4" fillId="4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166" fontId="0" fillId="0" borderId="0" xfId="0" applyNumberFormat="1" applyFill="1"/>
    <xf numFmtId="164" fontId="5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164" fontId="5" fillId="0" borderId="18" xfId="0" applyNumberFormat="1" applyFont="1" applyFill="1" applyBorder="1" applyAlignment="1" applyProtection="1">
      <alignment horizontal="center"/>
    </xf>
    <xf numFmtId="166" fontId="0" fillId="0" borderId="0" xfId="0" applyNumberFormat="1" applyFill="1" applyBorder="1"/>
    <xf numFmtId="164" fontId="5" fillId="0" borderId="19" xfId="0" applyNumberFormat="1" applyFont="1" applyFill="1" applyBorder="1" applyAlignment="1" applyProtection="1">
      <alignment horizontal="center"/>
    </xf>
    <xf numFmtId="0" fontId="3" fillId="0" borderId="18" xfId="0" applyNumberFormat="1" applyFont="1" applyFill="1" applyBorder="1" applyAlignment="1" applyProtection="1"/>
    <xf numFmtId="2" fontId="3" fillId="0" borderId="6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3" fillId="0" borderId="19" xfId="0" applyNumberFormat="1" applyFont="1" applyFill="1" applyBorder="1" applyAlignment="1" applyProtection="1">
      <alignment horizontal="center"/>
    </xf>
    <xf numFmtId="164" fontId="3" fillId="0" borderId="18" xfId="0" applyNumberFormat="1" applyFont="1" applyFill="1" applyBorder="1" applyAlignment="1" applyProtection="1">
      <alignment horizontal="center"/>
    </xf>
    <xf numFmtId="0" fontId="0" fillId="0" borderId="6" xfId="0" applyFill="1" applyBorder="1"/>
    <xf numFmtId="0" fontId="10" fillId="0" borderId="0" xfId="0" applyNumberFormat="1" applyFont="1" applyFill="1" applyBorder="1" applyAlignment="1" applyProtection="1"/>
    <xf numFmtId="166" fontId="0" fillId="5" borderId="0" xfId="0" applyNumberFormat="1" applyFill="1"/>
    <xf numFmtId="166" fontId="0" fillId="6" borderId="0" xfId="0" applyNumberFormat="1" applyFill="1"/>
    <xf numFmtId="166" fontId="0" fillId="0" borderId="0" xfId="0" applyNumberFormat="1"/>
    <xf numFmtId="166" fontId="0" fillId="7" borderId="0" xfId="0" applyNumberFormat="1" applyFill="1"/>
    <xf numFmtId="166" fontId="0" fillId="8" borderId="0" xfId="0" applyNumberFormat="1" applyFill="1"/>
    <xf numFmtId="0" fontId="3" fillId="0" borderId="0" xfId="0" applyNumberFormat="1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'Pum2 CKO (a)'!$R$32</c:f>
              <c:strCache>
                <c:ptCount val="1"/>
                <c:pt idx="0">
                  <c:v>Average ctrl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'Pum2 CKO (a)'!$T$34:$W$34</c:f>
                <c:numCache>
                  <c:formatCode>General</c:formatCode>
                  <c:ptCount val="4"/>
                  <c:pt idx="0">
                    <c:v>0.131826240853881</c:v>
                  </c:pt>
                  <c:pt idx="1">
                    <c:v>0.0792988571673704</c:v>
                  </c:pt>
                  <c:pt idx="2">
                    <c:v>0.118550076827723</c:v>
                  </c:pt>
                  <c:pt idx="3">
                    <c:v>0.0834549397091872</c:v>
                  </c:pt>
                </c:numCache>
              </c:numRef>
            </c:plus>
            <c:minus>
              <c:numRef>
                <c:f>'Pum2 CKO (a)'!$T$34:$W$34</c:f>
                <c:numCache>
                  <c:formatCode>General</c:formatCode>
                  <c:ptCount val="4"/>
                  <c:pt idx="0">
                    <c:v>0.131826240853881</c:v>
                  </c:pt>
                  <c:pt idx="1">
                    <c:v>0.0792988571673704</c:v>
                  </c:pt>
                  <c:pt idx="2">
                    <c:v>0.118550076827723</c:v>
                  </c:pt>
                  <c:pt idx="3">
                    <c:v>0.0834549397091872</c:v>
                  </c:pt>
                </c:numCache>
              </c:numRef>
            </c:minus>
          </c:errBars>
          <c:cat>
            <c:strRef>
              <c:f>'Pum2 CKO (a)'!$T$31:$W$31</c:f>
              <c:strCache>
                <c:ptCount val="4"/>
                <c:pt idx="0">
                  <c:v> S1</c:v>
                </c:pt>
                <c:pt idx="1">
                  <c:v> S2</c:v>
                </c:pt>
                <c:pt idx="2">
                  <c:v> S3</c:v>
                </c:pt>
                <c:pt idx="3">
                  <c:v>S4</c:v>
                </c:pt>
              </c:strCache>
            </c:strRef>
          </c:cat>
          <c:val>
            <c:numRef>
              <c:f>'Pum2 CKO (a)'!$T$32:$W$32</c:f>
              <c:numCache>
                <c:formatCode>General</c:formatCode>
                <c:ptCount val="4"/>
                <c:pt idx="0">
                  <c:v>1.0</c:v>
                </c:pt>
                <c:pt idx="1">
                  <c:v>1.0</c:v>
                </c:pt>
                <c:pt idx="2">
                  <c:v>1</c:v>
                </c:pt>
                <c:pt idx="3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'Pum2 CKO (a)'!$R$33</c:f>
              <c:strCache>
                <c:ptCount val="1"/>
                <c:pt idx="0">
                  <c:v>Average pum2 cko/ctrl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'Pum2 CKO (a)'!$T$35:$W$35</c:f>
                <c:numCache>
                  <c:formatCode>General</c:formatCode>
                  <c:ptCount val="4"/>
                  <c:pt idx="0">
                    <c:v>0.147279367239929</c:v>
                  </c:pt>
                  <c:pt idx="1">
                    <c:v>0.155290947439808</c:v>
                  </c:pt>
                  <c:pt idx="2">
                    <c:v>0.162888873581965</c:v>
                  </c:pt>
                  <c:pt idx="3">
                    <c:v>0.10370814367658</c:v>
                  </c:pt>
                </c:numCache>
              </c:numRef>
            </c:plus>
            <c:minus>
              <c:numRef>
                <c:f>'Pum2 CKO (a)'!$T$35:$W$35</c:f>
                <c:numCache>
                  <c:formatCode>General</c:formatCode>
                  <c:ptCount val="4"/>
                  <c:pt idx="0">
                    <c:v>0.147279367239929</c:v>
                  </c:pt>
                  <c:pt idx="1">
                    <c:v>0.155290947439808</c:v>
                  </c:pt>
                  <c:pt idx="2">
                    <c:v>0.162888873581965</c:v>
                  </c:pt>
                  <c:pt idx="3">
                    <c:v>0.10370814367658</c:v>
                  </c:pt>
                </c:numCache>
              </c:numRef>
            </c:minus>
          </c:errBars>
          <c:cat>
            <c:strRef>
              <c:f>'Pum2 CKO (a)'!$T$31:$W$31</c:f>
              <c:strCache>
                <c:ptCount val="4"/>
                <c:pt idx="0">
                  <c:v> S1</c:v>
                </c:pt>
                <c:pt idx="1">
                  <c:v> S2</c:v>
                </c:pt>
                <c:pt idx="2">
                  <c:v> S3</c:v>
                </c:pt>
                <c:pt idx="3">
                  <c:v>S4</c:v>
                </c:pt>
              </c:strCache>
            </c:strRef>
          </c:cat>
          <c:val>
            <c:numRef>
              <c:f>'Pum2 CKO (a)'!$T$33:$W$33</c:f>
              <c:numCache>
                <c:formatCode>General</c:formatCode>
                <c:ptCount val="4"/>
                <c:pt idx="0">
                  <c:v>0.902914832920429</c:v>
                </c:pt>
                <c:pt idx="1">
                  <c:v>1.136971744793458</c:v>
                </c:pt>
                <c:pt idx="2">
                  <c:v>1.122837717713852</c:v>
                </c:pt>
                <c:pt idx="3">
                  <c:v>1.110921874293187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07704960"/>
        <c:axId val="-883614112"/>
      </c:barChart>
      <c:catAx>
        <c:axId val="-9077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883614112"/>
        <c:crosses val="autoZero"/>
        <c:auto val="1"/>
        <c:lblAlgn val="ctr"/>
        <c:lblOffset val="100"/>
        <c:noMultiLvlLbl val="0"/>
      </c:catAx>
      <c:valAx>
        <c:axId val="-883614112"/>
        <c:scaling>
          <c:orientation val="minMax"/>
          <c:max val="1.8"/>
        </c:scaling>
        <c:delete val="0"/>
        <c:axPos val="l"/>
        <c:numFmt formatCode="General" sourceLinked="1"/>
        <c:majorTickMark val="out"/>
        <c:minorTickMark val="none"/>
        <c:tickLblPos val="nextTo"/>
        <c:crossAx val="-907704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'Pum2 CKO (a)'!$I$28</c:f>
              <c:strCache>
                <c:ptCount val="1"/>
                <c:pt idx="0">
                  <c:v>Average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'Pum2 CKO (a)'!$K$32:$N$32</c:f>
                <c:numCache>
                  <c:formatCode>General</c:formatCode>
                  <c:ptCount val="4"/>
                  <c:pt idx="0">
                    <c:v>0.00458675575908898</c:v>
                  </c:pt>
                  <c:pt idx="1">
                    <c:v>0.00240074452467418</c:v>
                  </c:pt>
                  <c:pt idx="2">
                    <c:v>0.00220923704745315</c:v>
                  </c:pt>
                  <c:pt idx="3">
                    <c:v>0.00154527312728616</c:v>
                  </c:pt>
                </c:numCache>
              </c:numRef>
            </c:plus>
            <c:minus>
              <c:numRef>
                <c:f>'Pum2 CKO (a)'!$K$32:$N$32</c:f>
                <c:numCache>
                  <c:formatCode>General</c:formatCode>
                  <c:ptCount val="4"/>
                  <c:pt idx="0">
                    <c:v>0.00458675575908898</c:v>
                  </c:pt>
                  <c:pt idx="1">
                    <c:v>0.00240074452467418</c:v>
                  </c:pt>
                  <c:pt idx="2">
                    <c:v>0.00220923704745315</c:v>
                  </c:pt>
                  <c:pt idx="3">
                    <c:v>0.00154527312728616</c:v>
                  </c:pt>
                </c:numCache>
              </c:numRef>
            </c:minus>
          </c:errBars>
          <c:val>
            <c:numRef>
              <c:f>'Pum2 CKO (a)'!$K$28:$N$28</c:f>
              <c:numCache>
                <c:formatCode>General</c:formatCode>
                <c:ptCount val="4"/>
                <c:pt idx="0">
                  <c:v>0.0347939509567979</c:v>
                </c:pt>
                <c:pt idx="1">
                  <c:v>0.0302746421629648</c:v>
                </c:pt>
                <c:pt idx="2">
                  <c:v>0.0186354754595698</c:v>
                </c:pt>
                <c:pt idx="3">
                  <c:v>0.0185162571882615</c:v>
                </c:pt>
              </c:numCache>
            </c:numRef>
          </c:val>
        </c:ser>
        <c:ser>
          <c:idx val="1"/>
          <c:order val="1"/>
          <c:tx>
            <c:strRef>
              <c:f>'Pum2 CKO (a)'!$I$29</c:f>
              <c:strCache>
                <c:ptCount val="1"/>
                <c:pt idx="0">
                  <c:v>Average pum2 cko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'Pum2 CKO (a)'!$K$33:$N$33</c:f>
                <c:numCache>
                  <c:formatCode>General</c:formatCode>
                  <c:ptCount val="4"/>
                  <c:pt idx="0">
                    <c:v>0.00512443108069431</c:v>
                  </c:pt>
                  <c:pt idx="1">
                    <c:v>0.00470137786488797</c:v>
                  </c:pt>
                  <c:pt idx="2">
                    <c:v>0.00303551160627367</c:v>
                  </c:pt>
                  <c:pt idx="3">
                    <c:v>0.00192028666083275</c:v>
                  </c:pt>
                </c:numCache>
              </c:numRef>
            </c:plus>
            <c:minus>
              <c:numRef>
                <c:f>'Pum2 CKO (a)'!$K$33:$N$33</c:f>
                <c:numCache>
                  <c:formatCode>General</c:formatCode>
                  <c:ptCount val="4"/>
                  <c:pt idx="0">
                    <c:v>0.00512443108069431</c:v>
                  </c:pt>
                  <c:pt idx="1">
                    <c:v>0.00470137786488797</c:v>
                  </c:pt>
                  <c:pt idx="2">
                    <c:v>0.00303551160627367</c:v>
                  </c:pt>
                  <c:pt idx="3">
                    <c:v>0.00192028666083275</c:v>
                  </c:pt>
                </c:numCache>
              </c:numRef>
            </c:minus>
          </c:errBars>
          <c:val>
            <c:numRef>
              <c:f>'Pum2 CKO (a)'!$K$29:$N$29</c:f>
              <c:numCache>
                <c:formatCode>General</c:formatCode>
                <c:ptCount val="4"/>
                <c:pt idx="0">
                  <c:v>0.0314159744147988</c:v>
                </c:pt>
                <c:pt idx="1">
                  <c:v>0.0344214127230237</c:v>
                </c:pt>
                <c:pt idx="2">
                  <c:v>0.0209246147335358</c:v>
                </c:pt>
                <c:pt idx="3">
                  <c:v>0.0205701151404782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1620464"/>
        <c:axId val="-884602080"/>
      </c:barChart>
      <c:catAx>
        <c:axId val="-63162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884602080"/>
        <c:crosses val="autoZero"/>
        <c:auto val="1"/>
        <c:lblAlgn val="ctr"/>
        <c:lblOffset val="100"/>
        <c:noMultiLvlLbl val="0"/>
      </c:catAx>
      <c:valAx>
        <c:axId val="-884602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631620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'hTDP43 A315T (b)'!$R$32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(b)'!$T$34:$W$34</c:f>
                <c:numCache>
                  <c:formatCode>General</c:formatCode>
                  <c:ptCount val="4"/>
                  <c:pt idx="0">
                    <c:v>0.0757920462984059</c:v>
                  </c:pt>
                  <c:pt idx="1">
                    <c:v>0.0635653520462427</c:v>
                  </c:pt>
                  <c:pt idx="2">
                    <c:v>0.0735622946468873</c:v>
                  </c:pt>
                  <c:pt idx="3">
                    <c:v>0.0525381279220094</c:v>
                  </c:pt>
                </c:numCache>
              </c:numRef>
            </c:plus>
            <c:minus>
              <c:numRef>
                <c:f>'hTDP43 A315T (b)'!$T$34:$W$34</c:f>
                <c:numCache>
                  <c:formatCode>General</c:formatCode>
                  <c:ptCount val="4"/>
                  <c:pt idx="0">
                    <c:v>0.0757920462984059</c:v>
                  </c:pt>
                  <c:pt idx="1">
                    <c:v>0.0635653520462427</c:v>
                  </c:pt>
                  <c:pt idx="2">
                    <c:v>0.0735622946468873</c:v>
                  </c:pt>
                  <c:pt idx="3">
                    <c:v>0.0525381279220094</c:v>
                  </c:pt>
                </c:numCache>
              </c:numRef>
            </c:minus>
          </c:errBars>
          <c:cat>
            <c:strRef>
              <c:f>'hTDP43 A315T (b)'!$T$31:$W$31</c:f>
              <c:strCache>
                <c:ptCount val="4"/>
                <c:pt idx="0">
                  <c:v> s1</c:v>
                </c:pt>
                <c:pt idx="1">
                  <c:v> s2</c:v>
                </c:pt>
                <c:pt idx="2">
                  <c:v> s3</c:v>
                </c:pt>
                <c:pt idx="3">
                  <c:v>s4</c:v>
                </c:pt>
              </c:strCache>
            </c:strRef>
          </c:cat>
          <c:val>
            <c:numRef>
              <c:f>'hTDP43 A315T (b)'!$T$32:$W$32</c:f>
              <c:numCache>
                <c:formatCode>General</c:formatCode>
                <c:ptCount val="4"/>
                <c:pt idx="0">
                  <c:v>1.0</c:v>
                </c:pt>
                <c:pt idx="1">
                  <c:v>1.0</c:v>
                </c:pt>
                <c:pt idx="2">
                  <c:v>1</c:v>
                </c:pt>
                <c:pt idx="3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'hTDP43 A315T (b)'!$R$33</c:f>
              <c:strCache>
                <c:ptCount val="1"/>
                <c:pt idx="0">
                  <c:v>Average 315T/WT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(b)'!$T$35:$W$35</c:f>
                <c:numCache>
                  <c:formatCode>General</c:formatCode>
                  <c:ptCount val="4"/>
                  <c:pt idx="0">
                    <c:v>0.121264532721814</c:v>
                  </c:pt>
                  <c:pt idx="1">
                    <c:v>0.128943796591697</c:v>
                  </c:pt>
                  <c:pt idx="2">
                    <c:v>0.0957475966761861</c:v>
                  </c:pt>
                  <c:pt idx="3">
                    <c:v>0.0200234504243211</c:v>
                  </c:pt>
                </c:numCache>
              </c:numRef>
            </c:plus>
            <c:minus>
              <c:numRef>
                <c:f>'hTDP43 A315T (b)'!$T$35:$W$35</c:f>
                <c:numCache>
                  <c:formatCode>General</c:formatCode>
                  <c:ptCount val="4"/>
                  <c:pt idx="0">
                    <c:v>0.121264532721814</c:v>
                  </c:pt>
                  <c:pt idx="1">
                    <c:v>0.128943796591697</c:v>
                  </c:pt>
                  <c:pt idx="2">
                    <c:v>0.0957475966761861</c:v>
                  </c:pt>
                  <c:pt idx="3">
                    <c:v>0.0200234504243211</c:v>
                  </c:pt>
                </c:numCache>
              </c:numRef>
            </c:minus>
          </c:errBars>
          <c:cat>
            <c:strRef>
              <c:f>'hTDP43 A315T (b)'!$T$31:$W$31</c:f>
              <c:strCache>
                <c:ptCount val="4"/>
                <c:pt idx="0">
                  <c:v> s1</c:v>
                </c:pt>
                <c:pt idx="1">
                  <c:v> s2</c:v>
                </c:pt>
                <c:pt idx="2">
                  <c:v> s3</c:v>
                </c:pt>
                <c:pt idx="3">
                  <c:v>s4</c:v>
                </c:pt>
              </c:strCache>
            </c:strRef>
          </c:cat>
          <c:val>
            <c:numRef>
              <c:f>'hTDP43 A315T (b)'!$T$33:$W$33</c:f>
              <c:numCache>
                <c:formatCode>General</c:formatCode>
                <c:ptCount val="4"/>
                <c:pt idx="0">
                  <c:v>0.985524249564237</c:v>
                </c:pt>
                <c:pt idx="1">
                  <c:v>1.155984313156282</c:v>
                </c:pt>
                <c:pt idx="2">
                  <c:v>1.157408924839542</c:v>
                </c:pt>
                <c:pt idx="3">
                  <c:v>0.912715485629298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78184416"/>
        <c:axId val="-908099824"/>
      </c:barChart>
      <c:catAx>
        <c:axId val="-578184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908099824"/>
        <c:crosses val="autoZero"/>
        <c:auto val="1"/>
        <c:lblAlgn val="ctr"/>
        <c:lblOffset val="100"/>
        <c:noMultiLvlLbl val="0"/>
      </c:catAx>
      <c:valAx>
        <c:axId val="-908099824"/>
        <c:scaling>
          <c:orientation val="minMax"/>
          <c:max val="1.8"/>
        </c:scaling>
        <c:delete val="0"/>
        <c:axPos val="l"/>
        <c:numFmt formatCode="General" sourceLinked="1"/>
        <c:majorTickMark val="out"/>
        <c:minorTickMark val="none"/>
        <c:tickLblPos val="nextTo"/>
        <c:crossAx val="-578184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'hTDP43 A315T (b)'!$I$28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(b)'!$K$32:$N$32</c:f>
                <c:numCache>
                  <c:formatCode>General</c:formatCode>
                  <c:ptCount val="4"/>
                  <c:pt idx="0">
                    <c:v>0.00243508092633453</c:v>
                  </c:pt>
                  <c:pt idx="1">
                    <c:v>0.00243628113964035</c:v>
                  </c:pt>
                  <c:pt idx="2">
                    <c:v>0.00133507890297712</c:v>
                  </c:pt>
                  <c:pt idx="3">
                    <c:v>0.00131140923610085</c:v>
                  </c:pt>
                </c:numCache>
              </c:numRef>
            </c:plus>
            <c:minus>
              <c:numRef>
                <c:f>'hTDP43 A315T (b)'!$K$32:$N$32</c:f>
                <c:numCache>
                  <c:formatCode>General</c:formatCode>
                  <c:ptCount val="4"/>
                  <c:pt idx="0">
                    <c:v>0.00243508092633453</c:v>
                  </c:pt>
                  <c:pt idx="1">
                    <c:v>0.00243628113964035</c:v>
                  </c:pt>
                  <c:pt idx="2">
                    <c:v>0.00133507890297712</c:v>
                  </c:pt>
                  <c:pt idx="3">
                    <c:v>0.00131140923610085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'hTDP43 A315T (b)'!$K$28:$N$28</c:f>
              <c:numCache>
                <c:formatCode>General</c:formatCode>
                <c:ptCount val="4"/>
                <c:pt idx="0">
                  <c:v>0.0321284494252499</c:v>
                </c:pt>
                <c:pt idx="1">
                  <c:v>0.0383271870793388</c:v>
                </c:pt>
                <c:pt idx="2">
                  <c:v>0.0181489567364061</c:v>
                </c:pt>
                <c:pt idx="3">
                  <c:v>0.0249610956455774</c:v>
                </c:pt>
              </c:numCache>
            </c:numRef>
          </c:val>
        </c:ser>
        <c:ser>
          <c:idx val="1"/>
          <c:order val="1"/>
          <c:tx>
            <c:strRef>
              <c:f>'hTDP43 A315T (b)'!$I$29</c:f>
              <c:strCache>
                <c:ptCount val="1"/>
                <c:pt idx="0">
                  <c:v>Average315t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(b)'!$K$33:$N$33</c:f>
                <c:numCache>
                  <c:formatCode>General</c:formatCode>
                  <c:ptCount val="4"/>
                  <c:pt idx="0">
                    <c:v>0.00352221761485762</c:v>
                  </c:pt>
                  <c:pt idx="1">
                    <c:v>0.00405523015670721</c:v>
                  </c:pt>
                  <c:pt idx="2">
                    <c:v>0.00157595509865259</c:v>
                  </c:pt>
                  <c:pt idx="3">
                    <c:v>0.00231449954107486</c:v>
                  </c:pt>
                </c:numCache>
              </c:numRef>
            </c:plus>
            <c:minus>
              <c:numRef>
                <c:f>'hTDP43 A315T (b)'!$K$33:$N$33</c:f>
                <c:numCache>
                  <c:formatCode>General</c:formatCode>
                  <c:ptCount val="4"/>
                  <c:pt idx="0">
                    <c:v>0.00352221761485762</c:v>
                  </c:pt>
                  <c:pt idx="1">
                    <c:v>0.00405523015670721</c:v>
                  </c:pt>
                  <c:pt idx="2">
                    <c:v>0.00157595509865259</c:v>
                  </c:pt>
                  <c:pt idx="3">
                    <c:v>0.00231449954107486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'hTDP43 A315T (b)'!$K$29:$N$29</c:f>
              <c:numCache>
                <c:formatCode>General</c:formatCode>
                <c:ptCount val="4"/>
                <c:pt idx="0">
                  <c:v>0.0316633660094819</c:v>
                </c:pt>
                <c:pt idx="1">
                  <c:v>0.0443056270311218</c:v>
                </c:pt>
                <c:pt idx="2">
                  <c:v>0.0210057645032432</c:v>
                </c:pt>
                <c:pt idx="3">
                  <c:v>0.0227823785339925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03089184"/>
        <c:axId val="-930195520"/>
      </c:barChart>
      <c:catAx>
        <c:axId val="-60308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30195520"/>
        <c:crosses val="autoZero"/>
        <c:auto val="1"/>
        <c:lblAlgn val="ctr"/>
        <c:lblOffset val="100"/>
        <c:noMultiLvlLbl val="0"/>
      </c:catAx>
      <c:valAx>
        <c:axId val="-93019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0308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571761</xdr:colOff>
      <xdr:row>29</xdr:row>
      <xdr:rowOff>121727</xdr:rowOff>
    </xdr:from>
    <xdr:to>
      <xdr:col>29</xdr:col>
      <xdr:colOff>534890</xdr:colOff>
      <xdr:row>44</xdr:row>
      <xdr:rowOff>191782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313267</xdr:colOff>
      <xdr:row>36</xdr:row>
      <xdr:rowOff>129117</xdr:rowOff>
    </xdr:from>
    <xdr:to>
      <xdr:col>15</xdr:col>
      <xdr:colOff>524933</xdr:colOff>
      <xdr:row>50</xdr:row>
      <xdr:rowOff>179917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571761</xdr:colOff>
      <xdr:row>29</xdr:row>
      <xdr:rowOff>121727</xdr:rowOff>
    </xdr:from>
    <xdr:to>
      <xdr:col>29</xdr:col>
      <xdr:colOff>534890</xdr:colOff>
      <xdr:row>44</xdr:row>
      <xdr:rowOff>191782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578807</xdr:colOff>
      <xdr:row>36</xdr:row>
      <xdr:rowOff>193221</xdr:rowOff>
    </xdr:from>
    <xdr:to>
      <xdr:col>13</xdr:col>
      <xdr:colOff>221998</xdr:colOff>
      <xdr:row>51</xdr:row>
      <xdr:rowOff>169634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abSelected="1" topLeftCell="C15" zoomScale="75" zoomScaleNormal="75" workbookViewId="0">
      <selection activeCell="S46" sqref="S46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10.1640625" style="3" customWidth="1"/>
    <col min="9" max="9" width="13.5" style="3" customWidth="1"/>
    <col min="10" max="10" width="10" style="3" customWidth="1"/>
    <col min="11" max="11" width="13" style="3" customWidth="1"/>
    <col min="12" max="12" width="12.83203125" style="3" customWidth="1"/>
    <col min="13" max="13" width="9.83203125" style="3" customWidth="1"/>
    <col min="14" max="16" width="10" style="3" customWidth="1"/>
    <col min="17" max="17" width="13.83203125" style="3" customWidth="1"/>
    <col min="18" max="18" width="12.33203125" style="3" customWidth="1"/>
    <col min="19" max="20" width="9.1640625" style="3" customWidth="1"/>
    <col min="21" max="22" width="11.5" style="3"/>
    <col min="23" max="23" width="14.33203125" style="3" customWidth="1"/>
    <col min="24" max="16384" width="11.5" style="3"/>
  </cols>
  <sheetData>
    <row r="1" spans="1:37" ht="20" thickBot="1" x14ac:dyDescent="0.3">
      <c r="A1" s="1" t="s">
        <v>30</v>
      </c>
      <c r="B1" s="2" t="s">
        <v>0</v>
      </c>
      <c r="I1" s="3" t="s">
        <v>31</v>
      </c>
      <c r="J1" s="64" t="s">
        <v>76</v>
      </c>
      <c r="Q1" s="3" t="s">
        <v>70</v>
      </c>
      <c r="R1" s="4"/>
      <c r="W1" s="46"/>
      <c r="X1" s="47"/>
      <c r="Y1" s="46" t="s">
        <v>49</v>
      </c>
      <c r="Z1" s="46"/>
      <c r="AA1" s="46"/>
      <c r="AB1" s="46"/>
      <c r="AC1" s="46"/>
      <c r="AD1" s="47"/>
    </row>
    <row r="2" spans="1:37" x14ac:dyDescent="0.2">
      <c r="B2" s="31" t="s">
        <v>88</v>
      </c>
      <c r="C2" s="32" t="s">
        <v>99</v>
      </c>
      <c r="D2" s="32" t="s">
        <v>111</v>
      </c>
      <c r="E2" s="31" t="s">
        <v>123</v>
      </c>
      <c r="F2" s="56" t="s">
        <v>135</v>
      </c>
      <c r="G2" s="18"/>
      <c r="H2" s="6"/>
      <c r="I2" s="25"/>
      <c r="J2" s="26" t="s">
        <v>78</v>
      </c>
      <c r="K2" s="26" t="s">
        <v>100</v>
      </c>
      <c r="L2" s="26" t="s">
        <v>112</v>
      </c>
      <c r="M2" s="54" t="s">
        <v>124</v>
      </c>
      <c r="N2" s="59" t="s">
        <v>136</v>
      </c>
      <c r="O2" s="60"/>
      <c r="P2" s="60"/>
      <c r="Q2" s="22"/>
      <c r="R2" s="51" t="s">
        <v>78</v>
      </c>
      <c r="S2" s="51" t="s">
        <v>100</v>
      </c>
      <c r="T2" s="51" t="s">
        <v>112</v>
      </c>
      <c r="U2" s="51" t="s">
        <v>124</v>
      </c>
      <c r="V2" s="53" t="s">
        <v>136</v>
      </c>
      <c r="W2" s="9"/>
      <c r="X2" s="48"/>
      <c r="Y2" s="22"/>
      <c r="Z2" s="51" t="s">
        <v>78</v>
      </c>
      <c r="AA2" s="51" t="s">
        <v>100</v>
      </c>
      <c r="AB2" s="51" t="s">
        <v>112</v>
      </c>
      <c r="AC2" s="51" t="s">
        <v>124</v>
      </c>
      <c r="AD2" s="22" t="s">
        <v>136</v>
      </c>
    </row>
    <row r="3" spans="1:37" x14ac:dyDescent="0.2">
      <c r="B3" s="67">
        <v>18.023342132568359</v>
      </c>
      <c r="C3" s="65">
        <v>22.972320556640625</v>
      </c>
      <c r="D3" s="68">
        <v>22.971488952636719</v>
      </c>
      <c r="E3" s="66">
        <v>23.928449630737305</v>
      </c>
      <c r="F3" s="69"/>
      <c r="G3" s="55"/>
      <c r="I3" s="27" t="s">
        <v>43</v>
      </c>
      <c r="J3" s="22">
        <v>1</v>
      </c>
      <c r="K3" s="23">
        <v>2.6327357379608174E-2</v>
      </c>
      <c r="L3" s="22">
        <v>3.324282931917083E-2</v>
      </c>
      <c r="M3" s="57">
        <v>2.3590152617640355E-2</v>
      </c>
      <c r="N3" s="22">
        <v>2.2112814490901658E-2</v>
      </c>
      <c r="Q3" s="22" t="s">
        <v>65</v>
      </c>
      <c r="R3" s="22">
        <f>J9/J28</f>
        <v>1</v>
      </c>
      <c r="S3" s="22">
        <f>K9/K28</f>
        <v>1.0476483783968564</v>
      </c>
      <c r="T3" s="22">
        <f t="shared" ref="T3:V3" si="0">L9/L28</f>
        <v>1.3210550599220323</v>
      </c>
      <c r="U3" s="22">
        <f t="shared" si="0"/>
        <v>1.3033350106436064</v>
      </c>
      <c r="V3" s="22">
        <f t="shared" si="0"/>
        <v>1.2119723402645151</v>
      </c>
      <c r="X3" s="46"/>
      <c r="Y3" s="22" t="s">
        <v>50</v>
      </c>
      <c r="Z3" s="22">
        <v>1</v>
      </c>
      <c r="AA3" s="22">
        <f>K3/K28</f>
        <v>0.75666478383836455</v>
      </c>
      <c r="AB3" s="22">
        <f>L3/L28</f>
        <v>1.0980420227670604</v>
      </c>
      <c r="AC3" s="22">
        <f>M3/M28</f>
        <v>1.2658733966203279</v>
      </c>
      <c r="AD3" s="22">
        <f>N3/N28</f>
        <v>1.1942378130781288</v>
      </c>
      <c r="AF3" s="7"/>
      <c r="AG3" s="7"/>
      <c r="AH3" s="7"/>
      <c r="AI3" s="7"/>
      <c r="AJ3" s="7"/>
      <c r="AK3" s="7"/>
    </row>
    <row r="4" spans="1:37" x14ac:dyDescent="0.2">
      <c r="B4" s="67">
        <v>18.379589080810547</v>
      </c>
      <c r="C4" s="65">
        <v>23.319559097290039</v>
      </c>
      <c r="D4" s="68">
        <v>22.762914657592773</v>
      </c>
      <c r="E4" s="66">
        <v>22.949331283569336</v>
      </c>
      <c r="F4" s="69">
        <v>23.879253387451172</v>
      </c>
      <c r="G4" s="55"/>
      <c r="H4" s="5"/>
      <c r="I4" s="27" t="s">
        <v>44</v>
      </c>
      <c r="J4" s="22">
        <v>1</v>
      </c>
      <c r="K4" s="24">
        <v>4.8288810312436488E-2</v>
      </c>
      <c r="L4" s="24">
        <v>1.9367433872841691E-2</v>
      </c>
      <c r="M4" s="62">
        <v>1.1881344139723114E-2</v>
      </c>
      <c r="N4" s="58">
        <v>2.0915421485551033E-2</v>
      </c>
      <c r="O4" s="7"/>
      <c r="P4" s="7"/>
      <c r="Q4" s="22" t="s">
        <v>72</v>
      </c>
      <c r="R4" s="22">
        <f>J10/J28</f>
        <v>1</v>
      </c>
      <c r="S4" s="22">
        <f t="shared" ref="S4:V4" si="1">K10/K28</f>
        <v>1.2679550207704442</v>
      </c>
      <c r="T4" s="22">
        <f t="shared" si="1"/>
        <v>1.1453772316034498</v>
      </c>
      <c r="U4" s="22">
        <f t="shared" si="1"/>
        <v>0.98382605825846203</v>
      </c>
      <c r="V4" s="22">
        <f t="shared" si="1"/>
        <v>0.87432044007160181</v>
      </c>
      <c r="X4" s="46"/>
      <c r="Y4" s="22" t="s">
        <v>51</v>
      </c>
      <c r="Z4" s="22">
        <v>1</v>
      </c>
      <c r="AA4" s="58">
        <f>K4/K28</f>
        <v>1.3878507322262565</v>
      </c>
      <c r="AB4" s="58">
        <f>L4/L28</f>
        <v>0.63972461734110941</v>
      </c>
      <c r="AC4" s="58">
        <f>M4/M28</f>
        <v>0.63756592449170657</v>
      </c>
      <c r="AD4" s="22">
        <f>N4/N28</f>
        <v>1.1295706941687136</v>
      </c>
      <c r="AF4" s="7"/>
      <c r="AG4" s="7"/>
      <c r="AH4" s="7"/>
      <c r="AI4" s="7"/>
      <c r="AJ4" s="7"/>
      <c r="AK4" s="7"/>
    </row>
    <row r="5" spans="1:37" x14ac:dyDescent="0.2">
      <c r="B5" s="67">
        <v>17.582155227661133</v>
      </c>
      <c r="C5" s="65">
        <v>23.435087203979492</v>
      </c>
      <c r="D5" s="68">
        <v>22.983121871948242</v>
      </c>
      <c r="E5" s="66">
        <v>23.324319839477539</v>
      </c>
      <c r="F5" s="69">
        <v>23.10875129699707</v>
      </c>
      <c r="G5" s="55"/>
      <c r="I5" s="27" t="s">
        <v>45</v>
      </c>
      <c r="J5" s="22">
        <v>1</v>
      </c>
      <c r="K5" s="23">
        <v>2.9800671981183316E-2</v>
      </c>
      <c r="L5" s="22">
        <v>3.5060819921201095E-2</v>
      </c>
      <c r="M5" s="57">
        <v>1.8750773861040085E-2</v>
      </c>
      <c r="N5" s="22">
        <v>2.0340902428815259E-2</v>
      </c>
      <c r="Q5" s="22" t="s">
        <v>73</v>
      </c>
      <c r="R5" s="22">
        <f>J11/J28</f>
        <v>1</v>
      </c>
      <c r="S5" s="22">
        <f t="shared" ref="S5:V5" si="2">K11/K28</f>
        <v>1.0628450877520195</v>
      </c>
      <c r="T5" s="22">
        <f t="shared" si="2"/>
        <v>1.6010232882538564</v>
      </c>
      <c r="U5" s="22">
        <f t="shared" si="2"/>
        <v>1.6192281037506773</v>
      </c>
      <c r="V5" s="22">
        <f t="shared" si="2"/>
        <v>1.451650635149746</v>
      </c>
      <c r="W5" s="8"/>
      <c r="X5" s="46"/>
      <c r="Y5" s="22" t="s">
        <v>52</v>
      </c>
      <c r="Z5" s="22">
        <v>1</v>
      </c>
      <c r="AA5" s="58">
        <f>K5/K28</f>
        <v>0.85649002661943874</v>
      </c>
      <c r="AB5" s="58">
        <f>L5/L28</f>
        <v>1.1580919679404578</v>
      </c>
      <c r="AC5" s="58">
        <f>M5/M28</f>
        <v>1.0061870383570548</v>
      </c>
      <c r="AD5" s="52">
        <f>N5/N28</f>
        <v>1.0985428762412335</v>
      </c>
      <c r="AE5" s="8"/>
      <c r="AF5" s="7"/>
      <c r="AG5" s="7"/>
      <c r="AH5" s="7"/>
      <c r="AI5" s="7"/>
      <c r="AJ5" s="7"/>
      <c r="AK5" s="7"/>
    </row>
    <row r="6" spans="1:37" x14ac:dyDescent="0.2">
      <c r="A6" s="9" t="s">
        <v>1</v>
      </c>
      <c r="B6" s="33">
        <f t="shared" ref="B6" si="3">AVERAGE(B3:B5)</f>
        <v>17.995028813680012</v>
      </c>
      <c r="C6" s="11">
        <f t="shared" ref="C6:F6" si="4">AVERAGE(C3:C5)</f>
        <v>23.242322285970051</v>
      </c>
      <c r="D6" s="12">
        <f t="shared" si="4"/>
        <v>22.905841827392578</v>
      </c>
      <c r="E6" s="34">
        <f t="shared" si="4"/>
        <v>23.400700251261394</v>
      </c>
      <c r="F6" s="34">
        <f t="shared" si="4"/>
        <v>23.494002342224121</v>
      </c>
      <c r="G6" s="10"/>
      <c r="H6" s="5"/>
      <c r="I6" s="27" t="s">
        <v>46</v>
      </c>
      <c r="J6" s="22">
        <v>1</v>
      </c>
      <c r="K6" s="24">
        <v>4.923648935740782E-2</v>
      </c>
      <c r="L6" s="24">
        <v>3.3530655303748248E-2</v>
      </c>
      <c r="M6" s="62">
        <v>1.5916644050124652E-2</v>
      </c>
      <c r="N6" s="58">
        <v>2.0292115893561984E-2</v>
      </c>
      <c r="O6" s="7"/>
      <c r="P6" s="7"/>
      <c r="Q6" s="22" t="s">
        <v>74</v>
      </c>
      <c r="R6" s="22">
        <f>J12/J28</f>
        <v>1</v>
      </c>
      <c r="S6" s="22">
        <f t="shared" ref="S6:V6" si="5">K12/K28</f>
        <v>0.44601223443438542</v>
      </c>
      <c r="T6" s="22">
        <f t="shared" si="5"/>
        <v>0.71520879038984619</v>
      </c>
      <c r="U6" s="22">
        <f t="shared" si="5"/>
        <v>0.64450359172860183</v>
      </c>
      <c r="V6" s="22">
        <f t="shared" si="5"/>
        <v>0.93161565861602424</v>
      </c>
      <c r="X6" s="46"/>
      <c r="Y6" s="22" t="s">
        <v>53</v>
      </c>
      <c r="Z6" s="22">
        <v>1</v>
      </c>
      <c r="AA6" s="58">
        <f>K6/K28</f>
        <v>1.4150876230912239</v>
      </c>
      <c r="AB6" s="58">
        <f>L6/L28</f>
        <v>1.1075491866512142</v>
      </c>
      <c r="AC6" s="58">
        <f>M6/M28</f>
        <v>0.85410453222169147</v>
      </c>
      <c r="AD6" s="58">
        <f>N6/N28</f>
        <v>1.0959080815979509</v>
      </c>
    </row>
    <row r="7" spans="1:37" x14ac:dyDescent="0.2">
      <c r="A7" s="9" t="s">
        <v>2</v>
      </c>
      <c r="B7" s="35">
        <f>B6-B6</f>
        <v>0</v>
      </c>
      <c r="C7" s="14">
        <f>C6-B6</f>
        <v>5.2472934722900391</v>
      </c>
      <c r="D7" s="14">
        <f>D6-B6</f>
        <v>4.9108130137125663</v>
      </c>
      <c r="E7" s="36">
        <f>E6-B6</f>
        <v>5.4056714375813826</v>
      </c>
      <c r="F7" s="36">
        <f>F6-B6</f>
        <v>5.4989735285441093</v>
      </c>
      <c r="G7" s="5"/>
      <c r="H7" s="5"/>
      <c r="I7" s="27" t="s">
        <v>47</v>
      </c>
      <c r="J7" s="22">
        <v>1</v>
      </c>
      <c r="K7" s="24">
        <v>2.3137253453636313E-2</v>
      </c>
      <c r="L7" s="24">
        <v>2.7813134107614386E-2</v>
      </c>
      <c r="M7" s="62">
        <v>2.6275546448780048E-2</v>
      </c>
      <c r="N7" s="58">
        <v>1.4175353679808605E-2</v>
      </c>
      <c r="O7" s="7"/>
      <c r="P7" s="7"/>
      <c r="Q7" s="22" t="s">
        <v>75</v>
      </c>
      <c r="R7" s="22">
        <f>J13/J28</f>
        <v>1</v>
      </c>
      <c r="S7" s="22">
        <f t="shared" ref="S7:V7" si="6">K13/K28</f>
        <v>0.69011344324844159</v>
      </c>
      <c r="T7" s="22">
        <f t="shared" si="6"/>
        <v>0.90219435379810242</v>
      </c>
      <c r="U7" s="22">
        <f t="shared" si="6"/>
        <v>1.0632958241879138</v>
      </c>
      <c r="V7" s="22">
        <f t="shared" si="6"/>
        <v>1.0850502973640441</v>
      </c>
      <c r="X7" s="46"/>
      <c r="Y7" s="22" t="s">
        <v>54</v>
      </c>
      <c r="Z7" s="22">
        <v>1</v>
      </c>
      <c r="AA7" s="58">
        <f>K7/K28</f>
        <v>0.66497919372148284</v>
      </c>
      <c r="AB7" s="58">
        <f>L7/L28</f>
        <v>0.91869406607350024</v>
      </c>
      <c r="AC7" s="58">
        <f>M7/M28</f>
        <v>1.4099745673667217</v>
      </c>
      <c r="AD7" s="58">
        <f>N7/N28</f>
        <v>0.76556258296061708</v>
      </c>
    </row>
    <row r="8" spans="1:37" ht="16" thickBot="1" x14ac:dyDescent="0.25">
      <c r="A8" s="9" t="s">
        <v>3</v>
      </c>
      <c r="B8" s="37">
        <v>1</v>
      </c>
      <c r="C8" s="38">
        <f>2^-C7</f>
        <v>2.6327357379608174E-2</v>
      </c>
      <c r="D8" s="38">
        <f>2^-D7</f>
        <v>3.324282931917083E-2</v>
      </c>
      <c r="E8" s="39">
        <f>2^-E7</f>
        <v>2.3590152617640355E-2</v>
      </c>
      <c r="F8" s="39">
        <f>2^-F7</f>
        <v>2.2112814490901658E-2</v>
      </c>
      <c r="G8" s="5"/>
      <c r="I8" s="28" t="s">
        <v>48</v>
      </c>
      <c r="J8" s="29">
        <v>1</v>
      </c>
      <c r="K8" s="29">
        <v>3.1973123256515579E-2</v>
      </c>
      <c r="L8" s="29">
        <v>3.2632980453212716E-2</v>
      </c>
      <c r="M8" s="57">
        <v>1.5398391640110387E-2</v>
      </c>
      <c r="N8" s="22">
        <v>1.3260935150930754E-2</v>
      </c>
      <c r="Q8" s="22" t="s">
        <v>11</v>
      </c>
      <c r="R8" s="22">
        <f>AVERAGE(R3:R7)</f>
        <v>1</v>
      </c>
      <c r="S8" s="22">
        <f t="shared" ref="S8:V8" si="7">AVERAGE(S3:S7)</f>
        <v>0.90291483292042929</v>
      </c>
      <c r="T8" s="22">
        <f t="shared" si="7"/>
        <v>1.1369717447934575</v>
      </c>
      <c r="U8" s="22">
        <f t="shared" si="7"/>
        <v>1.122837717713852</v>
      </c>
      <c r="V8" s="22">
        <f t="shared" si="7"/>
        <v>1.1109218742931863</v>
      </c>
      <c r="X8" s="46"/>
      <c r="Y8" s="22" t="s">
        <v>55</v>
      </c>
      <c r="Z8" s="22">
        <v>1</v>
      </c>
      <c r="AA8" s="58">
        <f>K8/K28</f>
        <v>0.91892764050323406</v>
      </c>
      <c r="AB8" s="58">
        <f>L8/L28</f>
        <v>1.0778981392266582</v>
      </c>
      <c r="AC8" s="58">
        <f>M8/M28</f>
        <v>0.82629454094249777</v>
      </c>
      <c r="AD8" s="58">
        <f>N8/N28</f>
        <v>0.71617795195335554</v>
      </c>
    </row>
    <row r="9" spans="1:37" ht="16" thickBot="1" x14ac:dyDescent="0.25">
      <c r="B9" s="5"/>
      <c r="C9" s="5"/>
      <c r="D9" s="5"/>
      <c r="E9" s="5"/>
      <c r="F9" s="5"/>
      <c r="G9" s="5"/>
      <c r="H9" s="6"/>
      <c r="I9" s="27" t="s">
        <v>59</v>
      </c>
      <c r="J9" s="22">
        <v>1</v>
      </c>
      <c r="K9" s="24">
        <v>3.6451826297909114E-2</v>
      </c>
      <c r="L9" s="24">
        <v>3.9994469216713582E-2</v>
      </c>
      <c r="M9" s="62">
        <v>2.4288267606447037E-2</v>
      </c>
      <c r="N9" s="58">
        <v>2.2441191557396999E-2</v>
      </c>
      <c r="O9" s="6"/>
      <c r="P9" s="6"/>
      <c r="Q9" s="22" t="s">
        <v>12</v>
      </c>
      <c r="R9" s="22">
        <f>STDEV(R3:R7)</f>
        <v>0</v>
      </c>
      <c r="S9" s="22">
        <f t="shared" ref="S9:V9" si="8">STDEV(S3:S7)</f>
        <v>0.32932667683163719</v>
      </c>
      <c r="T9" s="22">
        <f t="shared" si="8"/>
        <v>0.34724111476575864</v>
      </c>
      <c r="U9" s="22">
        <f t="shared" si="8"/>
        <v>0.36423059410764352</v>
      </c>
      <c r="V9" s="22">
        <f t="shared" si="8"/>
        <v>0.23189845908114787</v>
      </c>
      <c r="W9" s="6"/>
      <c r="X9" s="49"/>
      <c r="Y9" s="22" t="s">
        <v>11</v>
      </c>
      <c r="Z9" s="22">
        <f>AVERAGE(Z3:Z8)</f>
        <v>1</v>
      </c>
      <c r="AA9" s="22">
        <f t="shared" ref="AA9:AD9" si="9">AVERAGE(AA3:AA8)</f>
        <v>1</v>
      </c>
      <c r="AB9" s="22">
        <f t="shared" si="9"/>
        <v>0.99999999999999989</v>
      </c>
      <c r="AC9" s="22">
        <f t="shared" si="9"/>
        <v>1.0000000000000002</v>
      </c>
      <c r="AD9" s="22">
        <f t="shared" si="9"/>
        <v>0.99999999999999989</v>
      </c>
      <c r="AE9" s="49"/>
    </row>
    <row r="10" spans="1:37" x14ac:dyDescent="0.2">
      <c r="B10" s="31" t="s">
        <v>89</v>
      </c>
      <c r="C10" s="32" t="s">
        <v>101</v>
      </c>
      <c r="D10" s="32" t="s">
        <v>113</v>
      </c>
      <c r="E10" s="31" t="s">
        <v>125</v>
      </c>
      <c r="F10" s="56" t="s">
        <v>137</v>
      </c>
      <c r="G10" s="18"/>
      <c r="I10" s="27" t="s">
        <v>60</v>
      </c>
      <c r="J10" s="22">
        <v>1</v>
      </c>
      <c r="K10" s="24">
        <v>4.4117164808112549E-2</v>
      </c>
      <c r="L10" s="24">
        <v>3.4675885828401733E-2</v>
      </c>
      <c r="M10" s="62">
        <v>1.8334066365160832E-2</v>
      </c>
      <c r="N10" s="58">
        <v>1.61891421333198E-2</v>
      </c>
      <c r="Q10" s="22" t="s">
        <v>13</v>
      </c>
      <c r="R10" s="22">
        <f>R9/SQRT(5)</f>
        <v>0</v>
      </c>
      <c r="S10" s="22">
        <f t="shared" ref="S10:V10" si="10">S9/SQRT(5)</f>
        <v>0.14727936723992915</v>
      </c>
      <c r="T10" s="22">
        <f t="shared" si="10"/>
        <v>0.15529094743980845</v>
      </c>
      <c r="U10" s="22">
        <f t="shared" si="10"/>
        <v>0.16288887358196505</v>
      </c>
      <c r="V10" s="22">
        <f t="shared" si="10"/>
        <v>0.10370814367658</v>
      </c>
      <c r="W10" s="49"/>
      <c r="X10" s="49"/>
      <c r="Y10" s="22" t="s">
        <v>12</v>
      </c>
      <c r="Z10" s="22">
        <f>STDEV(Z3:Z8)</f>
        <v>0</v>
      </c>
      <c r="AA10" s="22">
        <f t="shared" ref="AA10:AD10" si="11">STDEV(AA3:AA8)</f>
        <v>0.322907024801247</v>
      </c>
      <c r="AB10" s="22">
        <f t="shared" si="11"/>
        <v>0.19424173724590221</v>
      </c>
      <c r="AC10" s="22">
        <f t="shared" si="11"/>
        <v>0.29038719719566519</v>
      </c>
      <c r="AD10" s="22">
        <f t="shared" si="11"/>
        <v>0.20442201880224256</v>
      </c>
      <c r="AE10" s="49"/>
    </row>
    <row r="11" spans="1:37" ht="16" thickBot="1" x14ac:dyDescent="0.25">
      <c r="B11" s="67">
        <v>19.32676887512207</v>
      </c>
      <c r="C11" s="65">
        <v>22.798912048339844</v>
      </c>
      <c r="D11" s="68"/>
      <c r="E11" s="66">
        <v>24.940044403076172</v>
      </c>
      <c r="F11" s="69">
        <v>24.064186096191406</v>
      </c>
      <c r="G11" s="55"/>
      <c r="H11" s="5"/>
      <c r="I11" s="28" t="s">
        <v>61</v>
      </c>
      <c r="J11" s="29">
        <v>1</v>
      </c>
      <c r="K11" s="29">
        <v>3.6980579857917376E-2</v>
      </c>
      <c r="L11" s="29">
        <v>4.847040714645879E-2</v>
      </c>
      <c r="M11" s="57">
        <v>3.0175085590891444E-2</v>
      </c>
      <c r="N11" s="22">
        <v>2.6879136507935931E-2</v>
      </c>
      <c r="Q11" s="23" t="s">
        <v>14</v>
      </c>
      <c r="R11" s="23" t="e">
        <f>TTEST(R3:R7,Z3:Z8,2,2)</f>
        <v>#DIV/0!</v>
      </c>
      <c r="S11" s="23">
        <f t="shared" ref="S11:V11" si="12">TTEST(S3:S7,AA3:AA8,2,2)</f>
        <v>0.63439409088269838</v>
      </c>
      <c r="T11" s="23">
        <f t="shared" si="12"/>
        <v>0.42883393847454476</v>
      </c>
      <c r="U11" s="23">
        <f t="shared" si="12"/>
        <v>0.54834077811267556</v>
      </c>
      <c r="V11" s="23">
        <f t="shared" si="12"/>
        <v>0.4205856788898259</v>
      </c>
      <c r="Y11" s="22" t="s">
        <v>13</v>
      </c>
      <c r="Z11" s="22">
        <f>Z10/SQRT(6)</f>
        <v>0</v>
      </c>
      <c r="AA11" s="22">
        <f t="shared" ref="AA11:AD11" si="13">AA10/SQRT(6)</f>
        <v>0.13182624085388131</v>
      </c>
      <c r="AB11" s="22">
        <f t="shared" si="13"/>
        <v>7.9298857167370451E-2</v>
      </c>
      <c r="AC11" s="22">
        <f t="shared" si="13"/>
        <v>0.11855007682772301</v>
      </c>
      <c r="AD11" s="22">
        <f t="shared" si="13"/>
        <v>8.3454939709187201E-2</v>
      </c>
    </row>
    <row r="12" spans="1:37" ht="16" thickBot="1" x14ac:dyDescent="0.25">
      <c r="B12" s="67">
        <v>17.700065612792969</v>
      </c>
      <c r="C12" s="65"/>
      <c r="D12" s="68">
        <v>24.199773788452148</v>
      </c>
      <c r="E12" s="66">
        <v>24.8134765625</v>
      </c>
      <c r="F12" s="69">
        <v>24.196075439453125</v>
      </c>
      <c r="G12" s="55"/>
      <c r="I12" s="28" t="s">
        <v>62</v>
      </c>
      <c r="J12" s="29">
        <v>1</v>
      </c>
      <c r="K12" s="29">
        <v>1.5518527811041873E-2</v>
      </c>
      <c r="L12" s="29">
        <v>2.1652690200859512E-2</v>
      </c>
      <c r="M12" s="57">
        <v>1.2010630867262936E-2</v>
      </c>
      <c r="N12" s="22">
        <v>1.7250035135545978E-2</v>
      </c>
      <c r="V12" s="8"/>
      <c r="X12" s="21"/>
      <c r="Y12" s="21"/>
      <c r="Z12" s="43"/>
      <c r="AA12" s="43"/>
      <c r="AB12" s="43"/>
      <c r="AC12" s="43"/>
      <c r="AF12" s="43"/>
      <c r="AG12" s="43"/>
      <c r="AH12" s="43"/>
      <c r="AI12" s="43"/>
      <c r="AJ12" s="43"/>
      <c r="AK12" s="43"/>
    </row>
    <row r="13" spans="1:37" ht="16" thickBot="1" x14ac:dyDescent="0.25">
      <c r="B13" s="67">
        <v>18.625690460205078</v>
      </c>
      <c r="C13" s="65">
        <v>23.04710578918457</v>
      </c>
      <c r="D13" s="68">
        <v>24.282356262207031</v>
      </c>
      <c r="E13" s="66">
        <v>25.084478378295898</v>
      </c>
      <c r="F13" s="69"/>
      <c r="G13" s="55"/>
      <c r="H13" s="5"/>
      <c r="I13" s="28" t="s">
        <v>71</v>
      </c>
      <c r="J13" s="29">
        <v>1</v>
      </c>
      <c r="K13" s="29">
        <v>2.4011773299013238E-2</v>
      </c>
      <c r="L13" s="29">
        <v>2.7313611222684837E-2</v>
      </c>
      <c r="M13" s="57">
        <v>1.9815023237916882E-2</v>
      </c>
      <c r="N13" s="22">
        <v>2.0091070368192316E-2</v>
      </c>
      <c r="X13" s="21"/>
      <c r="Y13" s="21"/>
      <c r="Z13" s="43"/>
      <c r="AA13" s="43"/>
      <c r="AB13" s="43"/>
      <c r="AC13" s="43"/>
      <c r="AF13" s="43"/>
      <c r="AG13" s="43"/>
      <c r="AH13" s="43"/>
      <c r="AI13" s="43"/>
      <c r="AJ13" s="43"/>
      <c r="AK13" s="43"/>
    </row>
    <row r="14" spans="1:37" x14ac:dyDescent="0.2">
      <c r="A14" s="9" t="s">
        <v>1</v>
      </c>
      <c r="B14" s="40">
        <f t="shared" ref="B14" si="14">AVERAGE(B11:B13)</f>
        <v>18.550841649373371</v>
      </c>
      <c r="C14" s="15">
        <f t="shared" ref="C14:F14" si="15">AVERAGE(C11:C13)</f>
        <v>22.923008918762207</v>
      </c>
      <c r="D14" s="16">
        <f t="shared" si="15"/>
        <v>24.24106502532959</v>
      </c>
      <c r="E14" s="34">
        <f t="shared" si="15"/>
        <v>24.945999781290691</v>
      </c>
      <c r="F14" s="34">
        <f t="shared" si="15"/>
        <v>24.130130767822266</v>
      </c>
      <c r="G14" s="10"/>
      <c r="H14" s="5"/>
      <c r="S14" s="18"/>
      <c r="T14" s="18"/>
      <c r="U14" s="18"/>
      <c r="V14" s="8"/>
      <c r="X14" s="21"/>
      <c r="Y14" s="21"/>
      <c r="Z14" s="43"/>
      <c r="AA14" s="43"/>
      <c r="AB14" s="43"/>
      <c r="AC14" s="43"/>
      <c r="AF14" s="43"/>
      <c r="AG14" s="43"/>
      <c r="AH14" s="43"/>
      <c r="AI14" s="43"/>
      <c r="AJ14" s="43"/>
      <c r="AK14" s="43"/>
    </row>
    <row r="15" spans="1:37" x14ac:dyDescent="0.2">
      <c r="A15" s="9" t="s">
        <v>2</v>
      </c>
      <c r="B15" s="35">
        <f>B14-B14</f>
        <v>0</v>
      </c>
      <c r="C15" s="14">
        <f>C14-B14</f>
        <v>4.3721672693888358</v>
      </c>
      <c r="D15" s="14">
        <f>D14-B14</f>
        <v>5.6902233759562186</v>
      </c>
      <c r="E15" s="36">
        <f>E14-B14</f>
        <v>6.3951581319173201</v>
      </c>
      <c r="F15" s="36">
        <f>F14-B14</f>
        <v>5.5792891184488944</v>
      </c>
      <c r="G15" s="5"/>
      <c r="H15" s="5"/>
      <c r="X15" s="21"/>
      <c r="Y15" s="21"/>
      <c r="Z15" s="43"/>
      <c r="AA15" s="43"/>
      <c r="AB15" s="43"/>
      <c r="AC15" s="43"/>
      <c r="AF15" s="43"/>
      <c r="AG15" s="43"/>
      <c r="AH15" s="43"/>
      <c r="AI15" s="43"/>
      <c r="AJ15" s="43"/>
      <c r="AK15" s="43"/>
    </row>
    <row r="16" spans="1:37" ht="16" thickBot="1" x14ac:dyDescent="0.25">
      <c r="A16" s="9" t="s">
        <v>3</v>
      </c>
      <c r="B16" s="37">
        <v>1</v>
      </c>
      <c r="C16" s="38">
        <f>2^-C15</f>
        <v>4.8288810312436488E-2</v>
      </c>
      <c r="D16" s="38">
        <f>2^-D15</f>
        <v>1.9367433872841691E-2</v>
      </c>
      <c r="E16" s="39">
        <f>2^-E15</f>
        <v>1.1881344139723114E-2</v>
      </c>
      <c r="F16" s="39">
        <f>2^-F15</f>
        <v>2.0915421485551033E-2</v>
      </c>
      <c r="G16" s="5"/>
      <c r="H16" s="6"/>
      <c r="X16" s="21"/>
      <c r="Y16" s="21"/>
      <c r="Z16" s="43"/>
      <c r="AA16" s="43"/>
      <c r="AB16" s="43"/>
      <c r="AC16" s="43"/>
      <c r="AF16" s="43"/>
      <c r="AG16" s="43"/>
      <c r="AH16" s="43"/>
      <c r="AI16" s="43"/>
      <c r="AJ16" s="43"/>
      <c r="AK16" s="43"/>
    </row>
    <row r="17" spans="1:37" ht="16" thickBot="1" x14ac:dyDescent="0.25">
      <c r="B17" s="5"/>
      <c r="C17" s="5"/>
      <c r="D17" s="5"/>
      <c r="E17" s="5"/>
      <c r="F17" s="5"/>
      <c r="G17" s="5"/>
      <c r="K17" s="5"/>
      <c r="L17" s="5"/>
      <c r="X17" s="21"/>
      <c r="AF17" s="43"/>
    </row>
    <row r="18" spans="1:37" x14ac:dyDescent="0.2">
      <c r="B18" s="31" t="s">
        <v>90</v>
      </c>
      <c r="C18" s="32" t="s">
        <v>102</v>
      </c>
      <c r="D18" s="32" t="s">
        <v>114</v>
      </c>
      <c r="E18" s="31" t="s">
        <v>126</v>
      </c>
      <c r="F18" s="56" t="s">
        <v>138</v>
      </c>
      <c r="G18" s="18"/>
      <c r="H18" s="5"/>
      <c r="I18" s="5"/>
      <c r="J18" s="44"/>
      <c r="K18" s="44"/>
      <c r="L18" s="44"/>
      <c r="M18" s="60"/>
      <c r="N18" s="60"/>
      <c r="O18" s="60"/>
      <c r="P18" s="7"/>
      <c r="X18" s="21"/>
      <c r="Y18" s="21"/>
      <c r="Z18" s="43"/>
      <c r="AA18" s="43"/>
      <c r="AB18" s="43"/>
      <c r="AC18" s="43"/>
      <c r="AF18" s="43"/>
      <c r="AG18" s="43"/>
      <c r="AH18" s="43"/>
      <c r="AI18" s="43"/>
      <c r="AJ18" s="43"/>
      <c r="AK18" s="43"/>
    </row>
    <row r="19" spans="1:37" x14ac:dyDescent="0.2">
      <c r="B19" s="67">
        <v>18.100208282470703</v>
      </c>
      <c r="C19" s="65">
        <v>23.470584869384766</v>
      </c>
      <c r="D19" s="68">
        <v>22.99211311340332</v>
      </c>
      <c r="E19" s="66">
        <v>24.135759353637695</v>
      </c>
      <c r="F19" s="69">
        <v>23.944726943969727</v>
      </c>
      <c r="G19" s="55"/>
      <c r="H19"/>
      <c r="AF19" s="43"/>
    </row>
    <row r="20" spans="1:37" x14ac:dyDescent="0.2">
      <c r="B20" s="67">
        <v>18.435703277587891</v>
      </c>
      <c r="C20" s="65">
        <v>23.079448699951172</v>
      </c>
      <c r="D20" s="68">
        <v>23.353410720825195</v>
      </c>
      <c r="E20" s="66">
        <v>23.681041717529297</v>
      </c>
      <c r="F20" s="69">
        <v>23.727859497070312</v>
      </c>
      <c r="G20" s="55"/>
      <c r="H20"/>
      <c r="R20" s="7"/>
      <c r="S20" s="7"/>
      <c r="T20" s="7"/>
      <c r="Y20" s="21"/>
      <c r="Z20"/>
      <c r="AA20"/>
      <c r="AB20"/>
      <c r="AC20"/>
      <c r="AF20"/>
      <c r="AG20"/>
      <c r="AH20"/>
      <c r="AI20"/>
      <c r="AJ20"/>
      <c r="AK20"/>
    </row>
    <row r="21" spans="1:37" x14ac:dyDescent="0.2">
      <c r="B21" s="67">
        <v>17.973180770874023</v>
      </c>
      <c r="C21" s="65">
        <v>23.164592742919922</v>
      </c>
      <c r="D21" s="68">
        <v>22.665557861328125</v>
      </c>
      <c r="E21" s="66">
        <v>23.903009414672852</v>
      </c>
      <c r="F21" s="69">
        <v>23.694923400878906</v>
      </c>
      <c r="G21" s="55"/>
      <c r="H21"/>
      <c r="R21" s="18"/>
      <c r="S21" s="18"/>
      <c r="T21" s="18"/>
      <c r="Y21" s="21"/>
      <c r="Z21"/>
      <c r="AA21"/>
      <c r="AB21"/>
      <c r="AC21"/>
      <c r="AF21"/>
      <c r="AG21"/>
      <c r="AH21"/>
      <c r="AI21"/>
      <c r="AJ21"/>
      <c r="AK21"/>
    </row>
    <row r="22" spans="1:37" x14ac:dyDescent="0.2">
      <c r="A22" s="9" t="s">
        <v>1</v>
      </c>
      <c r="B22" s="41">
        <f t="shared" ref="B22" si="16">AVERAGE(B19:B21)</f>
        <v>18.169697443644207</v>
      </c>
      <c r="C22" s="13">
        <f t="shared" ref="C22:F22" si="17">AVERAGE(C19:C21)</f>
        <v>23.238208770751953</v>
      </c>
      <c r="D22" s="16">
        <f t="shared" si="17"/>
        <v>23.003693898518879</v>
      </c>
      <c r="E22" s="42">
        <f t="shared" si="17"/>
        <v>23.906603495279949</v>
      </c>
      <c r="F22" s="42">
        <f t="shared" si="17"/>
        <v>23.789169947306316</v>
      </c>
      <c r="G22" s="10"/>
      <c r="I22" s="44"/>
      <c r="J22" s="44"/>
      <c r="K22" s="44"/>
      <c r="L22" s="44"/>
      <c r="M22" s="44"/>
      <c r="N22" s="44"/>
      <c r="O22" s="44"/>
      <c r="P22" s="21"/>
      <c r="Y22" s="21"/>
      <c r="Z22"/>
      <c r="AA22"/>
      <c r="AB22"/>
      <c r="AC22"/>
      <c r="AF22"/>
      <c r="AG22"/>
      <c r="AH22"/>
      <c r="AI22"/>
      <c r="AJ22"/>
      <c r="AK22"/>
    </row>
    <row r="23" spans="1:37" x14ac:dyDescent="0.2">
      <c r="A23" s="9" t="s">
        <v>2</v>
      </c>
      <c r="B23" s="35">
        <f>B22-B22</f>
        <v>0</v>
      </c>
      <c r="C23" s="14">
        <f>C22-B22</f>
        <v>5.0685113271077462</v>
      </c>
      <c r="D23" s="14">
        <f>D22-B22</f>
        <v>4.8339964548746721</v>
      </c>
      <c r="E23" s="36">
        <f>E22-B22</f>
        <v>5.7369060516357422</v>
      </c>
      <c r="F23" s="36">
        <f>F22-B22</f>
        <v>5.6194725036621094</v>
      </c>
      <c r="G23" s="5"/>
      <c r="I23"/>
      <c r="J23"/>
      <c r="K23"/>
      <c r="L23"/>
      <c r="M23"/>
      <c r="N23"/>
      <c r="O23"/>
      <c r="P23" s="21"/>
      <c r="Y23" s="21"/>
      <c r="Z23"/>
      <c r="AA23"/>
      <c r="AB23"/>
      <c r="AC23"/>
      <c r="AF23"/>
      <c r="AG23"/>
      <c r="AH23"/>
      <c r="AI23"/>
      <c r="AJ23"/>
      <c r="AK23"/>
    </row>
    <row r="24" spans="1:37" ht="16" thickBot="1" x14ac:dyDescent="0.25">
      <c r="A24" s="9" t="s">
        <v>3</v>
      </c>
      <c r="B24" s="37">
        <v>1</v>
      </c>
      <c r="C24" s="38">
        <f>2^-C23</f>
        <v>2.9800671981183316E-2</v>
      </c>
      <c r="D24" s="38">
        <f>2^-D23</f>
        <v>3.5060819921201095E-2</v>
      </c>
      <c r="E24" s="39">
        <f>2^-E23</f>
        <v>1.8750773861040085E-2</v>
      </c>
      <c r="F24" s="39">
        <f>2^-F23</f>
        <v>2.0340902428815259E-2</v>
      </c>
      <c r="G24" s="5"/>
      <c r="I24"/>
      <c r="J24"/>
      <c r="K24"/>
      <c r="L24"/>
      <c r="M24"/>
      <c r="N24"/>
      <c r="O24"/>
      <c r="P24" s="21"/>
      <c r="Q24" s="7"/>
      <c r="R24" s="21"/>
      <c r="S24" s="21"/>
      <c r="W24" s="18"/>
    </row>
    <row r="25" spans="1:37" ht="16" thickBot="1" x14ac:dyDescent="0.25">
      <c r="B25" s="5"/>
      <c r="C25" s="5"/>
      <c r="D25" s="5"/>
      <c r="E25" s="5"/>
      <c r="F25" s="5"/>
      <c r="T25" s="8"/>
      <c r="U25" s="8"/>
      <c r="W25" s="70"/>
    </row>
    <row r="26" spans="1:37" ht="16" thickBot="1" x14ac:dyDescent="0.25">
      <c r="B26" s="31" t="s">
        <v>91</v>
      </c>
      <c r="C26" s="32" t="s">
        <v>103</v>
      </c>
      <c r="D26" s="32" t="s">
        <v>115</v>
      </c>
      <c r="E26" s="31" t="s">
        <v>127</v>
      </c>
      <c r="F26" s="56" t="s">
        <v>139</v>
      </c>
      <c r="T26" s="8"/>
      <c r="U26" s="8"/>
    </row>
    <row r="27" spans="1:37" ht="16" thickBot="1" x14ac:dyDescent="0.25">
      <c r="B27" s="67"/>
      <c r="C27" s="65">
        <v>22.388652801513672</v>
      </c>
      <c r="D27" s="68">
        <v>23.072534561157227</v>
      </c>
      <c r="E27" s="66">
        <v>23.94892692565918</v>
      </c>
      <c r="F27" s="69">
        <v>23.77366065979</v>
      </c>
      <c r="J27" s="26" t="s">
        <v>78</v>
      </c>
      <c r="K27" s="26" t="s">
        <v>100</v>
      </c>
      <c r="L27" s="26" t="s">
        <v>112</v>
      </c>
      <c r="M27" s="54" t="s">
        <v>124</v>
      </c>
      <c r="N27" s="59" t="s">
        <v>136</v>
      </c>
      <c r="T27" s="8"/>
      <c r="U27" s="8"/>
    </row>
    <row r="28" spans="1:37" x14ac:dyDescent="0.2">
      <c r="B28" s="67">
        <v>17.942417144775391</v>
      </c>
      <c r="C28" s="65">
        <v>22.781627655029297</v>
      </c>
      <c r="D28" s="68">
        <v>23.042770385742188</v>
      </c>
      <c r="E28" s="66"/>
      <c r="F28" s="69">
        <v>23.778141021728516</v>
      </c>
      <c r="I28" s="25" t="s">
        <v>56</v>
      </c>
      <c r="J28" s="30">
        <f>AVERAGE(J3:J8)</f>
        <v>1</v>
      </c>
      <c r="K28" s="30">
        <f t="shared" ref="K28:N28" si="18">AVERAGE(K3:K8)</f>
        <v>3.4793950956797944E-2</v>
      </c>
      <c r="L28" s="30">
        <f t="shared" si="18"/>
        <v>3.0274642162964827E-2</v>
      </c>
      <c r="M28" s="30">
        <f t="shared" si="18"/>
        <v>1.8635475459569773E-2</v>
      </c>
      <c r="N28" s="30">
        <f t="shared" si="18"/>
        <v>1.851625718826155E-2</v>
      </c>
      <c r="T28" s="8"/>
      <c r="U28" s="8"/>
    </row>
    <row r="29" spans="1:37" x14ac:dyDescent="0.2">
      <c r="B29" s="67">
        <v>18.376136779785156</v>
      </c>
      <c r="C29" s="65">
        <v>22.339935302734375</v>
      </c>
      <c r="D29" s="68"/>
      <c r="E29" s="66">
        <v>24.316267013549805</v>
      </c>
      <c r="F29" s="69">
        <v>23.794839859008789</v>
      </c>
      <c r="I29" s="27" t="s">
        <v>68</v>
      </c>
      <c r="J29" s="22">
        <f>AVERAGE(J9:J13)</f>
        <v>1</v>
      </c>
      <c r="K29" s="22">
        <f t="shared" ref="K29:N29" si="19">AVERAGE(K9:K13)</f>
        <v>3.1415974414798833E-2</v>
      </c>
      <c r="L29" s="22">
        <f t="shared" si="19"/>
        <v>3.4421412723023695E-2</v>
      </c>
      <c r="M29" s="22">
        <f t="shared" si="19"/>
        <v>2.0924614733535827E-2</v>
      </c>
      <c r="N29" s="22">
        <f t="shared" si="19"/>
        <v>2.0570115140478205E-2</v>
      </c>
      <c r="T29" s="8"/>
      <c r="U29" s="8"/>
    </row>
    <row r="30" spans="1:37" x14ac:dyDescent="0.2">
      <c r="A30" s="9" t="s">
        <v>1</v>
      </c>
      <c r="B30" s="33">
        <f t="shared" ref="B30" si="20">AVERAGE(B27:B29)</f>
        <v>18.159276962280273</v>
      </c>
      <c r="C30" s="11">
        <f t="shared" ref="C30:F30" si="21">AVERAGE(C27:C29)</f>
        <v>22.503405253092449</v>
      </c>
      <c r="D30" s="12">
        <f t="shared" si="21"/>
        <v>23.057652473449707</v>
      </c>
      <c r="E30" s="34">
        <f t="shared" si="21"/>
        <v>24.132596969604492</v>
      </c>
      <c r="F30" s="34">
        <f t="shared" si="21"/>
        <v>23.782213846842435</v>
      </c>
      <c r="I30" s="27" t="s">
        <v>57</v>
      </c>
      <c r="J30" s="22">
        <f>STDEV(J3:J8)</f>
        <v>0</v>
      </c>
      <c r="K30" s="22">
        <f t="shared" ref="K30:N30" si="22">STDEV(K3:K8)</f>
        <v>1.123521118454013E-2</v>
      </c>
      <c r="L30" s="22">
        <f t="shared" si="22"/>
        <v>5.8805990882322811E-3</v>
      </c>
      <c r="M30" s="22">
        <f t="shared" si="22"/>
        <v>5.4115034871130797E-3</v>
      </c>
      <c r="N30" s="22">
        <f t="shared" si="22"/>
        <v>3.785130675085944E-3</v>
      </c>
      <c r="T30" s="8"/>
      <c r="U30" s="8"/>
    </row>
    <row r="31" spans="1:37" x14ac:dyDescent="0.2">
      <c r="A31" s="9" t="s">
        <v>2</v>
      </c>
      <c r="B31" s="35">
        <f>B30-B30</f>
        <v>0</v>
      </c>
      <c r="C31" s="14">
        <f>C30-B30</f>
        <v>4.3441282908121757</v>
      </c>
      <c r="D31" s="14">
        <f>D30-B30</f>
        <v>4.8983755111694336</v>
      </c>
      <c r="E31" s="36">
        <f>E30-B30</f>
        <v>5.9733200073242188</v>
      </c>
      <c r="F31" s="36">
        <f>F30-B30</f>
        <v>5.6229368845621615</v>
      </c>
      <c r="I31" s="27" t="s">
        <v>69</v>
      </c>
      <c r="J31" s="22">
        <f>STDEV(J9:J13)</f>
        <v>0</v>
      </c>
      <c r="K31" s="22">
        <f t="shared" ref="K31:N31" si="23">STDEV(K9:K13)</f>
        <v>1.1458576242445201E-2</v>
      </c>
      <c r="L31" s="22">
        <f t="shared" si="23"/>
        <v>1.0512600493802319E-2</v>
      </c>
      <c r="M31" s="22">
        <f t="shared" si="23"/>
        <v>6.7876102981175093E-3</v>
      </c>
      <c r="N31" s="22">
        <f t="shared" si="23"/>
        <v>4.2938915099081047E-3</v>
      </c>
      <c r="R31" s="22"/>
      <c r="S31" s="51" t="s">
        <v>78</v>
      </c>
      <c r="T31" s="51" t="s">
        <v>100</v>
      </c>
      <c r="U31" s="51" t="s">
        <v>112</v>
      </c>
      <c r="V31" s="51" t="s">
        <v>124</v>
      </c>
      <c r="W31" s="22" t="s">
        <v>136</v>
      </c>
    </row>
    <row r="32" spans="1:37" ht="16" thickBot="1" x14ac:dyDescent="0.25">
      <c r="A32" s="9" t="s">
        <v>3</v>
      </c>
      <c r="B32" s="37">
        <v>1</v>
      </c>
      <c r="C32" s="38">
        <f>2^-C31</f>
        <v>4.923648935740782E-2</v>
      </c>
      <c r="D32" s="38">
        <f>2^-D31</f>
        <v>3.3530655303748248E-2</v>
      </c>
      <c r="E32" s="39">
        <f>2^-E31</f>
        <v>1.5916644050124652E-2</v>
      </c>
      <c r="F32" s="39">
        <f>2^-F31</f>
        <v>2.0292115893561984E-2</v>
      </c>
      <c r="I32" s="27" t="s">
        <v>67</v>
      </c>
      <c r="J32" s="22">
        <f>J30/SQRT(6)</f>
        <v>0</v>
      </c>
      <c r="K32" s="22">
        <f t="shared" ref="K32:N32" si="24">K30/SQRT(6)</f>
        <v>4.5867557590889814E-3</v>
      </c>
      <c r="L32" s="22">
        <f t="shared" si="24"/>
        <v>2.4007445246741806E-3</v>
      </c>
      <c r="M32" s="22">
        <f t="shared" si="24"/>
        <v>2.2092370474531484E-3</v>
      </c>
      <c r="N32" s="22">
        <f t="shared" si="24"/>
        <v>1.5452731272861645E-3</v>
      </c>
      <c r="R32" s="22" t="s">
        <v>56</v>
      </c>
      <c r="S32" s="22">
        <v>1</v>
      </c>
      <c r="T32" s="22">
        <v>1</v>
      </c>
      <c r="U32" s="22">
        <v>1</v>
      </c>
      <c r="V32" s="22">
        <v>0.99999999999999967</v>
      </c>
      <c r="W32" s="22">
        <v>1</v>
      </c>
    </row>
    <row r="33" spans="1:28" ht="16" thickBot="1" x14ac:dyDescent="0.25">
      <c r="B33" s="5"/>
      <c r="C33" s="5"/>
      <c r="D33" s="5"/>
      <c r="E33" s="5"/>
      <c r="F33" s="5"/>
      <c r="I33" s="27" t="s">
        <v>66</v>
      </c>
      <c r="J33" s="22">
        <f>J31/SQRT(5)</f>
        <v>0</v>
      </c>
      <c r="K33" s="22">
        <f t="shared" ref="K33:N33" si="25">K31/SQRT(5)</f>
        <v>5.1244310806943154E-3</v>
      </c>
      <c r="L33" s="22">
        <f t="shared" si="25"/>
        <v>4.7013778648879682E-3</v>
      </c>
      <c r="M33" s="22">
        <f t="shared" si="25"/>
        <v>3.0355116062736726E-3</v>
      </c>
      <c r="N33" s="22">
        <f t="shared" si="25"/>
        <v>1.9202866608327466E-3</v>
      </c>
      <c r="R33" s="22" t="s">
        <v>63</v>
      </c>
      <c r="S33" s="22">
        <v>1</v>
      </c>
      <c r="T33" s="22">
        <v>0.90291483292042929</v>
      </c>
      <c r="U33" s="22">
        <v>1.1369717447934575</v>
      </c>
      <c r="V33" s="22">
        <v>1.122837717713852</v>
      </c>
      <c r="W33" s="22">
        <v>1.1109218742931868</v>
      </c>
    </row>
    <row r="34" spans="1:28" ht="16" thickBot="1" x14ac:dyDescent="0.25">
      <c r="B34" s="31" t="s">
        <v>92</v>
      </c>
      <c r="C34" s="32" t="s">
        <v>104</v>
      </c>
      <c r="D34" s="32" t="s">
        <v>116</v>
      </c>
      <c r="E34" s="31" t="s">
        <v>128</v>
      </c>
      <c r="F34" s="56" t="s">
        <v>140</v>
      </c>
      <c r="I34" s="28" t="s">
        <v>4</v>
      </c>
      <c r="J34" s="29" t="e">
        <f>TTEST(J3:J8,J9:J13,2,2)</f>
        <v>#DIV/0!</v>
      </c>
      <c r="K34" s="29">
        <f t="shared" ref="K34:N34" si="26">TTEST(K3:K8,K9:K13,2,2)</f>
        <v>0.63439409088269971</v>
      </c>
      <c r="L34" s="29">
        <f t="shared" si="26"/>
        <v>0.42883393847454476</v>
      </c>
      <c r="M34" s="29">
        <f t="shared" si="26"/>
        <v>0.5483407781126739</v>
      </c>
      <c r="N34" s="29">
        <f t="shared" si="26"/>
        <v>0.42058567888982623</v>
      </c>
      <c r="R34" s="58" t="s">
        <v>58</v>
      </c>
      <c r="S34" s="63">
        <v>0</v>
      </c>
      <c r="T34" s="63">
        <v>0.13182624085388131</v>
      </c>
      <c r="U34" s="63">
        <v>7.9298857167370451E-2</v>
      </c>
      <c r="V34" s="22">
        <v>0.11855007682772301</v>
      </c>
      <c r="W34" s="22">
        <v>8.3454939709187201E-2</v>
      </c>
    </row>
    <row r="35" spans="1:28" x14ac:dyDescent="0.2">
      <c r="B35" s="67">
        <v>19.018215179443359</v>
      </c>
      <c r="C35" s="65">
        <v>24.395437240600586</v>
      </c>
      <c r="D35" s="68"/>
      <c r="E35" s="66">
        <v>24.294815063476562</v>
      </c>
      <c r="F35" s="69">
        <v>25.21055793762207</v>
      </c>
      <c r="R35" s="22" t="s">
        <v>64</v>
      </c>
      <c r="S35" s="22">
        <v>0</v>
      </c>
      <c r="T35" s="22">
        <v>0.14727936723992915</v>
      </c>
      <c r="U35" s="22">
        <v>0.15529094743980845</v>
      </c>
      <c r="V35" s="52">
        <v>0.16288887358196505</v>
      </c>
      <c r="W35" s="52">
        <v>0.10370814367658</v>
      </c>
    </row>
    <row r="36" spans="1:28" x14ac:dyDescent="0.2">
      <c r="B36" s="67">
        <v>19.085247039794922</v>
      </c>
      <c r="C36" s="65"/>
      <c r="D36" s="68">
        <v>24.17957878112793</v>
      </c>
      <c r="E36" s="66">
        <v>24.308917999267578</v>
      </c>
      <c r="F36" s="69"/>
    </row>
    <row r="37" spans="1:28" x14ac:dyDescent="0.2">
      <c r="B37" s="67"/>
      <c r="C37" s="65">
        <v>24.575302124023438</v>
      </c>
      <c r="D37" s="68">
        <v>24.260063171386719</v>
      </c>
      <c r="E37" s="66"/>
      <c r="F37" s="69">
        <v>25.173847198486328</v>
      </c>
    </row>
    <row r="38" spans="1:28" x14ac:dyDescent="0.2">
      <c r="A38" s="9" t="s">
        <v>1</v>
      </c>
      <c r="B38" s="40">
        <f t="shared" ref="B38" si="27">AVERAGE(B35:B37)</f>
        <v>19.051731109619141</v>
      </c>
      <c r="C38" s="15">
        <f t="shared" ref="C38:F38" si="28">AVERAGE(C35:C37)</f>
        <v>24.485369682312012</v>
      </c>
      <c r="D38" s="16">
        <f t="shared" si="28"/>
        <v>24.219820976257324</v>
      </c>
      <c r="E38" s="34">
        <f t="shared" si="28"/>
        <v>24.30186653137207</v>
      </c>
      <c r="F38" s="34">
        <f t="shared" si="28"/>
        <v>25.192202568054199</v>
      </c>
    </row>
    <row r="39" spans="1:28" x14ac:dyDescent="0.2">
      <c r="A39" s="9" t="s">
        <v>2</v>
      </c>
      <c r="B39" s="35">
        <f>B38-B38</f>
        <v>0</v>
      </c>
      <c r="C39" s="14">
        <f>C38-B38</f>
        <v>5.4336385726928711</v>
      </c>
      <c r="D39" s="14">
        <f>D38-B38</f>
        <v>5.1680898666381836</v>
      </c>
      <c r="E39" s="36">
        <f>E38-B38</f>
        <v>5.2501354217529297</v>
      </c>
      <c r="F39" s="36">
        <f>F38-B38</f>
        <v>6.1404714584350586</v>
      </c>
    </row>
    <row r="40" spans="1:28" ht="16" thickBot="1" x14ac:dyDescent="0.25">
      <c r="A40" s="9" t="s">
        <v>3</v>
      </c>
      <c r="B40" s="37">
        <v>1</v>
      </c>
      <c r="C40" s="38">
        <f>2^-C39</f>
        <v>2.3137253453636313E-2</v>
      </c>
      <c r="D40" s="38">
        <f>2^-D39</f>
        <v>2.7813134107614386E-2</v>
      </c>
      <c r="E40" s="39">
        <f>2^-E39</f>
        <v>2.6275546448780048E-2</v>
      </c>
      <c r="F40" s="39">
        <f>2^-F39</f>
        <v>1.4175353679808605E-2</v>
      </c>
      <c r="X40" s="21"/>
    </row>
    <row r="41" spans="1:28" ht="16" thickBot="1" x14ac:dyDescent="0.25">
      <c r="B41" s="5"/>
      <c r="C41" s="5"/>
      <c r="D41" s="5"/>
      <c r="E41" s="5"/>
      <c r="F41" s="5"/>
      <c r="I41" s="21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V41" s="8"/>
      <c r="X41" s="21"/>
    </row>
    <row r="42" spans="1:28" x14ac:dyDescent="0.2">
      <c r="B42" s="31" t="s">
        <v>93</v>
      </c>
      <c r="C42" s="32" t="s">
        <v>105</v>
      </c>
      <c r="D42" s="32" t="s">
        <v>117</v>
      </c>
      <c r="E42" s="31" t="s">
        <v>129</v>
      </c>
      <c r="F42" s="56" t="s">
        <v>141</v>
      </c>
      <c r="I42" s="21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V42" s="8"/>
      <c r="X42" s="21"/>
    </row>
    <row r="43" spans="1:28" x14ac:dyDescent="0.2">
      <c r="B43" s="67">
        <v>19.668031692504883</v>
      </c>
      <c r="C43" s="65">
        <v>24.640647888183594</v>
      </c>
      <c r="D43" s="68">
        <v>24.713140487670898</v>
      </c>
      <c r="E43" s="66"/>
      <c r="F43" s="69">
        <v>25.881082534790039</v>
      </c>
      <c r="I43" s="21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X43" s="21"/>
    </row>
    <row r="44" spans="1:28" x14ac:dyDescent="0.2">
      <c r="B44" s="67">
        <v>19.696884155273438</v>
      </c>
      <c r="C44" s="65">
        <v>24.929450988769531</v>
      </c>
      <c r="D44" s="68">
        <v>24.574533462524414</v>
      </c>
      <c r="E44" s="66">
        <v>25.763618469238281</v>
      </c>
      <c r="F44" s="69"/>
      <c r="I44" s="2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X44" s="21"/>
    </row>
    <row r="45" spans="1:28" x14ac:dyDescent="0.2">
      <c r="B45" s="67">
        <v>19.931423187255859</v>
      </c>
      <c r="C45" s="65">
        <v>24.627229690551758</v>
      </c>
      <c r="D45" s="68">
        <v>24.82124137878418</v>
      </c>
      <c r="E45" s="66">
        <v>25.809427261352539</v>
      </c>
      <c r="F45" s="69">
        <v>26.123157501220703</v>
      </c>
      <c r="I45" s="5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X45" s="21"/>
    </row>
    <row r="46" spans="1:28" x14ac:dyDescent="0.2">
      <c r="A46" s="9" t="s">
        <v>1</v>
      </c>
      <c r="B46" s="41">
        <f t="shared" ref="B46" si="29">AVERAGE(B43:B45)</f>
        <v>19.765446345011394</v>
      </c>
      <c r="C46" s="13">
        <f t="shared" ref="C46:F46" si="30">AVERAGE(C43:C45)</f>
        <v>24.732442855834961</v>
      </c>
      <c r="D46" s="16">
        <f t="shared" si="30"/>
        <v>24.702971776326496</v>
      </c>
      <c r="E46" s="42">
        <f t="shared" si="30"/>
        <v>25.78652286529541</v>
      </c>
      <c r="F46" s="42">
        <f t="shared" si="30"/>
        <v>26.002120018005371</v>
      </c>
      <c r="I46" s="5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V46" s="8"/>
      <c r="X46" s="21"/>
    </row>
    <row r="47" spans="1:28" x14ac:dyDescent="0.2">
      <c r="A47" s="9" t="s">
        <v>2</v>
      </c>
      <c r="B47" s="35">
        <f>B46-B46</f>
        <v>0</v>
      </c>
      <c r="C47" s="14">
        <f>C46-B46</f>
        <v>4.9669965108235665</v>
      </c>
      <c r="D47" s="14">
        <f>D46-B46</f>
        <v>4.9375254313151018</v>
      </c>
      <c r="E47" s="36">
        <f>E46-B46</f>
        <v>6.0210765202840157</v>
      </c>
      <c r="F47" s="36">
        <f>F46-B46</f>
        <v>6.2366736729939767</v>
      </c>
      <c r="I47" s="5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X47" s="21"/>
    </row>
    <row r="48" spans="1:28" ht="16" thickBot="1" x14ac:dyDescent="0.25">
      <c r="A48" s="9" t="s">
        <v>3</v>
      </c>
      <c r="B48" s="37">
        <v>1</v>
      </c>
      <c r="C48" s="38">
        <f>2^-C47</f>
        <v>3.1973123256515579E-2</v>
      </c>
      <c r="D48" s="38">
        <f>2^-D47</f>
        <v>3.2632980453212716E-2</v>
      </c>
      <c r="E48" s="39">
        <f>2^-E47</f>
        <v>1.5398391640110387E-2</v>
      </c>
      <c r="F48" s="39">
        <f>2^-F47</f>
        <v>1.3260935150930754E-2</v>
      </c>
      <c r="I48" s="18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V48" s="8"/>
      <c r="X48" s="21"/>
      <c r="AA48" s="50"/>
      <c r="AB48" s="50"/>
    </row>
    <row r="49" spans="1:32" x14ac:dyDescent="0.2">
      <c r="I49" s="21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V49" s="8"/>
      <c r="X49"/>
      <c r="AA49" s="50"/>
      <c r="AB49" s="50"/>
    </row>
    <row r="50" spans="1:32" x14ac:dyDescent="0.2">
      <c r="I50" s="21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X50"/>
      <c r="AA50" s="50"/>
      <c r="AB50" s="50"/>
    </row>
    <row r="51" spans="1:32" x14ac:dyDescent="0.2">
      <c r="I51" s="21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AA51" s="50"/>
      <c r="AB51" s="50"/>
    </row>
    <row r="52" spans="1:32" x14ac:dyDescent="0.2">
      <c r="I52" s="1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AA52" s="43"/>
      <c r="AB52" s="50"/>
    </row>
    <row r="53" spans="1:32" x14ac:dyDescent="0.2">
      <c r="I53" s="5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8"/>
      <c r="AA53" s="50"/>
      <c r="AB53" s="50"/>
    </row>
    <row r="54" spans="1:32" x14ac:dyDescent="0.2">
      <c r="I54" s="5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AA54" s="43"/>
      <c r="AB54" s="50"/>
    </row>
    <row r="55" spans="1:32" x14ac:dyDescent="0.2">
      <c r="I55" s="5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8"/>
      <c r="AA55" s="50"/>
      <c r="AB55" s="50"/>
    </row>
    <row r="56" spans="1:32" x14ac:dyDescent="0.2">
      <c r="I56" s="1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8"/>
      <c r="AA56" s="43"/>
      <c r="AB56" s="50"/>
    </row>
    <row r="57" spans="1:32" x14ac:dyDescent="0.2">
      <c r="AA57" s="50"/>
      <c r="AB57" s="50"/>
    </row>
    <row r="58" spans="1:32" x14ac:dyDescent="0.2"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</row>
    <row r="59" spans="1:32" x14ac:dyDescent="0.2">
      <c r="A59" s="19"/>
      <c r="B59" s="19"/>
      <c r="C59" s="19"/>
      <c r="D59" s="19"/>
      <c r="E59" s="19"/>
      <c r="Q59" s="7"/>
      <c r="R59" s="7"/>
      <c r="S59" s="7"/>
      <c r="T59" s="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</row>
    <row r="60" spans="1:32" ht="20" thickBot="1" x14ac:dyDescent="0.3">
      <c r="A60" s="1" t="s">
        <v>30</v>
      </c>
      <c r="B60" s="2" t="s">
        <v>0</v>
      </c>
      <c r="I60" s="43"/>
      <c r="J60" s="43"/>
      <c r="K60" s="43"/>
      <c r="L60" s="43"/>
      <c r="M60" s="43"/>
      <c r="N60" s="43"/>
      <c r="O60" s="43"/>
      <c r="P60" s="21"/>
      <c r="U60" s="8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</row>
    <row r="61" spans="1:32" x14ac:dyDescent="0.2">
      <c r="B61" s="31" t="s">
        <v>94</v>
      </c>
      <c r="C61" s="32" t="s">
        <v>106</v>
      </c>
      <c r="D61" s="32" t="s">
        <v>118</v>
      </c>
      <c r="E61" s="31" t="s">
        <v>130</v>
      </c>
      <c r="F61" s="61" t="s">
        <v>142</v>
      </c>
      <c r="G61" s="18"/>
      <c r="I61" s="43"/>
      <c r="J61" s="43"/>
      <c r="K61" s="43"/>
      <c r="L61" s="43"/>
      <c r="M61" s="43"/>
      <c r="N61" s="43"/>
      <c r="O61" s="43"/>
      <c r="P61" s="21"/>
      <c r="Q61" s="7"/>
      <c r="R61" s="7"/>
      <c r="S61" s="7"/>
      <c r="T61" s="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</row>
    <row r="62" spans="1:32" x14ac:dyDescent="0.2">
      <c r="B62" s="67">
        <v>18.086172103881836</v>
      </c>
      <c r="C62" s="65">
        <v>22.982229232788086</v>
      </c>
      <c r="D62" s="68">
        <v>22.897571563720703</v>
      </c>
      <c r="E62" s="66">
        <v>23.615209579467773</v>
      </c>
      <c r="F62" s="69">
        <v>24.006805419921875</v>
      </c>
      <c r="G62" s="55"/>
      <c r="Q62" s="7"/>
      <c r="R62" s="7"/>
      <c r="S62" s="7"/>
      <c r="T62" s="7"/>
      <c r="U62" s="8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</row>
    <row r="63" spans="1:32" x14ac:dyDescent="0.2">
      <c r="B63" s="67">
        <v>18.395484924316406</v>
      </c>
      <c r="C63" s="65">
        <v>22.710195541381836</v>
      </c>
      <c r="D63" s="68">
        <v>22.877658843994141</v>
      </c>
      <c r="E63" s="66">
        <v>23.227840423583984</v>
      </c>
      <c r="F63" s="69">
        <v>23.618236541748047</v>
      </c>
      <c r="G63" s="55"/>
      <c r="U63" s="8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</row>
    <row r="64" spans="1:32" x14ac:dyDescent="0.2">
      <c r="B64" s="67">
        <v>17.937700271606445</v>
      </c>
      <c r="C64" s="65">
        <v>23.060527801513672</v>
      </c>
      <c r="D64" s="68">
        <v>22.5762939453125</v>
      </c>
      <c r="E64" s="66">
        <v>23.667097091674805</v>
      </c>
      <c r="F64" s="69">
        <v>23.227436065673828</v>
      </c>
      <c r="G64" s="55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</row>
    <row r="65" spans="1:32" x14ac:dyDescent="0.2">
      <c r="A65" s="9" t="s">
        <v>1</v>
      </c>
      <c r="B65" s="33">
        <f>AVERAGE(B62:B64)</f>
        <v>18.139785766601562</v>
      </c>
      <c r="C65" s="11">
        <f>AVERAGE(C62:C64)</f>
        <v>22.917650858561199</v>
      </c>
      <c r="D65" s="12">
        <f t="shared" ref="D65" si="31">AVERAGE(D62:D64)</f>
        <v>22.783841451009113</v>
      </c>
      <c r="E65" s="34">
        <f>AVERAGE(E62:E64)</f>
        <v>23.503382364908855</v>
      </c>
      <c r="F65" s="34">
        <f>AVERAGE(F62:F64)</f>
        <v>23.61749267578125</v>
      </c>
      <c r="G65" s="1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</row>
    <row r="66" spans="1:32" x14ac:dyDescent="0.2">
      <c r="A66" s="9" t="s">
        <v>2</v>
      </c>
      <c r="B66" s="35">
        <f>B65-B65</f>
        <v>0</v>
      </c>
      <c r="C66" s="14">
        <f>C65-B65</f>
        <v>4.7778650919596366</v>
      </c>
      <c r="D66" s="14">
        <f>D65-B65</f>
        <v>4.6440556844075509</v>
      </c>
      <c r="E66" s="36">
        <f>E65-B65</f>
        <v>5.3635965983072929</v>
      </c>
      <c r="F66" s="36">
        <f>F65-B65</f>
        <v>5.4777069091796875</v>
      </c>
      <c r="G66" s="5"/>
      <c r="I66" s="43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</row>
    <row r="67" spans="1:32" ht="16" thickBot="1" x14ac:dyDescent="0.25">
      <c r="A67" s="9" t="s">
        <v>3</v>
      </c>
      <c r="B67" s="37">
        <v>1</v>
      </c>
      <c r="C67" s="38">
        <f>2^-C66</f>
        <v>3.6451826297909114E-2</v>
      </c>
      <c r="D67" s="38">
        <f>2^-D66</f>
        <v>3.9994469216713582E-2</v>
      </c>
      <c r="E67" s="39">
        <f>2^-E66</f>
        <v>2.4288267606447037E-2</v>
      </c>
      <c r="F67" s="39">
        <f>2^-F66</f>
        <v>2.2441191557396996E-2</v>
      </c>
      <c r="G67" s="5"/>
      <c r="I67" s="43"/>
      <c r="J67" s="43"/>
      <c r="K67" s="43"/>
      <c r="L67" s="43"/>
      <c r="M67" s="43"/>
      <c r="N67" s="43"/>
      <c r="O67" s="43"/>
      <c r="P67" s="21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</row>
    <row r="68" spans="1:32" ht="16" thickBot="1" x14ac:dyDescent="0.25">
      <c r="B68" s="5"/>
      <c r="C68" s="5"/>
      <c r="D68" s="5"/>
      <c r="E68" s="5"/>
      <c r="F68" s="5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</row>
    <row r="69" spans="1:32" x14ac:dyDescent="0.2">
      <c r="B69" s="31" t="s">
        <v>95</v>
      </c>
      <c r="C69" s="32" t="s">
        <v>107</v>
      </c>
      <c r="D69" s="32" t="s">
        <v>119</v>
      </c>
      <c r="E69" s="31" t="s">
        <v>131</v>
      </c>
      <c r="F69" s="61" t="s">
        <v>143</v>
      </c>
      <c r="G69" s="18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</row>
    <row r="70" spans="1:32" x14ac:dyDescent="0.2">
      <c r="B70" s="67">
        <v>18.562347412109375</v>
      </c>
      <c r="C70" s="65">
        <v>22.645236968994141</v>
      </c>
      <c r="D70" s="68">
        <v>23.152349472045898</v>
      </c>
      <c r="E70" s="66">
        <v>24.02717399597168</v>
      </c>
      <c r="F70" s="69">
        <v>24.284982681274414</v>
      </c>
      <c r="G70" s="55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</row>
    <row r="71" spans="1:32" x14ac:dyDescent="0.2">
      <c r="B71" s="67">
        <v>18.026643753051758</v>
      </c>
      <c r="C71" s="65">
        <v>22.962003707885742</v>
      </c>
      <c r="D71" s="68">
        <v>23.252798080444336</v>
      </c>
      <c r="E71" s="66"/>
      <c r="F71" s="69">
        <v>23.722763061523438</v>
      </c>
      <c r="G71" s="55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</row>
    <row r="72" spans="1:32" x14ac:dyDescent="0.2">
      <c r="B72" s="67">
        <v>18.314321517944336</v>
      </c>
      <c r="C72" s="65"/>
      <c r="D72" s="68">
        <v>23.047935485839844</v>
      </c>
      <c r="E72" s="66">
        <v>24.113693237304688</v>
      </c>
      <c r="F72" s="69">
        <v>24.742055892944336</v>
      </c>
      <c r="G72" s="55"/>
      <c r="I72" s="43"/>
      <c r="J72" s="43"/>
      <c r="K72" s="43"/>
      <c r="L72" s="43"/>
      <c r="M72" s="43"/>
      <c r="N72" s="43"/>
      <c r="O72" s="43"/>
      <c r="P72" s="21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</row>
    <row r="73" spans="1:32" x14ac:dyDescent="0.2">
      <c r="A73" s="9" t="s">
        <v>1</v>
      </c>
      <c r="B73" s="40">
        <f t="shared" ref="B73" si="32">AVERAGE(B70:B72)</f>
        <v>18.301104227701824</v>
      </c>
      <c r="C73" s="15">
        <f t="shared" ref="C73:F73" si="33">AVERAGE(C70:C72)</f>
        <v>22.803620338439941</v>
      </c>
      <c r="D73" s="16">
        <f t="shared" si="33"/>
        <v>23.151027679443359</v>
      </c>
      <c r="E73" s="34">
        <f t="shared" si="33"/>
        <v>24.070433616638184</v>
      </c>
      <c r="F73" s="34">
        <f t="shared" si="33"/>
        <v>24.24993387858073</v>
      </c>
      <c r="G73" s="10"/>
      <c r="I73" s="43"/>
      <c r="J73" s="43"/>
      <c r="K73" s="43"/>
      <c r="L73" s="43"/>
      <c r="M73" s="43"/>
      <c r="N73" s="43"/>
      <c r="O73" s="43"/>
      <c r="P73" s="21"/>
      <c r="X73"/>
    </row>
    <row r="74" spans="1:32" x14ac:dyDescent="0.2">
      <c r="A74" s="9" t="s">
        <v>2</v>
      </c>
      <c r="B74" s="35">
        <f>B73-B73</f>
        <v>0</v>
      </c>
      <c r="C74" s="14">
        <f>C73-B73</f>
        <v>4.5025161107381173</v>
      </c>
      <c r="D74" s="14">
        <f>D73-B73</f>
        <v>4.8499234517415353</v>
      </c>
      <c r="E74" s="36">
        <f>E73-B73</f>
        <v>5.7693293889363595</v>
      </c>
      <c r="F74" s="36">
        <f>F73-B73</f>
        <v>5.9488296508789062</v>
      </c>
      <c r="G74" s="5"/>
      <c r="I74"/>
      <c r="J74"/>
      <c r="K74"/>
      <c r="L74"/>
      <c r="M74"/>
      <c r="N74"/>
      <c r="O74"/>
      <c r="P74" s="21"/>
      <c r="X74"/>
    </row>
    <row r="75" spans="1:32" ht="16" thickBot="1" x14ac:dyDescent="0.25">
      <c r="A75" s="9" t="s">
        <v>3</v>
      </c>
      <c r="B75" s="37">
        <f t="shared" ref="B75" si="34">2^-B74</f>
        <v>1</v>
      </c>
      <c r="C75" s="38">
        <f t="shared" ref="C75:F75" si="35">2^-C74</f>
        <v>4.4117164808112549E-2</v>
      </c>
      <c r="D75" s="38">
        <f t="shared" si="35"/>
        <v>3.4675885828401733E-2</v>
      </c>
      <c r="E75" s="39">
        <f t="shared" si="35"/>
        <v>1.8334066365160832E-2</v>
      </c>
      <c r="F75" s="39">
        <f t="shared" si="35"/>
        <v>1.6189142133319838E-2</v>
      </c>
      <c r="G75" s="5"/>
      <c r="H75" s="5"/>
      <c r="I75" s="5"/>
      <c r="J75" s="5"/>
      <c r="K75" s="5"/>
      <c r="L75" s="5"/>
      <c r="M75" s="7"/>
      <c r="N75" s="7"/>
      <c r="O75" s="7"/>
      <c r="P75" s="7"/>
      <c r="X75"/>
    </row>
    <row r="76" spans="1:32" ht="16" thickBot="1" x14ac:dyDescent="0.25">
      <c r="B76" s="5"/>
      <c r="C76" s="5"/>
      <c r="D76" s="5"/>
      <c r="E76" s="5"/>
      <c r="F76" s="5"/>
      <c r="I76" s="18"/>
      <c r="J76" s="18"/>
      <c r="K76" s="18"/>
      <c r="M76" s="18"/>
      <c r="N76" s="18"/>
      <c r="O76" s="18"/>
      <c r="P76" s="18"/>
      <c r="X76"/>
    </row>
    <row r="77" spans="1:32" x14ac:dyDescent="0.2">
      <c r="B77" s="31" t="s">
        <v>96</v>
      </c>
      <c r="C77" s="32" t="s">
        <v>108</v>
      </c>
      <c r="D77" s="32" t="s">
        <v>120</v>
      </c>
      <c r="E77" s="31" t="s">
        <v>132</v>
      </c>
      <c r="F77" s="61" t="s">
        <v>144</v>
      </c>
      <c r="G77" s="18"/>
      <c r="X77"/>
    </row>
    <row r="78" spans="1:32" x14ac:dyDescent="0.2">
      <c r="B78" s="67">
        <v>18.572834014892578</v>
      </c>
      <c r="C78" s="65">
        <v>23.395282745361328</v>
      </c>
      <c r="D78" s="68">
        <v>23.098836898803711</v>
      </c>
      <c r="E78" s="66">
        <v>23.423215866088867</v>
      </c>
      <c r="F78" s="69">
        <v>23.810245513916016</v>
      </c>
      <c r="G78" s="55"/>
      <c r="X78"/>
    </row>
    <row r="79" spans="1:32" x14ac:dyDescent="0.2">
      <c r="B79" s="67">
        <v>18.755191802978516</v>
      </c>
      <c r="C79" s="65">
        <v>23.334621429443359</v>
      </c>
      <c r="D79" s="68"/>
      <c r="E79" s="66">
        <v>23.945182800292969</v>
      </c>
      <c r="F79" s="69">
        <v>23.98704719543457</v>
      </c>
      <c r="G79" s="55"/>
      <c r="X79"/>
    </row>
    <row r="80" spans="1:32" x14ac:dyDescent="0.2">
      <c r="B80" s="67">
        <v>18.715805053710938</v>
      </c>
      <c r="C80" s="65">
        <v>23.58519172668457</v>
      </c>
      <c r="D80" s="68">
        <v>22.997220993041992</v>
      </c>
      <c r="E80" s="66">
        <v>23.826927185058594</v>
      </c>
      <c r="F80" s="69"/>
      <c r="G80" s="55"/>
      <c r="I80" s="44"/>
      <c r="J80" s="44"/>
      <c r="K80" s="44"/>
      <c r="X80"/>
    </row>
    <row r="81" spans="1:24" x14ac:dyDescent="0.2">
      <c r="A81" s="9" t="s">
        <v>1</v>
      </c>
      <c r="B81" s="41">
        <f t="shared" ref="B81" si="36">AVERAGE(B78:B80)</f>
        <v>18.681276957194012</v>
      </c>
      <c r="C81" s="13">
        <f t="shared" ref="C81:F81" si="37">AVERAGE(C78:C80)</f>
        <v>23.438365300496418</v>
      </c>
      <c r="D81" s="16">
        <f t="shared" si="37"/>
        <v>23.048028945922852</v>
      </c>
      <c r="E81" s="42">
        <f t="shared" si="37"/>
        <v>23.731775283813477</v>
      </c>
      <c r="F81" s="42">
        <f t="shared" si="37"/>
        <v>23.898646354675293</v>
      </c>
      <c r="G81" s="10"/>
      <c r="I81" s="44"/>
      <c r="J81" s="44"/>
      <c r="K81" s="44"/>
      <c r="X81"/>
    </row>
    <row r="82" spans="1:24" x14ac:dyDescent="0.2">
      <c r="A82" s="9" t="s">
        <v>2</v>
      </c>
      <c r="B82" s="35">
        <f>B81-B81</f>
        <v>0</v>
      </c>
      <c r="C82" s="14">
        <f>C81-B81</f>
        <v>4.7570883433024065</v>
      </c>
      <c r="D82" s="14">
        <f>D81-B81</f>
        <v>4.36675198872884</v>
      </c>
      <c r="E82" s="36">
        <f>E81-B81</f>
        <v>5.050498326619465</v>
      </c>
      <c r="F82" s="36">
        <f>F81-B81</f>
        <v>5.2173693974812814</v>
      </c>
      <c r="G82" s="5"/>
      <c r="X82"/>
    </row>
    <row r="83" spans="1:24" ht="16" thickBot="1" x14ac:dyDescent="0.25">
      <c r="A83" s="9" t="s">
        <v>3</v>
      </c>
      <c r="B83" s="37">
        <f t="shared" ref="B83" si="38">2^-B82</f>
        <v>1</v>
      </c>
      <c r="C83" s="38">
        <f t="shared" ref="C83:F83" si="39">2^-C82</f>
        <v>3.6980579857917376E-2</v>
      </c>
      <c r="D83" s="38">
        <f t="shared" si="39"/>
        <v>4.847040714645879E-2</v>
      </c>
      <c r="E83" s="39">
        <f t="shared" si="39"/>
        <v>3.0175085590891444E-2</v>
      </c>
      <c r="F83" s="39">
        <f t="shared" si="39"/>
        <v>2.6879136507935931E-2</v>
      </c>
      <c r="G83" s="5"/>
      <c r="X83"/>
    </row>
    <row r="84" spans="1:24" ht="16" thickBot="1" x14ac:dyDescent="0.25">
      <c r="A84" s="9"/>
      <c r="B84" s="5"/>
      <c r="C84" s="5"/>
      <c r="D84" s="5"/>
      <c r="E84" s="5"/>
      <c r="F84" s="5"/>
      <c r="X84"/>
    </row>
    <row r="85" spans="1:24" x14ac:dyDescent="0.2">
      <c r="B85" s="31" t="s">
        <v>97</v>
      </c>
      <c r="C85" s="32" t="s">
        <v>109</v>
      </c>
      <c r="D85" s="32" t="s">
        <v>121</v>
      </c>
      <c r="E85" s="31" t="s">
        <v>133</v>
      </c>
      <c r="F85" s="61" t="s">
        <v>145</v>
      </c>
      <c r="I85" s="44"/>
      <c r="J85" s="44"/>
      <c r="K85" s="44"/>
      <c r="X85"/>
    </row>
    <row r="86" spans="1:24" x14ac:dyDescent="0.2">
      <c r="B86" s="67">
        <v>19.71229362487793</v>
      </c>
      <c r="C86" s="65">
        <v>25.471630096435547</v>
      </c>
      <c r="D86" s="68">
        <v>25.154457092285156</v>
      </c>
      <c r="E86" s="66">
        <v>26.198869705200195</v>
      </c>
      <c r="F86" s="69"/>
      <c r="J86" s="21"/>
      <c r="X86"/>
    </row>
    <row r="87" spans="1:24" x14ac:dyDescent="0.2">
      <c r="B87" s="67">
        <v>19.94061279296875</v>
      </c>
      <c r="C87" s="65">
        <v>25.768699645996094</v>
      </c>
      <c r="D87" s="68">
        <v>25.593544006347656</v>
      </c>
      <c r="E87" s="66"/>
      <c r="F87" s="69">
        <v>25.641429901123047</v>
      </c>
      <c r="X87"/>
    </row>
    <row r="88" spans="1:24" x14ac:dyDescent="0.2">
      <c r="B88" s="67"/>
      <c r="C88" s="65">
        <v>26.268623352050781</v>
      </c>
      <c r="D88" s="68">
        <v>25.31928825378418</v>
      </c>
      <c r="E88" s="66">
        <v>26.213125228881836</v>
      </c>
      <c r="F88" s="69">
        <v>25.725990295410156</v>
      </c>
      <c r="X88"/>
    </row>
    <row r="89" spans="1:24" x14ac:dyDescent="0.2">
      <c r="A89" s="9" t="s">
        <v>1</v>
      </c>
      <c r="B89" s="40">
        <f t="shared" ref="B89" si="40">AVERAGE(B86:B88)</f>
        <v>19.82645320892334</v>
      </c>
      <c r="C89" s="15">
        <f t="shared" ref="C89:F89" si="41">AVERAGE(C86:C88)</f>
        <v>25.836317698160808</v>
      </c>
      <c r="D89" s="16">
        <f t="shared" si="41"/>
        <v>25.355763117472332</v>
      </c>
      <c r="E89" s="34">
        <f t="shared" si="41"/>
        <v>26.205997467041016</v>
      </c>
      <c r="F89" s="34">
        <f t="shared" si="41"/>
        <v>25.683710098266602</v>
      </c>
      <c r="X89"/>
    </row>
    <row r="90" spans="1:24" x14ac:dyDescent="0.2">
      <c r="A90" s="9" t="s">
        <v>2</v>
      </c>
      <c r="B90" s="35">
        <f>B89-B89</f>
        <v>0</v>
      </c>
      <c r="C90" s="14">
        <f>C89-B89</f>
        <v>6.0098644892374686</v>
      </c>
      <c r="D90" s="14">
        <f>D89-B89</f>
        <v>5.5293099085489921</v>
      </c>
      <c r="E90" s="36">
        <f>E89-B89</f>
        <v>6.3795442581176758</v>
      </c>
      <c r="F90" s="36">
        <f>F89-B89</f>
        <v>5.8572568893432617</v>
      </c>
      <c r="X90"/>
    </row>
    <row r="91" spans="1:24" ht="16" thickBot="1" x14ac:dyDescent="0.25">
      <c r="A91" s="9" t="s">
        <v>3</v>
      </c>
      <c r="B91" s="37">
        <f t="shared" ref="B91" si="42">2^-B90</f>
        <v>1</v>
      </c>
      <c r="C91" s="38">
        <f t="shared" ref="C91:F91" si="43">2^-C90</f>
        <v>1.5518527811041873E-2</v>
      </c>
      <c r="D91" s="38">
        <f t="shared" si="43"/>
        <v>2.1652690200859512E-2</v>
      </c>
      <c r="E91" s="39">
        <f t="shared" si="43"/>
        <v>1.2010630867262936E-2</v>
      </c>
      <c r="F91" s="39">
        <f t="shared" si="43"/>
        <v>1.7250035135545978E-2</v>
      </c>
    </row>
    <row r="92" spans="1:24" ht="16" thickBot="1" x14ac:dyDescent="0.25">
      <c r="B92" s="5"/>
      <c r="C92" s="5"/>
      <c r="D92" s="5"/>
      <c r="E92" s="5"/>
      <c r="F92" s="5"/>
    </row>
    <row r="93" spans="1:24" x14ac:dyDescent="0.2">
      <c r="B93" s="31" t="s">
        <v>98</v>
      </c>
      <c r="C93" s="32" t="s">
        <v>110</v>
      </c>
      <c r="D93" s="32" t="s">
        <v>122</v>
      </c>
      <c r="E93" s="31" t="s">
        <v>134</v>
      </c>
      <c r="F93" s="61" t="s">
        <v>146</v>
      </c>
    </row>
    <row r="94" spans="1:24" x14ac:dyDescent="0.2">
      <c r="B94" s="67">
        <v>18.864452362060547</v>
      </c>
      <c r="C94" s="65">
        <v>24.467428207397461</v>
      </c>
      <c r="D94" s="68">
        <v>24.416563034057617</v>
      </c>
      <c r="E94" s="66">
        <v>24.23689079284668</v>
      </c>
      <c r="F94" s="69">
        <v>24.743377685546875</v>
      </c>
    </row>
    <row r="95" spans="1:24" x14ac:dyDescent="0.2">
      <c r="B95" s="67">
        <v>18.916152954101562</v>
      </c>
      <c r="C95" s="65">
        <v>24.395830154418945</v>
      </c>
      <c r="D95" s="68">
        <v>24.117317199707031</v>
      </c>
      <c r="E95" s="66">
        <v>25.082637786865234</v>
      </c>
      <c r="F95" s="69"/>
    </row>
    <row r="96" spans="1:24" x14ac:dyDescent="0.2">
      <c r="B96" s="67">
        <v>19.237466812133789</v>
      </c>
      <c r="C96" s="65">
        <v>24.295156478881836</v>
      </c>
      <c r="D96" s="68">
        <v>24.066900253295898</v>
      </c>
      <c r="E96" s="66">
        <v>24.670328140258789</v>
      </c>
      <c r="F96" s="69">
        <v>24.54327392578125</v>
      </c>
    </row>
    <row r="97" spans="1:7" x14ac:dyDescent="0.2">
      <c r="A97" s="9" t="s">
        <v>1</v>
      </c>
      <c r="B97" s="40">
        <f t="shared" ref="B97" si="44">AVERAGE(B94:B96)</f>
        <v>19.006024042765301</v>
      </c>
      <c r="C97" s="15">
        <f t="shared" ref="C97:F97" si="45">AVERAGE(C94:C96)</f>
        <v>24.386138280232746</v>
      </c>
      <c r="D97" s="16">
        <f t="shared" si="45"/>
        <v>24.200260162353516</v>
      </c>
      <c r="E97" s="34">
        <f t="shared" si="45"/>
        <v>24.663285573323567</v>
      </c>
      <c r="F97" s="34">
        <f t="shared" si="45"/>
        <v>24.643325805664062</v>
      </c>
    </row>
    <row r="98" spans="1:7" x14ac:dyDescent="0.2">
      <c r="A98" s="9" t="s">
        <v>2</v>
      </c>
      <c r="B98" s="35">
        <f>B97-B97</f>
        <v>0</v>
      </c>
      <c r="C98" s="14">
        <f>C97-B97</f>
        <v>5.3801142374674455</v>
      </c>
      <c r="D98" s="14">
        <f>D97-B97</f>
        <v>5.194236119588215</v>
      </c>
      <c r="E98" s="36">
        <f>E97-B97</f>
        <v>5.6572615305582659</v>
      </c>
      <c r="F98" s="36">
        <f>F97-B97</f>
        <v>5.6373017628987618</v>
      </c>
    </row>
    <row r="99" spans="1:7" ht="16" thickBot="1" x14ac:dyDescent="0.25">
      <c r="A99" s="9" t="s">
        <v>3</v>
      </c>
      <c r="B99" s="37">
        <f t="shared" ref="B99" si="46">2^-B98</f>
        <v>1</v>
      </c>
      <c r="C99" s="38">
        <f t="shared" ref="C99:F99" si="47">2^-C98</f>
        <v>2.4011773299013238E-2</v>
      </c>
      <c r="D99" s="38">
        <f t="shared" si="47"/>
        <v>2.7313611222684837E-2</v>
      </c>
      <c r="E99" s="39">
        <f t="shared" si="47"/>
        <v>1.9815023237916882E-2</v>
      </c>
      <c r="F99" s="39">
        <f t="shared" si="47"/>
        <v>2.0091070368192316E-2</v>
      </c>
    </row>
    <row r="100" spans="1:7" x14ac:dyDescent="0.2">
      <c r="A100" s="9"/>
      <c r="B100" s="5"/>
      <c r="C100" s="5"/>
      <c r="D100" s="5"/>
      <c r="E100" s="5"/>
    </row>
    <row r="101" spans="1:7" x14ac:dyDescent="0.2">
      <c r="A101" s="9"/>
      <c r="B101" s="5"/>
      <c r="C101" s="5"/>
      <c r="D101" s="5"/>
      <c r="E101" s="5"/>
    </row>
    <row r="102" spans="1:7" x14ac:dyDescent="0.2">
      <c r="B102" s="5"/>
      <c r="C102" s="5"/>
      <c r="D102" s="5"/>
      <c r="E102" s="5"/>
    </row>
    <row r="103" spans="1:7" x14ac:dyDescent="0.2">
      <c r="B103" s="18"/>
      <c r="C103" s="18"/>
      <c r="D103" s="18"/>
      <c r="E103" s="18"/>
    </row>
    <row r="104" spans="1:7" x14ac:dyDescent="0.2">
      <c r="B104" s="18"/>
      <c r="C104" s="18"/>
      <c r="D104" s="18"/>
      <c r="E104" s="18"/>
      <c r="F104" s="18"/>
      <c r="G104" s="18"/>
    </row>
    <row r="105" spans="1:7" x14ac:dyDescent="0.2">
      <c r="B105" s="21"/>
      <c r="C105" s="21"/>
      <c r="D105" s="21"/>
      <c r="E105" s="21"/>
      <c r="F105" s="21"/>
      <c r="G105" s="21"/>
    </row>
    <row r="106" spans="1:7" x14ac:dyDescent="0.2">
      <c r="B106" s="21"/>
      <c r="C106" s="21"/>
      <c r="D106" s="21"/>
      <c r="E106" s="21"/>
      <c r="F106" s="21"/>
      <c r="G106" s="21"/>
    </row>
    <row r="107" spans="1:7" x14ac:dyDescent="0.2">
      <c r="B107" s="21"/>
      <c r="C107" s="21"/>
      <c r="D107" s="21"/>
      <c r="E107" s="21"/>
      <c r="F107" s="21"/>
      <c r="G107" s="21"/>
    </row>
    <row r="108" spans="1:7" x14ac:dyDescent="0.2">
      <c r="A108" s="9"/>
      <c r="B108" s="17"/>
      <c r="C108" s="20"/>
      <c r="D108" s="20"/>
      <c r="E108" s="17"/>
      <c r="F108" s="10"/>
      <c r="G108" s="10"/>
    </row>
    <row r="109" spans="1:7" x14ac:dyDescent="0.2">
      <c r="A109" s="9"/>
      <c r="B109" s="5"/>
      <c r="C109" s="5"/>
      <c r="D109" s="5"/>
      <c r="E109" s="5"/>
      <c r="F109" s="5"/>
      <c r="G109" s="5"/>
    </row>
    <row r="110" spans="1:7" x14ac:dyDescent="0.2">
      <c r="A110" s="9"/>
      <c r="B110" s="5"/>
      <c r="C110" s="5"/>
      <c r="D110" s="5"/>
      <c r="E110" s="5"/>
      <c r="F110" s="5"/>
      <c r="G110" s="5"/>
    </row>
    <row r="113" spans="1:9" ht="19" x14ac:dyDescent="0.25">
      <c r="A113" s="1"/>
      <c r="B113" s="2"/>
    </row>
    <row r="114" spans="1:9" x14ac:dyDescent="0.2">
      <c r="B114" s="18"/>
      <c r="C114" s="18"/>
      <c r="D114" s="18"/>
      <c r="E114" s="18"/>
      <c r="H114" s="7"/>
    </row>
    <row r="115" spans="1:9" x14ac:dyDescent="0.2">
      <c r="B115" s="21"/>
      <c r="C115" s="21"/>
      <c r="D115" s="21"/>
      <c r="H115" s="7"/>
      <c r="I115" s="7"/>
    </row>
    <row r="116" spans="1:9" x14ac:dyDescent="0.2">
      <c r="B116" s="21"/>
      <c r="C116" s="21"/>
      <c r="D116" s="21"/>
    </row>
    <row r="117" spans="1:9" x14ac:dyDescent="0.2">
      <c r="B117" s="21"/>
      <c r="C117" s="21"/>
      <c r="D117" s="21"/>
    </row>
    <row r="118" spans="1:9" x14ac:dyDescent="0.2">
      <c r="A118" s="9"/>
      <c r="B118" s="10"/>
      <c r="C118" s="10"/>
      <c r="D118" s="10"/>
      <c r="E118" s="10"/>
    </row>
    <row r="119" spans="1:9" x14ac:dyDescent="0.2">
      <c r="A119" s="9"/>
      <c r="B119" s="5"/>
      <c r="C119" s="5"/>
      <c r="D119" s="5"/>
      <c r="E119" s="5"/>
    </row>
    <row r="120" spans="1:9" x14ac:dyDescent="0.2">
      <c r="A120" s="9"/>
      <c r="B120" s="5"/>
      <c r="C120" s="5"/>
      <c r="D120" s="5"/>
      <c r="E120" s="5"/>
    </row>
    <row r="121" spans="1:9" x14ac:dyDescent="0.2">
      <c r="B121" s="5"/>
      <c r="C121" s="5"/>
      <c r="D121" s="5"/>
      <c r="E121" s="5"/>
    </row>
    <row r="122" spans="1:9" x14ac:dyDescent="0.2">
      <c r="B122" s="18"/>
      <c r="C122" s="18"/>
      <c r="D122" s="18"/>
      <c r="E122" s="18"/>
    </row>
    <row r="123" spans="1:9" x14ac:dyDescent="0.2">
      <c r="B123" s="21"/>
      <c r="C123" s="21"/>
      <c r="D123" s="21"/>
    </row>
    <row r="124" spans="1:9" x14ac:dyDescent="0.2">
      <c r="B124" s="21"/>
      <c r="C124" s="21"/>
      <c r="D124" s="21"/>
    </row>
    <row r="125" spans="1:9" x14ac:dyDescent="0.2">
      <c r="B125" s="21"/>
      <c r="C125" s="21"/>
      <c r="D125" s="21"/>
    </row>
    <row r="126" spans="1:9" x14ac:dyDescent="0.2">
      <c r="A126" s="9"/>
      <c r="B126" s="20"/>
      <c r="C126" s="17"/>
      <c r="D126" s="20"/>
      <c r="E126" s="10"/>
    </row>
    <row r="127" spans="1:9" x14ac:dyDescent="0.2">
      <c r="A127" s="9"/>
      <c r="B127" s="5"/>
      <c r="C127" s="5"/>
      <c r="D127" s="5"/>
      <c r="E127" s="5"/>
    </row>
    <row r="128" spans="1:9" x14ac:dyDescent="0.2">
      <c r="A128" s="9"/>
      <c r="B128" s="5"/>
      <c r="C128" s="5"/>
      <c r="D128" s="5"/>
      <c r="E128" s="5"/>
    </row>
    <row r="129" spans="1:7" x14ac:dyDescent="0.2">
      <c r="B129" s="5"/>
      <c r="C129" s="5"/>
      <c r="D129" s="5"/>
      <c r="E129" s="5"/>
    </row>
    <row r="130" spans="1:7" x14ac:dyDescent="0.2">
      <c r="B130" s="18"/>
      <c r="C130" s="18"/>
      <c r="D130" s="18"/>
      <c r="E130" s="18"/>
    </row>
    <row r="131" spans="1:7" x14ac:dyDescent="0.2">
      <c r="B131" s="45"/>
      <c r="C131" s="21"/>
      <c r="D131" s="21"/>
    </row>
    <row r="132" spans="1:7" x14ac:dyDescent="0.2">
      <c r="B132" s="45"/>
      <c r="C132" s="21"/>
      <c r="D132" s="21"/>
    </row>
    <row r="133" spans="1:7" x14ac:dyDescent="0.2">
      <c r="B133" s="45"/>
      <c r="C133" s="21"/>
      <c r="D133" s="21"/>
    </row>
    <row r="134" spans="1:7" x14ac:dyDescent="0.2">
      <c r="A134" s="9"/>
      <c r="B134" s="17"/>
      <c r="C134" s="20"/>
      <c r="D134" s="20"/>
      <c r="E134" s="17"/>
    </row>
    <row r="135" spans="1:7" x14ac:dyDescent="0.2">
      <c r="A135" s="9"/>
      <c r="B135" s="5"/>
      <c r="C135" s="5"/>
      <c r="D135" s="5"/>
      <c r="E135" s="5"/>
    </row>
    <row r="136" spans="1:7" x14ac:dyDescent="0.2">
      <c r="A136" s="9"/>
      <c r="B136" s="5"/>
      <c r="C136" s="5"/>
      <c r="D136" s="5"/>
      <c r="E136" s="5"/>
      <c r="F136" s="18"/>
      <c r="G136" s="18"/>
    </row>
    <row r="137" spans="1:7" x14ac:dyDescent="0.2">
      <c r="B137" s="5"/>
      <c r="C137" s="5"/>
      <c r="D137" s="5"/>
      <c r="E137" s="5"/>
    </row>
    <row r="138" spans="1:7" x14ac:dyDescent="0.2">
      <c r="B138" s="18"/>
      <c r="C138" s="18"/>
      <c r="D138" s="18"/>
      <c r="E138" s="18"/>
    </row>
    <row r="140" spans="1:7" ht="19" x14ac:dyDescent="0.25">
      <c r="A140" s="1"/>
      <c r="B140" s="2"/>
      <c r="F140" s="20"/>
      <c r="G140" s="20"/>
    </row>
    <row r="141" spans="1:7" x14ac:dyDescent="0.2">
      <c r="B141" s="18"/>
      <c r="C141" s="18"/>
      <c r="D141" s="18"/>
      <c r="E141" s="18"/>
      <c r="F141" s="5"/>
      <c r="G141" s="5"/>
    </row>
    <row r="142" spans="1:7" x14ac:dyDescent="0.2">
      <c r="B142" s="21"/>
      <c r="C142" s="21"/>
      <c r="D142" s="21"/>
      <c r="F142" s="5"/>
      <c r="G142" s="5"/>
    </row>
    <row r="143" spans="1:7" x14ac:dyDescent="0.2">
      <c r="B143" s="21"/>
      <c r="C143" s="21"/>
      <c r="D143" s="21"/>
    </row>
    <row r="144" spans="1:7" x14ac:dyDescent="0.2">
      <c r="B144" s="21"/>
      <c r="C144" s="21"/>
      <c r="D144" s="21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8"/>
      <c r="C149" s="18"/>
      <c r="D149" s="18"/>
      <c r="E149" s="18"/>
    </row>
    <row r="150" spans="1:5" x14ac:dyDescent="0.2">
      <c r="B150" s="21"/>
      <c r="C150" s="21"/>
      <c r="D150" s="21"/>
    </row>
    <row r="151" spans="1:5" x14ac:dyDescent="0.2">
      <c r="B151" s="21"/>
      <c r="C151" s="21"/>
      <c r="D151" s="21"/>
    </row>
    <row r="152" spans="1:5" x14ac:dyDescent="0.2">
      <c r="B152" s="21"/>
      <c r="C152" s="21"/>
      <c r="D152" s="21"/>
    </row>
    <row r="153" spans="1:5" x14ac:dyDescent="0.2">
      <c r="A153" s="9"/>
      <c r="B153" s="20"/>
      <c r="C153" s="17"/>
      <c r="D153" s="20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8"/>
      <c r="C157" s="18"/>
      <c r="D157" s="18"/>
      <c r="E157" s="18"/>
    </row>
    <row r="158" spans="1:5" x14ac:dyDescent="0.2">
      <c r="B158" s="45"/>
      <c r="C158" s="21"/>
      <c r="D158" s="21"/>
    </row>
    <row r="159" spans="1:5" x14ac:dyDescent="0.2">
      <c r="B159" s="45"/>
      <c r="C159" s="21"/>
      <c r="D159" s="21"/>
    </row>
    <row r="160" spans="1:5" x14ac:dyDescent="0.2">
      <c r="B160" s="45"/>
      <c r="C160" s="21"/>
      <c r="D160" s="21"/>
    </row>
    <row r="161" spans="1:5" x14ac:dyDescent="0.2">
      <c r="A161" s="9"/>
      <c r="B161" s="17"/>
      <c r="C161" s="20"/>
      <c r="D161" s="20"/>
      <c r="E161" s="17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8:23" x14ac:dyDescent="0.2">
      <c r="H188" s="5"/>
      <c r="I188" s="5"/>
      <c r="J188" s="5"/>
      <c r="K188" s="5"/>
      <c r="L188" s="5"/>
      <c r="M188" s="5"/>
      <c r="N188" s="7"/>
      <c r="O188" s="7"/>
      <c r="P188" s="7"/>
      <c r="Q188" s="7"/>
      <c r="R188" s="7"/>
      <c r="S188" s="7"/>
      <c r="T188" s="8"/>
      <c r="U188" s="8"/>
      <c r="W188"/>
    </row>
    <row r="189" spans="8:23" x14ac:dyDescent="0.2"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8:23" x14ac:dyDescent="0.2"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8:23" x14ac:dyDescent="0.2"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8:23" x14ac:dyDescent="0.2"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8:23" x14ac:dyDescent="0.2"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8:23" x14ac:dyDescent="0.2"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8:23" x14ac:dyDescent="0.2"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8:23" x14ac:dyDescent="0.2"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8:23" x14ac:dyDescent="0.2"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8:23" x14ac:dyDescent="0.2"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8:23" x14ac:dyDescent="0.2"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8:23" x14ac:dyDescent="0.2"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8:23" x14ac:dyDescent="0.2">
      <c r="H201"/>
      <c r="I201"/>
      <c r="J201"/>
      <c r="K201"/>
      <c r="L201"/>
      <c r="M201"/>
      <c r="N201"/>
      <c r="O201"/>
      <c r="P201"/>
      <c r="Q201"/>
    </row>
    <row r="202" spans="8:23" x14ac:dyDescent="0.2">
      <c r="H202"/>
      <c r="I202"/>
      <c r="J202"/>
      <c r="K202"/>
      <c r="L202"/>
      <c r="M202"/>
      <c r="N202"/>
      <c r="O202"/>
      <c r="P202"/>
      <c r="Q202"/>
    </row>
    <row r="203" spans="8:23" x14ac:dyDescent="0.2">
      <c r="H203"/>
      <c r="I203"/>
      <c r="J203"/>
      <c r="K203"/>
      <c r="L203"/>
      <c r="M203"/>
      <c r="N203"/>
      <c r="O203"/>
      <c r="P203"/>
      <c r="Q203"/>
    </row>
    <row r="204" spans="8:23" x14ac:dyDescent="0.2">
      <c r="H204"/>
      <c r="I204"/>
      <c r="J204"/>
      <c r="K204"/>
      <c r="L204"/>
      <c r="M204"/>
      <c r="N204"/>
      <c r="O204"/>
      <c r="P204"/>
      <c r="Q204"/>
    </row>
    <row r="205" spans="8:23" x14ac:dyDescent="0.2">
      <c r="H205"/>
      <c r="I205"/>
      <c r="J205"/>
      <c r="K205"/>
      <c r="L205"/>
      <c r="M205"/>
      <c r="N205"/>
      <c r="O205"/>
      <c r="P205"/>
      <c r="Q205"/>
    </row>
    <row r="206" spans="8:23" x14ac:dyDescent="0.2">
      <c r="H206"/>
      <c r="I206"/>
      <c r="J206"/>
      <c r="K206"/>
      <c r="L206"/>
      <c r="M206"/>
      <c r="N206"/>
      <c r="O206"/>
      <c r="P206"/>
      <c r="Q206"/>
    </row>
    <row r="207" spans="8:23" x14ac:dyDescent="0.2">
      <c r="H207"/>
      <c r="I207"/>
      <c r="J207"/>
      <c r="K207"/>
      <c r="L207"/>
      <c r="M207"/>
      <c r="N207"/>
      <c r="O207"/>
      <c r="P207"/>
      <c r="Q207"/>
    </row>
    <row r="208" spans="8:23" x14ac:dyDescent="0.2">
      <c r="H208"/>
      <c r="I208"/>
      <c r="J208"/>
      <c r="K208"/>
      <c r="L208"/>
      <c r="M208"/>
      <c r="N208"/>
      <c r="O208"/>
      <c r="P208"/>
      <c r="Q208"/>
    </row>
    <row r="209" spans="8:17" x14ac:dyDescent="0.2">
      <c r="H209"/>
      <c r="I209"/>
      <c r="J209"/>
      <c r="K209"/>
      <c r="L209"/>
      <c r="M209"/>
      <c r="N209"/>
      <c r="O209"/>
      <c r="P209"/>
      <c r="Q209"/>
    </row>
    <row r="210" spans="8:17" x14ac:dyDescent="0.2">
      <c r="H210"/>
      <c r="I210"/>
      <c r="J210"/>
      <c r="K210"/>
      <c r="L210"/>
      <c r="M210"/>
      <c r="N210"/>
      <c r="O210"/>
      <c r="P210"/>
      <c r="Q210"/>
    </row>
    <row r="211" spans="8:17" x14ac:dyDescent="0.2">
      <c r="H211"/>
      <c r="I211"/>
      <c r="J211"/>
      <c r="K211"/>
      <c r="L211"/>
      <c r="M211"/>
      <c r="N211"/>
      <c r="O211"/>
      <c r="P211"/>
      <c r="Q211"/>
    </row>
    <row r="212" spans="8:17" x14ac:dyDescent="0.2">
      <c r="H212"/>
      <c r="I212"/>
      <c r="J212"/>
      <c r="K212"/>
      <c r="L212"/>
      <c r="M212"/>
      <c r="N212"/>
      <c r="O212"/>
      <c r="P212"/>
      <c r="Q2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opLeftCell="A20" zoomScale="90" zoomScaleNormal="90" workbookViewId="0">
      <selection activeCell="Z19" sqref="Z19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10.1640625" style="3" customWidth="1"/>
    <col min="9" max="9" width="13.5" style="3" customWidth="1"/>
    <col min="10" max="10" width="10" style="3" customWidth="1"/>
    <col min="11" max="11" width="13" style="3" customWidth="1"/>
    <col min="12" max="12" width="8" style="3" customWidth="1"/>
    <col min="13" max="13" width="9.83203125" style="3" customWidth="1"/>
    <col min="14" max="16" width="10" style="3" customWidth="1"/>
    <col min="17" max="17" width="13.83203125" style="3" customWidth="1"/>
    <col min="18" max="18" width="12.33203125" style="3" customWidth="1"/>
    <col min="19" max="20" width="9.1640625" style="3" customWidth="1"/>
    <col min="21" max="22" width="11.5" style="3"/>
    <col min="23" max="23" width="14.33203125" style="3" customWidth="1"/>
    <col min="24" max="16384" width="11.5" style="3"/>
  </cols>
  <sheetData>
    <row r="1" spans="1:37" ht="20" thickBot="1" x14ac:dyDescent="0.3">
      <c r="A1" s="1" t="s">
        <v>30</v>
      </c>
      <c r="B1" s="2" t="s">
        <v>0</v>
      </c>
      <c r="I1" s="3" t="s">
        <v>31</v>
      </c>
      <c r="J1" s="64" t="s">
        <v>76</v>
      </c>
      <c r="Q1" s="3" t="s">
        <v>28</v>
      </c>
      <c r="R1" s="4"/>
      <c r="W1" s="46"/>
      <c r="X1" s="47"/>
      <c r="Y1" s="46" t="s">
        <v>29</v>
      </c>
      <c r="Z1" s="46"/>
      <c r="AA1" s="46"/>
      <c r="AB1" s="46"/>
      <c r="AC1" s="46"/>
      <c r="AD1" s="47"/>
    </row>
    <row r="2" spans="1:37" x14ac:dyDescent="0.2">
      <c r="B2" s="31" t="s">
        <v>77</v>
      </c>
      <c r="C2" s="32" t="s">
        <v>148</v>
      </c>
      <c r="D2" s="32" t="s">
        <v>159</v>
      </c>
      <c r="E2" s="31" t="s">
        <v>170</v>
      </c>
      <c r="F2" s="56" t="s">
        <v>181</v>
      </c>
      <c r="G2" s="18"/>
      <c r="H2" s="6"/>
      <c r="I2" s="25"/>
      <c r="J2" s="26" t="s">
        <v>78</v>
      </c>
      <c r="K2" s="26" t="s">
        <v>149</v>
      </c>
      <c r="L2" s="26" t="s">
        <v>160</v>
      </c>
      <c r="M2" s="54" t="s">
        <v>171</v>
      </c>
      <c r="N2" s="59" t="s">
        <v>147</v>
      </c>
      <c r="O2" s="60"/>
      <c r="P2" s="60"/>
      <c r="Q2" s="22"/>
      <c r="R2" s="51" t="s">
        <v>78</v>
      </c>
      <c r="S2" s="51" t="s">
        <v>149</v>
      </c>
      <c r="T2" s="51" t="s">
        <v>160</v>
      </c>
      <c r="U2" s="51" t="s">
        <v>171</v>
      </c>
      <c r="V2" s="53" t="s">
        <v>147</v>
      </c>
      <c r="W2" s="9"/>
      <c r="X2" s="48"/>
      <c r="Y2" s="22"/>
      <c r="Z2" s="51" t="s">
        <v>78</v>
      </c>
      <c r="AA2" s="51" t="s">
        <v>149</v>
      </c>
      <c r="AB2" s="51" t="s">
        <v>160</v>
      </c>
      <c r="AC2" s="51" t="s">
        <v>171</v>
      </c>
      <c r="AD2" s="22" t="s">
        <v>147</v>
      </c>
    </row>
    <row r="3" spans="1:37" x14ac:dyDescent="0.2">
      <c r="B3" s="3">
        <v>18.589574813842773</v>
      </c>
      <c r="C3" s="67">
        <v>23.680648803710938</v>
      </c>
      <c r="D3" s="67">
        <v>22.803062438964844</v>
      </c>
      <c r="E3" s="67">
        <v>24.418537139892578</v>
      </c>
      <c r="F3" s="67">
        <v>24.079868316650391</v>
      </c>
      <c r="G3" s="55"/>
      <c r="I3" s="27" t="s">
        <v>5</v>
      </c>
      <c r="J3" s="22">
        <v>1</v>
      </c>
      <c r="K3" s="23">
        <v>2.2648250817679867E-2</v>
      </c>
      <c r="L3" s="22">
        <v>3.7514969721518542E-2</v>
      </c>
      <c r="M3" s="57">
        <v>1.5869776841254554E-2</v>
      </c>
      <c r="N3" s="22">
        <v>2.2409497903992805E-2</v>
      </c>
      <c r="Q3" s="22" t="s">
        <v>15</v>
      </c>
      <c r="R3" s="22">
        <f>J9/J28</f>
        <v>1</v>
      </c>
      <c r="S3" s="22">
        <f>K9/K28</f>
        <v>1.2726821254753915</v>
      </c>
      <c r="T3" s="22">
        <f t="shared" ref="T3:V3" si="0">L9/L28</f>
        <v>1.4641215625952986</v>
      </c>
      <c r="U3" s="22">
        <f t="shared" si="0"/>
        <v>1.3469444656933576</v>
      </c>
      <c r="V3" s="22">
        <f t="shared" si="0"/>
        <v>1.0208268322377649</v>
      </c>
      <c r="X3" s="46"/>
      <c r="Y3" s="22" t="s">
        <v>37</v>
      </c>
      <c r="Z3" s="22">
        <v>1</v>
      </c>
      <c r="AA3" s="22">
        <f>K3/K28</f>
        <v>0.704928224761464</v>
      </c>
      <c r="AB3" s="22">
        <f>L3/L28</f>
        <v>0.97880832328918488</v>
      </c>
      <c r="AC3" s="22">
        <f>M3/M28</f>
        <v>0.8744181316725701</v>
      </c>
      <c r="AD3" s="22">
        <f>N3/N28</f>
        <v>0.8977770135648393</v>
      </c>
      <c r="AF3" s="7"/>
      <c r="AG3" s="7"/>
      <c r="AH3" s="7"/>
      <c r="AI3" s="7"/>
      <c r="AJ3" s="7"/>
      <c r="AK3" s="7"/>
    </row>
    <row r="4" spans="1:37" x14ac:dyDescent="0.2">
      <c r="B4" s="3">
        <v>18.32349967956543</v>
      </c>
      <c r="C4" s="67">
        <v>23.869443893432617</v>
      </c>
      <c r="D4" s="67">
        <v>22.979974746704102</v>
      </c>
      <c r="E4" s="67"/>
      <c r="F4" s="67">
        <v>23.808986663818359</v>
      </c>
      <c r="G4" s="55"/>
      <c r="H4" s="5"/>
      <c r="I4" s="27" t="s">
        <v>6</v>
      </c>
      <c r="J4" s="22">
        <v>1</v>
      </c>
      <c r="K4" s="24">
        <v>3.7216158851149622E-2</v>
      </c>
      <c r="L4" s="24">
        <v>3.3365454171835569E-2</v>
      </c>
      <c r="M4" s="62">
        <v>1.9711272230579103E-2</v>
      </c>
      <c r="N4" s="58">
        <v>2.6855615924680117E-2</v>
      </c>
      <c r="O4" s="7"/>
      <c r="P4" s="7"/>
      <c r="Q4" s="22" t="s">
        <v>16</v>
      </c>
      <c r="R4" s="22">
        <f>J10/J28</f>
        <v>1</v>
      </c>
      <c r="S4" s="22">
        <f t="shared" ref="S4:V4" si="1">K10/K28</f>
        <v>1.0373923924728961</v>
      </c>
      <c r="T4" s="22">
        <f t="shared" si="1"/>
        <v>1.026052443792731</v>
      </c>
      <c r="U4" s="22">
        <f t="shared" si="1"/>
        <v>0.98004459314023629</v>
      </c>
      <c r="V4" s="22">
        <f t="shared" si="1"/>
        <v>0.95827010465082796</v>
      </c>
      <c r="X4" s="46"/>
      <c r="Y4" s="22" t="s">
        <v>38</v>
      </c>
      <c r="Z4" s="22">
        <v>1</v>
      </c>
      <c r="AA4" s="58">
        <f>K4/K28</f>
        <v>1.1583552744347914</v>
      </c>
      <c r="AB4" s="58">
        <f>L4/L28</f>
        <v>0.87054273257173131</v>
      </c>
      <c r="AC4" s="58">
        <f>M4/M28</f>
        <v>1.0860829367144298</v>
      </c>
      <c r="AD4" s="22">
        <f>N4/N28</f>
        <v>1.075898923108304</v>
      </c>
      <c r="AF4" s="7"/>
      <c r="AG4" s="7"/>
      <c r="AH4" s="7"/>
      <c r="AI4" s="7"/>
      <c r="AJ4" s="7"/>
      <c r="AK4" s="7"/>
    </row>
    <row r="5" spans="1:37" x14ac:dyDescent="0.2">
      <c r="B5" s="3">
        <v>18.185827255249023</v>
      </c>
      <c r="C5" s="67">
        <v>23.942178726196289</v>
      </c>
      <c r="D5" s="67">
        <v>23.525033950805664</v>
      </c>
      <c r="E5" s="67">
        <v>24.26921272277832</v>
      </c>
      <c r="F5" s="67">
        <v>23.649284362792969</v>
      </c>
      <c r="G5" s="55"/>
      <c r="I5" s="27" t="s">
        <v>7</v>
      </c>
      <c r="J5" s="22">
        <v>1</v>
      </c>
      <c r="K5" s="23">
        <v>3.125804364776702E-2</v>
      </c>
      <c r="L5" s="22">
        <v>4.6341331215818467E-2</v>
      </c>
      <c r="M5" s="57">
        <v>2.0616301690858586E-2</v>
      </c>
      <c r="N5" s="22">
        <v>2.8914040176996204E-2</v>
      </c>
      <c r="Q5" s="22" t="s">
        <v>17</v>
      </c>
      <c r="R5" s="22">
        <f>J11/J28</f>
        <v>1</v>
      </c>
      <c r="S5" s="22">
        <f t="shared" ref="S5:V5" si="2">K11/K28</f>
        <v>0.78769532165607981</v>
      </c>
      <c r="T5" s="22">
        <f t="shared" si="2"/>
        <v>1.0093124975378112</v>
      </c>
      <c r="U5" s="22">
        <f t="shared" si="2"/>
        <v>1.2586238617573731</v>
      </c>
      <c r="V5" s="22">
        <f t="shared" si="2"/>
        <v>1.0328642239837449</v>
      </c>
      <c r="W5" s="8"/>
      <c r="X5" s="46"/>
      <c r="Y5" s="22" t="s">
        <v>39</v>
      </c>
      <c r="Z5" s="22">
        <v>1</v>
      </c>
      <c r="AA5" s="58">
        <f>K5/K28</f>
        <v>0.97290856567765793</v>
      </c>
      <c r="AB5" s="58">
        <f>L5/L28</f>
        <v>1.2090981558310043</v>
      </c>
      <c r="AC5" s="58">
        <f>M5/M28</f>
        <v>1.1359496851685724</v>
      </c>
      <c r="AD5" s="52">
        <f>N5/N28</f>
        <v>1.1583642235720197</v>
      </c>
      <c r="AE5" s="8"/>
      <c r="AF5" s="7"/>
      <c r="AG5" s="7"/>
      <c r="AH5" s="7"/>
      <c r="AI5" s="7"/>
      <c r="AJ5" s="7"/>
      <c r="AK5" s="7"/>
    </row>
    <row r="6" spans="1:37" x14ac:dyDescent="0.2">
      <c r="A6" s="9" t="s">
        <v>1</v>
      </c>
      <c r="B6" s="33">
        <f t="shared" ref="B6" si="3">AVERAGE(B3:B5)</f>
        <v>18.366300582885742</v>
      </c>
      <c r="C6" s="11">
        <f t="shared" ref="C6:F6" si="4">AVERAGE(C3:C5)</f>
        <v>23.830757141113281</v>
      </c>
      <c r="D6" s="12">
        <f t="shared" si="4"/>
        <v>23.102690378824871</v>
      </c>
      <c r="E6" s="34">
        <f t="shared" si="4"/>
        <v>24.343874931335449</v>
      </c>
      <c r="F6" s="34">
        <f t="shared" si="4"/>
        <v>23.846046447753906</v>
      </c>
      <c r="G6" s="10"/>
      <c r="H6" s="5"/>
      <c r="I6" s="27" t="s">
        <v>32</v>
      </c>
      <c r="J6" s="22">
        <v>1</v>
      </c>
      <c r="K6" s="24">
        <v>3.9778458495460356E-2</v>
      </c>
      <c r="L6" s="24">
        <v>3.8942233776541872E-2</v>
      </c>
      <c r="M6" s="62">
        <v>1.5807226666064843E-2</v>
      </c>
      <c r="N6" s="58">
        <v>2.6963328945642601E-2</v>
      </c>
      <c r="O6" s="7"/>
      <c r="P6" s="7"/>
      <c r="Q6" s="22" t="s">
        <v>36</v>
      </c>
      <c r="R6" s="22">
        <f>J12/J28</f>
        <v>1</v>
      </c>
      <c r="S6" s="22">
        <f t="shared" ref="S6:V6" si="5">K12/K28</f>
        <v>0.84432715865257946</v>
      </c>
      <c r="T6" s="22">
        <f t="shared" si="5"/>
        <v>1.1244507486992859</v>
      </c>
      <c r="U6" s="22">
        <f t="shared" si="5"/>
        <v>1.0440227787672036</v>
      </c>
      <c r="V6" s="22">
        <f t="shared" si="5"/>
        <v>0.63890078164485542</v>
      </c>
      <c r="X6" s="46"/>
      <c r="Y6" s="22" t="s">
        <v>40</v>
      </c>
      <c r="Z6" s="22">
        <v>1</v>
      </c>
      <c r="AA6" s="58">
        <f>K6/K28</f>
        <v>1.2381070112956749</v>
      </c>
      <c r="AB6" s="58">
        <f>L6/L28</f>
        <v>1.0160472694207869</v>
      </c>
      <c r="AC6" s="58">
        <f>M6/M28</f>
        <v>0.87097164292403295</v>
      </c>
      <c r="AD6" s="58">
        <f>N6/N28</f>
        <v>1.0802141592057855</v>
      </c>
    </row>
    <row r="7" spans="1:37" x14ac:dyDescent="0.2">
      <c r="A7" s="9" t="s">
        <v>2</v>
      </c>
      <c r="B7" s="35">
        <f>B6-B6</f>
        <v>0</v>
      </c>
      <c r="C7" s="14">
        <f>C6-B6</f>
        <v>5.4644565582275391</v>
      </c>
      <c r="D7" s="14">
        <f>D6-B6</f>
        <v>4.7363897959391288</v>
      </c>
      <c r="E7" s="36">
        <f>E6-B6</f>
        <v>5.977574348449707</v>
      </c>
      <c r="F7" s="36">
        <f>F6-B6</f>
        <v>5.4797458648681641</v>
      </c>
      <c r="G7" s="5"/>
      <c r="H7" s="5"/>
      <c r="I7" s="27" t="s">
        <v>33</v>
      </c>
      <c r="J7" s="22">
        <v>1</v>
      </c>
      <c r="K7" s="24">
        <v>3.0924432656472021E-2</v>
      </c>
      <c r="L7" s="24">
        <v>4.3384337231638072E-2</v>
      </c>
      <c r="M7" s="62">
        <v>2.2573219331659712E-2</v>
      </c>
      <c r="N7" s="58">
        <v>2.0334126732114804E-2</v>
      </c>
      <c r="O7" s="7"/>
      <c r="P7" s="7"/>
      <c r="Q7" s="22" t="s">
        <v>11</v>
      </c>
      <c r="R7" s="22">
        <f>AVERAGE(R3:R6)</f>
        <v>1</v>
      </c>
      <c r="S7" s="22">
        <f t="shared" ref="S7:V7" si="6">AVERAGE(S3:S6)</f>
        <v>0.98552424956423668</v>
      </c>
      <c r="T7" s="22">
        <f t="shared" si="6"/>
        <v>1.1559843131562817</v>
      </c>
      <c r="U7" s="22">
        <f t="shared" si="6"/>
        <v>1.1574089248395425</v>
      </c>
      <c r="V7" s="22">
        <f t="shared" si="6"/>
        <v>0.91271548562929838</v>
      </c>
      <c r="X7" s="46"/>
      <c r="Y7" s="22" t="s">
        <v>41</v>
      </c>
      <c r="Z7" s="22">
        <v>1</v>
      </c>
      <c r="AA7" s="58">
        <f>K7/K28</f>
        <v>0.96252490268541857</v>
      </c>
      <c r="AB7" s="58">
        <f>L7/L28</f>
        <v>1.131946812110963</v>
      </c>
      <c r="AC7" s="58">
        <f>M7/M28</f>
        <v>1.2437750367423972</v>
      </c>
      <c r="AD7" s="58">
        <f>N7/N28</f>
        <v>0.81463277978014514</v>
      </c>
    </row>
    <row r="8" spans="1:37" ht="16" thickBot="1" x14ac:dyDescent="0.25">
      <c r="A8" s="9" t="s">
        <v>3</v>
      </c>
      <c r="B8" s="37">
        <v>1</v>
      </c>
      <c r="C8" s="38">
        <f>2^-C7</f>
        <v>2.2648250817679867E-2</v>
      </c>
      <c r="D8" s="38">
        <f>2^-D7</f>
        <v>3.7514969721518542E-2</v>
      </c>
      <c r="E8" s="39">
        <f>2^-E7</f>
        <v>1.5869776841254554E-2</v>
      </c>
      <c r="F8" s="39">
        <f>2^-F7</f>
        <v>2.2409497903992805E-2</v>
      </c>
      <c r="G8" s="5"/>
      <c r="I8" s="28" t="s">
        <v>34</v>
      </c>
      <c r="J8" s="29">
        <v>1</v>
      </c>
      <c r="K8" s="29">
        <v>3.094535208297032E-2</v>
      </c>
      <c r="L8" s="29">
        <v>3.0414796358680395E-2</v>
      </c>
      <c r="M8" s="57">
        <v>1.4315943658020011E-2</v>
      </c>
      <c r="N8" s="22">
        <v>2.4289964190037962E-2</v>
      </c>
      <c r="Q8" s="22" t="s">
        <v>12</v>
      </c>
      <c r="R8" s="22">
        <f>STDEV(R3:R6)</f>
        <v>0</v>
      </c>
      <c r="S8" s="22">
        <f>STDEV(S3:S5)</f>
        <v>0.24252906544362751</v>
      </c>
      <c r="T8" s="22">
        <f>STDEV(T3:T5)</f>
        <v>0.25788759318339421</v>
      </c>
      <c r="U8" s="22">
        <f>STDEV(U3:U5)</f>
        <v>0.19149519335237222</v>
      </c>
      <c r="V8" s="22">
        <f>STDEV(V3:V5)</f>
        <v>4.0046900848642202E-2</v>
      </c>
      <c r="X8" s="46"/>
      <c r="Y8" s="22" t="s">
        <v>42</v>
      </c>
      <c r="Z8" s="22">
        <v>1</v>
      </c>
      <c r="AA8" s="58">
        <f>K8/K28</f>
        <v>0.96317602114499357</v>
      </c>
      <c r="AB8" s="58">
        <f>L8/L28</f>
        <v>0.79355670677632939</v>
      </c>
      <c r="AC8" s="58">
        <f>M8/M28</f>
        <v>0.78880256677799898</v>
      </c>
      <c r="AD8" s="58">
        <f>N8/N28</f>
        <v>0.97311290076890666</v>
      </c>
    </row>
    <row r="9" spans="1:37" ht="16" thickBot="1" x14ac:dyDescent="0.25">
      <c r="B9" s="5"/>
      <c r="C9" s="5"/>
      <c r="D9" s="5"/>
      <c r="E9" s="5"/>
      <c r="F9" s="5"/>
      <c r="G9" s="5"/>
      <c r="H9" s="6"/>
      <c r="I9" s="27" t="s">
        <v>18</v>
      </c>
      <c r="J9" s="22">
        <v>1</v>
      </c>
      <c r="K9" s="24">
        <v>4.0889303302755621E-2</v>
      </c>
      <c r="L9" s="24">
        <v>5.611566103648389E-2</v>
      </c>
      <c r="M9" s="62">
        <v>2.4445636834210419E-2</v>
      </c>
      <c r="N9" s="58">
        <v>2.5480956197058657E-2</v>
      </c>
      <c r="O9" s="6"/>
      <c r="P9" s="6"/>
      <c r="Q9" s="22" t="s">
        <v>13</v>
      </c>
      <c r="R9" s="22">
        <f>R8/SQRT(4)</f>
        <v>0</v>
      </c>
      <c r="S9" s="22">
        <f t="shared" ref="S9:V9" si="7">S8/SQRT(4)</f>
        <v>0.12126453272181376</v>
      </c>
      <c r="T9" s="22">
        <f t="shared" si="7"/>
        <v>0.12894379659169711</v>
      </c>
      <c r="U9" s="22">
        <f t="shared" si="7"/>
        <v>9.5747596676186111E-2</v>
      </c>
      <c r="V9" s="22">
        <f t="shared" si="7"/>
        <v>2.0023450424321101E-2</v>
      </c>
      <c r="W9" s="6"/>
      <c r="X9" s="49"/>
      <c r="Y9" s="22" t="s">
        <v>11</v>
      </c>
      <c r="Z9" s="22">
        <f>AVERAGE(Z3:Z8)</f>
        <v>1</v>
      </c>
      <c r="AA9" s="22">
        <f t="shared" ref="AA9:AD9" si="8">AVERAGE(AA3:AA8)</f>
        <v>1</v>
      </c>
      <c r="AB9" s="22">
        <f t="shared" si="8"/>
        <v>0.99999999999999989</v>
      </c>
      <c r="AC9" s="22">
        <f t="shared" si="8"/>
        <v>1.0000000000000002</v>
      </c>
      <c r="AD9" s="22">
        <f t="shared" si="8"/>
        <v>1</v>
      </c>
      <c r="AE9" s="49"/>
    </row>
    <row r="10" spans="1:37" x14ac:dyDescent="0.2">
      <c r="B10" s="31" t="s">
        <v>79</v>
      </c>
      <c r="C10" s="32" t="s">
        <v>150</v>
      </c>
      <c r="D10" s="32" t="s">
        <v>161</v>
      </c>
      <c r="E10" s="31" t="s">
        <v>172</v>
      </c>
      <c r="F10" s="56" t="s">
        <v>182</v>
      </c>
      <c r="G10" s="18"/>
      <c r="I10" s="27" t="s">
        <v>19</v>
      </c>
      <c r="J10" s="22">
        <v>1</v>
      </c>
      <c r="K10" s="24">
        <v>3.3329809015704398E-2</v>
      </c>
      <c r="L10" s="24">
        <v>3.9325703966456779E-2</v>
      </c>
      <c r="M10" s="62">
        <v>1.7786786920650898E-2</v>
      </c>
      <c r="N10" s="58">
        <v>2.3919471736486793E-2</v>
      </c>
      <c r="Q10" s="23" t="s">
        <v>14</v>
      </c>
      <c r="R10" s="23" t="e">
        <f>TTEST(R3:R6,Z3:Z8,2,2)</f>
        <v>#DIV/0!</v>
      </c>
      <c r="S10" s="23">
        <f t="shared" ref="S10:V10" si="9">TTEST(S3:S6,AA3:AA8,2,2)</f>
        <v>0.91301665481228045</v>
      </c>
      <c r="T10" s="23">
        <f t="shared" si="9"/>
        <v>0.21334070820111115</v>
      </c>
      <c r="U10" s="23">
        <f t="shared" si="9"/>
        <v>0.20738094432760004</v>
      </c>
      <c r="V10" s="23">
        <f t="shared" si="9"/>
        <v>0.40103008230526371</v>
      </c>
      <c r="W10" s="49"/>
      <c r="X10" s="49"/>
      <c r="Y10" s="22" t="s">
        <v>12</v>
      </c>
      <c r="Z10" s="22">
        <f>STDEV(Z3:Z8)</f>
        <v>0</v>
      </c>
      <c r="AA10" s="22">
        <f t="shared" ref="AA10:AD10" si="10">STDEV(AA3:AA8)</f>
        <v>0.18565183999249302</v>
      </c>
      <c r="AB10" s="22">
        <f t="shared" si="10"/>
        <v>0.15570267783367323</v>
      </c>
      <c r="AC10" s="22">
        <f t="shared" si="10"/>
        <v>0.18019008619314425</v>
      </c>
      <c r="AD10" s="22">
        <f t="shared" si="10"/>
        <v>0.12869160544999264</v>
      </c>
      <c r="AE10" s="49"/>
    </row>
    <row r="11" spans="1:37" ht="16" thickBot="1" x14ac:dyDescent="0.25">
      <c r="B11" s="3">
        <v>19.086753845214844</v>
      </c>
      <c r="C11" s="67"/>
      <c r="D11" s="67">
        <v>23.650575637817383</v>
      </c>
      <c r="E11" s="67">
        <v>24.336315155029297</v>
      </c>
      <c r="F11" s="67">
        <v>23.587627410888672</v>
      </c>
      <c r="G11" s="55"/>
      <c r="H11" s="5"/>
      <c r="I11" s="28" t="s">
        <v>20</v>
      </c>
      <c r="J11" s="29">
        <v>1</v>
      </c>
      <c r="K11" s="29">
        <v>2.5307429304333287E-2</v>
      </c>
      <c r="L11" s="29">
        <v>3.8684108914646388E-2</v>
      </c>
      <c r="M11" s="57">
        <v>2.2842710014442973E-2</v>
      </c>
      <c r="N11" s="22">
        <v>2.5781422683753347E-2</v>
      </c>
      <c r="Y11" s="22" t="s">
        <v>13</v>
      </c>
      <c r="Z11" s="22">
        <f>Z10/SQRT(6)</f>
        <v>0</v>
      </c>
      <c r="AA11" s="22">
        <f t="shared" ref="AA11:AD11" si="11">AA10/SQRT(6)</f>
        <v>7.5792046298405913E-2</v>
      </c>
      <c r="AB11" s="22">
        <f t="shared" si="11"/>
        <v>6.3565352046242724E-2</v>
      </c>
      <c r="AC11" s="22">
        <f t="shared" si="11"/>
        <v>7.3562294646887266E-2</v>
      </c>
      <c r="AD11" s="22">
        <f t="shared" si="11"/>
        <v>5.2538127922009459E-2</v>
      </c>
    </row>
    <row r="12" spans="1:37" ht="16" thickBot="1" x14ac:dyDescent="0.25">
      <c r="B12" s="3">
        <v>18.348411560058594</v>
      </c>
      <c r="C12" s="67">
        <v>23.489648818969727</v>
      </c>
      <c r="D12" s="67">
        <v>23.776090621948242</v>
      </c>
      <c r="E12" s="67">
        <v>24.390363693237305</v>
      </c>
      <c r="F12" s="67">
        <v>24.257406234741211</v>
      </c>
      <c r="G12" s="55"/>
      <c r="I12" s="28" t="s">
        <v>35</v>
      </c>
      <c r="J12" s="29">
        <v>1</v>
      </c>
      <c r="K12" s="29">
        <v>2.7126922415134321E-2</v>
      </c>
      <c r="L12" s="29">
        <v>4.3097034206900128E-2</v>
      </c>
      <c r="M12" s="57">
        <v>1.894792424366849E-2</v>
      </c>
      <c r="N12" s="22">
        <v>1.5947663518671405E-2</v>
      </c>
      <c r="V12" s="8"/>
      <c r="X12" s="21"/>
      <c r="Y12" s="21"/>
      <c r="Z12" s="43"/>
      <c r="AA12" s="43"/>
      <c r="AB12" s="43"/>
      <c r="AC12" s="43"/>
      <c r="AF12" s="43"/>
      <c r="AG12" s="43"/>
      <c r="AH12" s="43"/>
      <c r="AI12" s="43"/>
      <c r="AJ12" s="43"/>
      <c r="AK12" s="43"/>
    </row>
    <row r="13" spans="1:37" x14ac:dyDescent="0.2">
      <c r="B13" s="3">
        <v>18.660346984863281</v>
      </c>
      <c r="C13" s="67">
        <v>23.403213500976562</v>
      </c>
      <c r="D13" s="67">
        <v>23.385349273681641</v>
      </c>
      <c r="E13" s="67"/>
      <c r="F13" s="67">
        <v>23.906375885009766</v>
      </c>
      <c r="G13" s="55"/>
      <c r="H13" s="5"/>
      <c r="X13" s="21"/>
      <c r="Y13" s="21"/>
      <c r="Z13" s="43"/>
      <c r="AA13" s="43"/>
      <c r="AB13" s="43"/>
      <c r="AC13" s="43"/>
      <c r="AF13" s="43"/>
      <c r="AG13" s="43"/>
      <c r="AH13" s="43"/>
      <c r="AI13" s="43"/>
      <c r="AJ13" s="43"/>
      <c r="AK13" s="43"/>
    </row>
    <row r="14" spans="1:37" x14ac:dyDescent="0.2">
      <c r="A14" s="9" t="s">
        <v>1</v>
      </c>
      <c r="B14" s="40">
        <f t="shared" ref="B14" si="12">AVERAGE(B11:B13)</f>
        <v>18.698504130045574</v>
      </c>
      <c r="C14" s="15">
        <f t="shared" ref="C14:F14" si="13">AVERAGE(C11:C13)</f>
        <v>23.446431159973145</v>
      </c>
      <c r="D14" s="16">
        <f t="shared" si="13"/>
        <v>23.604005177815754</v>
      </c>
      <c r="E14" s="34">
        <f t="shared" si="13"/>
        <v>24.363339424133301</v>
      </c>
      <c r="F14" s="34">
        <f t="shared" si="13"/>
        <v>23.917136510213215</v>
      </c>
      <c r="G14" s="10"/>
      <c r="H14" s="5"/>
      <c r="S14" s="18"/>
      <c r="T14" s="18"/>
      <c r="U14" s="18"/>
      <c r="V14" s="8"/>
      <c r="X14" s="21"/>
      <c r="Y14" s="21"/>
      <c r="Z14" s="43"/>
      <c r="AA14" s="43"/>
      <c r="AB14" s="43"/>
      <c r="AC14" s="43"/>
      <c r="AF14" s="43"/>
      <c r="AG14" s="43"/>
      <c r="AH14" s="43"/>
      <c r="AI14" s="43"/>
      <c r="AJ14" s="43"/>
      <c r="AK14" s="43"/>
    </row>
    <row r="15" spans="1:37" x14ac:dyDescent="0.2">
      <c r="A15" s="9" t="s">
        <v>2</v>
      </c>
      <c r="B15" s="35">
        <f>B14-B14</f>
        <v>0</v>
      </c>
      <c r="C15" s="14">
        <f>C14-B14</f>
        <v>4.7479270299275704</v>
      </c>
      <c r="D15" s="14">
        <f>D14-B14</f>
        <v>4.9055010477701799</v>
      </c>
      <c r="E15" s="36">
        <f>E14-B14</f>
        <v>5.6648352940877267</v>
      </c>
      <c r="F15" s="36">
        <f>F14-B14</f>
        <v>5.2186323801676409</v>
      </c>
      <c r="G15" s="5"/>
      <c r="H15" s="5"/>
      <c r="X15" s="21"/>
      <c r="Y15" s="21"/>
      <c r="Z15" s="43"/>
      <c r="AA15" s="43"/>
      <c r="AB15" s="43"/>
      <c r="AC15" s="43"/>
      <c r="AF15" s="43"/>
      <c r="AG15" s="43"/>
      <c r="AH15" s="43"/>
      <c r="AI15" s="43"/>
      <c r="AJ15" s="43"/>
      <c r="AK15" s="43"/>
    </row>
    <row r="16" spans="1:37" ht="16" thickBot="1" x14ac:dyDescent="0.25">
      <c r="A16" s="9" t="s">
        <v>3</v>
      </c>
      <c r="B16" s="37">
        <f t="shared" ref="B16" si="14">2^-B15</f>
        <v>1</v>
      </c>
      <c r="C16" s="38">
        <f t="shared" ref="C16:F16" si="15">2^-C15</f>
        <v>3.7216158851149622E-2</v>
      </c>
      <c r="D16" s="38">
        <f t="shared" si="15"/>
        <v>3.3365454171835569E-2</v>
      </c>
      <c r="E16" s="39">
        <f t="shared" si="15"/>
        <v>1.9711272230579103E-2</v>
      </c>
      <c r="F16" s="39">
        <f t="shared" si="15"/>
        <v>2.6855615924680117E-2</v>
      </c>
      <c r="G16" s="5"/>
      <c r="H16" s="6"/>
      <c r="X16" s="21"/>
      <c r="Y16" s="21"/>
      <c r="Z16" s="43"/>
      <c r="AA16" s="43"/>
      <c r="AB16" s="43"/>
      <c r="AC16" s="43"/>
      <c r="AF16" s="43"/>
      <c r="AG16" s="43"/>
      <c r="AH16" s="43"/>
      <c r="AI16" s="43"/>
      <c r="AJ16" s="43"/>
      <c r="AK16" s="43"/>
    </row>
    <row r="17" spans="1:37" ht="16" thickBot="1" x14ac:dyDescent="0.25">
      <c r="B17" s="5"/>
      <c r="C17" s="5"/>
      <c r="D17" s="5"/>
      <c r="E17" s="5"/>
      <c r="F17" s="5"/>
      <c r="G17" s="5"/>
      <c r="K17" s="5"/>
      <c r="L17" s="5"/>
      <c r="X17" s="21"/>
      <c r="AF17" s="43"/>
    </row>
    <row r="18" spans="1:37" x14ac:dyDescent="0.2">
      <c r="B18" s="31" t="s">
        <v>80</v>
      </c>
      <c r="C18" s="32" t="s">
        <v>151</v>
      </c>
      <c r="D18" s="32" t="s">
        <v>162</v>
      </c>
      <c r="E18" s="31" t="s">
        <v>173</v>
      </c>
      <c r="F18" s="56" t="s">
        <v>183</v>
      </c>
      <c r="G18" s="18"/>
      <c r="H18" s="5"/>
      <c r="I18" s="5"/>
      <c r="J18" s="44"/>
      <c r="K18" s="44"/>
      <c r="L18" s="44"/>
      <c r="M18" s="60"/>
      <c r="N18" s="60"/>
      <c r="O18" s="60"/>
      <c r="P18" s="7"/>
      <c r="X18" s="21"/>
      <c r="Y18" s="21"/>
      <c r="Z18" s="43"/>
      <c r="AA18" s="43"/>
      <c r="AB18" s="43"/>
      <c r="AC18" s="43"/>
      <c r="AF18" s="43"/>
      <c r="AG18" s="43"/>
      <c r="AH18" s="43"/>
      <c r="AI18" s="43"/>
      <c r="AJ18" s="43"/>
      <c r="AK18" s="43"/>
    </row>
    <row r="19" spans="1:37" x14ac:dyDescent="0.2">
      <c r="B19" s="3">
        <v>18.697820663452148</v>
      </c>
      <c r="C19" s="67">
        <v>23.146820068359375</v>
      </c>
      <c r="D19" s="67">
        <v>22.678651809692383</v>
      </c>
      <c r="E19" s="67">
        <v>23.728790283203125</v>
      </c>
      <c r="F19" s="67">
        <v>23.430706024169922</v>
      </c>
      <c r="G19" s="55"/>
      <c r="H19"/>
      <c r="AF19" s="43"/>
    </row>
    <row r="20" spans="1:37" x14ac:dyDescent="0.2">
      <c r="B20" s="3">
        <v>17.947078704833984</v>
      </c>
      <c r="C20" s="67">
        <v>23.435569763183594</v>
      </c>
      <c r="D20" s="67">
        <v>22.432392120361328</v>
      </c>
      <c r="E20" s="67"/>
      <c r="F20" s="67">
        <v>23.397853851318359</v>
      </c>
      <c r="G20" s="55"/>
      <c r="H20"/>
      <c r="R20" s="7"/>
      <c r="S20" s="7"/>
      <c r="T20" s="7"/>
      <c r="Y20" s="21"/>
      <c r="Z20"/>
      <c r="AA20"/>
      <c r="AB20"/>
      <c r="AC20"/>
      <c r="AF20"/>
      <c r="AG20"/>
      <c r="AH20"/>
      <c r="AI20"/>
      <c r="AJ20"/>
      <c r="AK20"/>
    </row>
    <row r="21" spans="1:37" x14ac:dyDescent="0.2">
      <c r="B21" s="3">
        <v>18.261682510375977</v>
      </c>
      <c r="C21" s="67">
        <v>23.323078155517578</v>
      </c>
      <c r="D21" s="67">
        <v>23.090208053588867</v>
      </c>
      <c r="E21" s="67">
        <v>24.075738906860352</v>
      </c>
      <c r="F21" s="67"/>
      <c r="G21" s="55"/>
      <c r="H21"/>
      <c r="R21" s="18"/>
      <c r="S21" s="18"/>
      <c r="T21" s="18"/>
      <c r="Y21" s="21"/>
      <c r="Z21"/>
      <c r="AA21"/>
      <c r="AB21"/>
      <c r="AC21"/>
      <c r="AF21"/>
      <c r="AG21"/>
      <c r="AH21"/>
      <c r="AI21"/>
      <c r="AJ21"/>
      <c r="AK21"/>
    </row>
    <row r="22" spans="1:37" x14ac:dyDescent="0.2">
      <c r="A22" s="9" t="s">
        <v>1</v>
      </c>
      <c r="B22" s="41">
        <f t="shared" ref="B22" si="16">AVERAGE(B19:B21)</f>
        <v>18.302193959554035</v>
      </c>
      <c r="C22" s="13">
        <f t="shared" ref="C22:F22" si="17">AVERAGE(C19:C21)</f>
        <v>23.301822662353516</v>
      </c>
      <c r="D22" s="16">
        <f t="shared" si="17"/>
        <v>22.733750661214192</v>
      </c>
      <c r="E22" s="42">
        <f t="shared" si="17"/>
        <v>23.902264595031738</v>
      </c>
      <c r="F22" s="42">
        <f t="shared" si="17"/>
        <v>23.414279937744141</v>
      </c>
      <c r="G22" s="10"/>
      <c r="I22" s="44"/>
      <c r="J22" s="44"/>
      <c r="K22" s="44"/>
      <c r="L22" s="44"/>
      <c r="M22" s="44"/>
      <c r="N22" s="44"/>
      <c r="O22" s="44"/>
      <c r="P22" s="21"/>
      <c r="Y22" s="21"/>
      <c r="Z22"/>
      <c r="AA22"/>
      <c r="AB22"/>
      <c r="AC22"/>
      <c r="AF22"/>
      <c r="AG22"/>
      <c r="AH22"/>
      <c r="AI22"/>
      <c r="AJ22"/>
      <c r="AK22"/>
    </row>
    <row r="23" spans="1:37" x14ac:dyDescent="0.2">
      <c r="A23" s="9" t="s">
        <v>2</v>
      </c>
      <c r="B23" s="35">
        <f>B22-B22</f>
        <v>0</v>
      </c>
      <c r="C23" s="14">
        <f>C22-B22</f>
        <v>4.9996287027994804</v>
      </c>
      <c r="D23" s="14">
        <f>D22-B22</f>
        <v>4.4315567016601562</v>
      </c>
      <c r="E23" s="36">
        <f>E22-B22</f>
        <v>5.600070635477703</v>
      </c>
      <c r="F23" s="36">
        <f>F22-B22</f>
        <v>5.1120859781901054</v>
      </c>
      <c r="G23" s="5"/>
      <c r="I23"/>
      <c r="J23"/>
      <c r="K23"/>
      <c r="L23"/>
      <c r="M23"/>
      <c r="N23"/>
      <c r="O23"/>
      <c r="P23" s="21"/>
      <c r="Y23" s="21"/>
      <c r="Z23"/>
      <c r="AA23"/>
      <c r="AB23"/>
      <c r="AC23"/>
      <c r="AF23"/>
      <c r="AG23"/>
      <c r="AH23"/>
      <c r="AI23"/>
      <c r="AJ23"/>
      <c r="AK23"/>
    </row>
    <row r="24" spans="1:37" ht="16" thickBot="1" x14ac:dyDescent="0.25">
      <c r="A24" s="9" t="s">
        <v>3</v>
      </c>
      <c r="B24" s="37">
        <f t="shared" ref="B24" si="18">2^-B23</f>
        <v>1</v>
      </c>
      <c r="C24" s="38">
        <f t="shared" ref="C24:F24" si="19">2^-C23</f>
        <v>3.125804364776702E-2</v>
      </c>
      <c r="D24" s="38">
        <f t="shared" si="19"/>
        <v>4.6341331215818467E-2</v>
      </c>
      <c r="E24" s="39">
        <f t="shared" si="19"/>
        <v>2.0616301690858586E-2</v>
      </c>
      <c r="F24" s="39">
        <f t="shared" si="19"/>
        <v>2.8914040176996204E-2</v>
      </c>
      <c r="G24" s="5"/>
      <c r="I24"/>
      <c r="J24"/>
      <c r="K24"/>
      <c r="L24"/>
      <c r="M24"/>
      <c r="N24"/>
      <c r="O24"/>
      <c r="P24" s="21"/>
      <c r="Q24" s="7"/>
      <c r="R24" s="21"/>
      <c r="S24" s="21"/>
      <c r="W24" s="18"/>
    </row>
    <row r="25" spans="1:37" ht="16" thickBot="1" x14ac:dyDescent="0.25">
      <c r="B25" s="5"/>
      <c r="C25" s="5"/>
      <c r="D25" s="5"/>
      <c r="E25" s="5"/>
      <c r="F25" s="5"/>
      <c r="T25" s="8"/>
      <c r="U25" s="8"/>
    </row>
    <row r="26" spans="1:37" ht="16" thickBot="1" x14ac:dyDescent="0.25">
      <c r="B26" s="31" t="s">
        <v>81</v>
      </c>
      <c r="C26" s="32" t="s">
        <v>152</v>
      </c>
      <c r="D26" s="32" t="s">
        <v>163</v>
      </c>
      <c r="E26" s="31" t="s">
        <v>174</v>
      </c>
      <c r="F26" s="56" t="s">
        <v>184</v>
      </c>
      <c r="T26" s="8"/>
      <c r="U26" s="8"/>
    </row>
    <row r="27" spans="1:37" ht="16" thickBot="1" x14ac:dyDescent="0.25">
      <c r="B27" s="3">
        <v>18.609659194946289</v>
      </c>
      <c r="C27" s="67">
        <v>22.525711059570312</v>
      </c>
      <c r="D27" s="67">
        <v>22.88667106628418</v>
      </c>
      <c r="E27" s="67">
        <v>24.178413391113281</v>
      </c>
      <c r="F27" s="67">
        <v>23.338094711303711</v>
      </c>
      <c r="J27" s="26" t="s">
        <v>78</v>
      </c>
      <c r="K27" s="26" t="s">
        <v>149</v>
      </c>
      <c r="L27" s="26" t="s">
        <v>160</v>
      </c>
      <c r="M27" s="54" t="s">
        <v>171</v>
      </c>
      <c r="N27" s="59" t="s">
        <v>147</v>
      </c>
      <c r="T27" s="8"/>
      <c r="U27" s="8"/>
    </row>
    <row r="28" spans="1:37" x14ac:dyDescent="0.2">
      <c r="B28" s="3">
        <v>17.86298942565918</v>
      </c>
      <c r="C28" s="67">
        <v>23.188453674316406</v>
      </c>
      <c r="D28" s="67">
        <v>23.005508422851562</v>
      </c>
      <c r="E28" s="67">
        <v>24.09478759765625</v>
      </c>
      <c r="F28" s="67">
        <v>23.653476715087891</v>
      </c>
      <c r="I28" s="25" t="s">
        <v>8</v>
      </c>
      <c r="J28" s="30">
        <f>AVERAGE(J3:J8)</f>
        <v>1</v>
      </c>
      <c r="K28" s="30">
        <f t="shared" ref="K28:N28" si="20">AVERAGE(K3:K8)</f>
        <v>3.2128449425249866E-2</v>
      </c>
      <c r="L28" s="30">
        <f t="shared" si="20"/>
        <v>3.8327187079338819E-2</v>
      </c>
      <c r="M28" s="30">
        <f t="shared" si="20"/>
        <v>1.8148956736406131E-2</v>
      </c>
      <c r="N28" s="30">
        <f t="shared" si="20"/>
        <v>2.4961095645577414E-2</v>
      </c>
      <c r="T28" s="8"/>
      <c r="U28" s="8"/>
    </row>
    <row r="29" spans="1:37" x14ac:dyDescent="0.2">
      <c r="B29" s="3">
        <v>18.276393890380859</v>
      </c>
      <c r="C29" s="67">
        <v>22.990484237670898</v>
      </c>
      <c r="D29" s="67">
        <v>22.904424667358398</v>
      </c>
      <c r="E29" s="67">
        <v>24.425657272338867</v>
      </c>
      <c r="F29" s="67">
        <v>23.39604377746582</v>
      </c>
      <c r="I29" s="27" t="s">
        <v>21</v>
      </c>
      <c r="J29" s="22">
        <f>AVERAGE(J9:J12)</f>
        <v>1</v>
      </c>
      <c r="K29" s="22">
        <f t="shared" ref="K29:N29" si="21">AVERAGE(K9:K12)</f>
        <v>3.1663366009481907E-2</v>
      </c>
      <c r="L29" s="22">
        <f t="shared" si="21"/>
        <v>4.43056270311218E-2</v>
      </c>
      <c r="M29" s="22">
        <f t="shared" si="21"/>
        <v>2.1005764503243197E-2</v>
      </c>
      <c r="N29" s="22">
        <f t="shared" si="21"/>
        <v>2.2782378533992551E-2</v>
      </c>
      <c r="T29" s="8"/>
      <c r="U29" s="8"/>
    </row>
    <row r="30" spans="1:37" x14ac:dyDescent="0.2">
      <c r="A30" s="9" t="s">
        <v>1</v>
      </c>
      <c r="B30" s="33">
        <f t="shared" ref="B30" si="22">AVERAGE(B27:B29)</f>
        <v>18.249680836995442</v>
      </c>
      <c r="C30" s="11">
        <f t="shared" ref="C30:F30" si="23">AVERAGE(C27:C29)</f>
        <v>22.901549657185871</v>
      </c>
      <c r="D30" s="12">
        <f t="shared" si="23"/>
        <v>22.932201385498047</v>
      </c>
      <c r="E30" s="34">
        <f t="shared" si="23"/>
        <v>24.232952753702801</v>
      </c>
      <c r="F30" s="34">
        <f t="shared" si="23"/>
        <v>23.462538401285808</v>
      </c>
      <c r="I30" s="27" t="s">
        <v>9</v>
      </c>
      <c r="J30" s="22">
        <f>STDEV(J3:J8)</f>
        <v>0</v>
      </c>
      <c r="K30" s="22">
        <f t="shared" ref="K30:N30" si="24">STDEV(K3:K8)</f>
        <v>5.9647057519033927E-3</v>
      </c>
      <c r="L30" s="22">
        <f t="shared" si="24"/>
        <v>5.9676456620851512E-3</v>
      </c>
      <c r="M30" s="22">
        <f t="shared" si="24"/>
        <v>3.2702620786486721E-3</v>
      </c>
      <c r="N30" s="22">
        <f t="shared" si="24"/>
        <v>3.2122834724201592E-3</v>
      </c>
      <c r="T30" s="8"/>
      <c r="U30" s="8"/>
    </row>
    <row r="31" spans="1:37" x14ac:dyDescent="0.2">
      <c r="A31" s="9" t="s">
        <v>2</v>
      </c>
      <c r="B31" s="35">
        <f>B30-B30</f>
        <v>0</v>
      </c>
      <c r="C31" s="14">
        <f>C30-B30</f>
        <v>4.6518688201904297</v>
      </c>
      <c r="D31" s="14">
        <f>D30-B30</f>
        <v>4.6825205485026054</v>
      </c>
      <c r="E31" s="36">
        <f>E30-B30</f>
        <v>5.9832719167073591</v>
      </c>
      <c r="F31" s="36">
        <f>F30-B30</f>
        <v>5.212857564290367</v>
      </c>
      <c r="I31" s="27" t="s">
        <v>22</v>
      </c>
      <c r="J31" s="22">
        <f>STDEV(J9:J12)</f>
        <v>0</v>
      </c>
      <c r="K31" s="22">
        <f t="shared" ref="K31:N31" si="25">STDEV(K9:K12)</f>
        <v>7.0444352297152355E-3</v>
      </c>
      <c r="L31" s="22">
        <f t="shared" si="25"/>
        <v>8.1104603134144315E-3</v>
      </c>
      <c r="M31" s="22">
        <f t="shared" si="25"/>
        <v>3.1519101973051804E-3</v>
      </c>
      <c r="N31" s="22">
        <f t="shared" si="25"/>
        <v>4.6289990821497149E-3</v>
      </c>
      <c r="R31" s="22"/>
      <c r="S31" s="51" t="s">
        <v>78</v>
      </c>
      <c r="T31" s="51" t="s">
        <v>149</v>
      </c>
      <c r="U31" s="51" t="s">
        <v>160</v>
      </c>
      <c r="V31" s="51" t="s">
        <v>171</v>
      </c>
      <c r="W31" s="22" t="s">
        <v>147</v>
      </c>
    </row>
    <row r="32" spans="1:37" ht="16" thickBot="1" x14ac:dyDescent="0.25">
      <c r="A32" s="9" t="s">
        <v>3</v>
      </c>
      <c r="B32" s="37">
        <v>1</v>
      </c>
      <c r="C32" s="38">
        <f>2^-C31</f>
        <v>3.9778458495460356E-2</v>
      </c>
      <c r="D32" s="38">
        <f>2^-D31</f>
        <v>3.8942233776541872E-2</v>
      </c>
      <c r="E32" s="39">
        <f>2^-E31</f>
        <v>1.5807226666064843E-2</v>
      </c>
      <c r="F32" s="39">
        <f>2^-F31</f>
        <v>2.6963328945642601E-2</v>
      </c>
      <c r="I32" s="27" t="s">
        <v>10</v>
      </c>
      <c r="J32" s="22">
        <f>J30/SQRT(6)</f>
        <v>0</v>
      </c>
      <c r="K32" s="22">
        <f t="shared" ref="K32:N32" si="26">K30/SQRT(6)</f>
        <v>2.4350809263345308E-3</v>
      </c>
      <c r="L32" s="22">
        <f t="shared" si="26"/>
        <v>2.4362811396403511E-3</v>
      </c>
      <c r="M32" s="22">
        <f t="shared" si="26"/>
        <v>1.3350789029771197E-3</v>
      </c>
      <c r="N32" s="22">
        <f t="shared" si="26"/>
        <v>1.3114092361008517E-3</v>
      </c>
      <c r="R32" s="22" t="s">
        <v>24</v>
      </c>
      <c r="S32" s="22">
        <v>1</v>
      </c>
      <c r="T32" s="22">
        <v>1</v>
      </c>
      <c r="U32" s="22">
        <v>1</v>
      </c>
      <c r="V32" s="22">
        <v>0.99999999999999967</v>
      </c>
      <c r="W32" s="22">
        <v>1</v>
      </c>
    </row>
    <row r="33" spans="1:28" ht="16" thickBot="1" x14ac:dyDescent="0.25">
      <c r="B33" s="5"/>
      <c r="C33" s="5"/>
      <c r="D33" s="5"/>
      <c r="E33" s="5"/>
      <c r="F33" s="5"/>
      <c r="I33" s="27" t="s">
        <v>23</v>
      </c>
      <c r="J33" s="22">
        <f>J31/SQRT(4)</f>
        <v>0</v>
      </c>
      <c r="K33" s="22">
        <f t="shared" ref="K33:N33" si="27">K31/SQRT(4)</f>
        <v>3.5222176148576177E-3</v>
      </c>
      <c r="L33" s="22">
        <f t="shared" si="27"/>
        <v>4.0552301567072157E-3</v>
      </c>
      <c r="M33" s="22">
        <f t="shared" si="27"/>
        <v>1.5759550986525902E-3</v>
      </c>
      <c r="N33" s="22">
        <f t="shared" si="27"/>
        <v>2.3144995410748575E-3</v>
      </c>
      <c r="R33" s="22" t="s">
        <v>25</v>
      </c>
      <c r="S33" s="22">
        <v>1</v>
      </c>
      <c r="T33" s="22">
        <v>0.98552424956423668</v>
      </c>
      <c r="U33" s="22">
        <v>1.1559843131562817</v>
      </c>
      <c r="V33" s="22">
        <v>1.1574089248395425</v>
      </c>
      <c r="W33" s="22">
        <v>0.91271548562929838</v>
      </c>
    </row>
    <row r="34" spans="1:28" ht="16" thickBot="1" x14ac:dyDescent="0.25">
      <c r="B34" s="31" t="s">
        <v>82</v>
      </c>
      <c r="C34" s="32" t="s">
        <v>153</v>
      </c>
      <c r="D34" s="32" t="s">
        <v>164</v>
      </c>
      <c r="E34" s="31" t="s">
        <v>175</v>
      </c>
      <c r="F34" s="56" t="s">
        <v>185</v>
      </c>
      <c r="I34" s="28" t="s">
        <v>4</v>
      </c>
      <c r="J34" s="29" t="e">
        <f>TTEST(J3:J8,J9:J12,2,2)</f>
        <v>#DIV/0!</v>
      </c>
      <c r="K34" s="29">
        <f t="shared" ref="K34:N34" si="28">TTEST(K3:K8,K9:K12,2,2)</f>
        <v>0.91301665481228045</v>
      </c>
      <c r="L34" s="29">
        <f t="shared" si="28"/>
        <v>0.21334070820111128</v>
      </c>
      <c r="M34" s="29">
        <f t="shared" si="28"/>
        <v>0.20738094432759865</v>
      </c>
      <c r="N34" s="29">
        <f t="shared" si="28"/>
        <v>0.40103008230526271</v>
      </c>
      <c r="R34" s="58" t="s">
        <v>26</v>
      </c>
      <c r="S34" s="63">
        <v>0</v>
      </c>
      <c r="T34" s="63">
        <v>7.5792046298405913E-2</v>
      </c>
      <c r="U34" s="63">
        <v>6.3565352046242724E-2</v>
      </c>
      <c r="V34" s="22">
        <v>7.3562294646887266E-2</v>
      </c>
      <c r="W34" s="22">
        <v>5.2538127922009459E-2</v>
      </c>
    </row>
    <row r="35" spans="1:28" x14ac:dyDescent="0.2">
      <c r="C35" s="67"/>
      <c r="D35" s="67">
        <v>22.539020538330078</v>
      </c>
      <c r="E35" s="67">
        <v>23.672431945800781</v>
      </c>
      <c r="F35" s="67">
        <v>23.69135856628418</v>
      </c>
      <c r="R35" s="22" t="s">
        <v>27</v>
      </c>
      <c r="S35" s="22">
        <v>0</v>
      </c>
      <c r="T35" s="22">
        <v>0.12126453272181376</v>
      </c>
      <c r="U35" s="22">
        <v>0.12894379659169711</v>
      </c>
      <c r="V35" s="52">
        <v>9.5747596676186111E-2</v>
      </c>
      <c r="W35" s="52">
        <v>2.0023450424321101E-2</v>
      </c>
    </row>
    <row r="36" spans="1:28" x14ac:dyDescent="0.2">
      <c r="B36" s="3">
        <v>18.100500106811523</v>
      </c>
      <c r="C36" s="67">
        <v>23.132707595825195</v>
      </c>
      <c r="D36" s="67">
        <v>22.67332649230957</v>
      </c>
      <c r="E36" s="67">
        <v>23.425039291381836</v>
      </c>
      <c r="F36" s="67"/>
    </row>
    <row r="37" spans="1:28" x14ac:dyDescent="0.2">
      <c r="B37" s="3">
        <v>18.058483123779297</v>
      </c>
      <c r="C37" s="67">
        <v>23.056493759155273</v>
      </c>
      <c r="D37" s="67"/>
      <c r="E37" s="67"/>
      <c r="F37" s="67">
        <v>23.707530975341797</v>
      </c>
    </row>
    <row r="38" spans="1:28" x14ac:dyDescent="0.2">
      <c r="A38" s="9" t="s">
        <v>1</v>
      </c>
      <c r="B38" s="40">
        <f t="shared" ref="B38" si="29">AVERAGE(B35:B37)</f>
        <v>18.07949161529541</v>
      </c>
      <c r="C38" s="15">
        <f t="shared" ref="C38:F38" si="30">AVERAGE(C35:C37)</f>
        <v>23.094600677490234</v>
      </c>
      <c r="D38" s="16">
        <f t="shared" si="30"/>
        <v>22.606173515319824</v>
      </c>
      <c r="E38" s="34">
        <f t="shared" si="30"/>
        <v>23.548735618591309</v>
      </c>
      <c r="F38" s="34">
        <f t="shared" si="30"/>
        <v>23.699444770812988</v>
      </c>
    </row>
    <row r="39" spans="1:28" x14ac:dyDescent="0.2">
      <c r="A39" s="9" t="s">
        <v>2</v>
      </c>
      <c r="B39" s="35">
        <f>B38-B38</f>
        <v>0</v>
      </c>
      <c r="C39" s="14">
        <f>C38-B38</f>
        <v>5.0151090621948242</v>
      </c>
      <c r="D39" s="14">
        <f>D38-B38</f>
        <v>4.5266819000244141</v>
      </c>
      <c r="E39" s="36">
        <f>E38-B38</f>
        <v>5.4692440032958984</v>
      </c>
      <c r="F39" s="36">
        <f>F38-B38</f>
        <v>5.6199531555175781</v>
      </c>
    </row>
    <row r="40" spans="1:28" ht="16" thickBot="1" x14ac:dyDescent="0.25">
      <c r="A40" s="9" t="s">
        <v>3</v>
      </c>
      <c r="B40" s="37">
        <f t="shared" ref="B40" si="31">2^-B39</f>
        <v>1</v>
      </c>
      <c r="C40" s="38">
        <f t="shared" ref="C40:F40" si="32">2^-C39</f>
        <v>3.0924432656472021E-2</v>
      </c>
      <c r="D40" s="38">
        <f t="shared" si="32"/>
        <v>4.3384337231638072E-2</v>
      </c>
      <c r="E40" s="39">
        <f t="shared" si="32"/>
        <v>2.2573219331659712E-2</v>
      </c>
      <c r="F40" s="39">
        <f t="shared" si="32"/>
        <v>2.0334126732114804E-2</v>
      </c>
      <c r="X40" s="21"/>
    </row>
    <row r="41" spans="1:28" ht="16" thickBot="1" x14ac:dyDescent="0.25">
      <c r="B41" s="5"/>
      <c r="C41" s="5"/>
      <c r="D41" s="5"/>
      <c r="E41" s="5"/>
      <c r="F41" s="5"/>
      <c r="V41" s="8"/>
      <c r="X41" s="21"/>
    </row>
    <row r="42" spans="1:28" x14ac:dyDescent="0.2">
      <c r="B42" s="31" t="s">
        <v>83</v>
      </c>
      <c r="C42" s="32" t="s">
        <v>154</v>
      </c>
      <c r="D42" s="32" t="s">
        <v>165</v>
      </c>
      <c r="E42" s="31" t="s">
        <v>176</v>
      </c>
      <c r="F42" s="56" t="s">
        <v>186</v>
      </c>
      <c r="V42" s="8"/>
      <c r="X42" s="21"/>
    </row>
    <row r="43" spans="1:28" x14ac:dyDescent="0.2">
      <c r="C43" s="67">
        <v>22.962684631347656</v>
      </c>
      <c r="D43" s="67">
        <v>23.105743408203125</v>
      </c>
      <c r="E43" s="67">
        <v>24.175439834594727</v>
      </c>
      <c r="F43" s="67">
        <v>23.326976776123047</v>
      </c>
      <c r="X43" s="21"/>
    </row>
    <row r="44" spans="1:28" x14ac:dyDescent="0.2">
      <c r="B44" s="3">
        <v>17.915725708007812</v>
      </c>
      <c r="C44" s="67">
        <v>23.373106002807617</v>
      </c>
      <c r="D44" s="67">
        <v>23.309524536132812</v>
      </c>
      <c r="E44" s="67">
        <v>24.127866744995117</v>
      </c>
      <c r="F44" s="67"/>
      <c r="I44"/>
      <c r="J44"/>
      <c r="K44"/>
      <c r="L44"/>
      <c r="M44"/>
      <c r="N44"/>
      <c r="O44"/>
      <c r="P44"/>
      <c r="Q44"/>
      <c r="R44"/>
      <c r="X44" s="21"/>
    </row>
    <row r="45" spans="1:28" x14ac:dyDescent="0.2">
      <c r="B45" s="3">
        <v>18.149982452392578</v>
      </c>
      <c r="C45" s="67">
        <v>22.805171966552734</v>
      </c>
      <c r="D45" s="67">
        <v>22.800542831420898</v>
      </c>
      <c r="E45" s="67">
        <v>24.173955917358398</v>
      </c>
      <c r="F45" s="67">
        <v>23.465723037719727</v>
      </c>
      <c r="X45" s="21"/>
    </row>
    <row r="46" spans="1:28" x14ac:dyDescent="0.2">
      <c r="A46" s="9" t="s">
        <v>1</v>
      </c>
      <c r="B46" s="41">
        <f t="shared" ref="B46" si="33">AVERAGE(B43:B45)</f>
        <v>18.032854080200195</v>
      </c>
      <c r="C46" s="13">
        <f t="shared" ref="C46:F46" si="34">AVERAGE(C43:C45)</f>
        <v>23.046987533569336</v>
      </c>
      <c r="D46" s="16">
        <f t="shared" si="34"/>
        <v>23.071936925252277</v>
      </c>
      <c r="E46" s="42">
        <f t="shared" si="34"/>
        <v>24.159087498982746</v>
      </c>
      <c r="F46" s="42">
        <f t="shared" si="34"/>
        <v>23.396349906921387</v>
      </c>
      <c r="V46" s="8"/>
      <c r="X46" s="21"/>
    </row>
    <row r="47" spans="1:28" x14ac:dyDescent="0.2">
      <c r="A47" s="9" t="s">
        <v>2</v>
      </c>
      <c r="B47" s="35">
        <f>B46-B46</f>
        <v>0</v>
      </c>
      <c r="C47" s="14">
        <f>C46-B46</f>
        <v>5.0141334533691406</v>
      </c>
      <c r="D47" s="14">
        <f>D46-B46</f>
        <v>5.0390828450520821</v>
      </c>
      <c r="E47" s="36">
        <f>E46-B46</f>
        <v>6.1262334187825509</v>
      </c>
      <c r="F47" s="36">
        <f>F46-B46</f>
        <v>5.3634958267211914</v>
      </c>
      <c r="X47" s="21"/>
    </row>
    <row r="48" spans="1:28" ht="16" thickBot="1" x14ac:dyDescent="0.25">
      <c r="A48" s="9" t="s">
        <v>3</v>
      </c>
      <c r="B48" s="37">
        <f t="shared" ref="B48" si="35">2^-B47</f>
        <v>1</v>
      </c>
      <c r="C48" s="38">
        <f t="shared" ref="C48:F48" si="36">2^-C47</f>
        <v>3.094535208297032E-2</v>
      </c>
      <c r="D48" s="38">
        <f t="shared" si="36"/>
        <v>3.0414796358680395E-2</v>
      </c>
      <c r="E48" s="39">
        <f t="shared" si="36"/>
        <v>1.4315943658020011E-2</v>
      </c>
      <c r="F48" s="39">
        <f t="shared" si="36"/>
        <v>2.4289964190037962E-2</v>
      </c>
      <c r="V48" s="8"/>
      <c r="X48" s="21"/>
      <c r="AA48" s="50"/>
      <c r="AB48" s="50"/>
    </row>
    <row r="49" spans="1:31" x14ac:dyDescent="0.2">
      <c r="V49" s="8"/>
      <c r="X49"/>
      <c r="AA49" s="50"/>
      <c r="AB49" s="50"/>
    </row>
    <row r="50" spans="1:31" x14ac:dyDescent="0.2">
      <c r="Q50" s="18"/>
      <c r="X50"/>
      <c r="AA50" s="50"/>
      <c r="AB50" s="50"/>
    </row>
    <row r="51" spans="1:31" x14ac:dyDescent="0.2">
      <c r="J51" s="67"/>
      <c r="K51" s="67"/>
      <c r="L51" s="67"/>
      <c r="M51" s="67"/>
      <c r="N51" s="67"/>
      <c r="X51"/>
      <c r="AA51" s="50"/>
      <c r="AB51" s="50"/>
    </row>
    <row r="52" spans="1:31" x14ac:dyDescent="0.2">
      <c r="J52" s="67"/>
      <c r="K52" s="67"/>
      <c r="L52" s="67"/>
      <c r="M52" s="67"/>
      <c r="N52" s="67"/>
      <c r="X52"/>
      <c r="AA52" s="43"/>
      <c r="AB52" s="50"/>
    </row>
    <row r="53" spans="1:31" x14ac:dyDescent="0.2">
      <c r="J53" s="67"/>
      <c r="K53" s="67"/>
      <c r="L53" s="67"/>
      <c r="M53" s="67"/>
      <c r="N53" s="67"/>
      <c r="U53" s="8"/>
      <c r="V53" s="8"/>
      <c r="X53"/>
      <c r="AA53" s="50"/>
      <c r="AB53" s="50"/>
    </row>
    <row r="54" spans="1:31" x14ac:dyDescent="0.2">
      <c r="J54" s="67"/>
      <c r="K54" s="67"/>
      <c r="L54" s="67"/>
      <c r="M54" s="67"/>
      <c r="N54" s="67"/>
      <c r="X54"/>
      <c r="AA54" s="43"/>
      <c r="AB54" s="50"/>
    </row>
    <row r="55" spans="1:31" x14ac:dyDescent="0.2">
      <c r="J55" s="67"/>
      <c r="K55" s="67"/>
      <c r="L55" s="67"/>
      <c r="M55" s="67"/>
      <c r="N55" s="67"/>
      <c r="U55" s="8"/>
      <c r="V55" s="67"/>
      <c r="W55" s="67"/>
      <c r="X55" s="67"/>
      <c r="Y55" s="67"/>
      <c r="Z55" s="67"/>
      <c r="AA55" s="67"/>
      <c r="AB55" s="67"/>
      <c r="AC55" s="67"/>
      <c r="AD55" s="67"/>
      <c r="AE55" s="67"/>
    </row>
    <row r="56" spans="1:31" x14ac:dyDescent="0.2">
      <c r="J56" s="67"/>
      <c r="K56" s="67"/>
      <c r="L56" s="67"/>
      <c r="M56" s="67"/>
      <c r="N56" s="67"/>
      <c r="U56" s="8"/>
      <c r="V56" s="67"/>
      <c r="W56" s="67"/>
      <c r="X56" s="67"/>
      <c r="Y56" s="67"/>
      <c r="Z56" s="67"/>
      <c r="AA56" s="67"/>
      <c r="AB56" s="67"/>
      <c r="AC56" s="67"/>
      <c r="AD56" s="67"/>
      <c r="AE56" s="67"/>
    </row>
    <row r="57" spans="1:31" x14ac:dyDescent="0.2">
      <c r="V57" s="67"/>
      <c r="W57" s="67"/>
      <c r="X57" s="67"/>
      <c r="Y57" s="67"/>
      <c r="Z57" s="67"/>
      <c r="AA57" s="67"/>
      <c r="AB57" s="67"/>
      <c r="AC57" s="67"/>
      <c r="AD57" s="67"/>
      <c r="AE57" s="67"/>
    </row>
    <row r="58" spans="1:31" x14ac:dyDescent="0.2">
      <c r="V58" s="67"/>
      <c r="W58" s="67"/>
      <c r="X58" s="67"/>
      <c r="Y58" s="67"/>
      <c r="Z58" s="67"/>
      <c r="AA58" s="67"/>
      <c r="AB58" s="67"/>
      <c r="AC58" s="67"/>
      <c r="AD58" s="67"/>
      <c r="AE58" s="67"/>
    </row>
    <row r="59" spans="1:31" x14ac:dyDescent="0.2">
      <c r="A59" s="19"/>
      <c r="B59" s="19"/>
      <c r="C59" s="19"/>
      <c r="D59" s="19"/>
      <c r="E59" s="19"/>
      <c r="Q59" s="7"/>
      <c r="R59" s="7"/>
      <c r="S59" s="7"/>
      <c r="T59" s="7"/>
      <c r="V59" s="67"/>
      <c r="W59" s="67"/>
      <c r="X59" s="67"/>
      <c r="Y59" s="67"/>
      <c r="Z59" s="67"/>
      <c r="AA59" s="67"/>
      <c r="AB59" s="67"/>
      <c r="AC59" s="67"/>
      <c r="AD59" s="67"/>
      <c r="AE59" s="67"/>
    </row>
    <row r="60" spans="1:31" ht="20" thickBot="1" x14ac:dyDescent="0.3">
      <c r="A60" s="1" t="s">
        <v>30</v>
      </c>
      <c r="B60" s="2" t="s">
        <v>0</v>
      </c>
      <c r="I60"/>
      <c r="J60"/>
      <c r="K60"/>
      <c r="L60"/>
      <c r="M60"/>
      <c r="N60"/>
      <c r="O60"/>
      <c r="P60" s="21"/>
      <c r="U60" s="8"/>
      <c r="V60" s="67"/>
      <c r="W60" s="67"/>
      <c r="X60" s="67"/>
      <c r="Y60" s="67"/>
      <c r="Z60" s="67"/>
      <c r="AA60" s="67"/>
      <c r="AB60" s="67"/>
      <c r="AC60" s="67"/>
      <c r="AD60" s="67"/>
      <c r="AE60" s="67"/>
    </row>
    <row r="61" spans="1:31" x14ac:dyDescent="0.2">
      <c r="B61" s="31" t="s">
        <v>84</v>
      </c>
      <c r="C61" s="32" t="s">
        <v>155</v>
      </c>
      <c r="D61" s="32" t="s">
        <v>166</v>
      </c>
      <c r="E61" s="31" t="s">
        <v>177</v>
      </c>
      <c r="F61" s="61" t="s">
        <v>187</v>
      </c>
      <c r="G61" s="18"/>
      <c r="I61"/>
      <c r="J61"/>
      <c r="K61"/>
      <c r="L61"/>
      <c r="M61"/>
      <c r="N61"/>
      <c r="O61"/>
      <c r="P61" s="21"/>
      <c r="Q61" s="7"/>
      <c r="R61" s="7"/>
      <c r="S61" s="7"/>
      <c r="T61" s="7"/>
      <c r="V61" s="67"/>
      <c r="W61" s="67"/>
      <c r="X61" s="67"/>
      <c r="Y61" s="67"/>
      <c r="Z61" s="67"/>
      <c r="AA61" s="67"/>
      <c r="AB61" s="67"/>
      <c r="AC61" s="67"/>
      <c r="AD61" s="67"/>
      <c r="AE61" s="67"/>
    </row>
    <row r="62" spans="1:31" x14ac:dyDescent="0.2">
      <c r="B62" s="3">
        <v>18.396074295043945</v>
      </c>
      <c r="C62" s="67"/>
      <c r="D62" s="67">
        <v>22.400730133056641</v>
      </c>
      <c r="E62" s="67">
        <v>23.736106872558594</v>
      </c>
      <c r="F62" s="67">
        <v>23.866010665893555</v>
      </c>
      <c r="G62" s="55"/>
      <c r="Q62" s="7"/>
      <c r="R62" s="7"/>
      <c r="S62" s="7"/>
      <c r="T62" s="7"/>
      <c r="U62" s="8"/>
      <c r="V62" s="67"/>
      <c r="W62" s="67"/>
      <c r="X62" s="67"/>
      <c r="Y62" s="67"/>
      <c r="Z62" s="67"/>
      <c r="AA62" s="67"/>
      <c r="AB62" s="67"/>
      <c r="AC62" s="67"/>
      <c r="AD62" s="67"/>
      <c r="AE62" s="67"/>
    </row>
    <row r="63" spans="1:31" x14ac:dyDescent="0.2">
      <c r="B63" s="3">
        <v>18.249900817871094</v>
      </c>
      <c r="C63" s="67">
        <v>22.885519027709961</v>
      </c>
      <c r="D63" s="67">
        <v>22.502689361572266</v>
      </c>
      <c r="E63" s="67"/>
      <c r="F63" s="67">
        <v>23.528829574584961</v>
      </c>
      <c r="G63" s="55"/>
      <c r="U63" s="8"/>
      <c r="V63" s="67"/>
      <c r="W63" s="67"/>
      <c r="X63" s="67"/>
      <c r="Y63" s="67"/>
      <c r="Z63" s="67"/>
      <c r="AA63" s="67"/>
      <c r="AB63" s="67"/>
      <c r="AC63" s="67"/>
      <c r="AD63" s="67"/>
      <c r="AE63" s="67"/>
    </row>
    <row r="64" spans="1:31" x14ac:dyDescent="0.2">
      <c r="B64" s="3">
        <v>18.244842529296875</v>
      </c>
      <c r="C64" s="67">
        <v>22.932624816894531</v>
      </c>
      <c r="D64" s="67">
        <v>22.453756332397461</v>
      </c>
      <c r="E64" s="67">
        <v>23.566329956054688</v>
      </c>
      <c r="F64" s="67">
        <v>23.379287719726562</v>
      </c>
      <c r="G64" s="55"/>
      <c r="V64" s="67"/>
      <c r="W64" s="67"/>
      <c r="X64" s="67"/>
      <c r="Y64" s="67"/>
      <c r="Z64" s="67"/>
      <c r="AA64" s="67"/>
      <c r="AB64" s="67"/>
      <c r="AC64" s="67"/>
      <c r="AD64" s="67"/>
      <c r="AE64" s="67"/>
    </row>
    <row r="65" spans="1:31" x14ac:dyDescent="0.2">
      <c r="A65" s="9" t="s">
        <v>1</v>
      </c>
      <c r="B65" s="33">
        <f>AVERAGE(B62:B64)</f>
        <v>18.296939214070637</v>
      </c>
      <c r="C65" s="11">
        <f>AVERAGE(C62:C64)</f>
        <v>22.909071922302246</v>
      </c>
      <c r="D65" s="12">
        <f t="shared" ref="D65" si="37">AVERAGE(D62:D64)</f>
        <v>22.452391942342121</v>
      </c>
      <c r="E65" s="34">
        <f>AVERAGE(E62:E64)</f>
        <v>23.651218414306641</v>
      </c>
      <c r="F65" s="34">
        <f>AVERAGE(F62:F64)</f>
        <v>23.591375986735027</v>
      </c>
      <c r="G65" s="10"/>
      <c r="J65" s="67"/>
      <c r="K65" s="67"/>
      <c r="L65" s="67"/>
      <c r="M65" s="67"/>
      <c r="N65" s="67"/>
      <c r="O65" s="67"/>
      <c r="P65" s="67"/>
      <c r="Q65" s="67"/>
      <c r="R65" s="67"/>
      <c r="S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</row>
    <row r="66" spans="1:31" x14ac:dyDescent="0.2">
      <c r="A66" s="9" t="s">
        <v>2</v>
      </c>
      <c r="B66" s="35">
        <f>B65-B65</f>
        <v>0</v>
      </c>
      <c r="C66" s="14">
        <f>C65-B65</f>
        <v>4.6121327082316093</v>
      </c>
      <c r="D66" s="14">
        <f>D65-B65</f>
        <v>4.1554527282714844</v>
      </c>
      <c r="E66" s="36">
        <f>E65-B65</f>
        <v>5.3542792002360038</v>
      </c>
      <c r="F66" s="36">
        <f>F65-B65</f>
        <v>5.2944367726643904</v>
      </c>
      <c r="G66" s="5"/>
      <c r="I66"/>
      <c r="J66" s="67"/>
      <c r="K66" s="67"/>
      <c r="L66" s="67"/>
      <c r="M66" s="67"/>
      <c r="N66" s="67"/>
      <c r="O66" s="67"/>
      <c r="P66" s="67"/>
      <c r="Q66" s="67"/>
      <c r="R66" s="67"/>
      <c r="S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</row>
    <row r="67" spans="1:31" ht="16" thickBot="1" x14ac:dyDescent="0.25">
      <c r="A67" s="9" t="s">
        <v>3</v>
      </c>
      <c r="B67" s="37">
        <v>1</v>
      </c>
      <c r="C67" s="38">
        <f>2^-C66</f>
        <v>4.0889303302755621E-2</v>
      </c>
      <c r="D67" s="38">
        <f>2^-D66</f>
        <v>5.611566103648389E-2</v>
      </c>
      <c r="E67" s="39">
        <f>2^-E66</f>
        <v>2.4445636834210419E-2</v>
      </c>
      <c r="F67" s="39">
        <f>2^-F66</f>
        <v>2.5480956197058657E-2</v>
      </c>
      <c r="G67" s="5"/>
      <c r="I67"/>
      <c r="J67" s="67"/>
      <c r="K67" s="67"/>
      <c r="L67" s="67"/>
      <c r="M67" s="67"/>
      <c r="N67" s="67"/>
      <c r="O67" s="67"/>
      <c r="P67" s="67"/>
      <c r="Q67" s="67"/>
      <c r="R67" s="67"/>
      <c r="S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</row>
    <row r="68" spans="1:31" ht="16" thickBot="1" x14ac:dyDescent="0.25">
      <c r="B68" s="5"/>
      <c r="C68" s="5"/>
      <c r="D68" s="5"/>
      <c r="E68" s="5"/>
      <c r="F68" s="5"/>
      <c r="J68" s="67"/>
      <c r="K68" s="67"/>
      <c r="L68" s="67"/>
      <c r="M68" s="67"/>
      <c r="N68" s="67"/>
      <c r="O68" s="67"/>
      <c r="P68" s="67"/>
      <c r="Q68" s="67"/>
      <c r="R68" s="67"/>
      <c r="S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</row>
    <row r="69" spans="1:31" x14ac:dyDescent="0.2">
      <c r="B69" s="31" t="s">
        <v>85</v>
      </c>
      <c r="C69" s="32" t="s">
        <v>156</v>
      </c>
      <c r="D69" s="32" t="s">
        <v>167</v>
      </c>
      <c r="E69" s="31" t="s">
        <v>178</v>
      </c>
      <c r="F69" s="61" t="s">
        <v>188</v>
      </c>
      <c r="G69" s="18"/>
      <c r="J69" s="67"/>
      <c r="K69" s="67"/>
      <c r="L69" s="67"/>
      <c r="M69" s="67"/>
      <c r="N69" s="67"/>
      <c r="O69" s="67"/>
      <c r="P69" s="67"/>
      <c r="Q69" s="67"/>
      <c r="R69" s="67"/>
      <c r="S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</row>
    <row r="70" spans="1:31" x14ac:dyDescent="0.2">
      <c r="C70" s="67">
        <v>23.112686157226562</v>
      </c>
      <c r="D70" s="67">
        <v>22.871007919311523</v>
      </c>
      <c r="E70" s="67">
        <v>23.982809066772461</v>
      </c>
      <c r="F70" s="67">
        <v>23.577371597290039</v>
      </c>
      <c r="G70" s="55"/>
      <c r="J70" s="67"/>
      <c r="K70" s="67"/>
      <c r="L70" s="67"/>
      <c r="M70" s="67"/>
      <c r="N70" s="67"/>
      <c r="O70" s="67"/>
      <c r="P70" s="67"/>
      <c r="Q70" s="67"/>
      <c r="R70" s="67"/>
      <c r="S70" s="67"/>
      <c r="V70"/>
      <c r="W70"/>
      <c r="X70"/>
      <c r="Y70"/>
      <c r="Z70"/>
      <c r="AA70"/>
      <c r="AB70"/>
      <c r="AC70"/>
      <c r="AD70"/>
      <c r="AE70"/>
    </row>
    <row r="71" spans="1:31" x14ac:dyDescent="0.2">
      <c r="B71" s="3">
        <v>18.020612716674805</v>
      </c>
      <c r="C71" s="67">
        <v>22.976564407348633</v>
      </c>
      <c r="D71" s="67">
        <v>22.913930892944336</v>
      </c>
      <c r="E71" s="67">
        <v>23.87714958190918</v>
      </c>
      <c r="F71" s="67">
        <v>23.427827835083008</v>
      </c>
      <c r="G71" s="55"/>
      <c r="J71" s="67"/>
      <c r="K71" s="67"/>
      <c r="L71" s="67"/>
      <c r="M71" s="67"/>
      <c r="N71" s="67"/>
      <c r="O71" s="67"/>
      <c r="P71" s="67"/>
      <c r="Q71" s="67"/>
      <c r="R71" s="67"/>
      <c r="S71" s="67"/>
      <c r="X71"/>
    </row>
    <row r="72" spans="1:31" x14ac:dyDescent="0.2">
      <c r="B72" s="3">
        <v>18.213245391845703</v>
      </c>
      <c r="C72" s="67">
        <v>22.982666015625</v>
      </c>
      <c r="D72" s="67">
        <v>22.570999145507812</v>
      </c>
      <c r="E72" s="67"/>
      <c r="F72" s="67"/>
      <c r="G72" s="55"/>
      <c r="I72"/>
      <c r="J72" s="67"/>
      <c r="K72" s="67"/>
      <c r="L72" s="67"/>
      <c r="M72" s="67"/>
      <c r="N72" s="67"/>
      <c r="O72" s="67"/>
      <c r="P72" s="67"/>
      <c r="Q72" s="67"/>
      <c r="R72" s="67"/>
      <c r="S72" s="67"/>
      <c r="X72"/>
    </row>
    <row r="73" spans="1:31" x14ac:dyDescent="0.2">
      <c r="A73" s="9" t="s">
        <v>1</v>
      </c>
      <c r="B73" s="40">
        <f t="shared" ref="B73" si="38">AVERAGE(B70:B72)</f>
        <v>18.116929054260254</v>
      </c>
      <c r="C73" s="15">
        <f t="shared" ref="C73:F73" si="39">AVERAGE(C70:C72)</f>
        <v>23.023972193400066</v>
      </c>
      <c r="D73" s="16">
        <f t="shared" si="39"/>
        <v>22.785312652587891</v>
      </c>
      <c r="E73" s="34">
        <f t="shared" si="39"/>
        <v>23.92997932434082</v>
      </c>
      <c r="F73" s="34">
        <f t="shared" si="39"/>
        <v>23.502599716186523</v>
      </c>
      <c r="G73" s="10"/>
      <c r="I73"/>
      <c r="J73" s="67"/>
      <c r="K73" s="67"/>
      <c r="L73" s="67"/>
      <c r="M73" s="67"/>
      <c r="N73" s="67"/>
      <c r="O73" s="67"/>
      <c r="P73" s="67"/>
      <c r="Q73" s="67"/>
      <c r="R73" s="67"/>
      <c r="S73" s="67"/>
      <c r="X73"/>
    </row>
    <row r="74" spans="1:31" x14ac:dyDescent="0.2">
      <c r="A74" s="9" t="s">
        <v>2</v>
      </c>
      <c r="B74" s="35">
        <f>B73-B73</f>
        <v>0</v>
      </c>
      <c r="C74" s="14">
        <f>C73-B73</f>
        <v>4.9070431391398124</v>
      </c>
      <c r="D74" s="14">
        <f>D73-B73</f>
        <v>4.6683835983276367</v>
      </c>
      <c r="E74" s="36">
        <f>E73-B73</f>
        <v>5.8130502700805664</v>
      </c>
      <c r="F74" s="36">
        <f>F73-B73</f>
        <v>5.3856706619262695</v>
      </c>
      <c r="G74" s="5"/>
      <c r="I74"/>
      <c r="J74" s="67"/>
      <c r="K74" s="67"/>
      <c r="L74" s="67"/>
      <c r="M74" s="67"/>
      <c r="N74" s="67"/>
      <c r="O74" s="67"/>
      <c r="P74" s="67"/>
      <c r="Q74" s="67"/>
      <c r="R74" s="67"/>
      <c r="S74" s="67"/>
      <c r="X74"/>
    </row>
    <row r="75" spans="1:31" ht="16" thickBot="1" x14ac:dyDescent="0.25">
      <c r="A75" s="9" t="s">
        <v>3</v>
      </c>
      <c r="B75" s="37">
        <f t="shared" ref="B75" si="40">2^-B74</f>
        <v>1</v>
      </c>
      <c r="C75" s="38">
        <f t="shared" ref="C75:F75" si="41">2^-C74</f>
        <v>3.3329809015704398E-2</v>
      </c>
      <c r="D75" s="38">
        <f t="shared" si="41"/>
        <v>3.9325703966456779E-2</v>
      </c>
      <c r="E75" s="39">
        <f t="shared" si="41"/>
        <v>1.7786786920650898E-2</v>
      </c>
      <c r="F75" s="39">
        <f t="shared" si="41"/>
        <v>2.3919471736486793E-2</v>
      </c>
      <c r="G75" s="5"/>
      <c r="H75" s="5"/>
      <c r="I75" s="5"/>
      <c r="J75" s="67"/>
      <c r="K75" s="67"/>
      <c r="L75" s="67"/>
      <c r="M75" s="67"/>
      <c r="N75" s="67"/>
      <c r="O75" s="67"/>
      <c r="P75" s="67"/>
      <c r="Q75" s="67"/>
      <c r="R75" s="67"/>
      <c r="S75" s="67"/>
      <c r="X75"/>
    </row>
    <row r="76" spans="1:31" ht="16" thickBot="1" x14ac:dyDescent="0.25">
      <c r="B76" s="5"/>
      <c r="C76" s="5"/>
      <c r="D76" s="5"/>
      <c r="E76" s="5"/>
      <c r="F76" s="5"/>
      <c r="I76" s="18"/>
      <c r="J76" s="67"/>
      <c r="K76" s="67"/>
      <c r="L76" s="67"/>
      <c r="M76" s="67"/>
      <c r="N76" s="67"/>
      <c r="O76" s="67"/>
      <c r="P76" s="67"/>
      <c r="Q76" s="67"/>
      <c r="R76" s="67"/>
      <c r="S76" s="67"/>
      <c r="X76"/>
    </row>
    <row r="77" spans="1:31" x14ac:dyDescent="0.2">
      <c r="B77" s="31" t="s">
        <v>86</v>
      </c>
      <c r="C77" s="32" t="s">
        <v>157</v>
      </c>
      <c r="D77" s="32" t="s">
        <v>168</v>
      </c>
      <c r="E77" s="31" t="s">
        <v>179</v>
      </c>
      <c r="F77" s="61" t="s">
        <v>189</v>
      </c>
      <c r="G77" s="18"/>
      <c r="J77" s="67"/>
      <c r="K77" s="67"/>
      <c r="L77" s="67"/>
      <c r="M77" s="67"/>
      <c r="N77" s="67"/>
      <c r="O77" s="67"/>
      <c r="P77" s="67"/>
      <c r="Q77" s="67"/>
      <c r="R77" s="67"/>
      <c r="S77" s="67"/>
      <c r="X77"/>
    </row>
    <row r="78" spans="1:31" x14ac:dyDescent="0.2">
      <c r="B78" s="3">
        <v>17.66526985168457</v>
      </c>
      <c r="C78" s="67">
        <v>23.361425399780273</v>
      </c>
      <c r="D78" s="67">
        <v>22.45263671875</v>
      </c>
      <c r="E78" s="67">
        <v>23.23188591003418</v>
      </c>
      <c r="F78" s="67"/>
      <c r="G78" s="55"/>
      <c r="J78" s="67"/>
      <c r="K78" s="67"/>
      <c r="L78" s="67"/>
      <c r="M78" s="67"/>
      <c r="N78" s="67"/>
      <c r="O78" s="67"/>
      <c r="P78" s="67"/>
      <c r="Q78" s="67"/>
      <c r="R78" s="67"/>
      <c r="S78" s="67"/>
      <c r="X78"/>
    </row>
    <row r="79" spans="1:31" x14ac:dyDescent="0.2">
      <c r="B79" s="3">
        <v>17.957113265991211</v>
      </c>
      <c r="C79" s="67">
        <v>22.470460891723633</v>
      </c>
      <c r="D79" s="67">
        <v>22.341024398803711</v>
      </c>
      <c r="E79" s="67">
        <v>22.921680450439453</v>
      </c>
      <c r="F79" s="67">
        <v>22.877120971679688</v>
      </c>
      <c r="G79" s="55"/>
      <c r="J79" s="67"/>
      <c r="K79" s="67"/>
      <c r="L79" s="67"/>
      <c r="M79" s="67"/>
      <c r="N79" s="67"/>
      <c r="O79" s="67"/>
      <c r="P79" s="67"/>
      <c r="Q79" s="67"/>
      <c r="R79" s="67"/>
      <c r="S79" s="67"/>
      <c r="X79"/>
    </row>
    <row r="80" spans="1:31" x14ac:dyDescent="0.2">
      <c r="B80" s="3">
        <v>17.288398742675781</v>
      </c>
      <c r="C80" s="67">
        <v>22.991781234741211</v>
      </c>
      <c r="D80" s="67">
        <v>22.193466186523438</v>
      </c>
      <c r="E80" s="67">
        <v>23.113582611083984</v>
      </c>
      <c r="F80" s="67">
        <v>22.9517822265625</v>
      </c>
      <c r="G80" s="55"/>
      <c r="I80" s="44"/>
      <c r="J80" s="44"/>
      <c r="K80" s="44"/>
      <c r="X80"/>
    </row>
    <row r="81" spans="1:24" x14ac:dyDescent="0.2">
      <c r="A81" s="9" t="s">
        <v>1</v>
      </c>
      <c r="B81" s="41">
        <f t="shared" ref="B81" si="42">AVERAGE(B78:B80)</f>
        <v>17.636927286783855</v>
      </c>
      <c r="C81" s="13">
        <f t="shared" ref="C81:F81" si="43">AVERAGE(C78:C80)</f>
        <v>22.941222508748371</v>
      </c>
      <c r="D81" s="16">
        <f t="shared" si="43"/>
        <v>22.329042434692383</v>
      </c>
      <c r="E81" s="42">
        <f t="shared" si="43"/>
        <v>23.089049657185871</v>
      </c>
      <c r="F81" s="42">
        <f t="shared" si="43"/>
        <v>22.914451599121094</v>
      </c>
      <c r="G81" s="10"/>
      <c r="I81" s="44"/>
      <c r="J81" s="44"/>
      <c r="K81" s="44"/>
      <c r="X81"/>
    </row>
    <row r="82" spans="1:24" x14ac:dyDescent="0.2">
      <c r="A82" s="9" t="s">
        <v>2</v>
      </c>
      <c r="B82" s="35">
        <f>B81-B81</f>
        <v>0</v>
      </c>
      <c r="C82" s="14">
        <f>C81-B81</f>
        <v>5.3042952219645159</v>
      </c>
      <c r="D82" s="14">
        <f>D81-B81</f>
        <v>4.6921151479085275</v>
      </c>
      <c r="E82" s="36">
        <f>E81-B81</f>
        <v>5.4521223704020159</v>
      </c>
      <c r="F82" s="36">
        <f>F81-B81</f>
        <v>5.2775243123372384</v>
      </c>
      <c r="G82" s="5"/>
      <c r="X82"/>
    </row>
    <row r="83" spans="1:24" ht="16" thickBot="1" x14ac:dyDescent="0.25">
      <c r="A83" s="9" t="s">
        <v>3</v>
      </c>
      <c r="B83" s="37">
        <f t="shared" ref="B83" si="44">2^-B82</f>
        <v>1</v>
      </c>
      <c r="C83" s="38">
        <f t="shared" ref="C83:F83" si="45">2^-C82</f>
        <v>2.5307429304333287E-2</v>
      </c>
      <c r="D83" s="38">
        <f t="shared" si="45"/>
        <v>3.8684108914646388E-2</v>
      </c>
      <c r="E83" s="39">
        <f t="shared" si="45"/>
        <v>2.2842710014442973E-2</v>
      </c>
      <c r="F83" s="39">
        <f t="shared" si="45"/>
        <v>2.5781422683753347E-2</v>
      </c>
      <c r="G83" s="5"/>
      <c r="X83"/>
    </row>
    <row r="84" spans="1:24" ht="16" thickBot="1" x14ac:dyDescent="0.25">
      <c r="A84" s="9"/>
      <c r="B84" s="5"/>
      <c r="C84" s="5"/>
      <c r="D84" s="5"/>
      <c r="E84" s="5"/>
      <c r="F84" s="5"/>
      <c r="X84"/>
    </row>
    <row r="85" spans="1:24" x14ac:dyDescent="0.2">
      <c r="B85" s="31" t="s">
        <v>87</v>
      </c>
      <c r="C85" s="32" t="s">
        <v>158</v>
      </c>
      <c r="D85" s="32" t="s">
        <v>169</v>
      </c>
      <c r="E85" s="31" t="s">
        <v>180</v>
      </c>
      <c r="F85" s="61" t="s">
        <v>190</v>
      </c>
      <c r="I85" s="44"/>
      <c r="J85" s="44"/>
      <c r="K85" s="44"/>
      <c r="X85"/>
    </row>
    <row r="86" spans="1:24" x14ac:dyDescent="0.2">
      <c r="B86" s="3">
        <v>19.012910842895508</v>
      </c>
      <c r="C86" s="67">
        <v>23.575702667236328</v>
      </c>
      <c r="D86" s="67">
        <v>23.105926513671875</v>
      </c>
      <c r="E86" s="67">
        <v>24.183326721191406</v>
      </c>
      <c r="F86" s="67"/>
      <c r="J86" s="21"/>
      <c r="X86"/>
    </row>
    <row r="87" spans="1:24" x14ac:dyDescent="0.2">
      <c r="B87" s="3">
        <v>17.963172912597656</v>
      </c>
      <c r="C87" s="67">
        <v>23.910614013671875</v>
      </c>
      <c r="D87" s="67">
        <v>23.218229293823242</v>
      </c>
      <c r="E87" s="67">
        <v>24.131162643432617</v>
      </c>
      <c r="F87" s="67">
        <v>24.79560661315918</v>
      </c>
      <c r="X87"/>
    </row>
    <row r="88" spans="1:24" x14ac:dyDescent="0.2">
      <c r="B88" s="3">
        <v>18.640998840332031</v>
      </c>
      <c r="C88" s="67"/>
      <c r="D88" s="67">
        <v>22.901729583740234</v>
      </c>
      <c r="E88" s="67">
        <v>24.468042373657227</v>
      </c>
      <c r="F88" s="67">
        <v>24.223470687866211</v>
      </c>
      <c r="X88"/>
    </row>
    <row r="89" spans="1:24" x14ac:dyDescent="0.2">
      <c r="A89" s="9" t="s">
        <v>1</v>
      </c>
      <c r="B89" s="40">
        <f t="shared" ref="B89" si="46">AVERAGE(B86:B88)</f>
        <v>18.539027531941731</v>
      </c>
      <c r="C89" s="15">
        <f t="shared" ref="C89:F89" si="47">AVERAGE(C86:C88)</f>
        <v>23.743158340454102</v>
      </c>
      <c r="D89" s="16">
        <f t="shared" si="47"/>
        <v>23.075295130411785</v>
      </c>
      <c r="E89" s="34">
        <f t="shared" si="47"/>
        <v>24.260843912760418</v>
      </c>
      <c r="F89" s="34">
        <f t="shared" si="47"/>
        <v>24.509538650512695</v>
      </c>
      <c r="X89"/>
    </row>
    <row r="90" spans="1:24" x14ac:dyDescent="0.2">
      <c r="A90" s="9" t="s">
        <v>2</v>
      </c>
      <c r="B90" s="35">
        <f>B89-B89</f>
        <v>0</v>
      </c>
      <c r="C90" s="14">
        <f>C89-B89</f>
        <v>5.204130808512371</v>
      </c>
      <c r="D90" s="14">
        <f>D89-B89</f>
        <v>4.5362675984700545</v>
      </c>
      <c r="E90" s="36">
        <f>E89-B89</f>
        <v>5.7218163808186873</v>
      </c>
      <c r="F90" s="36">
        <f>F89-B89</f>
        <v>5.9705111185709647</v>
      </c>
      <c r="X90"/>
    </row>
    <row r="91" spans="1:24" ht="16" thickBot="1" x14ac:dyDescent="0.25">
      <c r="A91" s="9" t="s">
        <v>3</v>
      </c>
      <c r="B91" s="37">
        <f t="shared" ref="B91" si="48">2^-B90</f>
        <v>1</v>
      </c>
      <c r="C91" s="38">
        <f t="shared" ref="C91:F91" si="49">2^-C90</f>
        <v>2.7126922415134321E-2</v>
      </c>
      <c r="D91" s="38">
        <f t="shared" si="49"/>
        <v>4.3097034206900128E-2</v>
      </c>
      <c r="E91" s="39">
        <f t="shared" si="49"/>
        <v>1.894792424366849E-2</v>
      </c>
      <c r="F91" s="39">
        <f t="shared" si="49"/>
        <v>1.5947663518671405E-2</v>
      </c>
    </row>
    <row r="92" spans="1:24" x14ac:dyDescent="0.2">
      <c r="B92" s="5"/>
      <c r="C92" s="5"/>
      <c r="D92" s="5"/>
      <c r="E92" s="5"/>
      <c r="F92" s="5"/>
    </row>
    <row r="93" spans="1:24" x14ac:dyDescent="0.2">
      <c r="B93" s="18"/>
      <c r="C93" s="18"/>
      <c r="D93" s="18"/>
      <c r="E93" s="18"/>
      <c r="F93" s="6"/>
    </row>
    <row r="94" spans="1:24" x14ac:dyDescent="0.2">
      <c r="B94" s="21"/>
      <c r="C94" s="21"/>
      <c r="D94" s="21"/>
      <c r="E94" s="21"/>
      <c r="F94" s="55"/>
    </row>
    <row r="95" spans="1:24" x14ac:dyDescent="0.2">
      <c r="B95" s="21"/>
      <c r="C95" s="21"/>
      <c r="D95" s="21"/>
      <c r="E95" s="21"/>
      <c r="F95" s="55"/>
      <c r="I95" s="21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spans="1:24" x14ac:dyDescent="0.2">
      <c r="B96" s="21"/>
      <c r="C96" s="21"/>
      <c r="D96" s="21"/>
      <c r="E96" s="21"/>
      <c r="F96" s="55"/>
      <c r="I96" s="21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x14ac:dyDescent="0.2">
      <c r="A97" s="9"/>
      <c r="B97" s="17"/>
      <c r="C97" s="20"/>
      <c r="D97" s="20"/>
      <c r="E97" s="17"/>
      <c r="F97" s="17"/>
      <c r="I97" s="21"/>
      <c r="J97" s="50"/>
      <c r="K97" s="50"/>
      <c r="L97" s="50"/>
      <c r="M97" s="50"/>
      <c r="N97" s="50"/>
      <c r="O97" s="50"/>
      <c r="P97" s="50"/>
      <c r="Q97" s="50"/>
      <c r="R97" s="50"/>
      <c r="S97" s="50"/>
    </row>
    <row r="98" spans="1:19" x14ac:dyDescent="0.2">
      <c r="A98" s="9"/>
      <c r="B98" s="5"/>
      <c r="C98" s="5"/>
      <c r="D98" s="5"/>
      <c r="E98" s="5"/>
      <c r="F98" s="5"/>
      <c r="I98" s="20"/>
      <c r="J98" s="50"/>
      <c r="K98" s="50"/>
      <c r="L98" s="50"/>
      <c r="M98" s="50"/>
      <c r="N98" s="50"/>
      <c r="O98" s="50"/>
      <c r="P98" s="50"/>
      <c r="Q98" s="50"/>
      <c r="R98" s="50"/>
      <c r="S98" s="50"/>
    </row>
    <row r="99" spans="1:19" x14ac:dyDescent="0.2">
      <c r="A99" s="9"/>
      <c r="B99" s="5"/>
      <c r="C99" s="5"/>
      <c r="D99" s="5"/>
      <c r="E99" s="5"/>
      <c r="F99" s="5"/>
      <c r="I99" s="5"/>
      <c r="J99" s="50"/>
      <c r="K99" s="50"/>
      <c r="L99" s="50"/>
      <c r="M99" s="50"/>
      <c r="N99" s="50"/>
      <c r="O99" s="50"/>
      <c r="P99" s="50"/>
      <c r="Q99" s="50"/>
      <c r="R99" s="50"/>
      <c r="S99" s="50"/>
    </row>
    <row r="100" spans="1:19" x14ac:dyDescent="0.2">
      <c r="A100" s="9"/>
      <c r="B100" s="5"/>
      <c r="C100" s="5"/>
      <c r="D100" s="5"/>
      <c r="E100" s="5"/>
      <c r="I100" s="5"/>
      <c r="J100" s="50"/>
      <c r="K100" s="50"/>
      <c r="L100" s="50"/>
      <c r="M100" s="50"/>
      <c r="N100" s="50"/>
      <c r="O100" s="50"/>
      <c r="P100" s="50"/>
      <c r="Q100" s="50"/>
      <c r="R100" s="50"/>
      <c r="S100" s="50"/>
    </row>
    <row r="101" spans="1:19" x14ac:dyDescent="0.2">
      <c r="A101" s="9"/>
      <c r="B101" s="5"/>
      <c r="C101" s="5"/>
      <c r="D101" s="5"/>
      <c r="E101" s="5"/>
      <c r="I101" s="5"/>
      <c r="J101" s="50"/>
      <c r="K101" s="50"/>
      <c r="L101" s="50"/>
      <c r="M101" s="50"/>
      <c r="N101" s="50"/>
      <c r="O101" s="50"/>
      <c r="P101" s="50"/>
      <c r="Q101" s="50"/>
      <c r="R101" s="50"/>
      <c r="S101" s="50"/>
    </row>
    <row r="102" spans="1:19" x14ac:dyDescent="0.2">
      <c r="B102" s="5"/>
      <c r="C102" s="5"/>
      <c r="D102" s="5"/>
      <c r="E102" s="5"/>
      <c r="I102" s="18"/>
      <c r="J102" s="50"/>
      <c r="K102" s="50"/>
      <c r="L102" s="50"/>
      <c r="M102" s="50"/>
      <c r="N102" s="50"/>
      <c r="O102" s="50"/>
      <c r="P102" s="50"/>
      <c r="Q102" s="50"/>
      <c r="R102" s="50"/>
      <c r="S102" s="50"/>
    </row>
    <row r="103" spans="1:19" x14ac:dyDescent="0.2">
      <c r="B103" s="18"/>
      <c r="C103" s="18"/>
      <c r="D103" s="18"/>
      <c r="E103" s="18"/>
      <c r="I103" s="21"/>
      <c r="J103" s="50"/>
      <c r="K103" s="50"/>
      <c r="L103" s="50"/>
      <c r="M103" s="50"/>
      <c r="N103" s="50"/>
      <c r="O103" s="50"/>
      <c r="P103" s="50"/>
      <c r="Q103" s="50"/>
      <c r="R103" s="50"/>
      <c r="S103" s="50"/>
    </row>
    <row r="104" spans="1:19" x14ac:dyDescent="0.2">
      <c r="B104" s="18"/>
      <c r="C104" s="18"/>
      <c r="D104" s="18"/>
      <c r="E104" s="18"/>
      <c r="F104" s="18"/>
      <c r="G104" s="18"/>
      <c r="I104" s="21"/>
      <c r="J104" s="50"/>
      <c r="K104" s="50"/>
      <c r="L104" s="50"/>
      <c r="M104" s="50"/>
      <c r="N104" s="50"/>
      <c r="O104" s="50"/>
      <c r="P104" s="50"/>
      <c r="Q104" s="50"/>
      <c r="R104" s="50"/>
      <c r="S104" s="50"/>
    </row>
    <row r="105" spans="1:19" x14ac:dyDescent="0.2">
      <c r="B105" s="21"/>
      <c r="C105" s="21"/>
      <c r="D105" s="21"/>
      <c r="E105" s="21"/>
      <c r="F105" s="21"/>
      <c r="G105" s="21"/>
      <c r="I105" s="21"/>
      <c r="J105" s="50"/>
      <c r="K105" s="50"/>
      <c r="L105" s="50"/>
      <c r="M105" s="50"/>
      <c r="N105" s="50"/>
      <c r="O105" s="50"/>
      <c r="P105" s="50"/>
      <c r="Q105" s="50"/>
      <c r="R105" s="50"/>
      <c r="S105" s="50"/>
    </row>
    <row r="106" spans="1:19" x14ac:dyDescent="0.2">
      <c r="B106" s="21"/>
      <c r="C106" s="21"/>
      <c r="D106" s="21"/>
      <c r="E106" s="21"/>
      <c r="F106" s="21"/>
      <c r="G106" s="21"/>
      <c r="I106" s="10"/>
      <c r="J106" s="50"/>
      <c r="K106" s="50"/>
      <c r="L106" s="50"/>
      <c r="M106" s="50"/>
      <c r="N106" s="50"/>
      <c r="O106" s="50"/>
      <c r="P106" s="50"/>
      <c r="Q106" s="50"/>
      <c r="R106" s="50"/>
      <c r="S106" s="50"/>
    </row>
    <row r="107" spans="1:19" x14ac:dyDescent="0.2">
      <c r="B107" s="21"/>
      <c r="C107" s="21"/>
      <c r="D107" s="21"/>
      <c r="E107" s="21"/>
      <c r="F107" s="21"/>
      <c r="G107" s="21"/>
      <c r="I107" s="5"/>
      <c r="J107" s="50"/>
      <c r="K107" s="50"/>
      <c r="L107" s="50"/>
      <c r="M107" s="50"/>
      <c r="N107" s="50"/>
      <c r="O107" s="50"/>
      <c r="P107" s="50"/>
      <c r="Q107" s="50"/>
      <c r="R107" s="50"/>
      <c r="S107" s="50"/>
    </row>
    <row r="108" spans="1:19" x14ac:dyDescent="0.2">
      <c r="A108" s="9"/>
      <c r="B108" s="17"/>
      <c r="C108" s="20"/>
      <c r="D108" s="20"/>
      <c r="E108" s="17"/>
      <c r="F108" s="10"/>
      <c r="G108" s="10"/>
      <c r="I108" s="5"/>
      <c r="J108" s="50"/>
      <c r="K108" s="50"/>
      <c r="L108" s="50"/>
      <c r="M108" s="50"/>
      <c r="N108" s="50"/>
      <c r="O108" s="50"/>
      <c r="P108" s="50"/>
      <c r="Q108" s="50"/>
      <c r="R108" s="50"/>
      <c r="S108" s="50"/>
    </row>
    <row r="109" spans="1:19" x14ac:dyDescent="0.2">
      <c r="A109" s="9"/>
      <c r="B109" s="5"/>
      <c r="C109" s="5"/>
      <c r="D109" s="5"/>
      <c r="E109" s="5"/>
      <c r="F109" s="5"/>
      <c r="G109" s="5"/>
      <c r="I109" s="5"/>
      <c r="J109" s="50"/>
      <c r="K109" s="50"/>
      <c r="L109" s="50"/>
      <c r="M109" s="50"/>
      <c r="N109" s="50"/>
      <c r="O109" s="50"/>
      <c r="P109" s="50"/>
      <c r="Q109" s="50"/>
      <c r="R109" s="50"/>
      <c r="S109" s="50"/>
    </row>
    <row r="110" spans="1:19" x14ac:dyDescent="0.2">
      <c r="A110" s="9"/>
      <c r="B110" s="5"/>
      <c r="C110" s="5"/>
      <c r="D110" s="5"/>
      <c r="E110" s="5"/>
      <c r="F110" s="5"/>
      <c r="G110" s="5"/>
      <c r="I110" s="18"/>
      <c r="J110" s="50"/>
      <c r="K110" s="50"/>
      <c r="L110" s="50"/>
      <c r="M110" s="50"/>
      <c r="N110" s="50"/>
      <c r="O110" s="50"/>
      <c r="P110" s="50"/>
      <c r="Q110" s="50"/>
      <c r="R110" s="50"/>
      <c r="S110" s="50"/>
    </row>
    <row r="113" spans="1:9" ht="19" x14ac:dyDescent="0.25">
      <c r="A113" s="1"/>
      <c r="B113" s="2"/>
    </row>
    <row r="114" spans="1:9" x14ac:dyDescent="0.2">
      <c r="B114" s="18"/>
      <c r="C114" s="18"/>
      <c r="D114" s="18"/>
      <c r="E114" s="18"/>
      <c r="H114" s="7"/>
    </row>
    <row r="115" spans="1:9" x14ac:dyDescent="0.2">
      <c r="B115" s="21"/>
      <c r="C115" s="21"/>
      <c r="D115" s="21"/>
      <c r="H115" s="7"/>
      <c r="I115" s="7"/>
    </row>
    <row r="116" spans="1:9" x14ac:dyDescent="0.2">
      <c r="B116" s="21"/>
      <c r="C116" s="21"/>
      <c r="D116" s="21"/>
    </row>
    <row r="117" spans="1:9" x14ac:dyDescent="0.2">
      <c r="B117" s="21"/>
      <c r="C117" s="21"/>
      <c r="D117" s="21"/>
    </row>
    <row r="118" spans="1:9" x14ac:dyDescent="0.2">
      <c r="A118" s="9"/>
      <c r="B118" s="10"/>
      <c r="C118" s="10"/>
      <c r="D118" s="10"/>
      <c r="E118" s="10"/>
    </row>
    <row r="119" spans="1:9" x14ac:dyDescent="0.2">
      <c r="A119" s="9"/>
      <c r="B119" s="5"/>
      <c r="C119" s="5"/>
      <c r="D119" s="5"/>
      <c r="E119" s="5"/>
    </row>
    <row r="120" spans="1:9" x14ac:dyDescent="0.2">
      <c r="A120" s="9"/>
      <c r="B120" s="5"/>
      <c r="C120" s="5"/>
      <c r="D120" s="5"/>
      <c r="E120" s="5"/>
    </row>
    <row r="121" spans="1:9" x14ac:dyDescent="0.2">
      <c r="B121" s="5"/>
      <c r="C121" s="5"/>
      <c r="D121" s="5"/>
      <c r="E121" s="5"/>
    </row>
    <row r="122" spans="1:9" x14ac:dyDescent="0.2">
      <c r="B122" s="18"/>
      <c r="C122" s="18"/>
      <c r="D122" s="18"/>
      <c r="E122" s="18"/>
    </row>
    <row r="123" spans="1:9" x14ac:dyDescent="0.2">
      <c r="B123" s="21"/>
      <c r="C123" s="21"/>
      <c r="D123" s="21"/>
    </row>
    <row r="124" spans="1:9" x14ac:dyDescent="0.2">
      <c r="B124" s="21"/>
      <c r="C124" s="21"/>
      <c r="D124" s="21"/>
    </row>
    <row r="125" spans="1:9" x14ac:dyDescent="0.2">
      <c r="B125" s="21"/>
      <c r="C125" s="21"/>
      <c r="D125" s="21"/>
    </row>
    <row r="126" spans="1:9" x14ac:dyDescent="0.2">
      <c r="A126" s="9"/>
      <c r="B126" s="20"/>
      <c r="C126" s="17"/>
      <c r="D126" s="20"/>
      <c r="E126" s="10"/>
    </row>
    <row r="127" spans="1:9" x14ac:dyDescent="0.2">
      <c r="A127" s="9"/>
      <c r="B127" s="5"/>
      <c r="C127" s="5"/>
      <c r="D127" s="5"/>
      <c r="E127" s="5"/>
    </row>
    <row r="128" spans="1:9" x14ac:dyDescent="0.2">
      <c r="A128" s="9"/>
      <c r="B128" s="5"/>
      <c r="C128" s="5"/>
      <c r="D128" s="5"/>
      <c r="E128" s="5"/>
    </row>
    <row r="129" spans="1:7" x14ac:dyDescent="0.2">
      <c r="B129" s="5"/>
      <c r="C129" s="5"/>
      <c r="D129" s="5"/>
      <c r="E129" s="5"/>
    </row>
    <row r="130" spans="1:7" x14ac:dyDescent="0.2">
      <c r="B130" s="18"/>
      <c r="C130" s="18"/>
      <c r="D130" s="18"/>
      <c r="E130" s="18"/>
    </row>
    <row r="131" spans="1:7" x14ac:dyDescent="0.2">
      <c r="B131" s="45"/>
      <c r="C131" s="21"/>
      <c r="D131" s="21"/>
    </row>
    <row r="132" spans="1:7" x14ac:dyDescent="0.2">
      <c r="B132" s="45"/>
      <c r="C132" s="21"/>
      <c r="D132" s="21"/>
    </row>
    <row r="133" spans="1:7" x14ac:dyDescent="0.2">
      <c r="B133" s="45"/>
      <c r="C133" s="21"/>
      <c r="D133" s="21"/>
    </row>
    <row r="134" spans="1:7" x14ac:dyDescent="0.2">
      <c r="A134" s="9"/>
      <c r="B134" s="17"/>
      <c r="C134" s="20"/>
      <c r="D134" s="20"/>
      <c r="E134" s="17"/>
    </row>
    <row r="135" spans="1:7" x14ac:dyDescent="0.2">
      <c r="A135" s="9"/>
      <c r="B135" s="5"/>
      <c r="C135" s="5"/>
      <c r="D135" s="5"/>
      <c r="E135" s="5"/>
    </row>
    <row r="136" spans="1:7" x14ac:dyDescent="0.2">
      <c r="A136" s="9"/>
      <c r="B136" s="5"/>
      <c r="C136" s="5"/>
      <c r="D136" s="5"/>
      <c r="E136" s="5"/>
      <c r="F136" s="18"/>
      <c r="G136" s="18"/>
    </row>
    <row r="137" spans="1:7" x14ac:dyDescent="0.2">
      <c r="B137" s="5"/>
      <c r="C137" s="5"/>
      <c r="D137" s="5"/>
      <c r="E137" s="5"/>
    </row>
    <row r="138" spans="1:7" x14ac:dyDescent="0.2">
      <c r="B138" s="18"/>
      <c r="C138" s="18"/>
      <c r="D138" s="18"/>
      <c r="E138" s="18"/>
    </row>
    <row r="140" spans="1:7" ht="19" x14ac:dyDescent="0.25">
      <c r="A140" s="1"/>
      <c r="B140" s="2"/>
      <c r="F140" s="20"/>
      <c r="G140" s="20"/>
    </row>
    <row r="141" spans="1:7" x14ac:dyDescent="0.2">
      <c r="B141" s="18"/>
      <c r="C141" s="18"/>
      <c r="D141" s="18"/>
      <c r="E141" s="18"/>
      <c r="F141" s="5"/>
      <c r="G141" s="5"/>
    </row>
    <row r="142" spans="1:7" x14ac:dyDescent="0.2">
      <c r="B142" s="21"/>
      <c r="C142" s="21"/>
      <c r="D142" s="21"/>
      <c r="F142" s="5"/>
      <c r="G142" s="5"/>
    </row>
    <row r="143" spans="1:7" x14ac:dyDescent="0.2">
      <c r="B143" s="21"/>
      <c r="C143" s="21"/>
      <c r="D143" s="21"/>
    </row>
    <row r="144" spans="1:7" x14ac:dyDescent="0.2">
      <c r="B144" s="21"/>
      <c r="C144" s="21"/>
      <c r="D144" s="21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8"/>
      <c r="C149" s="18"/>
      <c r="D149" s="18"/>
      <c r="E149" s="18"/>
    </row>
    <row r="150" spans="1:5" x14ac:dyDescent="0.2">
      <c r="B150" s="21"/>
      <c r="C150" s="21"/>
      <c r="D150" s="21"/>
    </row>
    <row r="151" spans="1:5" x14ac:dyDescent="0.2">
      <c r="B151" s="21"/>
      <c r="C151" s="21"/>
      <c r="D151" s="21"/>
    </row>
    <row r="152" spans="1:5" x14ac:dyDescent="0.2">
      <c r="B152" s="21"/>
      <c r="C152" s="21"/>
      <c r="D152" s="21"/>
    </row>
    <row r="153" spans="1:5" x14ac:dyDescent="0.2">
      <c r="A153" s="9"/>
      <c r="B153" s="20"/>
      <c r="C153" s="17"/>
      <c r="D153" s="20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8"/>
      <c r="C157" s="18"/>
      <c r="D157" s="18"/>
      <c r="E157" s="18"/>
    </row>
    <row r="158" spans="1:5" x14ac:dyDescent="0.2">
      <c r="B158" s="45"/>
      <c r="C158" s="21"/>
      <c r="D158" s="21"/>
    </row>
    <row r="159" spans="1:5" x14ac:dyDescent="0.2">
      <c r="B159" s="45"/>
      <c r="C159" s="21"/>
      <c r="D159" s="21"/>
    </row>
    <row r="160" spans="1:5" x14ac:dyDescent="0.2">
      <c r="B160" s="45"/>
      <c r="C160" s="21"/>
      <c r="D160" s="21"/>
    </row>
    <row r="161" spans="1:5" x14ac:dyDescent="0.2">
      <c r="A161" s="9"/>
      <c r="B161" s="17"/>
      <c r="C161" s="20"/>
      <c r="D161" s="20"/>
      <c r="E161" s="17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8:23" x14ac:dyDescent="0.2">
      <c r="H188" s="5"/>
      <c r="I188" s="5"/>
      <c r="J188" s="5"/>
      <c r="K188" s="5"/>
      <c r="L188" s="5"/>
      <c r="M188" s="5"/>
      <c r="N188" s="7"/>
      <c r="O188" s="7"/>
      <c r="P188" s="7"/>
      <c r="Q188" s="7"/>
      <c r="R188" s="7"/>
      <c r="S188" s="7"/>
      <c r="T188" s="8"/>
      <c r="U188" s="8"/>
      <c r="W188"/>
    </row>
    <row r="189" spans="8:23" x14ac:dyDescent="0.2"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8:23" x14ac:dyDescent="0.2"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8:23" x14ac:dyDescent="0.2"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8:23" x14ac:dyDescent="0.2"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8:23" x14ac:dyDescent="0.2"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8:23" x14ac:dyDescent="0.2"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8:23" x14ac:dyDescent="0.2"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8:23" x14ac:dyDescent="0.2"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8:23" x14ac:dyDescent="0.2"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8:23" x14ac:dyDescent="0.2"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8:23" x14ac:dyDescent="0.2"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8:23" x14ac:dyDescent="0.2"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8:23" x14ac:dyDescent="0.2">
      <c r="H201"/>
      <c r="I201"/>
      <c r="J201"/>
      <c r="K201"/>
      <c r="L201"/>
      <c r="M201"/>
      <c r="N201"/>
      <c r="O201"/>
      <c r="P201"/>
      <c r="Q201"/>
    </row>
    <row r="202" spans="8:23" x14ac:dyDescent="0.2">
      <c r="H202"/>
      <c r="I202"/>
      <c r="J202"/>
      <c r="K202"/>
      <c r="L202"/>
      <c r="M202"/>
      <c r="N202"/>
      <c r="O202"/>
      <c r="P202"/>
      <c r="Q202"/>
    </row>
    <row r="203" spans="8:23" x14ac:dyDescent="0.2">
      <c r="H203"/>
      <c r="I203"/>
      <c r="J203"/>
      <c r="K203"/>
      <c r="L203"/>
      <c r="M203"/>
      <c r="N203"/>
      <c r="O203"/>
      <c r="P203"/>
      <c r="Q203"/>
    </row>
    <row r="204" spans="8:23" x14ac:dyDescent="0.2">
      <c r="H204"/>
      <c r="I204"/>
      <c r="J204"/>
      <c r="K204"/>
      <c r="L204"/>
      <c r="M204"/>
      <c r="N204"/>
      <c r="O204"/>
      <c r="P204"/>
      <c r="Q204"/>
    </row>
    <row r="205" spans="8:23" x14ac:dyDescent="0.2">
      <c r="H205"/>
      <c r="I205"/>
      <c r="J205"/>
      <c r="K205"/>
      <c r="L205"/>
      <c r="M205"/>
      <c r="N205"/>
      <c r="O205"/>
      <c r="P205"/>
      <c r="Q205"/>
    </row>
    <row r="206" spans="8:23" x14ac:dyDescent="0.2">
      <c r="H206"/>
      <c r="I206"/>
      <c r="J206"/>
      <c r="K206"/>
      <c r="L206"/>
      <c r="M206"/>
      <c r="N206"/>
      <c r="O206"/>
      <c r="P206"/>
      <c r="Q206"/>
    </row>
    <row r="207" spans="8:23" x14ac:dyDescent="0.2">
      <c r="H207"/>
      <c r="I207"/>
      <c r="J207"/>
      <c r="K207"/>
      <c r="L207"/>
      <c r="M207"/>
      <c r="N207"/>
      <c r="O207"/>
      <c r="P207"/>
      <c r="Q207"/>
    </row>
    <row r="208" spans="8:23" x14ac:dyDescent="0.2">
      <c r="H208"/>
      <c r="I208"/>
      <c r="J208"/>
      <c r="K208"/>
      <c r="L208"/>
      <c r="M208"/>
      <c r="N208"/>
      <c r="O208"/>
      <c r="P208"/>
      <c r="Q208"/>
    </row>
    <row r="209" spans="8:17" x14ac:dyDescent="0.2">
      <c r="H209"/>
      <c r="I209"/>
      <c r="J209"/>
      <c r="K209"/>
      <c r="L209"/>
      <c r="M209"/>
      <c r="N209"/>
      <c r="O209"/>
      <c r="P209"/>
      <c r="Q209"/>
    </row>
    <row r="210" spans="8:17" x14ac:dyDescent="0.2">
      <c r="H210"/>
      <c r="I210"/>
      <c r="J210"/>
      <c r="K210"/>
      <c r="L210"/>
      <c r="M210"/>
      <c r="N210"/>
      <c r="O210"/>
      <c r="P210"/>
      <c r="Q210"/>
    </row>
    <row r="211" spans="8:17" x14ac:dyDescent="0.2">
      <c r="H211"/>
      <c r="I211"/>
      <c r="J211"/>
      <c r="K211"/>
      <c r="L211"/>
      <c r="M211"/>
      <c r="N211"/>
      <c r="O211"/>
      <c r="P211"/>
      <c r="Q211"/>
    </row>
    <row r="212" spans="8:17" x14ac:dyDescent="0.2">
      <c r="H212"/>
      <c r="I212"/>
      <c r="J212"/>
      <c r="K212"/>
      <c r="L212"/>
      <c r="M212"/>
      <c r="N212"/>
      <c r="O212"/>
      <c r="P212"/>
      <c r="Q2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Pum2 CKO (a)</vt:lpstr>
      <vt:lpstr>hTDP43 A315T (b)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2018-01-18T09:31:15Z</dcterms:created>
  <dcterms:modified xsi:type="dcterms:W3CDTF">2021-10-01T08:55:09Z</dcterms:modified>
</cp:coreProperties>
</file>