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240" yWindow="0" windowWidth="25360" windowHeight="14320" activeTab="1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" i="1" l="1"/>
  <c r="T10" i="1"/>
  <c r="D81" i="1"/>
  <c r="D82" i="1"/>
  <c r="D83" i="1"/>
  <c r="B97" i="1"/>
  <c r="B98" i="1"/>
  <c r="B99" i="1"/>
  <c r="B89" i="1"/>
  <c r="B90" i="1"/>
  <c r="B91" i="1"/>
  <c r="B81" i="1"/>
  <c r="B82" i="1"/>
  <c r="B83" i="1"/>
  <c r="B73" i="1"/>
  <c r="B74" i="1"/>
  <c r="B75" i="1"/>
  <c r="B65" i="1"/>
  <c r="B66" i="1"/>
  <c r="B46" i="1"/>
  <c r="B47" i="1"/>
  <c r="B38" i="1"/>
  <c r="B39" i="1"/>
  <c r="B30" i="1"/>
  <c r="B31" i="1"/>
  <c r="B22" i="1"/>
  <c r="B23" i="1"/>
  <c r="B14" i="1"/>
  <c r="B15" i="1"/>
  <c r="B6" i="1"/>
  <c r="B7" i="1"/>
  <c r="B89" i="2"/>
  <c r="B90" i="2"/>
  <c r="B91" i="2"/>
  <c r="B81" i="2"/>
  <c r="B82" i="2"/>
  <c r="B83" i="2"/>
  <c r="B73" i="2"/>
  <c r="B74" i="2"/>
  <c r="B75" i="2"/>
  <c r="B65" i="2"/>
  <c r="B66" i="2"/>
  <c r="B46" i="2"/>
  <c r="B47" i="2"/>
  <c r="B48" i="2"/>
  <c r="B38" i="2"/>
  <c r="B39" i="2"/>
  <c r="B40" i="2"/>
  <c r="B30" i="2"/>
  <c r="B31" i="2"/>
  <c r="B22" i="2"/>
  <c r="B23" i="2"/>
  <c r="B24" i="2"/>
  <c r="B14" i="2"/>
  <c r="B15" i="2"/>
  <c r="B16" i="2"/>
  <c r="B6" i="2"/>
  <c r="B7" i="2"/>
  <c r="J28" i="1"/>
  <c r="R5" i="1"/>
  <c r="K28" i="1"/>
  <c r="S5" i="1"/>
  <c r="L28" i="1"/>
  <c r="M28" i="1"/>
  <c r="U5" i="1"/>
  <c r="N28" i="1"/>
  <c r="V5" i="1"/>
  <c r="K34" i="1"/>
  <c r="L34" i="1"/>
  <c r="M34" i="1"/>
  <c r="N34" i="1"/>
  <c r="J34" i="1"/>
  <c r="K31" i="1"/>
  <c r="K33" i="1"/>
  <c r="L31" i="1"/>
  <c r="M31" i="1"/>
  <c r="M33" i="1"/>
  <c r="N31" i="1"/>
  <c r="N33" i="1"/>
  <c r="J31" i="1"/>
  <c r="J33" i="1"/>
  <c r="K29" i="1"/>
  <c r="L29" i="1"/>
  <c r="M29" i="1"/>
  <c r="N29" i="1"/>
  <c r="J29" i="1"/>
  <c r="R7" i="1"/>
  <c r="F97" i="1"/>
  <c r="E97" i="1"/>
  <c r="D97" i="1"/>
  <c r="C97" i="1"/>
  <c r="F89" i="1"/>
  <c r="E89" i="1"/>
  <c r="D89" i="1"/>
  <c r="C89" i="1"/>
  <c r="F81" i="1"/>
  <c r="E81" i="1"/>
  <c r="C81" i="1"/>
  <c r="F73" i="1"/>
  <c r="E73" i="1"/>
  <c r="D73" i="1"/>
  <c r="C73" i="1"/>
  <c r="F65" i="1"/>
  <c r="E65" i="1"/>
  <c r="D65" i="1"/>
  <c r="C65" i="1"/>
  <c r="F46" i="1"/>
  <c r="E46" i="1"/>
  <c r="D46" i="1"/>
  <c r="C46" i="1"/>
  <c r="F38" i="1"/>
  <c r="E38" i="1"/>
  <c r="D38" i="1"/>
  <c r="C38" i="1"/>
  <c r="N30" i="1"/>
  <c r="N32" i="1"/>
  <c r="M30" i="1"/>
  <c r="M32" i="1"/>
  <c r="L30" i="1"/>
  <c r="L32" i="1"/>
  <c r="K30" i="1"/>
  <c r="K32" i="1"/>
  <c r="J30" i="1"/>
  <c r="J32" i="1"/>
  <c r="F30" i="1"/>
  <c r="E30" i="1"/>
  <c r="D30" i="1"/>
  <c r="C30" i="1"/>
  <c r="V7" i="1"/>
  <c r="U6" i="1"/>
  <c r="AB7" i="1"/>
  <c r="AA4" i="1"/>
  <c r="F22" i="1"/>
  <c r="E22" i="1"/>
  <c r="D22" i="1"/>
  <c r="C22" i="1"/>
  <c r="F14" i="1"/>
  <c r="E14" i="1"/>
  <c r="D14" i="1"/>
  <c r="C14" i="1"/>
  <c r="Z10" i="1"/>
  <c r="Z11" i="1"/>
  <c r="Z9" i="1"/>
  <c r="F6" i="1"/>
  <c r="E6" i="1"/>
  <c r="D6" i="1"/>
  <c r="C6" i="1"/>
  <c r="Z10" i="2"/>
  <c r="Z11" i="2"/>
  <c r="Z9" i="2"/>
  <c r="K34" i="2"/>
  <c r="L34" i="2"/>
  <c r="M34" i="2"/>
  <c r="N34" i="2"/>
  <c r="J34" i="2"/>
  <c r="K31" i="2"/>
  <c r="K33" i="2"/>
  <c r="L31" i="2"/>
  <c r="L33" i="2"/>
  <c r="M31" i="2"/>
  <c r="M33" i="2"/>
  <c r="N31" i="2"/>
  <c r="N33" i="2"/>
  <c r="J31" i="2"/>
  <c r="J33" i="2"/>
  <c r="K30" i="2"/>
  <c r="K32" i="2"/>
  <c r="L30" i="2"/>
  <c r="L32" i="2"/>
  <c r="M30" i="2"/>
  <c r="M32" i="2"/>
  <c r="N30" i="2"/>
  <c r="N32" i="2"/>
  <c r="J30" i="2"/>
  <c r="J32" i="2"/>
  <c r="K29" i="2"/>
  <c r="L29" i="2"/>
  <c r="M29" i="2"/>
  <c r="N29" i="2"/>
  <c r="J29" i="2"/>
  <c r="K28" i="2"/>
  <c r="S3" i="2"/>
  <c r="L28" i="2"/>
  <c r="T4" i="2"/>
  <c r="M28" i="2"/>
  <c r="U5" i="2"/>
  <c r="N28" i="2"/>
  <c r="V6" i="2"/>
  <c r="J28" i="2"/>
  <c r="R3" i="2"/>
  <c r="F89" i="2"/>
  <c r="E89" i="2"/>
  <c r="D89" i="2"/>
  <c r="C89" i="2"/>
  <c r="F46" i="2"/>
  <c r="E46" i="2"/>
  <c r="E47" i="2"/>
  <c r="E48" i="2"/>
  <c r="D46" i="2"/>
  <c r="D47" i="2"/>
  <c r="D48" i="2"/>
  <c r="C46" i="2"/>
  <c r="F38" i="2"/>
  <c r="E38" i="2"/>
  <c r="D38" i="2"/>
  <c r="C38" i="2"/>
  <c r="F30" i="2"/>
  <c r="E30" i="2"/>
  <c r="D30" i="2"/>
  <c r="C30" i="2"/>
  <c r="R4" i="1"/>
  <c r="C15" i="1"/>
  <c r="C16" i="1"/>
  <c r="E23" i="1"/>
  <c r="E24" i="1"/>
  <c r="E7" i="1"/>
  <c r="E8" i="1"/>
  <c r="AB8" i="1"/>
  <c r="V4" i="1"/>
  <c r="V6" i="1"/>
  <c r="AD8" i="1"/>
  <c r="C90" i="1"/>
  <c r="C91" i="1"/>
  <c r="V3" i="1"/>
  <c r="AD6" i="1"/>
  <c r="AD3" i="1"/>
  <c r="AD5" i="1"/>
  <c r="AA7" i="1"/>
  <c r="F47" i="1"/>
  <c r="F48" i="1"/>
  <c r="D47" i="1"/>
  <c r="D48" i="1"/>
  <c r="AC8" i="1"/>
  <c r="AC3" i="1"/>
  <c r="AD4" i="1"/>
  <c r="R6" i="1"/>
  <c r="AD7" i="1"/>
  <c r="C74" i="1"/>
  <c r="C75" i="1"/>
  <c r="E39" i="2"/>
  <c r="E40" i="2"/>
  <c r="E90" i="2"/>
  <c r="E91" i="2"/>
  <c r="C47" i="2"/>
  <c r="C48" i="2"/>
  <c r="F90" i="2"/>
  <c r="F91" i="2"/>
  <c r="AA6" i="2"/>
  <c r="AB8" i="2"/>
  <c r="AC8" i="2"/>
  <c r="V3" i="2"/>
  <c r="R4" i="2"/>
  <c r="S4" i="2"/>
  <c r="R5" i="2"/>
  <c r="S5" i="2"/>
  <c r="S8" i="2"/>
  <c r="T5" i="2"/>
  <c r="U6" i="2"/>
  <c r="AA7" i="2"/>
  <c r="AB6" i="2"/>
  <c r="AD6" i="2"/>
  <c r="U3" i="2"/>
  <c r="V4" i="2"/>
  <c r="T6" i="2"/>
  <c r="AA8" i="2"/>
  <c r="AC6" i="2"/>
  <c r="AD7" i="2"/>
  <c r="T3" i="2"/>
  <c r="U4" i="2"/>
  <c r="V5" i="2"/>
  <c r="R6" i="2"/>
  <c r="S6" i="2"/>
  <c r="AB7" i="2"/>
  <c r="AC7" i="2"/>
  <c r="AD8" i="2"/>
  <c r="E98" i="1"/>
  <c r="E99" i="1"/>
  <c r="D98" i="1"/>
  <c r="D99" i="1"/>
  <c r="R3" i="1"/>
  <c r="AC4" i="1"/>
  <c r="AC5" i="1"/>
  <c r="AC7" i="1"/>
  <c r="U7" i="1"/>
  <c r="U3" i="1"/>
  <c r="T7" i="1"/>
  <c r="AC6" i="1"/>
  <c r="U4" i="1"/>
  <c r="S7" i="1"/>
  <c r="C47" i="1"/>
  <c r="C48" i="1"/>
  <c r="C31" i="1"/>
  <c r="C32" i="1"/>
  <c r="D23" i="1"/>
  <c r="D24" i="1"/>
  <c r="D7" i="1"/>
  <c r="D8" i="1"/>
  <c r="E82" i="1"/>
  <c r="E83" i="1"/>
  <c r="E74" i="1"/>
  <c r="E75" i="1"/>
  <c r="D90" i="1"/>
  <c r="D91" i="1"/>
  <c r="F98" i="1"/>
  <c r="F99" i="1"/>
  <c r="C98" i="1"/>
  <c r="C99" i="1"/>
  <c r="F90" i="1"/>
  <c r="F91" i="1"/>
  <c r="E90" i="1"/>
  <c r="E91" i="1"/>
  <c r="C82" i="1"/>
  <c r="C83" i="1"/>
  <c r="F82" i="1"/>
  <c r="F83" i="1"/>
  <c r="F74" i="1"/>
  <c r="F75" i="1"/>
  <c r="C66" i="1"/>
  <c r="C67" i="1"/>
  <c r="E66" i="1"/>
  <c r="E67" i="1"/>
  <c r="D66" i="1"/>
  <c r="D67" i="1"/>
  <c r="F66" i="1"/>
  <c r="F67" i="1"/>
  <c r="AA3" i="1"/>
  <c r="AA6" i="1"/>
  <c r="AA8" i="1"/>
  <c r="AA5" i="1"/>
  <c r="S3" i="1"/>
  <c r="S6" i="1"/>
  <c r="E47" i="1"/>
  <c r="E48" i="1"/>
  <c r="E39" i="1"/>
  <c r="E40" i="1"/>
  <c r="C39" i="1"/>
  <c r="C40" i="1"/>
  <c r="F39" i="1"/>
  <c r="F40" i="1"/>
  <c r="F31" i="1"/>
  <c r="F32" i="1"/>
  <c r="E31" i="1"/>
  <c r="E32" i="1"/>
  <c r="C23" i="1"/>
  <c r="C24" i="1"/>
  <c r="F23" i="1"/>
  <c r="F24" i="1"/>
  <c r="F15" i="1"/>
  <c r="F16" i="1"/>
  <c r="E15" i="1"/>
  <c r="E16" i="1"/>
  <c r="D15" i="1"/>
  <c r="D16" i="1"/>
  <c r="C7" i="1"/>
  <c r="C8" i="1"/>
  <c r="F7" i="1"/>
  <c r="F8" i="1"/>
  <c r="D31" i="1"/>
  <c r="D32" i="1"/>
  <c r="T3" i="1"/>
  <c r="AB3" i="1"/>
  <c r="S4" i="1"/>
  <c r="T6" i="1"/>
  <c r="AB6" i="1"/>
  <c r="AB4" i="1"/>
  <c r="D39" i="1"/>
  <c r="D40" i="1"/>
  <c r="D74" i="1"/>
  <c r="D75" i="1"/>
  <c r="T4" i="1"/>
  <c r="AB5" i="1"/>
  <c r="C90" i="2"/>
  <c r="C91" i="2"/>
  <c r="D90" i="2"/>
  <c r="D91" i="2"/>
  <c r="F47" i="2"/>
  <c r="F48" i="2"/>
  <c r="F39" i="2"/>
  <c r="F40" i="2"/>
  <c r="C39" i="2"/>
  <c r="C40" i="2"/>
  <c r="D39" i="2"/>
  <c r="D40" i="2"/>
  <c r="C31" i="2"/>
  <c r="C32" i="2"/>
  <c r="F31" i="2"/>
  <c r="F32" i="2"/>
  <c r="D31" i="2"/>
  <c r="D32" i="2"/>
  <c r="E31" i="2"/>
  <c r="E32" i="2"/>
  <c r="F81" i="2"/>
  <c r="E81" i="2"/>
  <c r="D81" i="2"/>
  <c r="C81" i="2"/>
  <c r="F73" i="2"/>
  <c r="E73" i="2"/>
  <c r="D73" i="2"/>
  <c r="C73" i="2"/>
  <c r="F65" i="2"/>
  <c r="E65" i="2"/>
  <c r="D65" i="2"/>
  <c r="C65" i="2"/>
  <c r="F22" i="2"/>
  <c r="E22" i="2"/>
  <c r="D22" i="2"/>
  <c r="C22" i="2"/>
  <c r="F14" i="2"/>
  <c r="E14" i="2"/>
  <c r="D14" i="2"/>
  <c r="C14" i="2"/>
  <c r="AD3" i="2"/>
  <c r="AB3" i="2"/>
  <c r="AA4" i="2"/>
  <c r="F6" i="2"/>
  <c r="E6" i="2"/>
  <c r="D6" i="2"/>
  <c r="C6" i="2"/>
  <c r="AD5" i="2"/>
  <c r="AC4" i="2"/>
  <c r="S11" i="1"/>
  <c r="S8" i="1"/>
  <c r="S9" i="1"/>
  <c r="S10" i="1"/>
  <c r="S7" i="2"/>
  <c r="AA9" i="1"/>
  <c r="V8" i="1"/>
  <c r="V9" i="1"/>
  <c r="V10" i="1"/>
  <c r="AC10" i="1"/>
  <c r="AC11" i="1"/>
  <c r="V11" i="1"/>
  <c r="AD9" i="1"/>
  <c r="AD10" i="1"/>
  <c r="AD11" i="1"/>
  <c r="AC9" i="1"/>
  <c r="R7" i="2"/>
  <c r="E82" i="2"/>
  <c r="E83" i="2"/>
  <c r="R8" i="2"/>
  <c r="R9" i="2"/>
  <c r="R10" i="2"/>
  <c r="U7" i="2"/>
  <c r="V7" i="2"/>
  <c r="T7" i="2"/>
  <c r="T8" i="1"/>
  <c r="T11" i="1"/>
  <c r="T9" i="1"/>
  <c r="U9" i="1"/>
  <c r="U10" i="1"/>
  <c r="U8" i="1"/>
  <c r="U11" i="1"/>
  <c r="R11" i="1"/>
  <c r="R9" i="1"/>
  <c r="R10" i="1"/>
  <c r="R8" i="1"/>
  <c r="AA10" i="1"/>
  <c r="AA11" i="1"/>
  <c r="AB9" i="1"/>
  <c r="AB10" i="1"/>
  <c r="AB11" i="1"/>
  <c r="AD4" i="2"/>
  <c r="V10" i="2"/>
  <c r="C15" i="2"/>
  <c r="C16" i="2"/>
  <c r="D15" i="2"/>
  <c r="D16" i="2"/>
  <c r="E15" i="2"/>
  <c r="E16" i="2"/>
  <c r="C23" i="2"/>
  <c r="C24" i="2"/>
  <c r="C7" i="2"/>
  <c r="C8" i="2"/>
  <c r="F66" i="2"/>
  <c r="F67" i="2"/>
  <c r="E23" i="2"/>
  <c r="E24" i="2"/>
  <c r="F23" i="2"/>
  <c r="F24" i="2"/>
  <c r="C82" i="2"/>
  <c r="C83" i="2"/>
  <c r="C74" i="2"/>
  <c r="C75" i="2"/>
  <c r="E66" i="2"/>
  <c r="E67" i="2"/>
  <c r="F82" i="2"/>
  <c r="F83" i="2"/>
  <c r="D7" i="2"/>
  <c r="D8" i="2"/>
  <c r="AA5" i="2"/>
  <c r="E7" i="2"/>
  <c r="E8" i="2"/>
  <c r="C66" i="2"/>
  <c r="C67" i="2"/>
  <c r="AB5" i="2"/>
  <c r="F7" i="2"/>
  <c r="F8" i="2"/>
  <c r="D66" i="2"/>
  <c r="D67" i="2"/>
  <c r="AB4" i="2"/>
  <c r="AC5" i="2"/>
  <c r="D23" i="2"/>
  <c r="D24" i="2"/>
  <c r="D82" i="2"/>
  <c r="D83" i="2"/>
  <c r="F15" i="2"/>
  <c r="F16" i="2"/>
  <c r="AA3" i="2"/>
  <c r="S10" i="2"/>
  <c r="AC3" i="2"/>
  <c r="D74" i="2"/>
  <c r="D75" i="2"/>
  <c r="E74" i="2"/>
  <c r="E75" i="2"/>
  <c r="F74" i="2"/>
  <c r="F75" i="2"/>
  <c r="AD10" i="2"/>
  <c r="AD11" i="2"/>
  <c r="U10" i="2"/>
  <c r="AD9" i="2"/>
  <c r="AB10" i="2"/>
  <c r="AB11" i="2"/>
  <c r="AC10" i="2"/>
  <c r="AC11" i="2"/>
  <c r="AC9" i="2"/>
  <c r="AA10" i="2"/>
  <c r="AA11" i="2"/>
  <c r="AA9" i="2"/>
  <c r="AB9" i="2"/>
  <c r="T10" i="2"/>
  <c r="T8" i="2"/>
  <c r="T9" i="2"/>
  <c r="U8" i="2"/>
  <c r="U9" i="2"/>
  <c r="V8" i="2"/>
  <c r="V9" i="2"/>
  <c r="S9" i="2"/>
</calcChain>
</file>

<file path=xl/sharedStrings.xml><?xml version="1.0" encoding="utf-8"?>
<sst xmlns="http://schemas.openxmlformats.org/spreadsheetml/2006/main" count="313" uniqueCount="188">
  <si>
    <t>CTs</t>
  </si>
  <si>
    <t>Mean</t>
  </si>
  <si>
    <t xml:space="preserve"> ∆ CT</t>
  </si>
  <si>
    <t>fold change</t>
  </si>
  <si>
    <t>T-Test</t>
  </si>
  <si>
    <t>W1</t>
  </si>
  <si>
    <t>w2</t>
  </si>
  <si>
    <t>w3</t>
  </si>
  <si>
    <t>Average WT</t>
  </si>
  <si>
    <t>STDEV WT</t>
  </si>
  <si>
    <t>STD Erro WT</t>
  </si>
  <si>
    <t>Average</t>
  </si>
  <si>
    <t>stdev</t>
  </si>
  <si>
    <t>std error</t>
  </si>
  <si>
    <t>T-test</t>
  </si>
  <si>
    <t>T1/WT</t>
  </si>
  <si>
    <t>T2/WT</t>
  </si>
  <si>
    <t>T3/WT</t>
  </si>
  <si>
    <t>315t1</t>
  </si>
  <si>
    <t>315t2</t>
  </si>
  <si>
    <t>315t3</t>
  </si>
  <si>
    <t>Average315t</t>
  </si>
  <si>
    <t>STDEV315t</t>
  </si>
  <si>
    <t>STD Error315t</t>
  </si>
  <si>
    <t>Average wt</t>
  </si>
  <si>
    <t>Average 315T/WT</t>
  </si>
  <si>
    <t>std error wt</t>
  </si>
  <si>
    <t>std error 315T</t>
  </si>
  <si>
    <t>Fold Change hTDP43 A315T  to wt</t>
  </si>
  <si>
    <t>Fold Change Wt to average WT</t>
  </si>
  <si>
    <t>P0</t>
  </si>
  <si>
    <t>P0 SA</t>
  </si>
  <si>
    <t>w4</t>
  </si>
  <si>
    <t>w5</t>
  </si>
  <si>
    <t>w6</t>
  </si>
  <si>
    <t>315t4</t>
  </si>
  <si>
    <t>T4/WT</t>
  </si>
  <si>
    <t>wt1/WT</t>
  </si>
  <si>
    <t>wt2/WT</t>
  </si>
  <si>
    <t>wt3/WT</t>
  </si>
  <si>
    <t>wt4/WT</t>
  </si>
  <si>
    <t>WT5/WT</t>
  </si>
  <si>
    <t>WT6/WT</t>
  </si>
  <si>
    <t>ctrl1</t>
  </si>
  <si>
    <t>ctrl2</t>
  </si>
  <si>
    <t>ctrl3</t>
  </si>
  <si>
    <t>ctrl4</t>
  </si>
  <si>
    <t>ctrl5</t>
  </si>
  <si>
    <t>ctrl6</t>
  </si>
  <si>
    <t>Fold Change ctrl to average ctrl</t>
  </si>
  <si>
    <t>ctrl1/ctrl</t>
  </si>
  <si>
    <t>ctrl2/ctrl</t>
  </si>
  <si>
    <t>ctrl3/ctrl</t>
  </si>
  <si>
    <t>ctrl4/ctrl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</si>
  <si>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</si>
  <si>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</si>
  <si>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</si>
  <si>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</si>
  <si>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</si>
  <si>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</si>
  <si>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</si>
  <si>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</si>
  <si>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</si>
  <si>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Average pum2 cko/ctrl</t>
  </si>
  <si>
    <t>std error pum2 cko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</si>
  <si>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</si>
  <si>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</si>
  <si>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</si>
  <si>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</si>
  <si>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</si>
  <si>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</si>
  <si>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</si>
  <si>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</si>
  <si>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</si>
  <si>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</si>
  <si>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</si>
  <si>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Fold Change To GAPDH</t>
  </si>
  <si>
    <t>W1 GAPDH</t>
  </si>
  <si>
    <t xml:space="preserve"> GAPDH</t>
  </si>
  <si>
    <t>W2 GAPDH</t>
  </si>
  <si>
    <t>W3 GAPDH</t>
  </si>
  <si>
    <t>w4 GAPDH</t>
  </si>
  <si>
    <t>w5 GAPDH</t>
  </si>
  <si>
    <t>w6 GAPDH</t>
  </si>
  <si>
    <t>315t1 GAPDH</t>
  </si>
  <si>
    <t>315t2 GAPDH</t>
  </si>
  <si>
    <t>315t3 GAPDH</t>
  </si>
  <si>
    <t>315T4 GAPDH</t>
  </si>
  <si>
    <t>ctrl1 GAPDH</t>
  </si>
  <si>
    <t>ctrl2 GAPDH</t>
  </si>
  <si>
    <t>ctrl3 GAPDH</t>
  </si>
  <si>
    <t>ctrl4 GAPDH</t>
  </si>
  <si>
    <t>ctrl5 GAPDH</t>
  </si>
  <si>
    <t>ctrl6 GAPDH</t>
  </si>
  <si>
    <t>pum2 cko1 GAPDH</t>
  </si>
  <si>
    <t>pum2 cko2 GAPDH</t>
  </si>
  <si>
    <t>pum2 cko3 GAPDH</t>
  </si>
  <si>
    <t>pum2 cko4 GAPDH</t>
  </si>
  <si>
    <t>pum2 cko5 GAPDH</t>
  </si>
  <si>
    <t>W1 c1</t>
  </si>
  <si>
    <t xml:space="preserve"> c1</t>
  </si>
  <si>
    <t>W2 c1</t>
  </si>
  <si>
    <t>W3 c1</t>
  </si>
  <si>
    <t>w4 c1</t>
  </si>
  <si>
    <t>w5 c1</t>
  </si>
  <si>
    <t>w6 c1</t>
  </si>
  <si>
    <t>315t1 c1</t>
  </si>
  <si>
    <t>315t2 c1</t>
  </si>
  <si>
    <t>315t3 c1</t>
  </si>
  <si>
    <t>315T4 c1</t>
  </si>
  <si>
    <t>W1 c2</t>
  </si>
  <si>
    <t xml:space="preserve"> c2</t>
  </si>
  <si>
    <t>W2 c2</t>
  </si>
  <si>
    <t>W3 c2</t>
  </si>
  <si>
    <t>w4 c2</t>
  </si>
  <si>
    <t>w5 c2</t>
  </si>
  <si>
    <t>w6 c2</t>
  </si>
  <si>
    <t>315t1 c2</t>
  </si>
  <si>
    <t>315t2 c2</t>
  </si>
  <si>
    <t>315t3 c2</t>
  </si>
  <si>
    <t>315T4 c2</t>
  </si>
  <si>
    <t>W1 R1</t>
  </si>
  <si>
    <t xml:space="preserve"> R1</t>
  </si>
  <si>
    <t>W2 R1</t>
  </si>
  <si>
    <t>W3 R1</t>
  </si>
  <si>
    <t>w4 R1</t>
  </si>
  <si>
    <t>w5 R1</t>
  </si>
  <si>
    <t>w6 R1</t>
  </si>
  <si>
    <t>315t1 R1</t>
  </si>
  <si>
    <t>315t2 R1</t>
  </si>
  <si>
    <t>315t3 R1</t>
  </si>
  <si>
    <t>315T4 R1</t>
  </si>
  <si>
    <t>W1 R2</t>
  </si>
  <si>
    <t>R2</t>
  </si>
  <si>
    <t>W2 R2</t>
  </si>
  <si>
    <t>W3 R2</t>
  </si>
  <si>
    <t>w4 R2</t>
  </si>
  <si>
    <t>w5 R2</t>
  </si>
  <si>
    <t>w6 R2</t>
  </si>
  <si>
    <t>315T1  R2</t>
  </si>
  <si>
    <t>315T2 R2</t>
  </si>
  <si>
    <t>315t3 R2</t>
  </si>
  <si>
    <t>315T4 R2</t>
  </si>
  <si>
    <t>ctrl1 R2</t>
  </si>
  <si>
    <t>ctrl2 R2</t>
  </si>
  <si>
    <t>ctrl3 R2</t>
  </si>
  <si>
    <t>ctrl4 R2</t>
  </si>
  <si>
    <t>ctrl5 R2</t>
  </si>
  <si>
    <t>ctrl6 R2</t>
  </si>
  <si>
    <t>pum2 cko1  R2</t>
  </si>
  <si>
    <t>pum2 cko2 R2</t>
  </si>
  <si>
    <t>pum2 cko3 R2</t>
  </si>
  <si>
    <t>pum2 cko4 R2</t>
  </si>
  <si>
    <t>pum2 cko5 R2</t>
  </si>
  <si>
    <t>ctrl1 R1</t>
  </si>
  <si>
    <t>ctrl2 R1</t>
  </si>
  <si>
    <t>ctrl3 R1</t>
  </si>
  <si>
    <t>ctrl4 R1</t>
  </si>
  <si>
    <t>ctrl5 R1</t>
  </si>
  <si>
    <t>ctrl6 R1</t>
  </si>
  <si>
    <t>pum2 cko1 R1</t>
  </si>
  <si>
    <t>pum2 cko2 R1</t>
  </si>
  <si>
    <t>pum2 cko3 R1</t>
  </si>
  <si>
    <t>pum2 cko4 R1</t>
  </si>
  <si>
    <t>pum2 cko5 R1</t>
  </si>
  <si>
    <t>ctrl1 c2</t>
  </si>
  <si>
    <t>ctrl2 c2</t>
  </si>
  <si>
    <t>ctrl3 c2</t>
  </si>
  <si>
    <t>ctrl4 c2</t>
  </si>
  <si>
    <t>ctrl5 c2</t>
  </si>
  <si>
    <t>ctrl6 c2</t>
  </si>
  <si>
    <t>pum2 cko1 c2</t>
  </si>
  <si>
    <t>pum2 cko2 c2</t>
  </si>
  <si>
    <t>pum2 cko3 c2</t>
  </si>
  <si>
    <t>pum2 cko4 c2</t>
  </si>
  <si>
    <t>pum2 cko5 c2</t>
  </si>
  <si>
    <t>ctrl1 c1</t>
  </si>
  <si>
    <t>ctrl2 c1</t>
  </si>
  <si>
    <t>ctrl3 c1</t>
  </si>
  <si>
    <t>ctrl4 c1</t>
  </si>
  <si>
    <t>ctrl5 c1</t>
  </si>
  <si>
    <t>ctrl6 c1</t>
  </si>
  <si>
    <t>pum2 cko1 c1</t>
  </si>
  <si>
    <t>pum2 cko2 c1</t>
  </si>
  <si>
    <t>pum2 cko3 c1</t>
  </si>
  <si>
    <t>pum2 cko4 c1</t>
  </si>
  <si>
    <t>pum2 cko5 c1</t>
  </si>
  <si>
    <t>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</si>
</sst>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5" fontId="7" fillId="2" borderId="2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14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164" fontId="5" fillId="0" borderId="18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/>
    <xf numFmtId="164" fontId="5" fillId="0" borderId="19" xfId="0" applyNumberFormat="1" applyFont="1" applyFill="1" applyBorder="1" applyAlignment="1" applyProtection="1">
      <alignment horizontal="center"/>
    </xf>
    <xf numFmtId="0" fontId="3" fillId="0" borderId="18" xfId="0" applyNumberFormat="1" applyFont="1" applyFill="1" applyBorder="1" applyAlignment="1" applyProtection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5" borderId="0" xfId="0" applyNumberFormat="1" applyFill="1"/>
    <xf numFmtId="166" fontId="0" fillId="0" borderId="0" xfId="0" applyNumberFormat="1"/>
    <xf numFmtId="0" fontId="3" fillId="0" borderId="0" xfId="0" applyNumberFormat="1" applyFont="1" applyFill="1" applyBorder="1" applyAlignment="1" applyProtection="1">
      <alignment wrapText="1"/>
    </xf>
    <xf numFmtId="164" fontId="5" fillId="5" borderId="13" xfId="0" applyNumberFormat="1" applyFont="1" applyFill="1" applyBorder="1" applyAlignment="1" applyProtection="1">
      <alignment horizontal="center"/>
    </xf>
    <xf numFmtId="165" fontId="7" fillId="5" borderId="3" xfId="0" applyNumberFormat="1" applyFont="1" applyFill="1" applyBorder="1" applyAlignment="1" applyProtection="1">
      <alignment horizontal="center"/>
    </xf>
    <xf numFmtId="164" fontId="3" fillId="5" borderId="4" xfId="0" applyNumberFormat="1" applyFont="1" applyFill="1" applyBorder="1" applyAlignment="1" applyProtection="1">
      <alignment horizontal="center"/>
    </xf>
    <xf numFmtId="164" fontId="3" fillId="5" borderId="16" xfId="0" applyNumberFormat="1" applyFont="1" applyFill="1" applyBorder="1" applyAlignment="1" applyProtection="1">
      <alignment horizontal="center"/>
    </xf>
    <xf numFmtId="0" fontId="3" fillId="5" borderId="11" xfId="0" applyNumberFormat="1" applyFont="1" applyFill="1" applyBorder="1" applyAlignment="1" applyProtection="1"/>
    <xf numFmtId="166" fontId="1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'Pum2 CKO (a)'!$R$32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(a)'!$T$34:$W$34</c:f>
                <c:numCache>
                  <c:formatCode>General</c:formatCode>
                  <c:ptCount val="4"/>
                  <c:pt idx="0">
                    <c:v>0.135716212196594</c:v>
                  </c:pt>
                  <c:pt idx="1">
                    <c:v>0.0742174579394012</c:v>
                  </c:pt>
                  <c:pt idx="2">
                    <c:v>0.164100407751287</c:v>
                  </c:pt>
                  <c:pt idx="3">
                    <c:v>0.115069687909717</c:v>
                  </c:pt>
                </c:numCache>
              </c:numRef>
            </c:plus>
            <c:minus>
              <c:numRef>
                <c:f>'Pum2 CKO (a)'!$T$34:$W$34</c:f>
                <c:numCache>
                  <c:formatCode>General</c:formatCode>
                  <c:ptCount val="4"/>
                  <c:pt idx="0">
                    <c:v>0.135716212196594</c:v>
                  </c:pt>
                  <c:pt idx="1">
                    <c:v>0.0742174579394012</c:v>
                  </c:pt>
                  <c:pt idx="2">
                    <c:v>0.164100407751287</c:v>
                  </c:pt>
                  <c:pt idx="3">
                    <c:v>0.115069687909717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'Pum2 CKO (a)'!$T$32:$W$32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(a)'!$R$33</c:f>
              <c:strCache>
                <c:ptCount val="1"/>
                <c:pt idx="0">
                  <c:v>Average pum2 cko/ctrl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(a)'!$T$35:$W$35</c:f>
                <c:numCache>
                  <c:formatCode>General</c:formatCode>
                  <c:ptCount val="4"/>
                  <c:pt idx="0">
                    <c:v>0.201155636946153</c:v>
                  </c:pt>
                  <c:pt idx="1">
                    <c:v>0.165195086701262</c:v>
                  </c:pt>
                  <c:pt idx="2">
                    <c:v>0.125781711292589</c:v>
                  </c:pt>
                  <c:pt idx="3">
                    <c:v>0.113417843019661</c:v>
                  </c:pt>
                </c:numCache>
              </c:numRef>
            </c:plus>
            <c:minus>
              <c:numRef>
                <c:f>'Pum2 CKO (a)'!$T$35:$W$35</c:f>
                <c:numCache>
                  <c:formatCode>General</c:formatCode>
                  <c:ptCount val="4"/>
                  <c:pt idx="0">
                    <c:v>0.201155636946153</c:v>
                  </c:pt>
                  <c:pt idx="1">
                    <c:v>0.165195086701262</c:v>
                  </c:pt>
                  <c:pt idx="2">
                    <c:v>0.125781711292589</c:v>
                  </c:pt>
                  <c:pt idx="3">
                    <c:v>0.113417843019661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'Pum2 CKO (a)'!$T$33:$W$33</c:f>
              <c:numCache>
                <c:formatCode>General</c:formatCode>
                <c:ptCount val="4"/>
                <c:pt idx="0">
                  <c:v>1.099085081017013</c:v>
                </c:pt>
                <c:pt idx="1">
                  <c:v>1.105757588265954</c:v>
                </c:pt>
                <c:pt idx="2">
                  <c:v>0.911239148894372</c:v>
                </c:pt>
                <c:pt idx="3">
                  <c:v>1.102757234989544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3419088"/>
        <c:axId val="-572979312"/>
      </c:barChart>
      <c:catAx>
        <c:axId val="-57341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572979312"/>
        <c:crosses val="autoZero"/>
        <c:auto val="1"/>
        <c:lblAlgn val="ctr"/>
        <c:lblOffset val="100"/>
        <c:noMultiLvlLbl val="0"/>
      </c:catAx>
      <c:valAx>
        <c:axId val="-572979312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573419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ctrl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'Pum2 CKO (a)'!$K$32:$N$32</c:f>
                <c:numCache>
                  <c:formatCode>General</c:formatCode>
                  <c:ptCount val="4"/>
                  <c:pt idx="0">
                    <c:v>0.0124349482758047</c:v>
                  </c:pt>
                  <c:pt idx="1">
                    <c:v>0.00306759395632866</c:v>
                  </c:pt>
                  <c:pt idx="2">
                    <c:v>0.00169317808496167</c:v>
                  </c:pt>
                  <c:pt idx="3">
                    <c:v>0.00105097544932125</c:v>
                  </c:pt>
                </c:numCache>
              </c:numRef>
            </c:plus>
            <c:minus>
              <c:numRef>
                <c:f>'Pum2 CKO (a)'!$K$32:$N$32</c:f>
                <c:numCache>
                  <c:formatCode>General</c:formatCode>
                  <c:ptCount val="4"/>
                  <c:pt idx="0">
                    <c:v>0.0124349482758047</c:v>
                  </c:pt>
                  <c:pt idx="1">
                    <c:v>0.00306759395632866</c:v>
                  </c:pt>
                  <c:pt idx="2">
                    <c:v>0.00169317808496167</c:v>
                  </c:pt>
                  <c:pt idx="3">
                    <c:v>0.00105097544932125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'Pum2 CKO (a)'!$K$27:$N$27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'Pum2 CKO (a)'!$K$28:$N$28</c:f>
              <c:numCache>
                <c:formatCode>General</c:formatCode>
                <c:ptCount val="4"/>
                <c:pt idx="0">
                  <c:v>0.0916246340399765</c:v>
                </c:pt>
                <c:pt idx="1">
                  <c:v>0.0413325118038046</c:v>
                </c:pt>
                <c:pt idx="2">
                  <c:v>0.0103179395357011</c:v>
                </c:pt>
                <c:pt idx="3">
                  <c:v>0.00913338228696544</c:v>
                </c:pt>
              </c:numCache>
            </c:numRef>
          </c:val>
        </c:ser>
        <c:ser>
          <c:idx val="1"/>
          <c:order val="1"/>
          <c:tx>
            <c:v>Pum2 CKO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'Pum2 CKO (a)'!$K$33:$N$33</c:f>
                <c:numCache>
                  <c:formatCode>General</c:formatCode>
                  <c:ptCount val="4"/>
                  <c:pt idx="0">
                    <c:v>0.026890565965606</c:v>
                  </c:pt>
                  <c:pt idx="1">
                    <c:v>0.00682792787101044</c:v>
                  </c:pt>
                  <c:pt idx="2">
                    <c:v>0.00129780809181393</c:v>
                  </c:pt>
                  <c:pt idx="3">
                    <c:v>0.0010358885184616</c:v>
                  </c:pt>
                </c:numCache>
              </c:numRef>
            </c:plus>
            <c:minus>
              <c:numRef>
                <c:f>'Pum2 CKO (a)'!$K$33:$N$33</c:f>
                <c:numCache>
                  <c:formatCode>General</c:formatCode>
                  <c:ptCount val="4"/>
                  <c:pt idx="0">
                    <c:v>0.026890565965606</c:v>
                  </c:pt>
                  <c:pt idx="1">
                    <c:v>0.00682792787101044</c:v>
                  </c:pt>
                  <c:pt idx="2">
                    <c:v>0.00129780809181393</c:v>
                  </c:pt>
                  <c:pt idx="3">
                    <c:v>0.0010358885184616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'Pum2 CKO (a)'!$K$27:$N$27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'Pum2 CKO (a)'!$K$29:$N$29</c:f>
              <c:numCache>
                <c:formatCode>General</c:formatCode>
                <c:ptCount val="4"/>
                <c:pt idx="0">
                  <c:v>0.109781902613987</c:v>
                </c:pt>
                <c:pt idx="1">
                  <c:v>0.045703738569149</c:v>
                </c:pt>
                <c:pt idx="2">
                  <c:v>0.00940211044085584</c:v>
                </c:pt>
                <c:pt idx="3">
                  <c:v>0.0100719033968765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73212128"/>
        <c:axId val="-572571648"/>
      </c:barChart>
      <c:catAx>
        <c:axId val="-57321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72571648"/>
        <c:crosses val="autoZero"/>
        <c:auto val="1"/>
        <c:lblAlgn val="ctr"/>
        <c:lblOffset val="100"/>
        <c:noMultiLvlLbl val="0"/>
      </c:catAx>
      <c:valAx>
        <c:axId val="-5725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7321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(b)'!$R$32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(b)'!$T$34:$W$34</c:f>
                <c:numCache>
                  <c:formatCode>General</c:formatCode>
                  <c:ptCount val="4"/>
                  <c:pt idx="0">
                    <c:v>0.14581131352693</c:v>
                  </c:pt>
                  <c:pt idx="1">
                    <c:v>0.0941597495479672</c:v>
                  </c:pt>
                  <c:pt idx="2">
                    <c:v>0.110009315509876</c:v>
                  </c:pt>
                  <c:pt idx="3">
                    <c:v>0.0827305230592787</c:v>
                  </c:pt>
                </c:numCache>
              </c:numRef>
            </c:plus>
            <c:minus>
              <c:numRef>
                <c:f>'hTDP43 A315T (b)'!$T$34:$W$34</c:f>
                <c:numCache>
                  <c:formatCode>General</c:formatCode>
                  <c:ptCount val="4"/>
                  <c:pt idx="0">
                    <c:v>0.14581131352693</c:v>
                  </c:pt>
                  <c:pt idx="1">
                    <c:v>0.0941597495479672</c:v>
                  </c:pt>
                  <c:pt idx="2">
                    <c:v>0.110009315509876</c:v>
                  </c:pt>
                  <c:pt idx="3">
                    <c:v>0.0827305230592787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'hTDP43 A315T (b)'!$T$32:$W$32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(b)'!$R$33</c:f>
              <c:strCache>
                <c:ptCount val="1"/>
                <c:pt idx="0">
                  <c:v>Average 315T/WT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(b)'!$T$35:$W$35</c:f>
                <c:numCache>
                  <c:formatCode>General</c:formatCode>
                  <c:ptCount val="4"/>
                  <c:pt idx="0">
                    <c:v>0.0695936799988877</c:v>
                  </c:pt>
                  <c:pt idx="1">
                    <c:v>0.0255461993808184</c:v>
                  </c:pt>
                  <c:pt idx="2">
                    <c:v>0.0628943156980704</c:v>
                  </c:pt>
                  <c:pt idx="3">
                    <c:v>0.155048833916597</c:v>
                  </c:pt>
                </c:numCache>
              </c:numRef>
            </c:plus>
            <c:minus>
              <c:numRef>
                <c:f>'hTDP43 A315T (b)'!$T$35:$W$35</c:f>
                <c:numCache>
                  <c:formatCode>General</c:formatCode>
                  <c:ptCount val="4"/>
                  <c:pt idx="0">
                    <c:v>0.0695936799988877</c:v>
                  </c:pt>
                  <c:pt idx="1">
                    <c:v>0.0255461993808184</c:v>
                  </c:pt>
                  <c:pt idx="2">
                    <c:v>0.0628943156980704</c:v>
                  </c:pt>
                  <c:pt idx="3">
                    <c:v>0.155048833916597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'hTDP43 A315T (b)'!$T$33:$W$33</c:f>
              <c:numCache>
                <c:formatCode>General</c:formatCode>
                <c:ptCount val="4"/>
                <c:pt idx="0">
                  <c:v>1.058002813228868</c:v>
                </c:pt>
                <c:pt idx="1">
                  <c:v>1.148020978224108</c:v>
                </c:pt>
                <c:pt idx="2">
                  <c:v>1.038138466065937</c:v>
                </c:pt>
                <c:pt idx="3">
                  <c:v>1.108526747488849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2974384"/>
        <c:axId val="-596274880"/>
      </c:barChart>
      <c:catAx>
        <c:axId val="-88297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596274880"/>
        <c:crosses val="autoZero"/>
        <c:auto val="1"/>
        <c:lblAlgn val="ctr"/>
        <c:lblOffset val="100"/>
        <c:noMultiLvlLbl val="0"/>
      </c:catAx>
      <c:valAx>
        <c:axId val="-596274880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882974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Ctrl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(b)'!$K$32:$N$32</c:f>
                <c:numCache>
                  <c:formatCode>General</c:formatCode>
                  <c:ptCount val="4"/>
                  <c:pt idx="0">
                    <c:v>0.0157430784040868</c:v>
                  </c:pt>
                  <c:pt idx="1">
                    <c:v>0.005727265448993</c:v>
                  </c:pt>
                  <c:pt idx="2">
                    <c:v>0.00136309033233092</c:v>
                  </c:pt>
                  <c:pt idx="3">
                    <c:v>0.00127724674973231</c:v>
                  </c:pt>
                </c:numCache>
              </c:numRef>
            </c:plus>
            <c:minus>
              <c:numRef>
                <c:f>'hTDP43 A315T (b)'!$K$32:$N$32</c:f>
                <c:numCache>
                  <c:formatCode>General</c:formatCode>
                  <c:ptCount val="4"/>
                  <c:pt idx="0">
                    <c:v>0.0157430784040868</c:v>
                  </c:pt>
                  <c:pt idx="1">
                    <c:v>0.005727265448993</c:v>
                  </c:pt>
                  <c:pt idx="2">
                    <c:v>0.00136309033233092</c:v>
                  </c:pt>
                  <c:pt idx="3">
                    <c:v>0.00127724674973231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'hTDP43 A315T (b)'!$K$27:$N$27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'hTDP43 A315T (b)'!$K$28:$N$28</c:f>
              <c:numCache>
                <c:formatCode>General</c:formatCode>
                <c:ptCount val="4"/>
                <c:pt idx="0">
                  <c:v>0.102524365176652</c:v>
                </c:pt>
                <c:pt idx="1">
                  <c:v>0.0446771296076135</c:v>
                </c:pt>
                <c:pt idx="2">
                  <c:v>0.0125420961899092</c:v>
                </c:pt>
                <c:pt idx="3">
                  <c:v>0.0104775884473055</c:v>
                </c:pt>
              </c:numCache>
            </c:numRef>
          </c:val>
        </c:ser>
        <c:ser>
          <c:idx val="1"/>
          <c:order val="1"/>
          <c:tx>
            <c:v>315T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(b)'!$K$33:$N$33</c:f>
                <c:numCache>
                  <c:formatCode>General</c:formatCode>
                  <c:ptCount val="4"/>
                  <c:pt idx="0">
                    <c:v>0.0120523638408296</c:v>
                  </c:pt>
                  <c:pt idx="1">
                    <c:v>0.00386710461027416</c:v>
                  </c:pt>
                  <c:pt idx="2">
                    <c:v>0.00238592884289339</c:v>
                  </c:pt>
                  <c:pt idx="3">
                    <c:v>0.00168360494707652</c:v>
                  </c:pt>
                </c:numCache>
              </c:numRef>
            </c:plus>
            <c:minus>
              <c:numRef>
                <c:f>'hTDP43 A315T (b)'!$K$33:$N$33</c:f>
                <c:numCache>
                  <c:formatCode>General</c:formatCode>
                  <c:ptCount val="4"/>
                  <c:pt idx="0">
                    <c:v>0.0120523638408296</c:v>
                  </c:pt>
                  <c:pt idx="1">
                    <c:v>0.00386710461027416</c:v>
                  </c:pt>
                  <c:pt idx="2">
                    <c:v>0.00238592884289339</c:v>
                  </c:pt>
                  <c:pt idx="3">
                    <c:v>0.00168360494707652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'hTDP43 A315T (b)'!$K$27:$N$27</c:f>
              <c:strCache>
                <c:ptCount val="4"/>
                <c:pt idx="0">
                  <c:v> c1</c:v>
                </c:pt>
                <c:pt idx="1">
                  <c:v> c2</c:v>
                </c:pt>
                <c:pt idx="2">
                  <c:v> R1</c:v>
                </c:pt>
                <c:pt idx="3">
                  <c:v>R2</c:v>
                </c:pt>
              </c:strCache>
            </c:strRef>
          </c:cat>
          <c:val>
            <c:numRef>
              <c:f>'hTDP43 A315T (b)'!$K$29:$N$29</c:f>
              <c:numCache>
                <c:formatCode>General</c:formatCode>
                <c:ptCount val="4"/>
                <c:pt idx="0">
                  <c:v>0.114417768386152</c:v>
                </c:pt>
                <c:pt idx="1">
                  <c:v>0.0512902820363777</c:v>
                </c:pt>
                <c:pt idx="2">
                  <c:v>0.0130204324998438</c:v>
                </c:pt>
                <c:pt idx="3">
                  <c:v>0.0116146870430183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8522464"/>
        <c:axId val="-886920464"/>
      </c:barChart>
      <c:catAx>
        <c:axId val="-8885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886920464"/>
        <c:crosses val="autoZero"/>
        <c:auto val="1"/>
        <c:lblAlgn val="ctr"/>
        <c:lblOffset val="100"/>
        <c:noMultiLvlLbl val="0"/>
      </c:catAx>
      <c:valAx>
        <c:axId val="-88692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88852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333335</xdr:colOff>
      <xdr:row>37</xdr:row>
      <xdr:rowOff>126649</xdr:rowOff>
    </xdr:from>
    <xdr:to>
      <xdr:col>13</xdr:col>
      <xdr:colOff>392381</xdr:colOff>
      <xdr:row>52</xdr:row>
      <xdr:rowOff>87944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164354</xdr:colOff>
      <xdr:row>35</xdr:row>
      <xdr:rowOff>122517</xdr:rowOff>
    </xdr:from>
    <xdr:to>
      <xdr:col>13</xdr:col>
      <xdr:colOff>597648</xdr:colOff>
      <xdr:row>49</xdr:row>
      <xdr:rowOff>101599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opLeftCell="C20" zoomScale="93" zoomScaleNormal="93" workbookViewId="0">
      <selection activeCell="O42" sqref="O42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12.83203125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64" t="s">
        <v>76</v>
      </c>
      <c r="Q1" s="3" t="s">
        <v>70</v>
      </c>
      <c r="R1" s="4"/>
      <c r="W1" s="46"/>
      <c r="X1" s="47"/>
      <c r="Y1" s="46" t="s">
        <v>49</v>
      </c>
      <c r="Z1" s="46"/>
      <c r="AA1" s="46"/>
      <c r="AB1" s="46"/>
      <c r="AC1" s="46"/>
      <c r="AD1" s="47"/>
    </row>
    <row r="2" spans="1:37" x14ac:dyDescent="0.2">
      <c r="B2" s="31" t="s">
        <v>88</v>
      </c>
      <c r="C2" s="32" t="s">
        <v>176</v>
      </c>
      <c r="D2" s="32" t="s">
        <v>165</v>
      </c>
      <c r="E2" s="31" t="s">
        <v>154</v>
      </c>
      <c r="F2" s="56" t="s">
        <v>143</v>
      </c>
      <c r="G2" s="18"/>
      <c r="H2" s="6"/>
      <c r="I2" s="25"/>
      <c r="J2" s="26" t="s">
        <v>78</v>
      </c>
      <c r="K2" s="26" t="s">
        <v>100</v>
      </c>
      <c r="L2" s="26" t="s">
        <v>111</v>
      </c>
      <c r="M2" s="54" t="s">
        <v>122</v>
      </c>
      <c r="N2" s="59" t="s">
        <v>133</v>
      </c>
      <c r="O2" s="60"/>
      <c r="P2" s="60"/>
      <c r="Q2" s="22"/>
      <c r="R2" s="51" t="s">
        <v>78</v>
      </c>
      <c r="S2" s="51" t="s">
        <v>100</v>
      </c>
      <c r="T2" s="51" t="s">
        <v>111</v>
      </c>
      <c r="U2" s="51" t="s">
        <v>122</v>
      </c>
      <c r="V2" s="53" t="s">
        <v>133</v>
      </c>
      <c r="W2" s="9"/>
      <c r="X2" s="48"/>
      <c r="Y2" s="22"/>
      <c r="Z2" s="51" t="s">
        <v>78</v>
      </c>
      <c r="AA2" s="51" t="s">
        <v>100</v>
      </c>
      <c r="AB2" s="51" t="s">
        <v>111</v>
      </c>
      <c r="AC2" s="51" t="s">
        <v>122</v>
      </c>
      <c r="AD2" s="22" t="s">
        <v>133</v>
      </c>
    </row>
    <row r="3" spans="1:37" x14ac:dyDescent="0.2">
      <c r="B3" s="66">
        <v>18.023342132568359</v>
      </c>
      <c r="C3" s="66">
        <v>21.49760627746582</v>
      </c>
      <c r="D3" s="66"/>
      <c r="E3" s="66">
        <v>24.574895858764648</v>
      </c>
      <c r="F3" s="66">
        <v>24.898979187011719</v>
      </c>
      <c r="G3" s="55"/>
      <c r="I3" s="27" t="s">
        <v>43</v>
      </c>
      <c r="J3" s="22">
        <v>1</v>
      </c>
      <c r="K3" s="23">
        <v>8.8837510483333659E-2</v>
      </c>
      <c r="L3" s="22">
        <v>4.4941413564363465E-2</v>
      </c>
      <c r="M3" s="57">
        <v>9.1751629034295002E-3</v>
      </c>
      <c r="N3" s="22">
        <v>8.9976460217582009E-3</v>
      </c>
      <c r="Q3" s="22" t="s">
        <v>65</v>
      </c>
      <c r="R3" s="22">
        <f>J9/J28</f>
        <v>1</v>
      </c>
      <c r="S3" s="22">
        <f>K9/K28</f>
        <v>1.3185495195557821</v>
      </c>
      <c r="T3" s="22">
        <f t="shared" ref="T3:V3" si="0">L9/L28</f>
        <v>1.3003406683827006</v>
      </c>
      <c r="U3" s="22">
        <f t="shared" si="0"/>
        <v>0.87857382055287425</v>
      </c>
      <c r="V3" s="22">
        <f t="shared" si="0"/>
        <v>1.4685210586491311</v>
      </c>
      <c r="X3" s="46"/>
      <c r="Y3" s="22" t="s">
        <v>50</v>
      </c>
      <c r="Z3" s="22">
        <v>1</v>
      </c>
      <c r="AA3" s="22">
        <f>K3/K28</f>
        <v>0.96958106751698625</v>
      </c>
      <c r="AB3" s="22">
        <f>L3/L28</f>
        <v>1.0873138747939994</v>
      </c>
      <c r="AC3" s="22">
        <f>M3/M28</f>
        <v>0.88924371689546644</v>
      </c>
      <c r="AD3" s="22">
        <f>N3/N28</f>
        <v>0.98513844477954704</v>
      </c>
      <c r="AF3" s="7"/>
      <c r="AG3" s="7"/>
      <c r="AH3" s="7"/>
      <c r="AI3" s="7"/>
      <c r="AJ3" s="7"/>
      <c r="AK3" s="7"/>
    </row>
    <row r="4" spans="1:37" x14ac:dyDescent="0.2">
      <c r="B4" s="66">
        <v>18.379589080810547</v>
      </c>
      <c r="C4" s="66">
        <v>21.32658576965332</v>
      </c>
      <c r="D4" s="66">
        <v>22.305450439453125</v>
      </c>
      <c r="E4" s="66">
        <v>24.728803634643555</v>
      </c>
      <c r="F4" s="66">
        <v>24.855489730834961</v>
      </c>
      <c r="G4" s="55"/>
      <c r="H4" s="5"/>
      <c r="I4" s="27" t="s">
        <v>44</v>
      </c>
      <c r="J4" s="22">
        <v>1</v>
      </c>
      <c r="K4" s="24">
        <v>0.11406279637361291</v>
      </c>
      <c r="L4" s="24">
        <v>5.0636611161803964E-2</v>
      </c>
      <c r="M4" s="62">
        <v>1.4873310057198568E-2</v>
      </c>
      <c r="N4" s="58">
        <v>8.9229130648763831E-3</v>
      </c>
      <c r="O4" s="7"/>
      <c r="P4" s="7"/>
      <c r="Q4" s="22" t="s">
        <v>72</v>
      </c>
      <c r="R4" s="22">
        <f>J10/J28</f>
        <v>1</v>
      </c>
      <c r="S4" s="22">
        <f t="shared" ref="S4:V4" si="1">K10/K28</f>
        <v>0.84299476426624931</v>
      </c>
      <c r="T4" s="22">
        <f t="shared" si="1"/>
        <v>1.310208570570393</v>
      </c>
      <c r="U4" s="22">
        <f t="shared" si="1"/>
        <v>0.69675468619324932</v>
      </c>
      <c r="V4" s="22">
        <f t="shared" si="1"/>
        <v>0.85449775358889291</v>
      </c>
      <c r="X4" s="46"/>
      <c r="Y4" s="22" t="s">
        <v>51</v>
      </c>
      <c r="Z4" s="22">
        <v>1</v>
      </c>
      <c r="AA4" s="58">
        <f>K4/K28</f>
        <v>1.2448922450685742</v>
      </c>
      <c r="AB4" s="58">
        <f>L4/L28</f>
        <v>1.2251036521120156</v>
      </c>
      <c r="AC4" s="58">
        <f>M4/M28</f>
        <v>1.4415000209814643</v>
      </c>
      <c r="AD4" s="22">
        <f>N4/N28</f>
        <v>0.97695604810176073</v>
      </c>
      <c r="AF4" s="7"/>
      <c r="AG4" s="7"/>
      <c r="AH4" s="7"/>
      <c r="AI4" s="7"/>
      <c r="AJ4" s="7"/>
      <c r="AK4" s="7"/>
    </row>
    <row r="5" spans="1:37" x14ac:dyDescent="0.2">
      <c r="B5" s="66">
        <v>17.582155227661133</v>
      </c>
      <c r="C5" s="66">
        <v>21.638956069946289</v>
      </c>
      <c r="D5" s="66">
        <v>22.636228561401367</v>
      </c>
      <c r="E5" s="66">
        <v>24.985538482666016</v>
      </c>
      <c r="F5" s="66">
        <v>24.619327545166016</v>
      </c>
      <c r="G5" s="55"/>
      <c r="I5" s="27" t="s">
        <v>45</v>
      </c>
      <c r="J5" s="22">
        <v>1</v>
      </c>
      <c r="K5" s="23">
        <v>0.11097105564137433</v>
      </c>
      <c r="L5" s="22">
        <v>4.3973101700171331E-2</v>
      </c>
      <c r="M5" s="57">
        <v>1.0284947849146842E-2</v>
      </c>
      <c r="N5" s="22">
        <v>1.2818805965544113E-2</v>
      </c>
      <c r="Q5" s="22" t="s">
        <v>73</v>
      </c>
      <c r="R5" s="22">
        <f>J11/J28</f>
        <v>1</v>
      </c>
      <c r="S5" s="22">
        <f t="shared" ref="S5:V5" si="2">K11/K28</f>
        <v>2.2293794399028739</v>
      </c>
      <c r="T5" s="22"/>
      <c r="U5" s="22">
        <f t="shared" si="2"/>
        <v>1.3260058511353101</v>
      </c>
      <c r="V5" s="22">
        <f t="shared" si="2"/>
        <v>1.2535467991762916</v>
      </c>
      <c r="W5" s="8"/>
      <c r="X5" s="46"/>
      <c r="Y5" s="22" t="s">
        <v>52</v>
      </c>
      <c r="Z5" s="22">
        <v>1</v>
      </c>
      <c r="AA5" s="58">
        <f>K5/K28</f>
        <v>1.2111486916603322</v>
      </c>
      <c r="AB5" s="58">
        <f>L5/L28</f>
        <v>1.0638865092182397</v>
      </c>
      <c r="AC5" s="58">
        <f>M5/M28</f>
        <v>0.99680249274188226</v>
      </c>
      <c r="AD5" s="52">
        <f>N5/N28</f>
        <v>1.403511378674936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" si="3">AVERAGE(B3:B5)</f>
        <v>17.995028813680012</v>
      </c>
      <c r="C6" s="11">
        <f t="shared" ref="C6:F6" si="4">AVERAGE(C3:C5)</f>
        <v>21.487716039021809</v>
      </c>
      <c r="D6" s="12">
        <f t="shared" si="4"/>
        <v>22.470839500427246</v>
      </c>
      <c r="E6" s="34">
        <f t="shared" si="4"/>
        <v>24.763079325358074</v>
      </c>
      <c r="F6" s="34">
        <f t="shared" si="4"/>
        <v>24.791265487670898</v>
      </c>
      <c r="G6" s="10"/>
      <c r="H6" s="5"/>
      <c r="I6" s="27" t="s">
        <v>46</v>
      </c>
      <c r="J6" s="22">
        <v>1</v>
      </c>
      <c r="K6" s="24">
        <v>8.0060952176204736E-2</v>
      </c>
      <c r="L6" s="24">
        <v>4.288206446699433E-2</v>
      </c>
      <c r="M6" s="62">
        <v>1.3550060754994278E-2</v>
      </c>
      <c r="N6" s="58">
        <v>7.0088585944518235E-3</v>
      </c>
      <c r="O6" s="7"/>
      <c r="P6" s="7"/>
      <c r="Q6" s="22" t="s">
        <v>74</v>
      </c>
      <c r="R6" s="22">
        <f>J12/J28</f>
        <v>1</v>
      </c>
      <c r="S6" s="22">
        <f t="shared" ref="S6:V6" si="5">K12/K28</f>
        <v>0.48254215185696198</v>
      </c>
      <c r="T6" s="22">
        <f t="shared" si="5"/>
        <v>0.61624389386446965</v>
      </c>
      <c r="U6" s="22">
        <f t="shared" si="5"/>
        <v>0.62338285852314634</v>
      </c>
      <c r="V6" s="22">
        <f t="shared" si="5"/>
        <v>0.92906350746287536</v>
      </c>
      <c r="X6" s="46"/>
      <c r="Y6" s="22" t="s">
        <v>53</v>
      </c>
      <c r="Z6" s="22">
        <v>1</v>
      </c>
      <c r="AA6" s="58">
        <f>K6/K28</f>
        <v>0.87379287257260441</v>
      </c>
      <c r="AB6" s="58">
        <f>L6/L28</f>
        <v>1.0374899224742284</v>
      </c>
      <c r="AC6" s="58">
        <f>M6/M28</f>
        <v>1.3132525838235203</v>
      </c>
      <c r="AD6" s="58">
        <f>N6/N28</f>
        <v>0.76738916364580512</v>
      </c>
    </row>
    <row r="7" spans="1:37" x14ac:dyDescent="0.2">
      <c r="A7" s="9" t="s">
        <v>2</v>
      </c>
      <c r="B7" s="35">
        <f>B6-B6</f>
        <v>0</v>
      </c>
      <c r="C7" s="14">
        <f>C6-B6</f>
        <v>3.4926872253417969</v>
      </c>
      <c r="D7" s="14">
        <f>D6-B6</f>
        <v>4.4758106867472343</v>
      </c>
      <c r="E7" s="36">
        <f>E6-B6</f>
        <v>6.7680505116780623</v>
      </c>
      <c r="F7" s="36">
        <f>F6-B6</f>
        <v>6.7962366739908866</v>
      </c>
      <c r="G7" s="5"/>
      <c r="H7" s="5"/>
      <c r="I7" s="27" t="s">
        <v>47</v>
      </c>
      <c r="J7" s="22">
        <v>1</v>
      </c>
      <c r="K7" s="24">
        <v>3.7638090555150903E-2</v>
      </c>
      <c r="L7" s="24">
        <v>2.9101201295200035E-2</v>
      </c>
      <c r="M7" s="62">
        <v>3.0344477218449831E-3</v>
      </c>
      <c r="N7" s="58">
        <v>5.8576956427709437E-3</v>
      </c>
      <c r="O7" s="7"/>
      <c r="P7" s="7"/>
      <c r="Q7" s="22" t="s">
        <v>75</v>
      </c>
      <c r="R7" s="22">
        <f>J13/J28</f>
        <v>1</v>
      </c>
      <c r="S7" s="22">
        <f t="shared" ref="S7:V7" si="6">K13/K28</f>
        <v>1.1173849345882607</v>
      </c>
      <c r="T7" s="22">
        <f t="shared" si="6"/>
        <v>1.1962372202462523</v>
      </c>
      <c r="U7" s="22">
        <f t="shared" si="6"/>
        <v>1.0314785280672831</v>
      </c>
      <c r="V7" s="22">
        <f t="shared" si="6"/>
        <v>1.0081570560705273</v>
      </c>
      <c r="X7" s="46"/>
      <c r="Y7" s="22" t="s">
        <v>54</v>
      </c>
      <c r="Z7" s="22">
        <v>1</v>
      </c>
      <c r="AA7" s="58">
        <f>K7/K28</f>
        <v>0.41078571226520927</v>
      </c>
      <c r="AB7" s="58">
        <f>L7/L28</f>
        <v>0.70407531565795944</v>
      </c>
      <c r="AC7" s="58">
        <f>M7/M28</f>
        <v>0.29409435007304519</v>
      </c>
      <c r="AD7" s="58">
        <f>N7/N28</f>
        <v>0.64135009996577685</v>
      </c>
    </row>
    <row r="8" spans="1:37" ht="16" thickBot="1" x14ac:dyDescent="0.25">
      <c r="A8" s="9" t="s">
        <v>3</v>
      </c>
      <c r="B8" s="37">
        <v>1</v>
      </c>
      <c r="C8" s="38">
        <f>2^-C7</f>
        <v>8.8837510483333659E-2</v>
      </c>
      <c r="D8" s="38">
        <f>2^-D7</f>
        <v>4.4941413564363465E-2</v>
      </c>
      <c r="E8" s="39">
        <f>2^-E7</f>
        <v>9.1751629034295002E-3</v>
      </c>
      <c r="F8" s="39">
        <f>2^-F7</f>
        <v>8.9976460217582009E-3</v>
      </c>
      <c r="G8" s="5"/>
      <c r="I8" s="28" t="s">
        <v>48</v>
      </c>
      <c r="J8" s="29">
        <v>1</v>
      </c>
      <c r="K8" s="29">
        <v>0.11817739901018268</v>
      </c>
      <c r="L8" s="29">
        <v>3.6460678634294294E-2</v>
      </c>
      <c r="M8" s="57">
        <v>1.098970792759223E-2</v>
      </c>
      <c r="N8" s="22">
        <v>1.119437443239121E-2</v>
      </c>
      <c r="Q8" s="22" t="s">
        <v>11</v>
      </c>
      <c r="R8" s="22">
        <f>AVERAGE(R3:R7)</f>
        <v>1</v>
      </c>
      <c r="S8" s="22">
        <f>AVERAGE(R1:S7)</f>
        <v>1.0990850810170127</v>
      </c>
      <c r="T8" s="22">
        <f t="shared" ref="T8:V8" si="7">AVERAGE(T3:T7)</f>
        <v>1.1057575882659538</v>
      </c>
      <c r="U8" s="22">
        <f t="shared" si="7"/>
        <v>0.91123914889437252</v>
      </c>
      <c r="V8" s="22">
        <f t="shared" si="7"/>
        <v>1.1027572349895436</v>
      </c>
      <c r="X8" s="46"/>
      <c r="Y8" s="22" t="s">
        <v>55</v>
      </c>
      <c r="Z8" s="22">
        <v>1</v>
      </c>
      <c r="AA8" s="58">
        <f>K8/K28</f>
        <v>1.2897994109162929</v>
      </c>
      <c r="AB8" s="58">
        <f>L8/L28</f>
        <v>0.88213072574355789</v>
      </c>
      <c r="AC8" s="58">
        <f>M8/M28</f>
        <v>1.0651068354846216</v>
      </c>
      <c r="AD8" s="58">
        <f>N8/N28</f>
        <v>1.2256548648321746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59</v>
      </c>
      <c r="J9" s="22">
        <v>1</v>
      </c>
      <c r="K9" s="24">
        <v>0.12081161719288544</v>
      </c>
      <c r="L9" s="24">
        <v>5.3746346024895093E-2</v>
      </c>
      <c r="M9" s="62">
        <v>9.0650715581144358E-3</v>
      </c>
      <c r="N9" s="58">
        <v>1.3412564225101717E-2</v>
      </c>
      <c r="O9" s="6"/>
      <c r="P9" s="6"/>
      <c r="Q9" s="22" t="s">
        <v>12</v>
      </c>
      <c r="R9" s="22">
        <f>STDEV(R3:R7)</f>
        <v>0</v>
      </c>
      <c r="S9" s="22">
        <f>STDEV(R1:S7)</f>
        <v>0.44979767826886652</v>
      </c>
      <c r="T9" s="22">
        <f t="shared" ref="T9:V9" si="8">STDEV(T3:T7)</f>
        <v>0.33039017340252491</v>
      </c>
      <c r="U9" s="22">
        <f t="shared" si="8"/>
        <v>0.2812564567764812</v>
      </c>
      <c r="V9" s="22">
        <f t="shared" si="8"/>
        <v>0.25361000685336205</v>
      </c>
      <c r="W9" s="6"/>
      <c r="X9" s="49"/>
      <c r="Y9" s="22" t="s">
        <v>11</v>
      </c>
      <c r="Z9" s="22">
        <f>AVERAGE(Z3:Z8)</f>
        <v>1</v>
      </c>
      <c r="AA9" s="22">
        <f t="shared" ref="AA9:AD9" si="9">AVERAGE(AA3:AA8)</f>
        <v>1</v>
      </c>
      <c r="AB9" s="22">
        <f t="shared" si="9"/>
        <v>1</v>
      </c>
      <c r="AC9" s="22">
        <f t="shared" si="9"/>
        <v>1</v>
      </c>
      <c r="AD9" s="22">
        <f t="shared" si="9"/>
        <v>1</v>
      </c>
      <c r="AE9" s="49"/>
    </row>
    <row r="10" spans="1:37" x14ac:dyDescent="0.2">
      <c r="B10" s="31" t="s">
        <v>89</v>
      </c>
      <c r="C10" s="32" t="s">
        <v>177</v>
      </c>
      <c r="D10" s="32" t="s">
        <v>166</v>
      </c>
      <c r="E10" s="31" t="s">
        <v>155</v>
      </c>
      <c r="F10" s="56" t="s">
        <v>144</v>
      </c>
      <c r="G10" s="18"/>
      <c r="I10" s="27" t="s">
        <v>60</v>
      </c>
      <c r="J10" s="22">
        <v>1</v>
      </c>
      <c r="K10" s="24">
        <v>7.7239086773511392E-2</v>
      </c>
      <c r="L10" s="24">
        <v>5.4154211208546681E-2</v>
      </c>
      <c r="M10" s="62">
        <v>7.1890727233583172E-3</v>
      </c>
      <c r="N10" s="58">
        <v>7.8044546468805584E-3</v>
      </c>
      <c r="Q10" s="22" t="s">
        <v>13</v>
      </c>
      <c r="R10" s="22">
        <f>R9/SQRT(5)</f>
        <v>0</v>
      </c>
      <c r="S10" s="22">
        <f t="shared" ref="S10:V10" si="10">S9/SQRT(5)</f>
        <v>0.20115563694615307</v>
      </c>
      <c r="T10" s="22">
        <f>T9/SQRT(4)</f>
        <v>0.16519508670126246</v>
      </c>
      <c r="U10" s="22">
        <f t="shared" si="10"/>
        <v>0.12578171129258867</v>
      </c>
      <c r="V10" s="22">
        <f t="shared" si="10"/>
        <v>0.11341784301966101</v>
      </c>
      <c r="W10" s="49"/>
      <c r="X10" s="49"/>
      <c r="Y10" s="22" t="s">
        <v>12</v>
      </c>
      <c r="Z10" s="22">
        <f>STDEV(Z3:Z8)</f>
        <v>0</v>
      </c>
      <c r="AA10" s="22">
        <f t="shared" ref="AA10:AD10" si="11">STDEV(AA3:AA8)</f>
        <v>0.33243546970494114</v>
      </c>
      <c r="AB10" s="22">
        <f t="shared" si="11"/>
        <v>0.18179490195800513</v>
      </c>
      <c r="AC10" s="22">
        <f t="shared" si="11"/>
        <v>0.40196226557331488</v>
      </c>
      <c r="AD10" s="22">
        <f t="shared" si="11"/>
        <v>0.28186202024011381</v>
      </c>
      <c r="AE10" s="49"/>
    </row>
    <row r="11" spans="1:37" ht="16" thickBot="1" x14ac:dyDescent="0.25">
      <c r="B11" s="66">
        <v>19.32676887512207</v>
      </c>
      <c r="C11" s="66"/>
      <c r="D11" s="66">
        <v>22.711118698120117</v>
      </c>
      <c r="E11" s="66"/>
      <c r="F11" s="66">
        <v>25.369295120239258</v>
      </c>
      <c r="G11" s="55"/>
      <c r="H11" s="5"/>
      <c r="I11" s="28" t="s">
        <v>61</v>
      </c>
      <c r="J11" s="29">
        <v>1</v>
      </c>
      <c r="K11" s="29">
        <v>0.20426607531734872</v>
      </c>
      <c r="L11" s="72"/>
      <c r="M11" s="57">
        <v>1.3681648195999959E-2</v>
      </c>
      <c r="N11" s="22">
        <v>1.1449122131478973E-2</v>
      </c>
      <c r="Q11" s="23" t="s">
        <v>14</v>
      </c>
      <c r="R11" s="23" t="e">
        <f>TTEST(R3:R7,Z3:Z8,2,2)</f>
        <v>#DIV/0!</v>
      </c>
      <c r="S11" s="23">
        <f>TTEST(R1:S7,AA3:AA8,2,2)</f>
        <v>0.64837247679060439</v>
      </c>
      <c r="T11" s="23">
        <f t="shared" ref="T11:V11" si="12">TTEST(T3:T7,AB3:AB8,2,2)</f>
        <v>0.52768506693398209</v>
      </c>
      <c r="U11" s="23">
        <f t="shared" si="12"/>
        <v>0.68804896617025757</v>
      </c>
      <c r="V11" s="23">
        <f t="shared" si="12"/>
        <v>0.54480760023812436</v>
      </c>
      <c r="Y11" s="22" t="s">
        <v>13</v>
      </c>
      <c r="Z11" s="22">
        <f>Z10/SQRT(6)</f>
        <v>0</v>
      </c>
      <c r="AA11" s="22">
        <f t="shared" ref="AA11:AD11" si="13">AA10/SQRT(6)</f>
        <v>0.13571621219659355</v>
      </c>
      <c r="AB11" s="22">
        <f t="shared" si="13"/>
        <v>7.4217457939401182E-2</v>
      </c>
      <c r="AC11" s="22">
        <f t="shared" si="13"/>
        <v>0.16410040775128712</v>
      </c>
      <c r="AD11" s="22">
        <f t="shared" si="13"/>
        <v>0.11506968790971722</v>
      </c>
    </row>
    <row r="12" spans="1:37" ht="16" thickBot="1" x14ac:dyDescent="0.25">
      <c r="B12" s="66">
        <v>17.700065612792969</v>
      </c>
      <c r="C12" s="66">
        <v>21.015291213989258</v>
      </c>
      <c r="D12" s="66">
        <v>23.094863891601562</v>
      </c>
      <c r="E12" s="66">
        <v>24.785619735717773</v>
      </c>
      <c r="F12" s="66">
        <v>25.12864875793457</v>
      </c>
      <c r="G12" s="55"/>
      <c r="I12" s="28" t="s">
        <v>62</v>
      </c>
      <c r="J12" s="29">
        <v>1</v>
      </c>
      <c r="K12" s="29">
        <v>4.4212748072756929E-2</v>
      </c>
      <c r="L12" s="29">
        <v>2.5470908017175681E-2</v>
      </c>
      <c r="M12" s="57">
        <v>6.4320266418343161E-3</v>
      </c>
      <c r="N12" s="22">
        <v>8.4854921825274141E-3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ht="16" thickBot="1" x14ac:dyDescent="0.25">
      <c r="B13" s="66">
        <v>18.625690460205078</v>
      </c>
      <c r="C13" s="66">
        <v>22.350591659545898</v>
      </c>
      <c r="D13" s="66">
        <v>22.757568359375</v>
      </c>
      <c r="E13" s="66">
        <v>24.458324432373047</v>
      </c>
      <c r="F13" s="66">
        <v>25.579389572143555</v>
      </c>
      <c r="G13" s="55"/>
      <c r="H13" s="5"/>
      <c r="I13" s="28" t="s">
        <v>71</v>
      </c>
      <c r="J13" s="29">
        <v>1</v>
      </c>
      <c r="K13" s="29">
        <v>0.10237998571343253</v>
      </c>
      <c r="L13" s="29">
        <v>4.9443489025978588E-2</v>
      </c>
      <c r="M13" s="57">
        <v>1.0642733084972163E-2</v>
      </c>
      <c r="N13" s="22">
        <v>9.2078837983937834E-3</v>
      </c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" si="14">AVERAGE(B11:B13)</f>
        <v>18.550841649373371</v>
      </c>
      <c r="C14" s="15">
        <f t="shared" ref="C14:F14" si="15">AVERAGE(C11:C13)</f>
        <v>21.682941436767578</v>
      </c>
      <c r="D14" s="16">
        <f t="shared" si="15"/>
        <v>22.854516983032227</v>
      </c>
      <c r="E14" s="34">
        <f t="shared" si="15"/>
        <v>24.62197208404541</v>
      </c>
      <c r="F14" s="34">
        <f t="shared" si="15"/>
        <v>25.359111150105793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3.1320997873942069</v>
      </c>
      <c r="D15" s="14">
        <f>D14-B14</f>
        <v>4.3036753336588554</v>
      </c>
      <c r="E15" s="36">
        <f>E14-B14</f>
        <v>6.0711304346720389</v>
      </c>
      <c r="F15" s="36">
        <f>F14-B14</f>
        <v>6.8082695007324219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v>1</v>
      </c>
      <c r="C16" s="38">
        <f>2^-C15</f>
        <v>0.11406279637361291</v>
      </c>
      <c r="D16" s="38">
        <f>2^-D15</f>
        <v>5.0636611161803964E-2</v>
      </c>
      <c r="E16" s="39">
        <f>2^-E15</f>
        <v>1.4873310057198568E-2</v>
      </c>
      <c r="F16" s="39">
        <f>2^-F15</f>
        <v>8.9229130648763831E-3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90</v>
      </c>
      <c r="C18" s="32" t="s">
        <v>178</v>
      </c>
      <c r="D18" s="32" t="s">
        <v>167</v>
      </c>
      <c r="E18" s="31" t="s">
        <v>156</v>
      </c>
      <c r="F18" s="56" t="s">
        <v>145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66">
        <v>18.100208282470703</v>
      </c>
      <c r="C19" s="66"/>
      <c r="D19" s="66">
        <v>22.668754577636719</v>
      </c>
      <c r="E19" s="66">
        <v>24.664569854736328</v>
      </c>
      <c r="F19" s="66">
        <v>24.369150161743164</v>
      </c>
      <c r="G19" s="55"/>
      <c r="H19"/>
      <c r="AF19" s="43"/>
    </row>
    <row r="20" spans="1:37" x14ac:dyDescent="0.2">
      <c r="B20" s="66">
        <v>18.435703277587891</v>
      </c>
      <c r="C20" s="66">
        <v>21.201747894287109</v>
      </c>
      <c r="D20" s="66"/>
      <c r="E20" s="66">
        <v>24.763839721679688</v>
      </c>
      <c r="F20" s="66">
        <v>24.589212417602539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66">
        <v>17.973180770874023</v>
      </c>
      <c r="C21" s="66">
        <v>21.481136322021484</v>
      </c>
      <c r="D21" s="66">
        <v>22.685110092163086</v>
      </c>
      <c r="E21" s="66">
        <v>24.890647888183594</v>
      </c>
      <c r="F21" s="66">
        <v>24.407512664794922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" si="16">AVERAGE(B19:B21)</f>
        <v>18.169697443644207</v>
      </c>
      <c r="C22" s="13">
        <f t="shared" ref="C22:F22" si="17">AVERAGE(C19:C21)</f>
        <v>21.341442108154297</v>
      </c>
      <c r="D22" s="16">
        <f t="shared" si="17"/>
        <v>22.676932334899902</v>
      </c>
      <c r="E22" s="42">
        <f t="shared" si="17"/>
        <v>24.773019154866535</v>
      </c>
      <c r="F22" s="42">
        <f t="shared" si="17"/>
        <v>24.455291748046875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3.17174466451009</v>
      </c>
      <c r="D23" s="14">
        <f>D22-B22</f>
        <v>4.5072348912556954</v>
      </c>
      <c r="E23" s="36">
        <f>E22-B22</f>
        <v>6.6033217112223284</v>
      </c>
      <c r="F23" s="36">
        <f>F22-B22</f>
        <v>6.2855943044026681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v>1</v>
      </c>
      <c r="C24" s="38">
        <f>2^-C23</f>
        <v>0.11097105564137433</v>
      </c>
      <c r="D24" s="38">
        <f>2^-D23</f>
        <v>4.3973101700171331E-2</v>
      </c>
      <c r="E24" s="39">
        <f>2^-E23</f>
        <v>1.0284947849146842E-2</v>
      </c>
      <c r="F24" s="39">
        <f>2^-F23</f>
        <v>1.2818805965544113E-2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  <c r="W25" s="67"/>
    </row>
    <row r="26" spans="1:37" ht="16" thickBot="1" x14ac:dyDescent="0.25">
      <c r="B26" s="31" t="s">
        <v>91</v>
      </c>
      <c r="C26" s="32" t="s">
        <v>179</v>
      </c>
      <c r="D26" s="32" t="s">
        <v>168</v>
      </c>
      <c r="E26" s="31" t="s">
        <v>157</v>
      </c>
      <c r="F26" s="56" t="s">
        <v>146</v>
      </c>
      <c r="T26" s="8"/>
      <c r="U26" s="8"/>
    </row>
    <row r="27" spans="1:37" ht="16" thickBot="1" x14ac:dyDescent="0.25">
      <c r="B27" s="66"/>
      <c r="C27" s="66">
        <v>21.625873565673828</v>
      </c>
      <c r="D27" s="66">
        <v>22.554107666015625</v>
      </c>
      <c r="E27" s="66">
        <v>24.341218948364258</v>
      </c>
      <c r="F27" s="66"/>
      <c r="K27" s="26" t="s">
        <v>100</v>
      </c>
      <c r="L27" s="26" t="s">
        <v>111</v>
      </c>
      <c r="M27" s="54" t="s">
        <v>122</v>
      </c>
      <c r="N27" s="59" t="s">
        <v>133</v>
      </c>
      <c r="T27" s="8"/>
      <c r="U27" s="8"/>
    </row>
    <row r="28" spans="1:37" x14ac:dyDescent="0.2">
      <c r="B28" s="66">
        <v>17.942417144775391</v>
      </c>
      <c r="C28" s="66"/>
      <c r="D28" s="66"/>
      <c r="E28" s="66"/>
      <c r="F28" s="66">
        <v>25.27430534362793</v>
      </c>
      <c r="I28" s="25" t="s">
        <v>56</v>
      </c>
      <c r="J28" s="30">
        <f>AVERAGE(J3:J8)</f>
        <v>1</v>
      </c>
      <c r="K28" s="30">
        <f t="shared" ref="K28:N28" si="18">AVERAGE(K3:K8)</f>
        <v>9.1624634039976546E-2</v>
      </c>
      <c r="L28" s="30">
        <f t="shared" si="18"/>
        <v>4.1332511803804567E-2</v>
      </c>
      <c r="M28" s="30">
        <f t="shared" si="18"/>
        <v>1.0317939535701067E-2</v>
      </c>
      <c r="N28" s="30">
        <f t="shared" si="18"/>
        <v>9.1333822869654451E-3</v>
      </c>
      <c r="T28" s="8"/>
      <c r="U28" s="8"/>
    </row>
    <row r="29" spans="1:37" x14ac:dyDescent="0.2">
      <c r="B29" s="66">
        <v>18.376136779785156</v>
      </c>
      <c r="C29" s="66">
        <v>21.978195190429688</v>
      </c>
      <c r="D29" s="66">
        <v>22.851409912109375</v>
      </c>
      <c r="E29" s="66">
        <v>24.388448715209961</v>
      </c>
      <c r="F29" s="66">
        <v>25.357458114624023</v>
      </c>
      <c r="I29" s="27" t="s">
        <v>68</v>
      </c>
      <c r="J29" s="22">
        <f>AVERAGE(J9:J13)</f>
        <v>1</v>
      </c>
      <c r="K29" s="22">
        <f t="shared" ref="K29:N29" si="19">AVERAGE(K9:K13)</f>
        <v>0.10978190261398699</v>
      </c>
      <c r="L29" s="22">
        <f t="shared" si="19"/>
        <v>4.5703738569149013E-2</v>
      </c>
      <c r="M29" s="22">
        <f t="shared" si="19"/>
        <v>9.4021104408558379E-3</v>
      </c>
      <c r="N29" s="22">
        <f t="shared" si="19"/>
        <v>1.0071903396876488E-2</v>
      </c>
      <c r="T29" s="8"/>
      <c r="U29" s="8"/>
    </row>
    <row r="30" spans="1:37" x14ac:dyDescent="0.2">
      <c r="A30" s="9" t="s">
        <v>1</v>
      </c>
      <c r="B30" s="33">
        <f t="shared" ref="B30" si="20">AVERAGE(B27:B29)</f>
        <v>18.159276962280273</v>
      </c>
      <c r="C30" s="11">
        <f t="shared" ref="C30:F30" si="21">AVERAGE(C27:C29)</f>
        <v>21.802034378051758</v>
      </c>
      <c r="D30" s="12">
        <f t="shared" si="21"/>
        <v>22.7027587890625</v>
      </c>
      <c r="E30" s="34">
        <f t="shared" si="21"/>
        <v>24.364833831787109</v>
      </c>
      <c r="F30" s="34">
        <f t="shared" si="21"/>
        <v>25.315881729125977</v>
      </c>
      <c r="I30" s="27" t="s">
        <v>57</v>
      </c>
      <c r="J30" s="22">
        <f>STDEV(J3:J8)</f>
        <v>0</v>
      </c>
      <c r="K30" s="22">
        <f t="shared" ref="K30:N30" si="22">STDEV(K3:K8)</f>
        <v>3.0459278253622955E-2</v>
      </c>
      <c r="L30" s="22">
        <f t="shared" si="22"/>
        <v>7.5140399310507297E-3</v>
      </c>
      <c r="M30" s="22">
        <f t="shared" si="22"/>
        <v>4.1474223518188731E-3</v>
      </c>
      <c r="N30" s="22">
        <f t="shared" si="22"/>
        <v>2.5743535830293454E-3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3.6427574157714844</v>
      </c>
      <c r="D31" s="14">
        <f>D30-B30</f>
        <v>4.5434818267822266</v>
      </c>
      <c r="E31" s="36">
        <f>E30-B30</f>
        <v>6.2055568695068359</v>
      </c>
      <c r="F31" s="36">
        <f>F30-B30</f>
        <v>7.1566047668457031</v>
      </c>
      <c r="I31" s="27" t="s">
        <v>69</v>
      </c>
      <c r="J31" s="22">
        <f>STDEV(J9:J13)</f>
        <v>0</v>
      </c>
      <c r="K31" s="22">
        <f t="shared" ref="K31:N31" si="23">STDEV(K9:K13)</f>
        <v>6.0129133452537363E-2</v>
      </c>
      <c r="L31" s="22">
        <f t="shared" si="23"/>
        <v>1.3655855742020875E-2</v>
      </c>
      <c r="M31" s="22">
        <f t="shared" si="23"/>
        <v>2.9019871150452446E-3</v>
      </c>
      <c r="N31" s="22">
        <f t="shared" si="23"/>
        <v>2.3163171443916831E-3</v>
      </c>
      <c r="R31" s="22"/>
      <c r="S31" s="51" t="s">
        <v>78</v>
      </c>
      <c r="T31" s="51" t="s">
        <v>100</v>
      </c>
      <c r="U31" s="51" t="s">
        <v>111</v>
      </c>
      <c r="V31" s="51" t="s">
        <v>122</v>
      </c>
      <c r="W31" s="22" t="s">
        <v>133</v>
      </c>
    </row>
    <row r="32" spans="1:37" ht="16" thickBot="1" x14ac:dyDescent="0.25">
      <c r="A32" s="9" t="s">
        <v>3</v>
      </c>
      <c r="B32" s="37">
        <v>1</v>
      </c>
      <c r="C32" s="38">
        <f>2^-C31</f>
        <v>8.0060952176204736E-2</v>
      </c>
      <c r="D32" s="38">
        <f>2^-D31</f>
        <v>4.288206446699433E-2</v>
      </c>
      <c r="E32" s="39">
        <f>2^-E31</f>
        <v>1.3550060754994278E-2</v>
      </c>
      <c r="F32" s="39">
        <f>2^-F31</f>
        <v>7.0088585944518235E-3</v>
      </c>
      <c r="I32" s="27" t="s">
        <v>67</v>
      </c>
      <c r="J32" s="22">
        <f>J30/SQRT(6)</f>
        <v>0</v>
      </c>
      <c r="K32" s="22">
        <f t="shared" ref="K32:N32" si="24">K30/SQRT(6)</f>
        <v>1.2434948275804691E-2</v>
      </c>
      <c r="L32" s="22">
        <f t="shared" si="24"/>
        <v>3.0675939563286638E-3</v>
      </c>
      <c r="M32" s="22">
        <f t="shared" si="24"/>
        <v>1.6931780849616693E-3</v>
      </c>
      <c r="N32" s="22">
        <f t="shared" si="24"/>
        <v>1.0509754493212508E-3</v>
      </c>
      <c r="R32" s="22" t="s">
        <v>56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66</v>
      </c>
      <c r="J33" s="22">
        <f>J31/SQRT(5)</f>
        <v>0</v>
      </c>
      <c r="K33" s="22">
        <f t="shared" ref="K33:N33" si="25">K31/SQRT(5)</f>
        <v>2.6890565965606031E-2</v>
      </c>
      <c r="L33" s="22">
        <f>L31/SQRT(4)</f>
        <v>6.8279278710104375E-3</v>
      </c>
      <c r="M33" s="22">
        <f t="shared" si="25"/>
        <v>1.2978080918139337E-3</v>
      </c>
      <c r="N33" s="22">
        <f t="shared" si="25"/>
        <v>1.0358885184615998E-3</v>
      </c>
      <c r="R33" s="22" t="s">
        <v>63</v>
      </c>
      <c r="S33" s="22">
        <v>1</v>
      </c>
      <c r="T33" s="22">
        <v>1.0990850810170127</v>
      </c>
      <c r="U33" s="22">
        <v>1.1057575882659538</v>
      </c>
      <c r="V33" s="22">
        <v>0.91123914889437252</v>
      </c>
      <c r="W33" s="22">
        <v>1.1027572349895436</v>
      </c>
    </row>
    <row r="34" spans="1:28" ht="16" thickBot="1" x14ac:dyDescent="0.25">
      <c r="B34" s="31" t="s">
        <v>92</v>
      </c>
      <c r="C34" s="32" t="s">
        <v>180</v>
      </c>
      <c r="D34" s="32" t="s">
        <v>169</v>
      </c>
      <c r="E34" s="31" t="s">
        <v>158</v>
      </c>
      <c r="F34" s="56" t="s">
        <v>147</v>
      </c>
      <c r="I34" s="28" t="s">
        <v>4</v>
      </c>
      <c r="J34" s="29" t="e">
        <f>TTEST(J3:J8,J9:J13,2,2)</f>
        <v>#DIV/0!</v>
      </c>
      <c r="K34" s="29">
        <f t="shared" ref="K34:N34" si="26">TTEST(K3:K8,K9:K13,2,2)</f>
        <v>0.53138035584683274</v>
      </c>
      <c r="L34" s="29">
        <f t="shared" si="26"/>
        <v>0.52768506693398165</v>
      </c>
      <c r="M34" s="29">
        <f t="shared" si="26"/>
        <v>0.68804896617025757</v>
      </c>
      <c r="N34" s="29">
        <f t="shared" si="26"/>
        <v>0.54480760023812436</v>
      </c>
      <c r="R34" s="58" t="s">
        <v>58</v>
      </c>
      <c r="S34" s="63">
        <v>0</v>
      </c>
      <c r="T34" s="63">
        <v>0.13571621219659355</v>
      </c>
      <c r="U34" s="63">
        <v>7.4217457939401182E-2</v>
      </c>
      <c r="V34" s="22">
        <v>0.16410040775128712</v>
      </c>
      <c r="W34" s="22">
        <v>0.11506968790971722</v>
      </c>
    </row>
    <row r="35" spans="1:28" x14ac:dyDescent="0.2">
      <c r="B35" s="66">
        <v>19.018215179443359</v>
      </c>
      <c r="C35" s="66">
        <v>23.619777679443359</v>
      </c>
      <c r="D35" s="66"/>
      <c r="E35" s="66"/>
      <c r="F35" s="66"/>
      <c r="R35" s="22" t="s">
        <v>64</v>
      </c>
      <c r="S35" s="22">
        <v>0</v>
      </c>
      <c r="T35" s="22">
        <v>0.20115563694615307</v>
      </c>
      <c r="U35" s="22">
        <v>0.16519508670126246</v>
      </c>
      <c r="V35" s="52">
        <v>0.12578171129258867</v>
      </c>
      <c r="W35" s="52">
        <v>0.11341784301966101</v>
      </c>
    </row>
    <row r="36" spans="1:28" x14ac:dyDescent="0.2">
      <c r="B36" s="66">
        <v>19.085247039794922</v>
      </c>
      <c r="C36" s="66">
        <v>23.719806671142578</v>
      </c>
      <c r="D36" s="66">
        <v>24.182811737060547</v>
      </c>
      <c r="E36" s="66">
        <v>27.642518997192383</v>
      </c>
      <c r="F36" s="66">
        <v>26.534231185913086</v>
      </c>
    </row>
    <row r="37" spans="1:28" x14ac:dyDescent="0.2">
      <c r="B37" s="66"/>
      <c r="C37" s="66">
        <v>24.010597229003906</v>
      </c>
      <c r="D37" s="66">
        <v>24.126205444335938</v>
      </c>
      <c r="E37" s="66">
        <v>27.189643859863281</v>
      </c>
      <c r="F37" s="66">
        <v>26.40013313293457</v>
      </c>
    </row>
    <row r="38" spans="1:28" x14ac:dyDescent="0.2">
      <c r="A38" s="9" t="s">
        <v>1</v>
      </c>
      <c r="B38" s="40">
        <f t="shared" ref="B38" si="27">AVERAGE(B35:B37)</f>
        <v>19.051731109619141</v>
      </c>
      <c r="C38" s="15">
        <f t="shared" ref="C38:F38" si="28">AVERAGE(C35:C37)</f>
        <v>23.783393859863281</v>
      </c>
      <c r="D38" s="16">
        <f t="shared" si="28"/>
        <v>24.154508590698242</v>
      </c>
      <c r="E38" s="34">
        <f t="shared" si="28"/>
        <v>27.416081428527832</v>
      </c>
      <c r="F38" s="34">
        <f t="shared" si="28"/>
        <v>26.467182159423828</v>
      </c>
    </row>
    <row r="39" spans="1:28" x14ac:dyDescent="0.2">
      <c r="A39" s="9" t="s">
        <v>2</v>
      </c>
      <c r="B39" s="35">
        <f>B38-B38</f>
        <v>0</v>
      </c>
      <c r="C39" s="14">
        <f>C38-B38</f>
        <v>4.7316627502441406</v>
      </c>
      <c r="D39" s="14">
        <f>D38-B38</f>
        <v>5.1027774810791016</v>
      </c>
      <c r="E39" s="36">
        <f>E38-B38</f>
        <v>8.3643503189086914</v>
      </c>
      <c r="F39" s="36">
        <f>F38-B38</f>
        <v>7.4154510498046875</v>
      </c>
    </row>
    <row r="40" spans="1:28" ht="16" thickBot="1" x14ac:dyDescent="0.25">
      <c r="A40" s="9" t="s">
        <v>3</v>
      </c>
      <c r="B40" s="37">
        <v>1</v>
      </c>
      <c r="C40" s="38">
        <f>2^-C39</f>
        <v>3.7638090555150903E-2</v>
      </c>
      <c r="D40" s="38">
        <f>2^-D39</f>
        <v>2.9101201295200035E-2</v>
      </c>
      <c r="E40" s="39">
        <f>2^-E39</f>
        <v>3.0344477218449831E-3</v>
      </c>
      <c r="F40" s="39">
        <f>2^-F39</f>
        <v>5.8576956427709437E-3</v>
      </c>
      <c r="X40" s="21"/>
    </row>
    <row r="41" spans="1:28" ht="16" thickBot="1" x14ac:dyDescent="0.25">
      <c r="B41" s="5"/>
      <c r="C41" s="5"/>
      <c r="D41" s="5"/>
      <c r="E41" s="5"/>
      <c r="F41" s="5"/>
      <c r="I41" s="21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V41" s="8"/>
      <c r="X41" s="21"/>
    </row>
    <row r="42" spans="1:28" x14ac:dyDescent="0.2">
      <c r="B42" s="31" t="s">
        <v>93</v>
      </c>
      <c r="C42" s="32" t="s">
        <v>181</v>
      </c>
      <c r="D42" s="32" t="s">
        <v>170</v>
      </c>
      <c r="E42" s="31" t="s">
        <v>159</v>
      </c>
      <c r="F42" s="56" t="s">
        <v>148</v>
      </c>
      <c r="I42" s="21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V42" s="8"/>
      <c r="X42" s="21"/>
    </row>
    <row r="43" spans="1:28" x14ac:dyDescent="0.2">
      <c r="B43" s="66">
        <v>19.668031692504883</v>
      </c>
      <c r="C43" s="66">
        <v>22.834419250488281</v>
      </c>
      <c r="D43" s="66">
        <v>24.550079345703125</v>
      </c>
      <c r="E43" s="66">
        <v>26.281791687011719</v>
      </c>
      <c r="F43" s="66">
        <v>26.335470199584961</v>
      </c>
      <c r="I43" s="21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X43" s="21"/>
    </row>
    <row r="44" spans="1:28" x14ac:dyDescent="0.2">
      <c r="B44" s="66">
        <v>19.696884155273438</v>
      </c>
      <c r="C44" s="66"/>
      <c r="D44" s="66">
        <v>24.144947052001953</v>
      </c>
      <c r="E44" s="66">
        <v>26.558727264404297</v>
      </c>
      <c r="F44" s="66">
        <v>26.157587051391602</v>
      </c>
      <c r="I44" s="2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X44" s="21"/>
    </row>
    <row r="45" spans="1:28" x14ac:dyDescent="0.2">
      <c r="B45" s="66">
        <v>19.931423187255859</v>
      </c>
      <c r="C45" s="66">
        <v>22.858421325683594</v>
      </c>
      <c r="D45" s="66">
        <v>24.933856964111328</v>
      </c>
      <c r="E45" s="66">
        <v>25.97892951965332</v>
      </c>
      <c r="F45" s="66"/>
      <c r="I45" s="5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X45" s="21"/>
    </row>
    <row r="46" spans="1:28" x14ac:dyDescent="0.2">
      <c r="A46" s="9" t="s">
        <v>1</v>
      </c>
      <c r="B46" s="41">
        <f t="shared" ref="B46" si="29">AVERAGE(B43:B45)</f>
        <v>19.765446345011394</v>
      </c>
      <c r="C46" s="13">
        <f t="shared" ref="C46:F46" si="30">AVERAGE(C43:C45)</f>
        <v>22.846420288085938</v>
      </c>
      <c r="D46" s="16">
        <f t="shared" si="30"/>
        <v>24.542961120605469</v>
      </c>
      <c r="E46" s="42">
        <f t="shared" si="30"/>
        <v>26.273149490356445</v>
      </c>
      <c r="F46" s="42">
        <f t="shared" si="30"/>
        <v>26.246528625488281</v>
      </c>
      <c r="I46" s="5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3.0809739430745431</v>
      </c>
      <c r="D47" s="14">
        <f>D46-B46</f>
        <v>4.7775147755940743</v>
      </c>
      <c r="E47" s="36">
        <f>E46-B46</f>
        <v>6.5077031453450509</v>
      </c>
      <c r="F47" s="36">
        <f>F46-B46</f>
        <v>6.4810822804768868</v>
      </c>
      <c r="I47" s="5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X47" s="21"/>
    </row>
    <row r="48" spans="1:28" ht="16" thickBot="1" x14ac:dyDescent="0.25">
      <c r="A48" s="9" t="s">
        <v>3</v>
      </c>
      <c r="B48" s="37">
        <v>1</v>
      </c>
      <c r="C48" s="38">
        <f>2^-C47</f>
        <v>0.11817739901018268</v>
      </c>
      <c r="D48" s="38">
        <f>2^-D47</f>
        <v>3.6460678634294294E-2</v>
      </c>
      <c r="E48" s="39">
        <f>2^-E47</f>
        <v>1.098970792759223E-2</v>
      </c>
      <c r="F48" s="39">
        <f>2^-F47</f>
        <v>1.119437443239121E-2</v>
      </c>
      <c r="I48" s="18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V48" s="8"/>
      <c r="X48" s="21"/>
      <c r="AA48" s="50"/>
      <c r="AB48" s="50"/>
    </row>
    <row r="49" spans="1:34" x14ac:dyDescent="0.2">
      <c r="I49" s="21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8"/>
      <c r="X49"/>
      <c r="AA49" s="50"/>
      <c r="AB49" s="50"/>
    </row>
    <row r="50" spans="1:34" x14ac:dyDescent="0.2">
      <c r="I50" s="21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34" x14ac:dyDescent="0.2">
      <c r="I51" s="21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34" x14ac:dyDescent="0.2">
      <c r="I52" s="1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34" x14ac:dyDescent="0.2">
      <c r="I53" s="5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8"/>
    </row>
    <row r="54" spans="1:34" x14ac:dyDescent="0.2">
      <c r="I54" s="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</row>
    <row r="55" spans="1:34" x14ac:dyDescent="0.2">
      <c r="I55" s="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8"/>
    </row>
    <row r="56" spans="1:34" x14ac:dyDescent="0.2">
      <c r="I56" s="1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8"/>
    </row>
    <row r="58" spans="1:34" x14ac:dyDescent="0.2">
      <c r="V58" s="66"/>
    </row>
    <row r="59" spans="1:34" x14ac:dyDescent="0.2">
      <c r="A59" s="19"/>
      <c r="B59" s="19"/>
      <c r="C59" s="19"/>
      <c r="D59" s="19"/>
      <c r="E59" s="19"/>
      <c r="Q59" s="7"/>
      <c r="R59" s="7"/>
      <c r="S59" s="7"/>
      <c r="T59" s="7"/>
      <c r="V59" s="66"/>
    </row>
    <row r="60" spans="1:34" ht="20" thickBot="1" x14ac:dyDescent="0.3">
      <c r="A60" s="1" t="s">
        <v>30</v>
      </c>
      <c r="B60" s="2" t="s">
        <v>0</v>
      </c>
      <c r="I60"/>
      <c r="J60"/>
      <c r="K60"/>
      <c r="L60"/>
      <c r="M60"/>
      <c r="N60"/>
      <c r="O60"/>
      <c r="P60" s="21"/>
      <c r="U60" s="8"/>
      <c r="V60" s="66"/>
    </row>
    <row r="61" spans="1:34" x14ac:dyDescent="0.2">
      <c r="B61" s="31" t="s">
        <v>94</v>
      </c>
      <c r="C61" s="32" t="s">
        <v>182</v>
      </c>
      <c r="D61" s="32" t="s">
        <v>171</v>
      </c>
      <c r="E61" s="31" t="s">
        <v>160</v>
      </c>
      <c r="F61" s="61" t="s">
        <v>149</v>
      </c>
      <c r="G61" s="18"/>
      <c r="I61"/>
      <c r="J61"/>
      <c r="K61"/>
      <c r="L61"/>
      <c r="M61"/>
      <c r="N61"/>
      <c r="O61"/>
      <c r="P61" s="21"/>
      <c r="Q61" s="7"/>
      <c r="R61" s="7"/>
      <c r="S61" s="7"/>
      <c r="T61" s="7"/>
      <c r="V61" s="66"/>
    </row>
    <row r="62" spans="1:34" x14ac:dyDescent="0.2">
      <c r="B62" s="66">
        <v>18.086172103881836</v>
      </c>
      <c r="C62" s="66">
        <v>20.941356658935547</v>
      </c>
      <c r="D62" s="66">
        <v>22.48780632019043</v>
      </c>
      <c r="E62" s="66">
        <v>25.214761734008789</v>
      </c>
      <c r="F62" s="66"/>
      <c r="G62" s="55"/>
      <c r="Q62" s="7"/>
      <c r="R62" s="7"/>
      <c r="S62" s="7"/>
      <c r="T62" s="7"/>
      <c r="U62" s="8"/>
      <c r="V62" s="50"/>
      <c r="W62" s="21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</row>
    <row r="63" spans="1:34" x14ac:dyDescent="0.2">
      <c r="B63" s="66">
        <v>18.395484924316406</v>
      </c>
      <c r="C63" s="66">
        <v>21.099390029907227</v>
      </c>
      <c r="D63" s="66">
        <v>22.011636734008789</v>
      </c>
      <c r="E63" s="66">
        <v>24.429962158203125</v>
      </c>
      <c r="F63" s="66">
        <v>24.420021057128906</v>
      </c>
      <c r="G63" s="55"/>
      <c r="U63" s="8"/>
      <c r="V63" s="50"/>
      <c r="W63" s="21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</row>
    <row r="64" spans="1:34" x14ac:dyDescent="0.2">
      <c r="B64" s="66">
        <v>17.937700271606445</v>
      </c>
      <c r="C64" s="66">
        <v>21.526117324829102</v>
      </c>
      <c r="D64" s="66">
        <v>22.572982788085938</v>
      </c>
      <c r="E64" s="66">
        <v>25.131031036376953</v>
      </c>
      <c r="F64" s="66">
        <v>24.300092697143555</v>
      </c>
      <c r="G64" s="55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V64" s="50"/>
      <c r="W64" s="21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</row>
    <row r="65" spans="1:34" x14ac:dyDescent="0.2">
      <c r="A65" s="9" t="s">
        <v>1</v>
      </c>
      <c r="B65" s="33">
        <f>AVERAGE(B62:B64)</f>
        <v>18.139785766601562</v>
      </c>
      <c r="C65" s="11">
        <f>AVERAGE(C62:C64)</f>
        <v>21.188954671223957</v>
      </c>
      <c r="D65" s="12">
        <f t="shared" ref="D65" si="31">AVERAGE(D62:D64)</f>
        <v>22.357475280761719</v>
      </c>
      <c r="E65" s="34">
        <f>AVERAGE(E62:E64)</f>
        <v>24.925251642862957</v>
      </c>
      <c r="F65" s="34">
        <f>AVERAGE(F62:F64)</f>
        <v>24.36005687713623</v>
      </c>
      <c r="G65" s="10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V65" s="50"/>
      <c r="W65" s="2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</row>
    <row r="66" spans="1:34" x14ac:dyDescent="0.2">
      <c r="A66" s="9" t="s">
        <v>2</v>
      </c>
      <c r="B66" s="35">
        <f>B65-B65</f>
        <v>0</v>
      </c>
      <c r="C66" s="14">
        <f>C65-B65</f>
        <v>3.0491689046223946</v>
      </c>
      <c r="D66" s="14">
        <f>D65-B65</f>
        <v>4.2176895141601562</v>
      </c>
      <c r="E66" s="36">
        <f>E65-B65</f>
        <v>6.7854658762613944</v>
      </c>
      <c r="F66" s="36">
        <f>F65-B65</f>
        <v>6.220271110534668</v>
      </c>
      <c r="G66" s="5"/>
      <c r="I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V66" s="50"/>
      <c r="W66" s="5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</row>
    <row r="67" spans="1:34" ht="16" thickBot="1" x14ac:dyDescent="0.25">
      <c r="A67" s="9" t="s">
        <v>3</v>
      </c>
      <c r="B67" s="37">
        <v>1</v>
      </c>
      <c r="C67" s="38">
        <f>2^-C66</f>
        <v>0.12081161719288544</v>
      </c>
      <c r="D67" s="38">
        <f>2^-D66</f>
        <v>5.3746346024895093E-2</v>
      </c>
      <c r="E67" s="39">
        <f>2^-E66</f>
        <v>9.0650715581144358E-3</v>
      </c>
      <c r="F67" s="39">
        <f>2^-F66</f>
        <v>1.3412564225101717E-2</v>
      </c>
      <c r="G67" s="5"/>
      <c r="I67"/>
      <c r="J67"/>
      <c r="K67"/>
      <c r="L67"/>
      <c r="M67"/>
      <c r="N67"/>
      <c r="O67"/>
      <c r="P67" s="21"/>
      <c r="V67" s="50"/>
      <c r="W67" s="5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</row>
    <row r="68" spans="1:34" ht="16" thickBot="1" x14ac:dyDescent="0.25">
      <c r="B68" s="5"/>
      <c r="C68" s="5"/>
      <c r="D68" s="5"/>
      <c r="E68" s="5"/>
      <c r="F68" s="5"/>
      <c r="V68" s="50"/>
      <c r="W68" s="5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</row>
    <row r="69" spans="1:34" x14ac:dyDescent="0.2">
      <c r="B69" s="31" t="s">
        <v>95</v>
      </c>
      <c r="C69" s="32" t="s">
        <v>183</v>
      </c>
      <c r="D69" s="32" t="s">
        <v>172</v>
      </c>
      <c r="E69" s="31" t="s">
        <v>161</v>
      </c>
      <c r="F69" s="61" t="s">
        <v>150</v>
      </c>
      <c r="G69" s="18"/>
      <c r="V69" s="50"/>
      <c r="W69" s="18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</row>
    <row r="70" spans="1:34" x14ac:dyDescent="0.2">
      <c r="B70" s="66">
        <v>18.562347412109375</v>
      </c>
      <c r="C70" s="66">
        <v>21.634096145629883</v>
      </c>
      <c r="D70" s="66">
        <v>22.45294189453125</v>
      </c>
      <c r="E70" s="66">
        <v>25.128374099731445</v>
      </c>
      <c r="F70" s="66">
        <v>25.070993423461914</v>
      </c>
      <c r="G70" s="55"/>
      <c r="V70" s="50"/>
      <c r="W70" s="21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</row>
    <row r="71" spans="1:34" x14ac:dyDescent="0.2">
      <c r="B71" s="66">
        <v>18.026643753051758</v>
      </c>
      <c r="C71" s="66"/>
      <c r="D71" s="66">
        <v>22.445871353149414</v>
      </c>
      <c r="E71" s="66">
        <v>25.440290451049805</v>
      </c>
      <c r="F71" s="66">
        <v>25.489974975585938</v>
      </c>
      <c r="G71" s="55"/>
      <c r="V71" s="50"/>
      <c r="W71" s="21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</row>
    <row r="72" spans="1:34" x14ac:dyDescent="0.2">
      <c r="B72" s="66">
        <v>18.314321517944336</v>
      </c>
      <c r="C72" s="66">
        <v>22.357162475585938</v>
      </c>
      <c r="D72" s="66">
        <v>22.624847412109375</v>
      </c>
      <c r="E72" s="66">
        <v>25.694583892822266</v>
      </c>
      <c r="F72" s="66">
        <v>25.346803665161133</v>
      </c>
      <c r="G72" s="55"/>
      <c r="I72"/>
      <c r="J72"/>
      <c r="K72"/>
      <c r="L72"/>
      <c r="M72"/>
      <c r="N72"/>
      <c r="O72"/>
      <c r="P72" s="21"/>
      <c r="V72" s="50"/>
      <c r="W72" s="21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</row>
    <row r="73" spans="1:34" x14ac:dyDescent="0.2">
      <c r="A73" s="9" t="s">
        <v>1</v>
      </c>
      <c r="B73" s="40">
        <f t="shared" ref="B73" si="32">AVERAGE(B70:B72)</f>
        <v>18.301104227701824</v>
      </c>
      <c r="C73" s="15">
        <f t="shared" ref="C73:F73" si="33">AVERAGE(C70:C72)</f>
        <v>21.99562931060791</v>
      </c>
      <c r="D73" s="16">
        <f t="shared" si="33"/>
        <v>22.50788688659668</v>
      </c>
      <c r="E73" s="34">
        <f t="shared" si="33"/>
        <v>25.421082814534504</v>
      </c>
      <c r="F73" s="34">
        <f t="shared" si="33"/>
        <v>25.30259068806966</v>
      </c>
      <c r="G73" s="10"/>
      <c r="I73"/>
      <c r="J73"/>
      <c r="K73"/>
      <c r="L73"/>
      <c r="M73"/>
      <c r="N73"/>
      <c r="O73"/>
      <c r="P73" s="21"/>
      <c r="W73" s="1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</row>
    <row r="74" spans="1:34" x14ac:dyDescent="0.2">
      <c r="A74" s="9" t="s">
        <v>2</v>
      </c>
      <c r="B74" s="35">
        <f>B73-B73</f>
        <v>0</v>
      </c>
      <c r="C74" s="14">
        <f>C73-B73</f>
        <v>3.6945250829060861</v>
      </c>
      <c r="D74" s="14">
        <f>D73-B73</f>
        <v>4.2067826588948556</v>
      </c>
      <c r="E74" s="36">
        <f>E73-B73</f>
        <v>7.1199785868326799</v>
      </c>
      <c r="F74" s="36">
        <f>F73-B73</f>
        <v>7.0014864603678362</v>
      </c>
      <c r="G74" s="5"/>
      <c r="I74"/>
      <c r="J74"/>
      <c r="K74"/>
      <c r="L74"/>
      <c r="M74"/>
      <c r="N74"/>
      <c r="O74"/>
      <c r="P74" s="21"/>
      <c r="W74" s="5"/>
      <c r="X74" s="50"/>
      <c r="Y74" s="50"/>
      <c r="Z74" s="50"/>
      <c r="AA74" s="50"/>
      <c r="AB74" s="50"/>
      <c r="AC74" s="50"/>
      <c r="AD74" s="50"/>
      <c r="AE74" s="50"/>
      <c r="AF74" s="73"/>
      <c r="AG74" s="50"/>
      <c r="AH74" s="50"/>
    </row>
    <row r="75" spans="1:34" ht="16" thickBot="1" x14ac:dyDescent="0.25">
      <c r="A75" s="9" t="s">
        <v>3</v>
      </c>
      <c r="B75" s="37">
        <f t="shared" ref="B75" si="34">2^-B74</f>
        <v>1</v>
      </c>
      <c r="C75" s="38">
        <f t="shared" ref="C75:F75" si="35">2^-C74</f>
        <v>7.7239086773511392E-2</v>
      </c>
      <c r="D75" s="38">
        <f t="shared" si="35"/>
        <v>5.4154211208546681E-2</v>
      </c>
      <c r="E75" s="39">
        <f t="shared" si="35"/>
        <v>7.1890727233583172E-3</v>
      </c>
      <c r="F75" s="39">
        <f t="shared" si="35"/>
        <v>7.8044546468805584E-3</v>
      </c>
      <c r="G75" s="5"/>
      <c r="H75" s="5"/>
      <c r="I75" s="5"/>
      <c r="J75" s="5"/>
      <c r="K75" s="5"/>
      <c r="L75" s="5"/>
      <c r="M75" s="7"/>
      <c r="N75" s="7"/>
      <c r="O75" s="7"/>
      <c r="P75" s="7"/>
      <c r="W75" s="5"/>
      <c r="X75" s="50"/>
      <c r="Y75" s="50"/>
      <c r="Z75" s="50"/>
      <c r="AA75" s="50"/>
      <c r="AB75" s="50"/>
      <c r="AC75" s="50"/>
      <c r="AD75" s="50"/>
      <c r="AE75" s="50"/>
      <c r="AF75" s="73"/>
      <c r="AG75" s="50"/>
      <c r="AH75" s="50"/>
    </row>
    <row r="76" spans="1:34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 s="43"/>
    </row>
    <row r="77" spans="1:34" x14ac:dyDescent="0.2">
      <c r="B77" s="31" t="s">
        <v>96</v>
      </c>
      <c r="C77" s="32" t="s">
        <v>184</v>
      </c>
      <c r="D77" s="68" t="s">
        <v>173</v>
      </c>
      <c r="E77" s="31" t="s">
        <v>162</v>
      </c>
      <c r="F77" s="61" t="s">
        <v>151</v>
      </c>
      <c r="G77" s="18"/>
      <c r="X77"/>
    </row>
    <row r="78" spans="1:34" x14ac:dyDescent="0.2">
      <c r="B78" s="66">
        <v>18.572834014892578</v>
      </c>
      <c r="C78" s="66">
        <v>21.512371063232422</v>
      </c>
      <c r="D78" s="65" t="s">
        <v>187</v>
      </c>
      <c r="E78" s="66">
        <v>24.750869750976562</v>
      </c>
      <c r="F78" s="66">
        <v>25.136861801147461</v>
      </c>
      <c r="G78" s="55"/>
      <c r="X78"/>
    </row>
    <row r="79" spans="1:34" x14ac:dyDescent="0.2">
      <c r="B79" s="66">
        <v>18.755191802978516</v>
      </c>
      <c r="C79" s="66">
        <v>21.053808212280273</v>
      </c>
      <c r="D79" s="65" t="s">
        <v>187</v>
      </c>
      <c r="E79" s="66">
        <v>25.061429977416992</v>
      </c>
      <c r="F79" s="66">
        <v>25.092815399169922</v>
      </c>
      <c r="G79" s="55"/>
      <c r="X79"/>
    </row>
    <row r="80" spans="1:34" x14ac:dyDescent="0.2">
      <c r="B80" s="66">
        <v>18.715805053710938</v>
      </c>
      <c r="C80" s="66">
        <v>20.352087020874023</v>
      </c>
      <c r="D80" s="65" t="s">
        <v>187</v>
      </c>
      <c r="E80" s="66">
        <v>24.806373596191406</v>
      </c>
      <c r="F80" s="66">
        <v>25.160011291503906</v>
      </c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" si="36">AVERAGE(B78:B80)</f>
        <v>18.681276957194012</v>
      </c>
      <c r="C81" s="13">
        <f t="shared" ref="C81:F81" si="37">AVERAGE(C78:C80)</f>
        <v>20.972755432128906</v>
      </c>
      <c r="D81" s="69" t="e">
        <f t="shared" si="37"/>
        <v>#DIV/0!</v>
      </c>
      <c r="E81" s="42">
        <f t="shared" si="37"/>
        <v>24.872891108194988</v>
      </c>
      <c r="F81" s="42">
        <f t="shared" si="37"/>
        <v>25.12989616394043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2.2914784749348946</v>
      </c>
      <c r="D82" s="70" t="e">
        <f>D81-B81</f>
        <v>#DIV/0!</v>
      </c>
      <c r="E82" s="36">
        <f>E81-B81</f>
        <v>6.1916141510009766</v>
      </c>
      <c r="F82" s="36">
        <f>F81-B81</f>
        <v>6.4486192067464181</v>
      </c>
      <c r="G82" s="5"/>
      <c r="X82"/>
    </row>
    <row r="83" spans="1:24" ht="16" thickBot="1" x14ac:dyDescent="0.25">
      <c r="A83" s="9" t="s">
        <v>3</v>
      </c>
      <c r="B83" s="37">
        <f t="shared" ref="B83" si="38">2^-B82</f>
        <v>1</v>
      </c>
      <c r="C83" s="38">
        <f t="shared" ref="C83:F83" si="39">2^-C82</f>
        <v>0.20426607531734872</v>
      </c>
      <c r="D83" s="71" t="e">
        <f t="shared" si="39"/>
        <v>#DIV/0!</v>
      </c>
      <c r="E83" s="39">
        <f t="shared" si="39"/>
        <v>1.3681648195999959E-2</v>
      </c>
      <c r="F83" s="39">
        <f t="shared" si="39"/>
        <v>1.1449122131478973E-2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97</v>
      </c>
      <c r="C85" s="32" t="s">
        <v>185</v>
      </c>
      <c r="D85" s="32" t="s">
        <v>174</v>
      </c>
      <c r="E85" s="31" t="s">
        <v>163</v>
      </c>
      <c r="F85" s="61" t="s">
        <v>152</v>
      </c>
      <c r="I85" s="44"/>
      <c r="J85" s="44"/>
      <c r="K85" s="44"/>
      <c r="X85"/>
    </row>
    <row r="86" spans="1:24" x14ac:dyDescent="0.2">
      <c r="B86" s="66">
        <v>19.71229362487793</v>
      </c>
      <c r="C86" s="66">
        <v>24.340291976928711</v>
      </c>
      <c r="D86" s="66">
        <v>25.208335876464844</v>
      </c>
      <c r="E86" s="66">
        <v>26.309030532836914</v>
      </c>
      <c r="F86" s="66">
        <v>26.600427627563477</v>
      </c>
      <c r="J86" s="21"/>
      <c r="X86"/>
    </row>
    <row r="87" spans="1:24" x14ac:dyDescent="0.2">
      <c r="B87" s="66">
        <v>19.94061279296875</v>
      </c>
      <c r="C87" s="66">
        <v>24.059915542602539</v>
      </c>
      <c r="D87" s="66">
        <v>25.034582138061523</v>
      </c>
      <c r="E87" s="66">
        <v>27.910867691040039</v>
      </c>
      <c r="F87" s="66">
        <v>26.552755355834961</v>
      </c>
      <c r="X87"/>
    </row>
    <row r="88" spans="1:24" x14ac:dyDescent="0.2">
      <c r="B88" s="66"/>
      <c r="C88" s="66">
        <v>24.577333450317383</v>
      </c>
      <c r="D88" s="66"/>
      <c r="E88" s="66">
        <v>27.100994110107422</v>
      </c>
      <c r="F88" s="66">
        <v>26.968534469604492</v>
      </c>
      <c r="X88"/>
    </row>
    <row r="89" spans="1:24" x14ac:dyDescent="0.2">
      <c r="A89" s="9" t="s">
        <v>1</v>
      </c>
      <c r="B89" s="40">
        <f t="shared" ref="B89" si="40">AVERAGE(B86:B88)</f>
        <v>19.82645320892334</v>
      </c>
      <c r="C89" s="15">
        <f t="shared" ref="C89:F89" si="41">AVERAGE(C86:C88)</f>
        <v>24.325846989949543</v>
      </c>
      <c r="D89" s="16">
        <f t="shared" si="41"/>
        <v>25.121459007263184</v>
      </c>
      <c r="E89" s="34">
        <f t="shared" si="41"/>
        <v>27.106964111328125</v>
      </c>
      <c r="F89" s="34">
        <f t="shared" si="41"/>
        <v>26.707239151000977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4.4993937810262032</v>
      </c>
      <c r="D90" s="14">
        <f>D89-B89</f>
        <v>5.2950057983398438</v>
      </c>
      <c r="E90" s="36">
        <f>E89-B89</f>
        <v>7.2805109024047852</v>
      </c>
      <c r="F90" s="36">
        <f>F89-B89</f>
        <v>6.8807859420776367</v>
      </c>
      <c r="X90"/>
    </row>
    <row r="91" spans="1:24" ht="16" thickBot="1" x14ac:dyDescent="0.25">
      <c r="A91" s="9" t="s">
        <v>3</v>
      </c>
      <c r="B91" s="37">
        <f t="shared" ref="B91" si="42">2^-B90</f>
        <v>1</v>
      </c>
      <c r="C91" s="38">
        <f t="shared" ref="C91:F91" si="43">2^-C90</f>
        <v>4.4212748072756929E-2</v>
      </c>
      <c r="D91" s="38">
        <f t="shared" si="43"/>
        <v>2.5470908017175681E-2</v>
      </c>
      <c r="E91" s="39">
        <f t="shared" si="43"/>
        <v>6.4320266418343161E-3</v>
      </c>
      <c r="F91" s="39">
        <f t="shared" si="43"/>
        <v>8.4854921825274141E-3</v>
      </c>
    </row>
    <row r="92" spans="1:24" ht="16" thickBot="1" x14ac:dyDescent="0.25">
      <c r="B92" s="5"/>
      <c r="C92" s="5"/>
      <c r="D92" s="5"/>
      <c r="E92" s="5"/>
      <c r="F92" s="5"/>
    </row>
    <row r="93" spans="1:24" x14ac:dyDescent="0.2">
      <c r="B93" s="31" t="s">
        <v>98</v>
      </c>
      <c r="C93" s="32" t="s">
        <v>186</v>
      </c>
      <c r="D93" s="32" t="s">
        <v>175</v>
      </c>
      <c r="E93" s="31" t="s">
        <v>164</v>
      </c>
      <c r="F93" s="61" t="s">
        <v>153</v>
      </c>
    </row>
    <row r="94" spans="1:24" x14ac:dyDescent="0.2">
      <c r="B94" s="66">
        <v>18.864452362060547</v>
      </c>
      <c r="C94" s="66">
        <v>22.636390686035156</v>
      </c>
      <c r="D94" s="66">
        <v>23.144535064697266</v>
      </c>
      <c r="E94" s="66">
        <v>25.630626678466797</v>
      </c>
      <c r="F94" s="66">
        <v>26.057008743286133</v>
      </c>
    </row>
    <row r="95" spans="1:24" x14ac:dyDescent="0.2">
      <c r="B95" s="66">
        <v>18.916152954101562</v>
      </c>
      <c r="C95" s="66">
        <v>22.31977653503418</v>
      </c>
      <c r="D95" s="66">
        <v>23.329837799072266</v>
      </c>
      <c r="E95" s="66">
        <v>25.562948226928711</v>
      </c>
      <c r="F95" s="66">
        <v>25.79218864440918</v>
      </c>
    </row>
    <row r="96" spans="1:24" x14ac:dyDescent="0.2">
      <c r="B96" s="66">
        <v>19.237466812133789</v>
      </c>
      <c r="C96" s="66">
        <v>21.925888061523438</v>
      </c>
      <c r="D96" s="66">
        <v>23.557926177978516</v>
      </c>
      <c r="E96" s="66">
        <v>25.486459732055664</v>
      </c>
      <c r="F96" s="66">
        <v>25.457618713378906</v>
      </c>
    </row>
    <row r="97" spans="1:7" x14ac:dyDescent="0.2">
      <c r="A97" s="9" t="s">
        <v>1</v>
      </c>
      <c r="B97" s="40">
        <f t="shared" ref="B97" si="44">AVERAGE(B94:B96)</f>
        <v>19.006024042765301</v>
      </c>
      <c r="C97" s="15">
        <f t="shared" ref="C97:F97" si="45">AVERAGE(C94:C96)</f>
        <v>22.294018427530926</v>
      </c>
      <c r="D97" s="16">
        <f t="shared" si="45"/>
        <v>23.344099680582683</v>
      </c>
      <c r="E97" s="34">
        <f t="shared" si="45"/>
        <v>25.560011545817058</v>
      </c>
      <c r="F97" s="34">
        <f t="shared" si="45"/>
        <v>25.768938700358074</v>
      </c>
    </row>
    <row r="98" spans="1:7" x14ac:dyDescent="0.2">
      <c r="A98" s="9" t="s">
        <v>2</v>
      </c>
      <c r="B98" s="35">
        <f>B97-B97</f>
        <v>0</v>
      </c>
      <c r="C98" s="14">
        <f>C97-B97</f>
        <v>3.287994384765625</v>
      </c>
      <c r="D98" s="14">
        <f>D97-B97</f>
        <v>4.3380756378173828</v>
      </c>
      <c r="E98" s="36">
        <f>E97-B97</f>
        <v>6.5539875030517578</v>
      </c>
      <c r="F98" s="36">
        <f>F97-B97</f>
        <v>6.7629146575927734</v>
      </c>
    </row>
    <row r="99" spans="1:7" ht="16" thickBot="1" x14ac:dyDescent="0.25">
      <c r="A99" s="9" t="s">
        <v>3</v>
      </c>
      <c r="B99" s="37">
        <f t="shared" ref="B99" si="46">2^-B98</f>
        <v>1</v>
      </c>
      <c r="C99" s="38">
        <f t="shared" ref="C99:F99" si="47">2^-C98</f>
        <v>0.10237998571343253</v>
      </c>
      <c r="D99" s="38">
        <f t="shared" si="47"/>
        <v>4.9443489025978588E-2</v>
      </c>
      <c r="E99" s="39">
        <f t="shared" si="47"/>
        <v>1.0642733084972163E-2</v>
      </c>
      <c r="F99" s="39">
        <f t="shared" si="47"/>
        <v>9.2078837983937834E-3</v>
      </c>
    </row>
    <row r="100" spans="1:7" x14ac:dyDescent="0.2">
      <c r="A100" s="9"/>
      <c r="B100" s="5"/>
      <c r="C100" s="5"/>
      <c r="D100" s="5"/>
      <c r="E100" s="5"/>
    </row>
    <row r="101" spans="1:7" x14ac:dyDescent="0.2">
      <c r="A101" s="9"/>
      <c r="B101" s="5"/>
      <c r="C101" s="5"/>
      <c r="D101" s="5"/>
      <c r="E101" s="5"/>
    </row>
    <row r="102" spans="1:7" x14ac:dyDescent="0.2">
      <c r="B102" s="5"/>
      <c r="C102" s="5"/>
      <c r="D102" s="5"/>
      <c r="E102" s="5"/>
    </row>
    <row r="103" spans="1:7" x14ac:dyDescent="0.2">
      <c r="B103" s="18"/>
      <c r="C103" s="18"/>
      <c r="D103" s="18"/>
      <c r="E103" s="18"/>
    </row>
    <row r="104" spans="1:7" x14ac:dyDescent="0.2">
      <c r="B104" s="18"/>
      <c r="C104" s="18"/>
      <c r="D104" s="18"/>
      <c r="E104" s="18"/>
      <c r="F104" s="18"/>
      <c r="G104" s="18"/>
    </row>
    <row r="105" spans="1:7" x14ac:dyDescent="0.2">
      <c r="B105" s="21"/>
      <c r="C105" s="21"/>
      <c r="D105" s="21"/>
      <c r="E105" s="21"/>
      <c r="F105" s="21"/>
      <c r="G105" s="21"/>
    </row>
    <row r="106" spans="1:7" x14ac:dyDescent="0.2">
      <c r="B106" s="21"/>
      <c r="C106" s="21"/>
      <c r="D106" s="21"/>
      <c r="E106" s="21"/>
      <c r="F106" s="21"/>
      <c r="G106" s="21"/>
    </row>
    <row r="107" spans="1:7" x14ac:dyDescent="0.2">
      <c r="B107" s="21"/>
      <c r="C107" s="21"/>
      <c r="D107" s="21"/>
      <c r="E107" s="21"/>
      <c r="F107" s="21"/>
      <c r="G107" s="21"/>
    </row>
    <row r="108" spans="1:7" x14ac:dyDescent="0.2">
      <c r="A108" s="9"/>
      <c r="B108" s="17"/>
      <c r="C108" s="20"/>
      <c r="D108" s="20"/>
      <c r="E108" s="17"/>
      <c r="F108" s="10"/>
      <c r="G108" s="10"/>
    </row>
    <row r="109" spans="1:7" x14ac:dyDescent="0.2">
      <c r="A109" s="9"/>
      <c r="B109" s="5"/>
      <c r="C109" s="5"/>
      <c r="D109" s="5"/>
      <c r="E109" s="5"/>
      <c r="F109" s="5"/>
      <c r="G109" s="5"/>
    </row>
    <row r="110" spans="1:7" x14ac:dyDescent="0.2">
      <c r="A110" s="9"/>
      <c r="B110" s="5"/>
      <c r="C110" s="5"/>
      <c r="D110" s="5"/>
      <c r="E110" s="5"/>
      <c r="F110" s="5"/>
      <c r="G110" s="5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64" zoomScaleNormal="64" workbookViewId="0">
      <selection activeCell="Q37" sqref="Q37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8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30</v>
      </c>
      <c r="B1" s="2" t="s">
        <v>0</v>
      </c>
      <c r="I1" s="3" t="s">
        <v>31</v>
      </c>
      <c r="J1" s="64" t="s">
        <v>76</v>
      </c>
      <c r="Q1" s="3" t="s">
        <v>28</v>
      </c>
      <c r="R1" s="4"/>
      <c r="W1" s="46"/>
      <c r="X1" s="47"/>
      <c r="Y1" s="46" t="s">
        <v>29</v>
      </c>
      <c r="Z1" s="46"/>
      <c r="AA1" s="46"/>
      <c r="AB1" s="46"/>
      <c r="AC1" s="46"/>
      <c r="AD1" s="47"/>
    </row>
    <row r="2" spans="1:37" x14ac:dyDescent="0.2">
      <c r="B2" s="31" t="s">
        <v>77</v>
      </c>
      <c r="C2" s="32" t="s">
        <v>99</v>
      </c>
      <c r="D2" s="32" t="s">
        <v>110</v>
      </c>
      <c r="E2" s="31" t="s">
        <v>121</v>
      </c>
      <c r="F2" s="56" t="s">
        <v>132</v>
      </c>
      <c r="G2" s="18"/>
      <c r="H2" s="6"/>
      <c r="I2" s="25"/>
      <c r="J2" s="26" t="s">
        <v>78</v>
      </c>
      <c r="K2" s="26" t="s">
        <v>100</v>
      </c>
      <c r="L2" s="26" t="s">
        <v>111</v>
      </c>
      <c r="M2" s="54" t="s">
        <v>122</v>
      </c>
      <c r="N2" s="59" t="s">
        <v>133</v>
      </c>
      <c r="O2" s="60"/>
      <c r="P2" s="60"/>
      <c r="Q2" s="22"/>
      <c r="R2" s="51" t="s">
        <v>78</v>
      </c>
      <c r="S2" s="51" t="s">
        <v>100</v>
      </c>
      <c r="T2" s="51" t="s">
        <v>111</v>
      </c>
      <c r="U2" s="51" t="s">
        <v>122</v>
      </c>
      <c r="V2" s="53" t="s">
        <v>133</v>
      </c>
      <c r="W2" s="9"/>
      <c r="X2" s="48"/>
      <c r="Y2" s="22"/>
      <c r="Z2" s="51" t="s">
        <v>78</v>
      </c>
      <c r="AA2" s="51" t="s">
        <v>100</v>
      </c>
      <c r="AB2" s="51" t="s">
        <v>111</v>
      </c>
      <c r="AC2" s="51" t="s">
        <v>122</v>
      </c>
      <c r="AD2" s="22" t="s">
        <v>133</v>
      </c>
    </row>
    <row r="3" spans="1:37" x14ac:dyDescent="0.2">
      <c r="B3" s="3">
        <v>18.589574813842773</v>
      </c>
      <c r="C3" s="65">
        <v>21.265790939331055</v>
      </c>
      <c r="D3" s="65">
        <v>22.652151107788086</v>
      </c>
      <c r="E3" s="65">
        <v>24.311223983764648</v>
      </c>
      <c r="F3" s="65">
        <v>24.66706657409668</v>
      </c>
      <c r="G3" s="55"/>
      <c r="I3" s="27" t="s">
        <v>5</v>
      </c>
      <c r="J3" s="22">
        <v>1</v>
      </c>
      <c r="K3" s="23">
        <v>0.10752580953083277</v>
      </c>
      <c r="L3" s="22">
        <v>5.5665835622822207E-2</v>
      </c>
      <c r="M3" s="57">
        <v>1.6089028994399141E-2</v>
      </c>
      <c r="N3" s="22">
        <v>1.414656887733455E-2</v>
      </c>
      <c r="Q3" s="22" t="s">
        <v>15</v>
      </c>
      <c r="R3" s="22">
        <f>J9/J28</f>
        <v>1</v>
      </c>
      <c r="S3" s="22">
        <f>K9/K28</f>
        <v>1.2480454662004392</v>
      </c>
      <c r="T3" s="22">
        <f t="shared" ref="T3:V3" si="0">L9/L28</f>
        <v>1.0345428717553946</v>
      </c>
      <c r="U3" s="22">
        <f t="shared" si="0"/>
        <v>0.78734794049407919</v>
      </c>
      <c r="V3" s="22">
        <f t="shared" si="0"/>
        <v>1.3357060047207372</v>
      </c>
      <c r="X3" s="46"/>
      <c r="Y3" s="22" t="s">
        <v>37</v>
      </c>
      <c r="Z3" s="22">
        <v>1</v>
      </c>
      <c r="AA3" s="22">
        <f>K3/K28</f>
        <v>1.0487829829091155</v>
      </c>
      <c r="AB3" s="22">
        <f>L3/L28</f>
        <v>1.2459581918471356</v>
      </c>
      <c r="AC3" s="22">
        <f>M3/M28</f>
        <v>1.2828022326398387</v>
      </c>
      <c r="AD3" s="22">
        <f>N3/N28</f>
        <v>1.3501741310494637</v>
      </c>
      <c r="AF3" s="7"/>
      <c r="AG3" s="7"/>
      <c r="AH3" s="7"/>
      <c r="AI3" s="7"/>
      <c r="AJ3" s="7"/>
      <c r="AK3" s="7"/>
    </row>
    <row r="4" spans="1:37" x14ac:dyDescent="0.2">
      <c r="B4" s="3">
        <v>18.32349967956543</v>
      </c>
      <c r="C4" s="65">
        <v>21.733810424804688</v>
      </c>
      <c r="D4" s="65">
        <v>22.54847526550293</v>
      </c>
      <c r="E4" s="65">
        <v>24.265499114990234</v>
      </c>
      <c r="F4" s="65">
        <v>24.313089370727539</v>
      </c>
      <c r="G4" s="55"/>
      <c r="H4" s="5"/>
      <c r="I4" s="27" t="s">
        <v>6</v>
      </c>
      <c r="J4" s="22">
        <v>1</v>
      </c>
      <c r="K4" s="24">
        <v>9.3021636017246931E-2</v>
      </c>
      <c r="L4" s="24">
        <v>3.8801481324849882E-2</v>
      </c>
      <c r="M4" s="62">
        <v>1.6856892865600593E-2</v>
      </c>
      <c r="N4" s="58">
        <v>1.1690089612664694E-2</v>
      </c>
      <c r="O4" s="7"/>
      <c r="P4" s="7"/>
      <c r="Q4" s="22" t="s">
        <v>16</v>
      </c>
      <c r="R4" s="22">
        <f>J10/J28</f>
        <v>1</v>
      </c>
      <c r="S4" s="22">
        <f t="shared" ref="S4:V4" si="1">K10/K28</f>
        <v>0.81397020168401457</v>
      </c>
      <c r="T4" s="22">
        <f t="shared" si="1"/>
        <v>1.1230115044083229</v>
      </c>
      <c r="U4" s="22">
        <f t="shared" si="1"/>
        <v>1.0001029508704036</v>
      </c>
      <c r="V4" s="22">
        <f t="shared" si="1"/>
        <v>0.97449855867183421</v>
      </c>
      <c r="X4" s="46"/>
      <c r="Y4" s="22" t="s">
        <v>38</v>
      </c>
      <c r="Z4" s="22">
        <v>1</v>
      </c>
      <c r="AA4" s="58">
        <f>K4/K28</f>
        <v>0.90731247988678765</v>
      </c>
      <c r="AB4" s="58">
        <f>L4/L28</f>
        <v>0.86848644184691948</v>
      </c>
      <c r="AC4" s="58">
        <f>M4/M28</f>
        <v>1.3440251621704893</v>
      </c>
      <c r="AD4" s="22">
        <f>N4/N28</f>
        <v>1.1157233051724849</v>
      </c>
      <c r="AF4" s="7"/>
      <c r="AG4" s="7"/>
      <c r="AH4" s="7"/>
      <c r="AI4" s="7"/>
      <c r="AJ4" s="7"/>
      <c r="AK4" s="7"/>
    </row>
    <row r="5" spans="1:37" x14ac:dyDescent="0.2">
      <c r="B5" s="3">
        <v>18.185827255249023</v>
      </c>
      <c r="C5" s="65">
        <v>21.751035690307617</v>
      </c>
      <c r="D5" s="65">
        <v>22.399467468261719</v>
      </c>
      <c r="E5" s="65">
        <v>24.395515441894531</v>
      </c>
      <c r="F5" s="65">
        <v>24.548957824707031</v>
      </c>
      <c r="G5" s="55"/>
      <c r="I5" s="27" t="s">
        <v>7</v>
      </c>
      <c r="J5" s="22">
        <v>1</v>
      </c>
      <c r="K5" s="23">
        <v>0.17355700446585864</v>
      </c>
      <c r="L5" s="22">
        <v>5.5357949804910031E-2</v>
      </c>
      <c r="M5" s="57">
        <v>1.0375957058651474E-2</v>
      </c>
      <c r="N5" s="22">
        <v>1.2463317429058377E-2</v>
      </c>
      <c r="Q5" s="22" t="s">
        <v>17</v>
      </c>
      <c r="R5" s="22">
        <f>J11/J28</f>
        <v>1</v>
      </c>
      <c r="S5" s="22">
        <f t="shared" ref="S5:V5" si="2">K11/K28</f>
        <v>1.054845876621674</v>
      </c>
      <c r="T5" s="22">
        <f t="shared" si="2"/>
        <v>1.0344908988825452</v>
      </c>
      <c r="U5" s="22">
        <f t="shared" si="2"/>
        <v>0.7774506911764999</v>
      </c>
      <c r="V5" s="22">
        <f t="shared" si="2"/>
        <v>0.71849195603290938</v>
      </c>
      <c r="W5" s="8"/>
      <c r="X5" s="46"/>
      <c r="Y5" s="22" t="s">
        <v>39</v>
      </c>
      <c r="Z5" s="22">
        <v>1</v>
      </c>
      <c r="AA5" s="58">
        <f>K5/K28</f>
        <v>1.6928366653801299</v>
      </c>
      <c r="AB5" s="58">
        <f>L5/L28</f>
        <v>1.2390668400388112</v>
      </c>
      <c r="AC5" s="58">
        <f>M5/M28</f>
        <v>0.82729050244404079</v>
      </c>
      <c r="AD5" s="52">
        <f>N5/N28</f>
        <v>1.1895215670800268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" si="3">AVERAGE(B3:B5)</f>
        <v>18.366300582885742</v>
      </c>
      <c r="C6" s="11">
        <f t="shared" ref="C6:F6" si="4">AVERAGE(C3:C5)</f>
        <v>21.583545684814453</v>
      </c>
      <c r="D6" s="12">
        <f t="shared" si="4"/>
        <v>22.53336461385091</v>
      </c>
      <c r="E6" s="34">
        <f t="shared" si="4"/>
        <v>24.324079513549805</v>
      </c>
      <c r="F6" s="34">
        <f t="shared" si="4"/>
        <v>24.50970458984375</v>
      </c>
      <c r="G6" s="10"/>
      <c r="H6" s="5"/>
      <c r="I6" s="27" t="s">
        <v>32</v>
      </c>
      <c r="J6" s="22">
        <v>1</v>
      </c>
      <c r="K6" s="24">
        <v>0.10324312332645674</v>
      </c>
      <c r="L6" s="24">
        <v>5.9483317489627846E-2</v>
      </c>
      <c r="M6" s="62">
        <v>1.3098052364206435E-2</v>
      </c>
      <c r="N6" s="58">
        <v>1.1122222218489299E-2</v>
      </c>
      <c r="O6" s="7"/>
      <c r="P6" s="7"/>
      <c r="Q6" s="22" t="s">
        <v>36</v>
      </c>
      <c r="R6" s="22">
        <f>J12/J28</f>
        <v>1</v>
      </c>
      <c r="S6" s="22">
        <f t="shared" ref="S6:V6" si="5">K12/K28</f>
        <v>1.347160961324819</v>
      </c>
      <c r="T6" s="22">
        <f t="shared" si="5"/>
        <v>1.4000386378501701</v>
      </c>
      <c r="U6" s="22">
        <f t="shared" si="5"/>
        <v>1.5876522817227667</v>
      </c>
      <c r="V6" s="22">
        <f t="shared" si="5"/>
        <v>1.4054104705299157</v>
      </c>
      <c r="X6" s="46"/>
      <c r="Y6" s="22" t="s">
        <v>40</v>
      </c>
      <c r="Z6" s="22">
        <v>1</v>
      </c>
      <c r="AA6" s="58">
        <f>K6/K28</f>
        <v>1.0070106081473031</v>
      </c>
      <c r="AB6" s="58">
        <f>L6/L28</f>
        <v>1.3314041884976255</v>
      </c>
      <c r="AC6" s="58">
        <f>M6/M28</f>
        <v>1.044327213400303</v>
      </c>
      <c r="AD6" s="58">
        <f>N6/N28</f>
        <v>1.0615250135492409</v>
      </c>
    </row>
    <row r="7" spans="1:37" x14ac:dyDescent="0.2">
      <c r="A7" s="9" t="s">
        <v>2</v>
      </c>
      <c r="B7" s="35">
        <f>B6-B6</f>
        <v>0</v>
      </c>
      <c r="C7" s="14">
        <f>C6-B6</f>
        <v>3.2172451019287109</v>
      </c>
      <c r="D7" s="14">
        <f>D6-B6</f>
        <v>4.1670640309651681</v>
      </c>
      <c r="E7" s="36">
        <f>E6-B6</f>
        <v>5.9577789306640625</v>
      </c>
      <c r="F7" s="36">
        <f>F6-B6</f>
        <v>6.1434040069580078</v>
      </c>
      <c r="G7" s="5"/>
      <c r="H7" s="5"/>
      <c r="I7" s="27" t="s">
        <v>33</v>
      </c>
      <c r="J7" s="22">
        <v>1</v>
      </c>
      <c r="K7" s="24">
        <v>6.6391526999738854E-2</v>
      </c>
      <c r="L7" s="24">
        <v>3.3070810925863656E-2</v>
      </c>
      <c r="M7" s="62">
        <v>9.4231045576729944E-3</v>
      </c>
      <c r="N7" s="58">
        <v>5.8741327120190676E-3</v>
      </c>
      <c r="O7" s="7"/>
      <c r="P7" s="7"/>
      <c r="Q7" s="22" t="s">
        <v>11</v>
      </c>
      <c r="R7" s="22">
        <f>AVERAGE(R3:R6)</f>
        <v>1</v>
      </c>
      <c r="S7" s="22">
        <f>AVERAGE(R1:S6)</f>
        <v>1.0580028132288684</v>
      </c>
      <c r="T7" s="22">
        <f t="shared" ref="T7:V7" si="6">AVERAGE(T3:T6)</f>
        <v>1.1480209782241082</v>
      </c>
      <c r="U7" s="22">
        <f t="shared" si="6"/>
        <v>1.0381384660659374</v>
      </c>
      <c r="V7" s="22">
        <f t="shared" si="6"/>
        <v>1.1085267474888492</v>
      </c>
      <c r="X7" s="46"/>
      <c r="Y7" s="22" t="s">
        <v>41</v>
      </c>
      <c r="Z7" s="22">
        <v>1</v>
      </c>
      <c r="AA7" s="58">
        <f>K7/K28</f>
        <v>0.64756828179666837</v>
      </c>
      <c r="AB7" s="58">
        <f>L7/L28</f>
        <v>0.74021789708325458</v>
      </c>
      <c r="AC7" s="58">
        <f>M7/M28</f>
        <v>0.75131815407813507</v>
      </c>
      <c r="AD7" s="58">
        <f>N7/N28</f>
        <v>0.56063785493786289</v>
      </c>
    </row>
    <row r="8" spans="1:37" ht="16" thickBot="1" x14ac:dyDescent="0.25">
      <c r="A8" s="9" t="s">
        <v>3</v>
      </c>
      <c r="B8" s="37">
        <v>1</v>
      </c>
      <c r="C8" s="38">
        <f>2^-C7</f>
        <v>0.10752580953083277</v>
      </c>
      <c r="D8" s="38">
        <f>2^-D7</f>
        <v>5.5665835622822207E-2</v>
      </c>
      <c r="E8" s="39">
        <f>2^-E7</f>
        <v>1.6089028994399141E-2</v>
      </c>
      <c r="F8" s="39">
        <f>2^-F7</f>
        <v>1.414656887733455E-2</v>
      </c>
      <c r="G8" s="5"/>
      <c r="I8" s="28" t="s">
        <v>34</v>
      </c>
      <c r="J8" s="29">
        <v>1</v>
      </c>
      <c r="K8" s="29">
        <v>7.1407090719779312E-2</v>
      </c>
      <c r="L8" s="29">
        <v>2.5683382477607198E-2</v>
      </c>
      <c r="M8" s="57">
        <v>9.4095412989245817E-3</v>
      </c>
      <c r="N8" s="22">
        <v>7.5691998342667811E-3</v>
      </c>
      <c r="Q8" s="22" t="s">
        <v>12</v>
      </c>
      <c r="R8" s="22">
        <f>STDEV(R3:R6)</f>
        <v>0</v>
      </c>
      <c r="S8" s="22">
        <f>STDEV(R1:S5)</f>
        <v>0.13918735999777535</v>
      </c>
      <c r="T8" s="22">
        <f>STDEV(T3:T5)</f>
        <v>5.1092398761636772E-2</v>
      </c>
      <c r="U8" s="22">
        <f>STDEV(U3:U5)</f>
        <v>0.12578863139614091</v>
      </c>
      <c r="V8" s="22">
        <f>STDEV(V3:V5)</f>
        <v>0.31009766783319415</v>
      </c>
      <c r="X8" s="46"/>
      <c r="Y8" s="22" t="s">
        <v>42</v>
      </c>
      <c r="Z8" s="22">
        <v>1</v>
      </c>
      <c r="AA8" s="58">
        <f>K8/K28</f>
        <v>0.69648898187999497</v>
      </c>
      <c r="AB8" s="58">
        <f>L8/L28</f>
        <v>0.5748664406862537</v>
      </c>
      <c r="AC8" s="58">
        <f>M8/M28</f>
        <v>0.75023673526719303</v>
      </c>
      <c r="AD8" s="58">
        <f>N8/N28</f>
        <v>0.722418128210921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18</v>
      </c>
      <c r="J9" s="22">
        <v>1</v>
      </c>
      <c r="K9" s="24">
        <v>0.12795506913379898</v>
      </c>
      <c r="L9" s="24">
        <v>4.6220405966048407E-2</v>
      </c>
      <c r="M9" s="62">
        <v>9.8749936046036487E-3</v>
      </c>
      <c r="N9" s="58">
        <v>1.399497780405853E-2</v>
      </c>
      <c r="O9" s="6"/>
      <c r="P9" s="6"/>
      <c r="Q9" s="22" t="s">
        <v>13</v>
      </c>
      <c r="R9" s="22">
        <f>R8/SQRT(4)</f>
        <v>0</v>
      </c>
      <c r="S9" s="22">
        <f t="shared" ref="S9:V9" si="7">S8/SQRT(4)</f>
        <v>6.9593679998887673E-2</v>
      </c>
      <c r="T9" s="22">
        <f t="shared" si="7"/>
        <v>2.5546199380818386E-2</v>
      </c>
      <c r="U9" s="22">
        <f t="shared" si="7"/>
        <v>6.2894315698070455E-2</v>
      </c>
      <c r="V9" s="22">
        <f t="shared" si="7"/>
        <v>0.15504883391659707</v>
      </c>
      <c r="W9" s="6"/>
      <c r="X9" s="49"/>
      <c r="Y9" s="22" t="s">
        <v>11</v>
      </c>
      <c r="Z9" s="22">
        <f>AVERAGE(Z3:Z8)</f>
        <v>1</v>
      </c>
      <c r="AA9" s="22">
        <f t="shared" ref="AA9:AD9" si="8">AVERAGE(AA3:AA8)</f>
        <v>0.99999999999999989</v>
      </c>
      <c r="AB9" s="22">
        <f t="shared" si="8"/>
        <v>1</v>
      </c>
      <c r="AC9" s="22">
        <f t="shared" si="8"/>
        <v>0.99999999999999989</v>
      </c>
      <c r="AD9" s="22">
        <f t="shared" si="8"/>
        <v>0.99999999999999989</v>
      </c>
      <c r="AE9" s="49"/>
    </row>
    <row r="10" spans="1:37" x14ac:dyDescent="0.2">
      <c r="B10" s="31" t="s">
        <v>79</v>
      </c>
      <c r="C10" s="32" t="s">
        <v>101</v>
      </c>
      <c r="D10" s="32" t="s">
        <v>112</v>
      </c>
      <c r="E10" s="31" t="s">
        <v>123</v>
      </c>
      <c r="F10" s="56" t="s">
        <v>134</v>
      </c>
      <c r="G10" s="18"/>
      <c r="I10" s="27" t="s">
        <v>19</v>
      </c>
      <c r="J10" s="22">
        <v>1</v>
      </c>
      <c r="K10" s="24">
        <v>8.3451778200365159E-2</v>
      </c>
      <c r="L10" s="24">
        <v>5.0172930533291624E-2</v>
      </c>
      <c r="M10" s="62">
        <v>1.254338740962864E-2</v>
      </c>
      <c r="N10" s="58">
        <v>1.0210394840255833E-2</v>
      </c>
      <c r="Q10" s="23" t="s">
        <v>14</v>
      </c>
      <c r="R10" s="23" t="e">
        <f>TTEST(R3:R6,Z3:Z8,2,2)</f>
        <v>#DIV/0!</v>
      </c>
      <c r="S10" s="23">
        <f>TTEST(R1:S6,AA3:AA8,2,2)</f>
        <v>0.70182665489423313</v>
      </c>
      <c r="T10" s="23">
        <f t="shared" ref="T10:V10" si="9">TTEST(T3:T6,AB3:AB8,2,2)</f>
        <v>0.42028389819882062</v>
      </c>
      <c r="U10" s="23">
        <f t="shared" si="9"/>
        <v>0.85541863793312611</v>
      </c>
      <c r="V10" s="23">
        <f t="shared" si="9"/>
        <v>0.59926779628566695</v>
      </c>
      <c r="W10" s="49"/>
      <c r="X10" s="49"/>
      <c r="Y10" s="22" t="s">
        <v>12</v>
      </c>
      <c r="Z10" s="22">
        <f>STDEV(Z3:Z8)</f>
        <v>0</v>
      </c>
      <c r="AA10" s="22">
        <f t="shared" ref="AA10:AD10" si="10">STDEV(AA3:AA8)</f>
        <v>0.37613019114234858</v>
      </c>
      <c r="AB10" s="22">
        <f t="shared" si="10"/>
        <v>0.31400580329838829</v>
      </c>
      <c r="AC10" s="22">
        <f t="shared" si="10"/>
        <v>0.26621353695388056</v>
      </c>
      <c r="AD10" s="22">
        <f t="shared" si="10"/>
        <v>0.29859951344787178</v>
      </c>
      <c r="AE10" s="49"/>
    </row>
    <row r="11" spans="1:37" ht="16" thickBot="1" x14ac:dyDescent="0.25">
      <c r="B11" s="3">
        <v>19.086753845214844</v>
      </c>
      <c r="C11" s="65">
        <v>21.970193862915039</v>
      </c>
      <c r="D11" s="65"/>
      <c r="E11" s="65">
        <v>24.666923522949219</v>
      </c>
      <c r="F11" s="65">
        <v>25.313198089599609</v>
      </c>
      <c r="G11" s="55"/>
      <c r="H11" s="5"/>
      <c r="I11" s="28" t="s">
        <v>20</v>
      </c>
      <c r="J11" s="29">
        <v>1</v>
      </c>
      <c r="K11" s="29">
        <v>0.10814740385984634</v>
      </c>
      <c r="L11" s="29">
        <v>4.6218083967272033E-2</v>
      </c>
      <c r="M11" s="57">
        <v>9.7508613516470565E-3</v>
      </c>
      <c r="N11" s="22">
        <v>7.5280630180123145E-3</v>
      </c>
      <c r="Y11" s="22" t="s">
        <v>13</v>
      </c>
      <c r="Z11" s="22">
        <f>Z10/SQRT(6)</f>
        <v>0</v>
      </c>
      <c r="AA11" s="22">
        <f t="shared" ref="AA11:AD11" si="11">AA10/SQRT(6)</f>
        <v>0.15355450752570984</v>
      </c>
      <c r="AB11" s="22">
        <f t="shared" si="11"/>
        <v>0.12819233239229907</v>
      </c>
      <c r="AC11" s="22">
        <f t="shared" si="11"/>
        <v>0.10868122135976017</v>
      </c>
      <c r="AD11" s="22">
        <f t="shared" si="11"/>
        <v>0.12190274089843493</v>
      </c>
    </row>
    <row r="12" spans="1:37" ht="16" thickBot="1" x14ac:dyDescent="0.25">
      <c r="B12" s="3">
        <v>18.348411560058594</v>
      </c>
      <c r="C12" s="65">
        <v>22.279394149780273</v>
      </c>
      <c r="D12" s="65">
        <v>23.334358215332031</v>
      </c>
      <c r="E12" s="65">
        <v>24.412776947021484</v>
      </c>
      <c r="F12" s="65">
        <v>24.939443588256836</v>
      </c>
      <c r="G12" s="55"/>
      <c r="I12" s="28" t="s">
        <v>35</v>
      </c>
      <c r="J12" s="29">
        <v>1</v>
      </c>
      <c r="K12" s="29">
        <v>0.13811682235059558</v>
      </c>
      <c r="L12" s="29">
        <v>6.2549707678898669E-2</v>
      </c>
      <c r="M12" s="57">
        <v>1.9912487633495766E-2</v>
      </c>
      <c r="N12" s="22">
        <v>1.4725312509746378E-2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x14ac:dyDescent="0.2">
      <c r="B13" s="3">
        <v>18.660346984863281</v>
      </c>
      <c r="C13" s="65"/>
      <c r="D13" s="65">
        <v>23.438138961791992</v>
      </c>
      <c r="E13" s="65">
        <v>24.68736457824707</v>
      </c>
      <c r="F13" s="65">
        <v>25.098581314086914</v>
      </c>
      <c r="G13" s="55"/>
      <c r="H13" s="5"/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" si="12">AVERAGE(B11:B13)</f>
        <v>18.698504130045574</v>
      </c>
      <c r="C14" s="15">
        <f t="shared" ref="C14:F14" si="13">AVERAGE(C11:C13)</f>
        <v>22.124794006347656</v>
      </c>
      <c r="D14" s="16">
        <f t="shared" si="13"/>
        <v>23.386248588562012</v>
      </c>
      <c r="E14" s="34">
        <f t="shared" si="13"/>
        <v>24.589021682739258</v>
      </c>
      <c r="F14" s="34">
        <f t="shared" si="13"/>
        <v>25.117074330647785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3.4262898763020821</v>
      </c>
      <c r="D15" s="14">
        <f>D14-B14</f>
        <v>4.6877444585164376</v>
      </c>
      <c r="E15" s="36">
        <f>E14-B14</f>
        <v>5.8905175526936837</v>
      </c>
      <c r="F15" s="36">
        <f>F14-B14</f>
        <v>6.4185702006022112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f t="shared" ref="B16" si="14">2^-B15</f>
        <v>1</v>
      </c>
      <c r="C16" s="38">
        <f t="shared" ref="C16:F16" si="15">2^-C15</f>
        <v>9.3021636017246931E-2</v>
      </c>
      <c r="D16" s="38">
        <f t="shared" si="15"/>
        <v>3.8801481324849882E-2</v>
      </c>
      <c r="E16" s="39">
        <f t="shared" si="15"/>
        <v>1.6856892865600593E-2</v>
      </c>
      <c r="F16" s="39">
        <f t="shared" si="15"/>
        <v>1.1690089612664694E-2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80</v>
      </c>
      <c r="C18" s="32" t="s">
        <v>102</v>
      </c>
      <c r="D18" s="32" t="s">
        <v>113</v>
      </c>
      <c r="E18" s="31" t="s">
        <v>124</v>
      </c>
      <c r="F18" s="56" t="s">
        <v>135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3">
        <v>18.697820663452148</v>
      </c>
      <c r="C19" s="65">
        <v>20.087541580200195</v>
      </c>
      <c r="D19" s="65">
        <v>22.415613174438477</v>
      </c>
      <c r="E19" s="65">
        <v>25.640130996704102</v>
      </c>
      <c r="F19" s="65">
        <v>24.204597473144531</v>
      </c>
      <c r="G19" s="55"/>
      <c r="H19"/>
      <c r="AF19" s="43"/>
    </row>
    <row r="20" spans="1:37" x14ac:dyDescent="0.2">
      <c r="B20" s="3">
        <v>17.947078704833984</v>
      </c>
      <c r="C20" s="65">
        <v>20.711286544799805</v>
      </c>
      <c r="D20" s="65">
        <v>22.538906097412109</v>
      </c>
      <c r="E20" s="65">
        <v>24.04254150390625</v>
      </c>
      <c r="F20" s="65">
        <v>25.058807373046875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3">
        <v>18.261682510375977</v>
      </c>
      <c r="C21" s="65">
        <v>21.687309265136719</v>
      </c>
      <c r="D21" s="65"/>
      <c r="E21" s="65">
        <v>24.995744705200195</v>
      </c>
      <c r="F21" s="65">
        <v>24.621681213378906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" si="16">AVERAGE(B19:B21)</f>
        <v>18.302193959554035</v>
      </c>
      <c r="C22" s="13">
        <f t="shared" ref="C22:F22" si="17">AVERAGE(C19:C21)</f>
        <v>20.828712463378906</v>
      </c>
      <c r="D22" s="16">
        <f t="shared" si="17"/>
        <v>22.477259635925293</v>
      </c>
      <c r="E22" s="42">
        <f t="shared" si="17"/>
        <v>24.892805735270183</v>
      </c>
      <c r="F22" s="42">
        <f t="shared" si="17"/>
        <v>24.62836201985677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2.526518503824871</v>
      </c>
      <c r="D23" s="14">
        <f>D22-B22</f>
        <v>4.1750656763712577</v>
      </c>
      <c r="E23" s="36">
        <f>E22-B22</f>
        <v>6.5906117757161482</v>
      </c>
      <c r="F23" s="36">
        <f>F22-B22</f>
        <v>6.3261680603027344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f t="shared" ref="B24" si="18">2^-B23</f>
        <v>1</v>
      </c>
      <c r="C24" s="38">
        <f t="shared" ref="C24:F24" si="19">2^-C23</f>
        <v>0.17355700446585864</v>
      </c>
      <c r="D24" s="38">
        <f t="shared" si="19"/>
        <v>5.5357949804910031E-2</v>
      </c>
      <c r="E24" s="39">
        <f t="shared" si="19"/>
        <v>1.0375957058651474E-2</v>
      </c>
      <c r="F24" s="39">
        <f t="shared" si="19"/>
        <v>1.2463317429058377E-2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ht="16" thickBot="1" x14ac:dyDescent="0.25">
      <c r="B26" s="31" t="s">
        <v>81</v>
      </c>
      <c r="C26" s="32" t="s">
        <v>103</v>
      </c>
      <c r="D26" s="32" t="s">
        <v>114</v>
      </c>
      <c r="E26" s="31" t="s">
        <v>125</v>
      </c>
      <c r="F26" s="56" t="s">
        <v>136</v>
      </c>
      <c r="T26" s="8"/>
      <c r="U26" s="8"/>
    </row>
    <row r="27" spans="1:37" ht="16" thickBot="1" x14ac:dyDescent="0.25">
      <c r="B27" s="3">
        <v>18.609659194946289</v>
      </c>
      <c r="C27" s="65">
        <v>21.601230621337891</v>
      </c>
      <c r="D27" s="65">
        <v>22.101161956787109</v>
      </c>
      <c r="E27" s="65"/>
      <c r="F27" s="65">
        <v>24.761472702026367</v>
      </c>
      <c r="K27" s="26" t="s">
        <v>100</v>
      </c>
      <c r="L27" s="26" t="s">
        <v>111</v>
      </c>
      <c r="M27" s="54" t="s">
        <v>122</v>
      </c>
      <c r="N27" s="59" t="s">
        <v>133</v>
      </c>
      <c r="T27" s="8"/>
      <c r="U27" s="8"/>
    </row>
    <row r="28" spans="1:37" x14ac:dyDescent="0.2">
      <c r="B28" s="3">
        <v>17.86298942565918</v>
      </c>
      <c r="C28" s="65">
        <v>21.449895858764648</v>
      </c>
      <c r="D28" s="65">
        <v>22.445022583007812</v>
      </c>
      <c r="E28" s="65">
        <v>24.478042602539062</v>
      </c>
      <c r="F28" s="65">
        <v>24.668170928955078</v>
      </c>
      <c r="I28" s="25" t="s">
        <v>8</v>
      </c>
      <c r="J28" s="30">
        <f>AVERAGE(J3:J8)</f>
        <v>1</v>
      </c>
      <c r="K28" s="30">
        <f t="shared" ref="K28:N28" si="20">AVERAGE(K3:K8)</f>
        <v>0.10252436517665221</v>
      </c>
      <c r="L28" s="30">
        <f t="shared" si="20"/>
        <v>4.4677129607613469E-2</v>
      </c>
      <c r="M28" s="30">
        <f t="shared" si="20"/>
        <v>1.2542096189909204E-2</v>
      </c>
      <c r="N28" s="30">
        <f t="shared" si="20"/>
        <v>1.0477588447305461E-2</v>
      </c>
      <c r="T28" s="8"/>
      <c r="U28" s="8"/>
    </row>
    <row r="29" spans="1:37" x14ac:dyDescent="0.2">
      <c r="B29" s="3">
        <v>18.276393890380859</v>
      </c>
      <c r="C29" s="65"/>
      <c r="D29" s="65">
        <v>22.416971206665039</v>
      </c>
      <c r="E29" s="65">
        <v>24.530326843261719</v>
      </c>
      <c r="F29" s="65">
        <v>24.790632247924805</v>
      </c>
      <c r="I29" s="27" t="s">
        <v>21</v>
      </c>
      <c r="J29" s="22">
        <f>AVERAGE(J9:J12)</f>
        <v>1</v>
      </c>
      <c r="K29" s="22">
        <f t="shared" ref="K29:N29" si="21">AVERAGE(K9:K12)</f>
        <v>0.11441776838615152</v>
      </c>
      <c r="L29" s="22">
        <f t="shared" si="21"/>
        <v>5.1290282036377685E-2</v>
      </c>
      <c r="M29" s="22">
        <f t="shared" si="21"/>
        <v>1.3020432499843779E-2</v>
      </c>
      <c r="N29" s="22">
        <f t="shared" si="21"/>
        <v>1.1614687043018265E-2</v>
      </c>
      <c r="T29" s="8"/>
      <c r="U29" s="8"/>
    </row>
    <row r="30" spans="1:37" x14ac:dyDescent="0.2">
      <c r="A30" s="9" t="s">
        <v>1</v>
      </c>
      <c r="B30" s="33">
        <f t="shared" ref="B30" si="22">AVERAGE(B27:B29)</f>
        <v>18.249680836995442</v>
      </c>
      <c r="C30" s="11">
        <f t="shared" ref="C30:F30" si="23">AVERAGE(C27:C29)</f>
        <v>21.52556324005127</v>
      </c>
      <c r="D30" s="12">
        <f t="shared" si="23"/>
        <v>22.321051915486652</v>
      </c>
      <c r="E30" s="34">
        <f t="shared" si="23"/>
        <v>24.504184722900391</v>
      </c>
      <c r="F30" s="34">
        <f t="shared" si="23"/>
        <v>24.740091959635418</v>
      </c>
      <c r="I30" s="27" t="s">
        <v>9</v>
      </c>
      <c r="J30" s="22">
        <f>STDEV(J3:J8)</f>
        <v>0</v>
      </c>
      <c r="K30" s="22">
        <f t="shared" ref="K30:N30" si="24">STDEV(K3:K8)</f>
        <v>3.856250907064205E-2</v>
      </c>
      <c r="L30" s="22">
        <f t="shared" si="24"/>
        <v>1.4028877971504847E-2</v>
      </c>
      <c r="M30" s="22">
        <f t="shared" si="24"/>
        <v>3.3388757875315064E-3</v>
      </c>
      <c r="N30" s="22">
        <f t="shared" si="24"/>
        <v>3.1286028124724412E-3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3.275882403055828</v>
      </c>
      <c r="D31" s="14">
        <f>D30-B30</f>
        <v>4.0713710784912109</v>
      </c>
      <c r="E31" s="36">
        <f>E30-B30</f>
        <v>6.2545038859049491</v>
      </c>
      <c r="F31" s="36">
        <f>F30-B30</f>
        <v>6.4904111226399763</v>
      </c>
      <c r="I31" s="27" t="s">
        <v>22</v>
      </c>
      <c r="J31" s="22">
        <f>STDEV(J9:J12)</f>
        <v>0</v>
      </c>
      <c r="K31" s="22">
        <f t="shared" ref="K31:N31" si="25">STDEV(K9:K12)</f>
        <v>2.410472768165926E-2</v>
      </c>
      <c r="L31" s="22">
        <f t="shared" si="25"/>
        <v>7.7342092205483284E-3</v>
      </c>
      <c r="M31" s="22">
        <f t="shared" si="25"/>
        <v>4.771857685786772E-3</v>
      </c>
      <c r="N31" s="22">
        <f t="shared" si="25"/>
        <v>3.3672098941530375E-3</v>
      </c>
      <c r="R31" s="22"/>
      <c r="S31" s="51" t="s">
        <v>78</v>
      </c>
      <c r="T31" s="51" t="s">
        <v>100</v>
      </c>
      <c r="U31" s="51" t="s">
        <v>111</v>
      </c>
      <c r="V31" s="51" t="s">
        <v>122</v>
      </c>
      <c r="W31" s="22" t="s">
        <v>133</v>
      </c>
    </row>
    <row r="32" spans="1:37" ht="16" thickBot="1" x14ac:dyDescent="0.25">
      <c r="A32" s="9" t="s">
        <v>3</v>
      </c>
      <c r="B32" s="37">
        <v>1</v>
      </c>
      <c r="C32" s="38">
        <f>2^-C31</f>
        <v>0.10324312332645674</v>
      </c>
      <c r="D32" s="38">
        <f>2^-D31</f>
        <v>5.9483317489627846E-2</v>
      </c>
      <c r="E32" s="39">
        <f>2^-E31</f>
        <v>1.3098052364206435E-2</v>
      </c>
      <c r="F32" s="39">
        <f>2^-F31</f>
        <v>1.1122222218489299E-2</v>
      </c>
      <c r="I32" s="27" t="s">
        <v>10</v>
      </c>
      <c r="J32" s="22">
        <f>J30/SQRT(6)</f>
        <v>0</v>
      </c>
      <c r="K32" s="22">
        <f t="shared" ref="K32:N32" si="26">K30/SQRT(6)</f>
        <v>1.5743078404086831E-2</v>
      </c>
      <c r="L32" s="22">
        <f t="shared" si="26"/>
        <v>5.7272654489930012E-3</v>
      </c>
      <c r="M32" s="22">
        <f t="shared" si="26"/>
        <v>1.3630903323309219E-3</v>
      </c>
      <c r="N32" s="22">
        <f t="shared" si="26"/>
        <v>1.277246749732308E-3</v>
      </c>
      <c r="R32" s="22" t="s">
        <v>24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23</v>
      </c>
      <c r="J33" s="22">
        <f>J31/SQRT(4)</f>
        <v>0</v>
      </c>
      <c r="K33" s="22">
        <f t="shared" ref="K33:N33" si="27">K31/SQRT(4)</f>
        <v>1.205236384082963E-2</v>
      </c>
      <c r="L33" s="22">
        <f t="shared" si="27"/>
        <v>3.8671046102741642E-3</v>
      </c>
      <c r="M33" s="22">
        <f t="shared" si="27"/>
        <v>2.385928842893386E-3</v>
      </c>
      <c r="N33" s="22">
        <f t="shared" si="27"/>
        <v>1.6836049470765188E-3</v>
      </c>
      <c r="R33" s="22" t="s">
        <v>25</v>
      </c>
      <c r="S33" s="22">
        <v>1</v>
      </c>
      <c r="T33" s="22">
        <v>1.0580028132288684</v>
      </c>
      <c r="U33" s="22">
        <v>1.1480209782241082</v>
      </c>
      <c r="V33" s="22">
        <v>1.0381384660659374</v>
      </c>
      <c r="W33" s="22">
        <v>1.1085267474888492</v>
      </c>
    </row>
    <row r="34" spans="1:28" ht="16" thickBot="1" x14ac:dyDescent="0.25">
      <c r="B34" s="31" t="s">
        <v>82</v>
      </c>
      <c r="C34" s="32" t="s">
        <v>104</v>
      </c>
      <c r="D34" s="32" t="s">
        <v>115</v>
      </c>
      <c r="E34" s="31" t="s">
        <v>126</v>
      </c>
      <c r="F34" s="56" t="s">
        <v>137</v>
      </c>
      <c r="I34" s="28" t="s">
        <v>4</v>
      </c>
      <c r="J34" s="29" t="e">
        <f>TTEST(J3:J8,J9:J12,2,2)</f>
        <v>#DIV/0!</v>
      </c>
      <c r="K34" s="29">
        <f t="shared" ref="K34:N34" si="28">TTEST(K3:K8,K9:K12,2,2)</f>
        <v>0.6012913591038771</v>
      </c>
      <c r="L34" s="29">
        <f t="shared" si="28"/>
        <v>0.42028389819882062</v>
      </c>
      <c r="M34" s="29">
        <f t="shared" si="28"/>
        <v>0.85541863793312967</v>
      </c>
      <c r="N34" s="29">
        <f t="shared" si="28"/>
        <v>0.59926779628566695</v>
      </c>
      <c r="R34" s="58" t="s">
        <v>26</v>
      </c>
      <c r="S34" s="63">
        <v>0</v>
      </c>
      <c r="T34" s="63">
        <v>0.14581131352693</v>
      </c>
      <c r="U34" s="63">
        <v>9.41597495479672E-2</v>
      </c>
      <c r="V34" s="22">
        <v>0.11000931550987565</v>
      </c>
      <c r="W34" s="22">
        <v>8.2730523059278707E-2</v>
      </c>
    </row>
    <row r="35" spans="1:28" x14ac:dyDescent="0.2">
      <c r="C35" s="65"/>
      <c r="D35" s="65">
        <v>23.306632995605469</v>
      </c>
      <c r="E35" s="65">
        <v>24.876277923583984</v>
      </c>
      <c r="F35" s="65"/>
      <c r="R35" s="22" t="s">
        <v>27</v>
      </c>
      <c r="S35" s="22">
        <v>0</v>
      </c>
      <c r="T35" s="22">
        <v>6.9593679998887673E-2</v>
      </c>
      <c r="U35" s="22">
        <v>2.5546199380818386E-2</v>
      </c>
      <c r="V35" s="52">
        <v>6.2894315698070455E-2</v>
      </c>
      <c r="W35" s="52">
        <v>0.15504883391659707</v>
      </c>
    </row>
    <row r="36" spans="1:28" x14ac:dyDescent="0.2">
      <c r="B36" s="3">
        <v>18.100500106811523</v>
      </c>
      <c r="C36" s="65">
        <v>21.995498657226562</v>
      </c>
      <c r="D36" s="65">
        <v>22.742486953735352</v>
      </c>
      <c r="E36" s="65">
        <v>24.74186897277832</v>
      </c>
      <c r="F36" s="65">
        <v>25.50880241394043</v>
      </c>
    </row>
    <row r="37" spans="1:28" x14ac:dyDescent="0.2">
      <c r="B37" s="3">
        <v>18.058483123779297</v>
      </c>
      <c r="C37" s="65">
        <v>21.989198684692383</v>
      </c>
      <c r="D37" s="65">
        <v>22.944248199462891</v>
      </c>
      <c r="E37" s="65"/>
      <c r="F37" s="65">
        <v>25.472997665405273</v>
      </c>
    </row>
    <row r="38" spans="1:28" x14ac:dyDescent="0.2">
      <c r="A38" s="9" t="s">
        <v>1</v>
      </c>
      <c r="B38" s="40">
        <f t="shared" ref="B38" si="29">AVERAGE(B35:B37)</f>
        <v>18.07949161529541</v>
      </c>
      <c r="C38" s="15">
        <f t="shared" ref="C38:F38" si="30">AVERAGE(C35:C37)</f>
        <v>21.992348670959473</v>
      </c>
      <c r="D38" s="16">
        <f t="shared" si="30"/>
        <v>22.99778938293457</v>
      </c>
      <c r="E38" s="34">
        <f t="shared" si="30"/>
        <v>24.809073448181152</v>
      </c>
      <c r="F38" s="34">
        <f t="shared" si="30"/>
        <v>25.490900039672852</v>
      </c>
    </row>
    <row r="39" spans="1:28" x14ac:dyDescent="0.2">
      <c r="A39" s="9" t="s">
        <v>2</v>
      </c>
      <c r="B39" s="35">
        <f>B38-B38</f>
        <v>0</v>
      </c>
      <c r="C39" s="14">
        <f>C38-B38</f>
        <v>3.9128570556640625</v>
      </c>
      <c r="D39" s="14">
        <f>D38-B38</f>
        <v>4.9182977676391602</v>
      </c>
      <c r="E39" s="36">
        <f>E38-B38</f>
        <v>6.7295818328857422</v>
      </c>
      <c r="F39" s="36">
        <f>F38-B38</f>
        <v>7.4114084243774414</v>
      </c>
    </row>
    <row r="40" spans="1:28" ht="16" thickBot="1" x14ac:dyDescent="0.25">
      <c r="A40" s="9" t="s">
        <v>3</v>
      </c>
      <c r="B40" s="37">
        <f t="shared" ref="B40" si="31">2^-B39</f>
        <v>1</v>
      </c>
      <c r="C40" s="38">
        <f t="shared" ref="C40:F40" si="32">2^-C39</f>
        <v>6.6391526999738854E-2</v>
      </c>
      <c r="D40" s="38">
        <f t="shared" si="32"/>
        <v>3.3070810925863656E-2</v>
      </c>
      <c r="E40" s="39">
        <f t="shared" si="32"/>
        <v>9.4231045576729944E-3</v>
      </c>
      <c r="F40" s="39">
        <f t="shared" si="32"/>
        <v>5.8741327120190676E-3</v>
      </c>
      <c r="X40" s="21"/>
    </row>
    <row r="41" spans="1:28" ht="16" thickBot="1" x14ac:dyDescent="0.25">
      <c r="B41" s="5"/>
      <c r="C41" s="5"/>
      <c r="D41" s="5"/>
      <c r="E41" s="5"/>
      <c r="F41" s="5"/>
      <c r="V41" s="8"/>
      <c r="X41" s="21"/>
    </row>
    <row r="42" spans="1:28" x14ac:dyDescent="0.2">
      <c r="B42" s="31" t="s">
        <v>83</v>
      </c>
      <c r="C42" s="32" t="s">
        <v>105</v>
      </c>
      <c r="D42" s="32" t="s">
        <v>116</v>
      </c>
      <c r="E42" s="31" t="s">
        <v>127</v>
      </c>
      <c r="F42" s="56" t="s">
        <v>138</v>
      </c>
      <c r="V42" s="8"/>
      <c r="X42" s="21"/>
    </row>
    <row r="43" spans="1:28" x14ac:dyDescent="0.2">
      <c r="C43" s="65">
        <v>22.03264045715332</v>
      </c>
      <c r="D43" s="65"/>
      <c r="E43" s="65"/>
      <c r="F43" s="65">
        <v>25.089876174926758</v>
      </c>
      <c r="X43" s="21"/>
    </row>
    <row r="44" spans="1:28" x14ac:dyDescent="0.2">
      <c r="B44" s="3">
        <v>17.915725708007812</v>
      </c>
      <c r="C44" s="65">
        <v>21.374368667602539</v>
      </c>
      <c r="D44" s="65">
        <v>23.259464263916016</v>
      </c>
      <c r="E44" s="65">
        <v>24.850847244262695</v>
      </c>
      <c r="F44" s="65">
        <v>25.114696502685547</v>
      </c>
      <c r="I44"/>
      <c r="J44"/>
      <c r="K44"/>
      <c r="L44"/>
      <c r="M44"/>
      <c r="N44"/>
      <c r="O44"/>
      <c r="P44"/>
      <c r="Q44"/>
      <c r="R44"/>
      <c r="X44" s="21"/>
    </row>
    <row r="45" spans="1:28" x14ac:dyDescent="0.2">
      <c r="B45" s="3">
        <v>18.149982452392578</v>
      </c>
      <c r="C45" s="65">
        <v>22.114919662475586</v>
      </c>
      <c r="D45" s="65">
        <v>23.372285842895508</v>
      </c>
      <c r="E45" s="65">
        <v>24.678180694580078</v>
      </c>
      <c r="F45" s="65">
        <v>25.030920028686523</v>
      </c>
      <c r="X45" s="21"/>
    </row>
    <row r="46" spans="1:28" x14ac:dyDescent="0.2">
      <c r="A46" s="9" t="s">
        <v>1</v>
      </c>
      <c r="B46" s="41">
        <f t="shared" ref="B46" si="33">AVERAGE(B43:B45)</f>
        <v>18.032854080200195</v>
      </c>
      <c r="C46" s="13">
        <f t="shared" ref="C46:F46" si="34">AVERAGE(C43:C45)</f>
        <v>21.840642929077148</v>
      </c>
      <c r="D46" s="16">
        <f t="shared" si="34"/>
        <v>23.315875053405762</v>
      </c>
      <c r="E46" s="42">
        <f t="shared" si="34"/>
        <v>24.764513969421387</v>
      </c>
      <c r="F46" s="42">
        <f t="shared" si="34"/>
        <v>25.078497568766277</v>
      </c>
      <c r="I46" s="66"/>
      <c r="J46" s="66"/>
      <c r="K46" s="66"/>
      <c r="L46" s="66"/>
      <c r="M46" s="66"/>
      <c r="N46" s="66"/>
      <c r="O46" s="66"/>
      <c r="P46" s="66"/>
      <c r="Q46" s="66"/>
      <c r="R46" s="66"/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3.8077888488769531</v>
      </c>
      <c r="D47" s="14">
        <f>D46-B46</f>
        <v>5.2830209732055664</v>
      </c>
      <c r="E47" s="36">
        <f>E46-B46</f>
        <v>6.7316598892211914</v>
      </c>
      <c r="F47" s="36">
        <f>F46-B46</f>
        <v>7.0456434885660819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X47" s="21"/>
    </row>
    <row r="48" spans="1:28" ht="16" thickBot="1" x14ac:dyDescent="0.25">
      <c r="A48" s="9" t="s">
        <v>3</v>
      </c>
      <c r="B48" s="37">
        <f t="shared" ref="B48" si="35">2^-B47</f>
        <v>1</v>
      </c>
      <c r="C48" s="38">
        <f t="shared" ref="C48:F48" si="36">2^-C47</f>
        <v>7.1407090719779312E-2</v>
      </c>
      <c r="D48" s="38">
        <f t="shared" si="36"/>
        <v>2.5683382477607198E-2</v>
      </c>
      <c r="E48" s="39">
        <f t="shared" si="36"/>
        <v>9.4095412989245817E-3</v>
      </c>
      <c r="F48" s="39">
        <f t="shared" si="36"/>
        <v>7.5691998342667811E-3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V48" s="8"/>
      <c r="X48" s="21"/>
      <c r="AA48" s="50"/>
      <c r="AB48" s="50"/>
    </row>
    <row r="49" spans="1:31" x14ac:dyDescent="0.2">
      <c r="I49" s="66"/>
      <c r="J49" s="66"/>
      <c r="K49" s="66"/>
      <c r="L49" s="66"/>
      <c r="M49" s="66"/>
      <c r="N49" s="66"/>
      <c r="O49" s="66"/>
      <c r="P49" s="66"/>
      <c r="Q49" s="66"/>
      <c r="R49" s="66"/>
      <c r="V49" s="8"/>
      <c r="X49"/>
      <c r="AA49" s="50"/>
      <c r="AB49" s="50"/>
    </row>
    <row r="50" spans="1:31" x14ac:dyDescent="0.2">
      <c r="I50" s="66"/>
      <c r="J50" s="66"/>
      <c r="K50" s="66"/>
      <c r="L50" s="66"/>
      <c r="M50" s="66"/>
      <c r="N50" s="66"/>
      <c r="O50" s="66"/>
      <c r="P50" s="66"/>
      <c r="Q50" s="66"/>
      <c r="R50" s="66"/>
      <c r="X50"/>
      <c r="AA50" s="50"/>
      <c r="AB50" s="50"/>
    </row>
    <row r="51" spans="1:31" x14ac:dyDescent="0.2">
      <c r="I51" s="66"/>
      <c r="J51" s="66"/>
      <c r="K51" s="66"/>
      <c r="L51" s="66"/>
      <c r="M51" s="66"/>
      <c r="N51" s="66"/>
      <c r="O51" s="66"/>
      <c r="P51" s="66"/>
      <c r="Q51" s="66"/>
      <c r="R51" s="66"/>
      <c r="X51"/>
      <c r="AA51" s="50"/>
      <c r="AB51" s="50"/>
    </row>
    <row r="52" spans="1:31" x14ac:dyDescent="0.2">
      <c r="I52" s="66"/>
      <c r="J52" s="66"/>
      <c r="K52" s="66"/>
      <c r="L52" s="66"/>
      <c r="M52" s="66"/>
      <c r="N52" s="66"/>
      <c r="O52" s="66"/>
      <c r="P52" s="66"/>
      <c r="Q52" s="66"/>
      <c r="R52" s="66"/>
      <c r="X52"/>
      <c r="AA52" s="43"/>
      <c r="AB52" s="50"/>
    </row>
    <row r="53" spans="1:31" x14ac:dyDescent="0.2">
      <c r="I53" s="66"/>
      <c r="J53" s="66"/>
      <c r="K53" s="66"/>
      <c r="L53" s="66"/>
      <c r="M53" s="66"/>
      <c r="N53" s="66"/>
      <c r="O53" s="66"/>
      <c r="P53" s="66"/>
      <c r="Q53" s="66"/>
      <c r="R53" s="66"/>
      <c r="U53" s="8"/>
      <c r="V53" s="8"/>
      <c r="X53"/>
      <c r="AA53" s="50"/>
      <c r="AB53" s="50"/>
    </row>
    <row r="54" spans="1:31" x14ac:dyDescent="0.2">
      <c r="I54" s="66"/>
      <c r="J54" s="66"/>
      <c r="K54" s="66"/>
      <c r="L54" s="66"/>
      <c r="M54" s="66"/>
      <c r="N54" s="66"/>
      <c r="O54" s="66"/>
      <c r="P54" s="66"/>
      <c r="Q54" s="66"/>
      <c r="R54" s="66"/>
      <c r="X54"/>
      <c r="AA54" s="43"/>
      <c r="AB54" s="50"/>
    </row>
    <row r="55" spans="1:31" x14ac:dyDescent="0.2">
      <c r="I55" s="66"/>
      <c r="J55" s="66"/>
      <c r="K55" s="66"/>
      <c r="L55" s="66"/>
      <c r="M55" s="66"/>
      <c r="N55" s="66"/>
      <c r="O55" s="66"/>
      <c r="P55" s="66"/>
      <c r="Q55" s="66"/>
      <c r="R55" s="66"/>
      <c r="U55" s="8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x14ac:dyDescent="0.2">
      <c r="I56" s="66"/>
      <c r="J56" s="66"/>
      <c r="K56" s="66"/>
      <c r="L56" s="66"/>
      <c r="M56" s="66"/>
      <c r="N56" s="66"/>
      <c r="O56" s="66"/>
      <c r="P56" s="66"/>
      <c r="Q56" s="66"/>
      <c r="R56" s="66"/>
      <c r="U56" s="8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spans="1:31" x14ac:dyDescent="0.2">
      <c r="I57" s="66"/>
      <c r="J57" s="66"/>
      <c r="K57" s="66"/>
      <c r="L57" s="66"/>
      <c r="M57" s="66"/>
      <c r="N57" s="66"/>
      <c r="O57" s="66"/>
      <c r="P57" s="66"/>
      <c r="Q57" s="66"/>
      <c r="R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spans="1:31" x14ac:dyDescent="0.2"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spans="1:31" x14ac:dyDescent="0.2">
      <c r="A59" s="19"/>
      <c r="B59" s="19"/>
      <c r="C59" s="19"/>
      <c r="D59" s="19"/>
      <c r="E59" s="19"/>
      <c r="Q59" s="7"/>
      <c r="R59" s="7"/>
      <c r="S59" s="7"/>
      <c r="T59" s="7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spans="1:31" ht="20" thickBot="1" x14ac:dyDescent="0.3">
      <c r="A60" s="1" t="s">
        <v>30</v>
      </c>
      <c r="B60" s="2" t="s">
        <v>0</v>
      </c>
      <c r="I60"/>
      <c r="J60"/>
      <c r="K60"/>
      <c r="L60"/>
      <c r="M60"/>
      <c r="N60"/>
      <c r="O60"/>
      <c r="P60" s="21"/>
      <c r="U60" s="8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 spans="1:31" x14ac:dyDescent="0.2">
      <c r="B61" s="31" t="s">
        <v>84</v>
      </c>
      <c r="C61" s="32" t="s">
        <v>106</v>
      </c>
      <c r="D61" s="32" t="s">
        <v>117</v>
      </c>
      <c r="E61" s="31" t="s">
        <v>128</v>
      </c>
      <c r="F61" s="61" t="s">
        <v>139</v>
      </c>
      <c r="G61" s="18"/>
      <c r="I61"/>
      <c r="J61"/>
      <c r="K61"/>
      <c r="L61"/>
      <c r="M61"/>
      <c r="N61"/>
      <c r="O61"/>
      <c r="P61" s="21"/>
      <c r="Q61" s="7"/>
      <c r="R61" s="7"/>
      <c r="S61" s="7"/>
      <c r="T61" s="7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 spans="1:31" x14ac:dyDescent="0.2">
      <c r="B62" s="3">
        <v>18.396074295043945</v>
      </c>
      <c r="C62" s="65">
        <v>20.870384216308594</v>
      </c>
      <c r="D62" s="65">
        <v>23.160514831542969</v>
      </c>
      <c r="E62" s="65">
        <v>24.861120223999023</v>
      </c>
      <c r="F62" s="65">
        <v>24.229452133178711</v>
      </c>
      <c r="G62" s="55"/>
      <c r="Q62" s="7"/>
      <c r="R62" s="7"/>
      <c r="S62" s="7"/>
      <c r="T62" s="7"/>
      <c r="U62" s="8"/>
      <c r="V62" s="66"/>
      <c r="W62" s="66"/>
      <c r="X62" s="66"/>
      <c r="Y62" s="66"/>
      <c r="Z62" s="66"/>
      <c r="AA62" s="66"/>
      <c r="AB62" s="66"/>
      <c r="AC62" s="66"/>
      <c r="AD62" s="66"/>
      <c r="AE62" s="66"/>
    </row>
    <row r="63" spans="1:31" x14ac:dyDescent="0.2">
      <c r="B63" s="3">
        <v>18.249900817871094</v>
      </c>
      <c r="C63" s="65">
        <v>21.296213150024414</v>
      </c>
      <c r="D63" s="65">
        <v>22.406070709228516</v>
      </c>
      <c r="E63" s="65">
        <v>24.816015243530273</v>
      </c>
      <c r="F63" s="65">
        <v>24.950675964355469</v>
      </c>
      <c r="G63" s="55"/>
      <c r="U63" s="8"/>
      <c r="V63" s="66"/>
      <c r="W63" s="66"/>
      <c r="X63" s="66"/>
      <c r="Y63" s="66"/>
      <c r="Z63" s="66"/>
      <c r="AA63" s="66"/>
      <c r="AB63" s="66"/>
      <c r="AC63" s="66"/>
      <c r="AD63" s="66"/>
      <c r="AE63" s="66"/>
    </row>
    <row r="64" spans="1:31" x14ac:dyDescent="0.2">
      <c r="B64" s="3">
        <v>18.244842529296875</v>
      </c>
      <c r="C64" s="65">
        <v>21.623092651367188</v>
      </c>
      <c r="D64" s="65">
        <v>22.630210876464844</v>
      </c>
      <c r="E64" s="65">
        <v>25.199695587158203</v>
      </c>
      <c r="F64" s="65">
        <v>24.187530517578125</v>
      </c>
      <c r="G64" s="55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x14ac:dyDescent="0.2">
      <c r="A65" s="9" t="s">
        <v>1</v>
      </c>
      <c r="B65" s="33">
        <f>AVERAGE(B62:B64)</f>
        <v>18.296939214070637</v>
      </c>
      <c r="C65" s="11">
        <f>AVERAGE(C62:C64)</f>
        <v>21.263230005900066</v>
      </c>
      <c r="D65" s="12">
        <f t="shared" ref="D65" si="37">AVERAGE(D62:D64)</f>
        <v>22.732265472412109</v>
      </c>
      <c r="E65" s="34">
        <f>AVERAGE(E62:E64)</f>
        <v>24.958943684895832</v>
      </c>
      <c r="F65" s="34">
        <f>AVERAGE(F62:F64)</f>
        <v>24.455886205037434</v>
      </c>
      <c r="G65" s="10"/>
      <c r="J65" s="66"/>
      <c r="K65" s="66"/>
      <c r="L65" s="66"/>
      <c r="M65" s="66"/>
      <c r="N65" s="66"/>
      <c r="O65" s="66"/>
      <c r="P65" s="66"/>
      <c r="Q65" s="66"/>
      <c r="R65" s="66"/>
      <c r="S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x14ac:dyDescent="0.2">
      <c r="A66" s="9" t="s">
        <v>2</v>
      </c>
      <c r="B66" s="35">
        <f>B65-B65</f>
        <v>0</v>
      </c>
      <c r="C66" s="14">
        <f>C65-B65</f>
        <v>2.9662907918294295</v>
      </c>
      <c r="D66" s="14">
        <f>D65-B65</f>
        <v>4.4353262583414725</v>
      </c>
      <c r="E66" s="36">
        <f>E65-B65</f>
        <v>6.6620044708251953</v>
      </c>
      <c r="F66" s="36">
        <f>F65-B65</f>
        <v>6.1589469909667969</v>
      </c>
      <c r="G66" s="5"/>
      <c r="I66"/>
      <c r="J66" s="66"/>
      <c r="K66" s="66"/>
      <c r="L66" s="66"/>
      <c r="M66" s="66"/>
      <c r="N66" s="66"/>
      <c r="O66" s="66"/>
      <c r="P66" s="66"/>
      <c r="Q66" s="66"/>
      <c r="R66" s="66"/>
      <c r="S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</row>
    <row r="67" spans="1:31" ht="16" thickBot="1" x14ac:dyDescent="0.25">
      <c r="A67" s="9" t="s">
        <v>3</v>
      </c>
      <c r="B67" s="37">
        <v>1</v>
      </c>
      <c r="C67" s="38">
        <f>2^-C66</f>
        <v>0.12795506913379898</v>
      </c>
      <c r="D67" s="38">
        <f>2^-D66</f>
        <v>4.6220405966048407E-2</v>
      </c>
      <c r="E67" s="39">
        <f>2^-E66</f>
        <v>9.8749936046036487E-3</v>
      </c>
      <c r="F67" s="39">
        <f>2^-F66</f>
        <v>1.399497780405853E-2</v>
      </c>
      <c r="G67" s="5"/>
      <c r="I67"/>
      <c r="J67" s="66"/>
      <c r="K67" s="66"/>
      <c r="L67" s="66"/>
      <c r="M67" s="66"/>
      <c r="N67" s="66"/>
      <c r="O67" s="66"/>
      <c r="P67" s="66"/>
      <c r="Q67" s="66"/>
      <c r="R67" s="66"/>
      <c r="S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</row>
    <row r="68" spans="1:31" ht="16" thickBot="1" x14ac:dyDescent="0.25">
      <c r="B68" s="5"/>
      <c r="C68" s="5"/>
      <c r="D68" s="5"/>
      <c r="E68" s="5"/>
      <c r="F68" s="5"/>
      <c r="J68" s="66"/>
      <c r="K68" s="66"/>
      <c r="L68" s="66"/>
      <c r="M68" s="66"/>
      <c r="N68" s="66"/>
      <c r="O68" s="66"/>
      <c r="P68" s="66"/>
      <c r="Q68" s="66"/>
      <c r="R68" s="66"/>
      <c r="S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</row>
    <row r="69" spans="1:31" x14ac:dyDescent="0.2">
      <c r="B69" s="31" t="s">
        <v>85</v>
      </c>
      <c r="C69" s="32" t="s">
        <v>107</v>
      </c>
      <c r="D69" s="32" t="s">
        <v>118</v>
      </c>
      <c r="E69" s="31" t="s">
        <v>129</v>
      </c>
      <c r="F69" s="61" t="s">
        <v>140</v>
      </c>
      <c r="G69" s="18"/>
      <c r="J69" s="66"/>
      <c r="K69" s="66"/>
      <c r="L69" s="66"/>
      <c r="M69" s="66"/>
      <c r="N69" s="66"/>
      <c r="O69" s="66"/>
      <c r="P69" s="66"/>
      <c r="Q69" s="66"/>
      <c r="R69" s="66"/>
      <c r="S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</row>
    <row r="70" spans="1:31" x14ac:dyDescent="0.2">
      <c r="C70" s="65">
        <v>22.235433578491211</v>
      </c>
      <c r="D70" s="65">
        <v>21.984878540039062</v>
      </c>
      <c r="E70" s="65">
        <v>24.295059204101562</v>
      </c>
      <c r="F70" s="65">
        <v>24.68739128112793</v>
      </c>
      <c r="G70" s="55"/>
      <c r="J70" s="66"/>
      <c r="K70" s="66"/>
      <c r="L70" s="66"/>
      <c r="M70" s="66"/>
      <c r="N70" s="66"/>
      <c r="O70" s="66"/>
      <c r="P70" s="66"/>
      <c r="Q70" s="66"/>
      <c r="R70" s="66"/>
      <c r="S70" s="66"/>
      <c r="V70"/>
      <c r="W70"/>
      <c r="X70"/>
      <c r="Y70"/>
      <c r="Z70"/>
      <c r="AA70"/>
      <c r="AB70"/>
      <c r="AC70"/>
      <c r="AD70"/>
      <c r="AE70"/>
    </row>
    <row r="71" spans="1:31" x14ac:dyDescent="0.2">
      <c r="B71" s="3">
        <v>18.020612716674805</v>
      </c>
      <c r="C71" s="65">
        <v>20.87596321105957</v>
      </c>
      <c r="D71" s="65">
        <v>22.635498046875</v>
      </c>
      <c r="E71" s="65">
        <v>24.451253890991211</v>
      </c>
      <c r="F71" s="65">
        <v>24.361118316650391</v>
      </c>
      <c r="G71" s="55"/>
      <c r="J71" s="66"/>
      <c r="K71" s="66"/>
      <c r="L71" s="66"/>
      <c r="M71" s="66"/>
      <c r="N71" s="66"/>
      <c r="O71" s="66"/>
      <c r="P71" s="66"/>
      <c r="Q71" s="66"/>
      <c r="R71" s="66"/>
      <c r="S71" s="66"/>
      <c r="X71"/>
    </row>
    <row r="72" spans="1:31" x14ac:dyDescent="0.2">
      <c r="B72" s="3">
        <v>18.213245391845703</v>
      </c>
      <c r="C72" s="65">
        <v>21.988130569458008</v>
      </c>
      <c r="D72" s="65">
        <v>22.681251525878906</v>
      </c>
      <c r="E72" s="65">
        <v>24.555261611938477</v>
      </c>
      <c r="F72" s="65">
        <v>25.143730163574219</v>
      </c>
      <c r="G72" s="55"/>
      <c r="I72"/>
      <c r="J72" s="66"/>
      <c r="K72" s="66"/>
      <c r="L72" s="66"/>
      <c r="M72" s="66"/>
      <c r="N72" s="66"/>
      <c r="O72" s="66"/>
      <c r="P72" s="66"/>
      <c r="Q72" s="66"/>
      <c r="R72" s="66"/>
      <c r="S72" s="66"/>
      <c r="X72"/>
    </row>
    <row r="73" spans="1:31" x14ac:dyDescent="0.2">
      <c r="A73" s="9" t="s">
        <v>1</v>
      </c>
      <c r="B73" s="40">
        <f t="shared" ref="B73" si="38">AVERAGE(B70:B72)</f>
        <v>18.116929054260254</v>
      </c>
      <c r="C73" s="15">
        <f t="shared" ref="C73:F73" si="39">AVERAGE(C70:C72)</f>
        <v>21.69984245300293</v>
      </c>
      <c r="D73" s="16">
        <f t="shared" si="39"/>
        <v>22.433876037597656</v>
      </c>
      <c r="E73" s="34">
        <f t="shared" si="39"/>
        <v>24.433858235677082</v>
      </c>
      <c r="F73" s="34">
        <f t="shared" si="39"/>
        <v>24.730746587117512</v>
      </c>
      <c r="G73" s="10"/>
      <c r="I73"/>
      <c r="J73" s="66"/>
      <c r="K73" s="66"/>
      <c r="L73" s="66"/>
      <c r="M73" s="66"/>
      <c r="N73" s="66"/>
      <c r="O73" s="66"/>
      <c r="P73" s="66"/>
      <c r="Q73" s="66"/>
      <c r="R73" s="66"/>
      <c r="S73" s="66"/>
      <c r="X73"/>
    </row>
    <row r="74" spans="1:31" x14ac:dyDescent="0.2">
      <c r="A74" s="9" t="s">
        <v>2</v>
      </c>
      <c r="B74" s="35">
        <f>B73-B73</f>
        <v>0</v>
      </c>
      <c r="C74" s="14">
        <f>C73-B73</f>
        <v>3.5829133987426758</v>
      </c>
      <c r="D74" s="14">
        <f>D73-B73</f>
        <v>4.3169469833374023</v>
      </c>
      <c r="E74" s="36">
        <f>E73-B73</f>
        <v>6.3169291814168282</v>
      </c>
      <c r="F74" s="36">
        <f>F73-B73</f>
        <v>6.6138175328572579</v>
      </c>
      <c r="G74" s="5"/>
      <c r="I74"/>
      <c r="J74" s="66"/>
      <c r="K74" s="66"/>
      <c r="L74" s="66"/>
      <c r="M74" s="66"/>
      <c r="N74" s="66"/>
      <c r="O74" s="66"/>
      <c r="P74" s="66"/>
      <c r="Q74" s="66"/>
      <c r="R74" s="66"/>
      <c r="S74" s="66"/>
      <c r="X74"/>
    </row>
    <row r="75" spans="1:31" ht="16" thickBot="1" x14ac:dyDescent="0.25">
      <c r="A75" s="9" t="s">
        <v>3</v>
      </c>
      <c r="B75" s="37">
        <f t="shared" ref="B75" si="40">2^-B74</f>
        <v>1</v>
      </c>
      <c r="C75" s="38">
        <f t="shared" ref="C75:F75" si="41">2^-C74</f>
        <v>8.3451778200365159E-2</v>
      </c>
      <c r="D75" s="38">
        <f t="shared" si="41"/>
        <v>5.0172930533291624E-2</v>
      </c>
      <c r="E75" s="39">
        <f t="shared" si="41"/>
        <v>1.254338740962864E-2</v>
      </c>
      <c r="F75" s="39">
        <f t="shared" si="41"/>
        <v>1.0210394840255833E-2</v>
      </c>
      <c r="G75" s="5"/>
      <c r="H75" s="5"/>
      <c r="I75" s="5"/>
      <c r="J75" s="66"/>
      <c r="K75" s="66"/>
      <c r="L75" s="66"/>
      <c r="M75" s="66"/>
      <c r="N75" s="66"/>
      <c r="O75" s="66"/>
      <c r="P75" s="66"/>
      <c r="Q75" s="66"/>
      <c r="R75" s="66"/>
      <c r="S75" s="66"/>
      <c r="X75"/>
    </row>
    <row r="76" spans="1:31" ht="16" thickBot="1" x14ac:dyDescent="0.25">
      <c r="B76" s="5"/>
      <c r="C76" s="5"/>
      <c r="D76" s="5"/>
      <c r="E76" s="5"/>
      <c r="F76" s="5"/>
      <c r="I76" s="18"/>
      <c r="J76" s="66"/>
      <c r="K76" s="66"/>
      <c r="L76" s="66"/>
      <c r="M76" s="66"/>
      <c r="N76" s="66"/>
      <c r="O76" s="66"/>
      <c r="P76" s="66"/>
      <c r="Q76" s="66"/>
      <c r="R76" s="66"/>
      <c r="S76" s="66"/>
      <c r="X76"/>
    </row>
    <row r="77" spans="1:31" x14ac:dyDescent="0.2">
      <c r="B77" s="31" t="s">
        <v>86</v>
      </c>
      <c r="C77" s="32" t="s">
        <v>108</v>
      </c>
      <c r="D77" s="32" t="s">
        <v>119</v>
      </c>
      <c r="E77" s="31" t="s">
        <v>130</v>
      </c>
      <c r="F77" s="61" t="s">
        <v>141</v>
      </c>
      <c r="G77" s="18"/>
      <c r="J77" s="66"/>
      <c r="K77" s="66"/>
      <c r="L77" s="66"/>
      <c r="M77" s="66"/>
      <c r="N77" s="66"/>
      <c r="O77" s="66"/>
      <c r="P77" s="66"/>
      <c r="Q77" s="66"/>
      <c r="R77" s="66"/>
      <c r="S77" s="66"/>
      <c r="X77"/>
    </row>
    <row r="78" spans="1:31" x14ac:dyDescent="0.2">
      <c r="B78" s="3">
        <v>17.66526985168457</v>
      </c>
      <c r="C78" s="65">
        <v>20.585796356201172</v>
      </c>
      <c r="D78" s="65">
        <v>22.755189895629883</v>
      </c>
      <c r="E78" s="65">
        <v>24.326807022094727</v>
      </c>
      <c r="F78" s="65">
        <v>24.411247253417969</v>
      </c>
      <c r="G78" s="55"/>
      <c r="J78" s="66"/>
      <c r="K78" s="66"/>
      <c r="L78" s="66"/>
      <c r="M78" s="66"/>
      <c r="N78" s="66"/>
      <c r="O78" s="66"/>
      <c r="P78" s="66"/>
      <c r="Q78" s="66"/>
      <c r="R78" s="66"/>
      <c r="S78" s="66"/>
      <c r="X78"/>
    </row>
    <row r="79" spans="1:31" x14ac:dyDescent="0.2">
      <c r="B79" s="3">
        <v>17.957113265991211</v>
      </c>
      <c r="C79" s="65">
        <v>20.671106338500977</v>
      </c>
      <c r="D79" s="65">
        <v>21.816017150878906</v>
      </c>
      <c r="E79" s="65">
        <v>23.785356521606445</v>
      </c>
      <c r="F79" s="65">
        <v>25.149429321289062</v>
      </c>
      <c r="G79" s="55"/>
      <c r="J79" s="66"/>
      <c r="K79" s="66"/>
      <c r="L79" s="66"/>
      <c r="M79" s="66"/>
      <c r="N79" s="66"/>
      <c r="O79" s="66"/>
      <c r="P79" s="66"/>
      <c r="Q79" s="66"/>
      <c r="R79" s="66"/>
      <c r="S79" s="66"/>
      <c r="X79"/>
    </row>
    <row r="80" spans="1:31" x14ac:dyDescent="0.2">
      <c r="B80" s="3">
        <v>17.288398742675781</v>
      </c>
      <c r="C80" s="65">
        <v>21.280666351318359</v>
      </c>
      <c r="D80" s="65">
        <v>21.645771026611328</v>
      </c>
      <c r="E80" s="65">
        <v>24.839382171630859</v>
      </c>
      <c r="F80" s="65">
        <v>24.510622024536133</v>
      </c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" si="42">AVERAGE(B78:B80)</f>
        <v>17.636927286783855</v>
      </c>
      <c r="C81" s="13">
        <f t="shared" ref="C81:F81" si="43">AVERAGE(C78:C80)</f>
        <v>20.845856348673504</v>
      </c>
      <c r="D81" s="16">
        <f t="shared" si="43"/>
        <v>22.072326024373371</v>
      </c>
      <c r="E81" s="42">
        <f t="shared" si="43"/>
        <v>24.317181905110676</v>
      </c>
      <c r="F81" s="42">
        <f t="shared" si="43"/>
        <v>24.690432866414387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3.2089290618896484</v>
      </c>
      <c r="D82" s="14">
        <f>D81-B81</f>
        <v>4.4353987375895159</v>
      </c>
      <c r="E82" s="36">
        <f>E81-B81</f>
        <v>6.6802546183268205</v>
      </c>
      <c r="F82" s="36">
        <f>F81-B81</f>
        <v>7.0535055796305315</v>
      </c>
      <c r="G82" s="5"/>
      <c r="X82"/>
    </row>
    <row r="83" spans="1:24" ht="16" thickBot="1" x14ac:dyDescent="0.25">
      <c r="A83" s="9" t="s">
        <v>3</v>
      </c>
      <c r="B83" s="37">
        <f t="shared" ref="B83" si="44">2^-B82</f>
        <v>1</v>
      </c>
      <c r="C83" s="38">
        <f t="shared" ref="C83:F83" si="45">2^-C82</f>
        <v>0.10814740385984634</v>
      </c>
      <c r="D83" s="38">
        <f t="shared" si="45"/>
        <v>4.6218083967272033E-2</v>
      </c>
      <c r="E83" s="39">
        <f t="shared" si="45"/>
        <v>9.7508613516470565E-3</v>
      </c>
      <c r="F83" s="39">
        <f t="shared" si="45"/>
        <v>7.5280630180123145E-3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87</v>
      </c>
      <c r="C85" s="32" t="s">
        <v>109</v>
      </c>
      <c r="D85" s="32" t="s">
        <v>120</v>
      </c>
      <c r="E85" s="31" t="s">
        <v>131</v>
      </c>
      <c r="F85" s="61" t="s">
        <v>142</v>
      </c>
      <c r="I85" s="44"/>
      <c r="J85" s="44"/>
      <c r="K85" s="44"/>
      <c r="X85"/>
    </row>
    <row r="86" spans="1:24" x14ac:dyDescent="0.2">
      <c r="B86" s="3">
        <v>19.012910842895508</v>
      </c>
      <c r="C86" s="65">
        <v>21.759037017822266</v>
      </c>
      <c r="D86" s="65">
        <v>22.308984756469727</v>
      </c>
      <c r="E86" s="65">
        <v>24.169376373291016</v>
      </c>
      <c r="F86" s="65">
        <v>24.791439056396484</v>
      </c>
      <c r="J86" s="21"/>
      <c r="X86"/>
    </row>
    <row r="87" spans="1:24" x14ac:dyDescent="0.2">
      <c r="B87" s="3">
        <v>17.963172912597656</v>
      </c>
      <c r="C87" s="65">
        <v>20.655107498168945</v>
      </c>
      <c r="D87" s="65">
        <v>22.648567199707031</v>
      </c>
      <c r="E87" s="65">
        <v>24.167316436767578</v>
      </c>
      <c r="F87" s="65">
        <v>24.300678253173828</v>
      </c>
      <c r="X87"/>
    </row>
    <row r="88" spans="1:24" x14ac:dyDescent="0.2">
      <c r="B88" s="3">
        <v>18.640998840332031</v>
      </c>
      <c r="C88" s="65">
        <v>21.771055221557617</v>
      </c>
      <c r="D88" s="65">
        <v>22.656089782714844</v>
      </c>
      <c r="E88" s="65">
        <v>24.230937957763672</v>
      </c>
      <c r="F88" s="65">
        <v>24.781639099121094</v>
      </c>
      <c r="X88"/>
    </row>
    <row r="89" spans="1:24" x14ac:dyDescent="0.2">
      <c r="A89" s="9" t="s">
        <v>1</v>
      </c>
      <c r="B89" s="40">
        <f t="shared" ref="B89" si="46">AVERAGE(B86:B88)</f>
        <v>18.539027531941731</v>
      </c>
      <c r="C89" s="15">
        <f t="shared" ref="C89:F89" si="47">AVERAGE(C86:C88)</f>
        <v>21.395066579182942</v>
      </c>
      <c r="D89" s="16">
        <f t="shared" si="47"/>
        <v>22.537880579630535</v>
      </c>
      <c r="E89" s="34">
        <f t="shared" si="47"/>
        <v>24.189210255940754</v>
      </c>
      <c r="F89" s="34">
        <f t="shared" si="47"/>
        <v>24.624585469563801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2.8560390472412109</v>
      </c>
      <c r="D90" s="14">
        <f>D89-B89</f>
        <v>3.9988530476888045</v>
      </c>
      <c r="E90" s="36">
        <f>E89-B89</f>
        <v>5.6501827239990234</v>
      </c>
      <c r="F90" s="36">
        <f>F89-B89</f>
        <v>6.0855579376220703</v>
      </c>
      <c r="X90"/>
    </row>
    <row r="91" spans="1:24" ht="16" thickBot="1" x14ac:dyDescent="0.25">
      <c r="A91" s="9" t="s">
        <v>3</v>
      </c>
      <c r="B91" s="37">
        <f t="shared" ref="B91" si="48">2^-B90</f>
        <v>1</v>
      </c>
      <c r="C91" s="38">
        <f t="shared" ref="C91:F91" si="49">2^-C90</f>
        <v>0.13811682235059558</v>
      </c>
      <c r="D91" s="38">
        <f t="shared" si="49"/>
        <v>6.2549707678898669E-2</v>
      </c>
      <c r="E91" s="39">
        <f t="shared" si="49"/>
        <v>1.9912487633495766E-2</v>
      </c>
      <c r="F91" s="39">
        <f t="shared" si="49"/>
        <v>1.4725312509746378E-2</v>
      </c>
    </row>
    <row r="92" spans="1:24" x14ac:dyDescent="0.2">
      <c r="B92" s="5"/>
      <c r="C92" s="5"/>
      <c r="D92" s="5"/>
      <c r="E92" s="5"/>
      <c r="F92" s="5"/>
    </row>
    <row r="93" spans="1:24" x14ac:dyDescent="0.2">
      <c r="B93" s="18"/>
      <c r="C93" s="18"/>
      <c r="D93" s="18"/>
      <c r="E93" s="18"/>
      <c r="F93" s="6"/>
    </row>
    <row r="94" spans="1:24" x14ac:dyDescent="0.2">
      <c r="B94" s="21"/>
      <c r="C94" s="21"/>
      <c r="D94" s="21"/>
      <c r="E94" s="21"/>
      <c r="F94" s="55"/>
    </row>
    <row r="95" spans="1:24" x14ac:dyDescent="0.2">
      <c r="B95" s="21"/>
      <c r="C95" s="21"/>
      <c r="D95" s="21"/>
      <c r="E95" s="21"/>
      <c r="F95" s="55"/>
      <c r="I95" s="21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24" x14ac:dyDescent="0.2">
      <c r="B96" s="21"/>
      <c r="C96" s="21"/>
      <c r="D96" s="21"/>
      <c r="E96" s="21"/>
      <c r="F96" s="55"/>
      <c r="I96" s="21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9"/>
      <c r="B97" s="17"/>
      <c r="C97" s="20"/>
      <c r="D97" s="20"/>
      <c r="E97" s="17"/>
      <c r="F97" s="17"/>
      <c r="I97" s="21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19" x14ac:dyDescent="0.2">
      <c r="A98" s="9"/>
      <c r="B98" s="5"/>
      <c r="C98" s="5"/>
      <c r="D98" s="5"/>
      <c r="E98" s="5"/>
      <c r="F98" s="5"/>
      <c r="I98" s="20"/>
      <c r="J98" s="50"/>
      <c r="K98" s="50"/>
      <c r="L98" s="50"/>
      <c r="M98" s="50"/>
      <c r="N98" s="50"/>
      <c r="O98" s="50"/>
      <c r="P98" s="50"/>
      <c r="Q98" s="50"/>
      <c r="R98" s="50"/>
      <c r="S98" s="50"/>
    </row>
    <row r="99" spans="1:19" x14ac:dyDescent="0.2">
      <c r="A99" s="9"/>
      <c r="B99" s="5"/>
      <c r="C99" s="5"/>
      <c r="D99" s="5"/>
      <c r="E99" s="5"/>
      <c r="F99" s="5"/>
      <c r="I99" s="5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x14ac:dyDescent="0.2">
      <c r="A100" s="9"/>
      <c r="B100" s="5"/>
      <c r="C100" s="5"/>
      <c r="D100" s="5"/>
      <c r="E100" s="5"/>
      <c r="I100" s="5"/>
      <c r="J100" s="50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x14ac:dyDescent="0.2">
      <c r="A101" s="9"/>
      <c r="B101" s="5"/>
      <c r="C101" s="5"/>
      <c r="D101" s="5"/>
      <c r="E101" s="5"/>
      <c r="I101" s="5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x14ac:dyDescent="0.2">
      <c r="B102" s="5"/>
      <c r="C102" s="5"/>
      <c r="D102" s="5"/>
      <c r="E102" s="5"/>
      <c r="I102" s="18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x14ac:dyDescent="0.2">
      <c r="B103" s="18"/>
      <c r="C103" s="18"/>
      <c r="D103" s="18"/>
      <c r="E103" s="18"/>
      <c r="I103" s="21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x14ac:dyDescent="0.2">
      <c r="B104" s="18"/>
      <c r="C104" s="18"/>
      <c r="D104" s="18"/>
      <c r="E104" s="18"/>
      <c r="F104" s="18"/>
      <c r="G104" s="18"/>
      <c r="I104" s="21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x14ac:dyDescent="0.2">
      <c r="B105" s="21"/>
      <c r="C105" s="21"/>
      <c r="D105" s="21"/>
      <c r="E105" s="21"/>
      <c r="F105" s="21"/>
      <c r="G105" s="21"/>
      <c r="I105" s="21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x14ac:dyDescent="0.2">
      <c r="B106" s="21"/>
      <c r="C106" s="21"/>
      <c r="D106" s="21"/>
      <c r="E106" s="21"/>
      <c r="F106" s="21"/>
      <c r="G106" s="21"/>
      <c r="I106" s="1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x14ac:dyDescent="0.2">
      <c r="B107" s="21"/>
      <c r="C107" s="21"/>
      <c r="D107" s="21"/>
      <c r="E107" s="21"/>
      <c r="F107" s="21"/>
      <c r="G107" s="21"/>
      <c r="I107" s="5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x14ac:dyDescent="0.2">
      <c r="A108" s="9"/>
      <c r="B108" s="17"/>
      <c r="C108" s="20"/>
      <c r="D108" s="20"/>
      <c r="E108" s="17"/>
      <c r="F108" s="10"/>
      <c r="G108" s="10"/>
      <c r="I108" s="5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x14ac:dyDescent="0.2">
      <c r="A109" s="9"/>
      <c r="B109" s="5"/>
      <c r="C109" s="5"/>
      <c r="D109" s="5"/>
      <c r="E109" s="5"/>
      <c r="F109" s="5"/>
      <c r="G109" s="5"/>
      <c r="I109" s="5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x14ac:dyDescent="0.2">
      <c r="A110" s="9"/>
      <c r="B110" s="5"/>
      <c r="C110" s="5"/>
      <c r="D110" s="5"/>
      <c r="E110" s="5"/>
      <c r="F110" s="5"/>
      <c r="G110" s="5"/>
      <c r="I110" s="18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2021-10-01T09:00:43Z</dcterms:modified>
</cp:coreProperties>
</file>