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2435" windowHeight="13545" activeTab="1"/>
  </bookViews>
  <sheets>
    <sheet name="hTDP43 A315T" sheetId="1" r:id="rId1"/>
    <sheet name="Pum2 CKO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18" i="2" l="1"/>
  <c r="D17" i="2"/>
  <c r="C17" i="2"/>
  <c r="D16" i="2"/>
  <c r="C16" i="2"/>
  <c r="H15" i="2" s="1"/>
  <c r="J8" i="2"/>
  <c r="I8" i="2"/>
  <c r="H8" i="2"/>
  <c r="E8" i="2"/>
  <c r="D8" i="2"/>
  <c r="C8" i="2"/>
  <c r="G13" i="2" l="1"/>
  <c r="H13" i="2"/>
  <c r="G14" i="2"/>
  <c r="H14" i="2"/>
  <c r="G15" i="2"/>
  <c r="H18" i="1"/>
  <c r="H17" i="1"/>
  <c r="G17" i="1"/>
  <c r="H16" i="1"/>
  <c r="G16" i="1"/>
  <c r="G15" i="1"/>
  <c r="H15" i="1"/>
  <c r="H14" i="1"/>
  <c r="H13" i="1"/>
  <c r="G13" i="1"/>
  <c r="G14" i="1"/>
  <c r="D18" i="1"/>
  <c r="D8" i="1"/>
  <c r="E8" i="1"/>
  <c r="C8" i="1"/>
  <c r="D17" i="1"/>
  <c r="C17" i="1"/>
  <c r="D16" i="1"/>
  <c r="C16" i="1"/>
  <c r="H18" i="2" l="1"/>
  <c r="G17" i="2"/>
  <c r="G16" i="2"/>
  <c r="H17" i="2"/>
  <c r="H16" i="2"/>
  <c r="J8" i="1"/>
  <c r="I8" i="1"/>
  <c r="H8" i="1"/>
</calcChain>
</file>

<file path=xl/sharedStrings.xml><?xml version="1.0" encoding="utf-8"?>
<sst xmlns="http://schemas.openxmlformats.org/spreadsheetml/2006/main" count="38" uniqueCount="10">
  <si>
    <t>P</t>
  </si>
  <si>
    <t>M</t>
  </si>
  <si>
    <t>ratio</t>
  </si>
  <si>
    <t>WT</t>
  </si>
  <si>
    <t>A315T</t>
  </si>
  <si>
    <t>Mean</t>
  </si>
  <si>
    <t>SEM</t>
  </si>
  <si>
    <t>ttest</t>
  </si>
  <si>
    <t>Normalized to WT</t>
  </si>
  <si>
    <t>Pum2 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</si>
</sst>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Normalized P/M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'hTDP43 A315T'!$G$17:$H$17</c:f>
                <c:numCache>
                  <c:formatCode>General</c:formatCode>
                  <c:ptCount val="2"/>
                  <c:pt idx="0">
                    <c:v>0.18270217096005087</c:v>
                  </c:pt>
                  <c:pt idx="1">
                    <c:v>0.11326288980552175</c:v>
                  </c:pt>
                </c:numCache>
              </c:numRef>
            </c:plus>
            <c:minus>
              <c:numRef>
                <c:f>'hTDP43 A315T'!$G$17:$H$17</c:f>
                <c:numCache>
                  <c:formatCode>General</c:formatCode>
                  <c:ptCount val="2"/>
                  <c:pt idx="0">
                    <c:v>0.18270217096005087</c:v>
                  </c:pt>
                  <c:pt idx="1">
                    <c:v>0.11326288980552175</c:v>
                  </c:pt>
                </c:numCache>
              </c:numRef>
            </c:minus>
          </c:errBars>
          <c:cat>
            <c:strRef>
              <c:f>'hTDP43 A315T'!$G$12:$H$12</c:f>
              <c:strCache>
                <c:ptCount val="2"/>
                <c:pt idx="0">
                  <c:v>WT</c:v>
                </c:pt>
                <c:pt idx="1">
                  <c:v>A315T</c:v>
                </c:pt>
              </c:strCache>
            </c:strRef>
          </c:cat>
          <c:val>
            <c:numRef>
              <c:f>'hTDP43 A315T'!$G$16:$H$16</c:f>
              <c:numCache>
                <c:formatCode>General</c:formatCode>
                <c:ptCount val="2"/>
                <c:pt idx="0">
                  <c:v>1</c:v>
                </c:pt>
                <c:pt idx="1">
                  <c:v>0.86496014285465395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020352"/>
        <c:axId val="113924864"/>
      </c:barChart>
      <c:catAx>
        <c:axId val="130020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13924864"/>
        <c:crosses val="autoZero"/>
        <c:auto val="1"/>
        <c:lblAlgn val="ctr"/>
        <c:lblOffset val="100"/>
        <c:noMultiLvlLbl val="0"/>
      </c:catAx>
      <c:valAx>
        <c:axId val="113924864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130020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Normalized P/M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[1]Sheet1!$G$17:$H$17</c:f>
                <c:numCache>
                  <c:formatCode>General</c:formatCode>
                  <c:ptCount val="2"/>
                  <c:pt idx="0">
                    <c:v>0.15078033101418797</c:v>
                  </c:pt>
                  <c:pt idx="1">
                    <c:v>2.8893838864220003E-2</c:v>
                  </c:pt>
                </c:numCache>
              </c:numRef>
            </c:plus>
            <c:minus>
              <c:numRef>
                <c:f>[1]Sheet1!$G$17:$H$17</c:f>
                <c:numCache>
                  <c:formatCode>General</c:formatCode>
                  <c:ptCount val="2"/>
                  <c:pt idx="0">
                    <c:v>0.15078033101418797</c:v>
                  </c:pt>
                  <c:pt idx="1">
                    <c:v>2.8893838864220003E-2</c:v>
                  </c:pt>
                </c:numCache>
              </c:numRef>
            </c:minus>
          </c:errBars>
          <c:cat>
            <c:strRef>
              <c:f>[1]Sheet1!$G$12:$H$12</c:f>
              <c:strCache>
                <c:ptCount val="2"/>
                <c:pt idx="0">
                  <c:v>WT</c:v>
                </c:pt>
                <c:pt idx="1">
                  <c:v>Pum2 cKO</c:v>
                </c:pt>
              </c:strCache>
            </c:strRef>
          </c:cat>
          <c:val>
            <c:numRef>
              <c:f>[1]Sheet1!$G$16:$H$16</c:f>
              <c:numCache>
                <c:formatCode>General</c:formatCode>
                <c:ptCount val="2"/>
                <c:pt idx="0">
                  <c:v>1</c:v>
                </c:pt>
                <c:pt idx="1">
                  <c:v>0.94052534207093574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221696"/>
        <c:axId val="130115840"/>
      </c:barChart>
      <c:catAx>
        <c:axId val="64221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0115840"/>
        <c:crosses val="autoZero"/>
        <c:auto val="1"/>
        <c:lblAlgn val="ctr"/>
        <c:lblOffset val="100"/>
        <c:noMultiLvlLbl val="0"/>
      </c:catAx>
      <c:valAx>
        <c:axId val="130115840"/>
        <c:scaling>
          <c:orientation val="minMax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crossAx val="64221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5</xdr:row>
      <xdr:rowOff>90487</xdr:rowOff>
    </xdr:from>
    <xdr:to>
      <xdr:col>17</xdr:col>
      <xdr:colOff>476250</xdr:colOff>
      <xdr:row>19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3</xdr:row>
      <xdr:rowOff>147637</xdr:rowOff>
    </xdr:from>
    <xdr:to>
      <xdr:col>16</xdr:col>
      <xdr:colOff>1552575</xdr:colOff>
      <xdr:row>18</xdr:row>
      <xdr:rowOff>33337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-M%20ratio-pu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">
          <cell r="C12" t="str">
            <v>WT</v>
          </cell>
          <cell r="D12" t="str">
            <v>Pum2 cKO</v>
          </cell>
          <cell r="G12" t="str">
            <v>WT</v>
          </cell>
          <cell r="H12" t="str">
            <v>Pum2 cKO</v>
          </cell>
        </row>
        <row r="16">
          <cell r="C16">
            <v>1.2684198275719767</v>
          </cell>
          <cell r="D16">
            <v>1.1929809922166907</v>
          </cell>
          <cell r="G16">
            <v>1</v>
          </cell>
          <cell r="H16">
            <v>0.94052534207093574</v>
          </cell>
        </row>
        <row r="17">
          <cell r="C17">
            <v>0.19125276146626158</v>
          </cell>
          <cell r="D17">
            <v>3.6649518110046388E-2</v>
          </cell>
          <cell r="G17">
            <v>0.15078033101418797</v>
          </cell>
          <cell r="H17">
            <v>2.8893838864220003E-2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8"/>
  <sheetViews>
    <sheetView workbookViewId="0">
      <selection activeCell="Q32" sqref="Q32"/>
    </sheetView>
  </sheetViews>
  <sheetFormatPr defaultRowHeight="15" x14ac:dyDescent="0.25"/>
  <cols>
    <col min="16" max="16" width="9.140625" customWidth="1"/>
    <col min="17" max="17" width="24" customWidth="1"/>
  </cols>
  <sheetData>
    <row r="4" spans="2:10" x14ac:dyDescent="0.25">
      <c r="B4" t="s">
        <v>3</v>
      </c>
      <c r="G4" t="s">
        <v>4</v>
      </c>
    </row>
    <row r="5" spans="2:10" x14ac:dyDescent="0.25">
      <c r="C5">
        <v>1</v>
      </c>
      <c r="D5">
        <v>2</v>
      </c>
      <c r="E5">
        <v>3</v>
      </c>
      <c r="H5">
        <v>1</v>
      </c>
      <c r="I5">
        <v>2</v>
      </c>
      <c r="J5">
        <v>3</v>
      </c>
    </row>
    <row r="6" spans="2:10" x14ac:dyDescent="0.25">
      <c r="B6" t="s">
        <v>0</v>
      </c>
      <c r="C6">
        <v>7230</v>
      </c>
      <c r="D6">
        <v>6030</v>
      </c>
      <c r="E6">
        <v>2689</v>
      </c>
      <c r="G6" t="s">
        <v>0</v>
      </c>
      <c r="H6">
        <v>2729</v>
      </c>
      <c r="I6">
        <v>3186</v>
      </c>
      <c r="J6">
        <v>2909</v>
      </c>
    </row>
    <row r="7" spans="2:10" x14ac:dyDescent="0.25">
      <c r="B7" t="s">
        <v>1</v>
      </c>
      <c r="C7">
        <v>3013</v>
      </c>
      <c r="D7">
        <v>3403</v>
      </c>
      <c r="E7">
        <v>2558</v>
      </c>
      <c r="G7" t="s">
        <v>1</v>
      </c>
      <c r="H7">
        <v>2361</v>
      </c>
      <c r="I7">
        <v>1618</v>
      </c>
      <c r="J7">
        <v>2089</v>
      </c>
    </row>
    <row r="8" spans="2:10" x14ac:dyDescent="0.25">
      <c r="B8" t="s">
        <v>2</v>
      </c>
      <c r="C8">
        <f>C6/C7</f>
        <v>2.3996017258546298</v>
      </c>
      <c r="D8">
        <f t="shared" ref="D8:E8" si="0">D6/D7</f>
        <v>1.7719659124302087</v>
      </c>
      <c r="E8">
        <f t="shared" si="0"/>
        <v>1.0512118842845974</v>
      </c>
      <c r="G8" t="s">
        <v>2</v>
      </c>
      <c r="H8">
        <f>H6/H7</f>
        <v>1.1558661584074545</v>
      </c>
      <c r="I8">
        <f>I6/I7</f>
        <v>1.9690976514215079</v>
      </c>
      <c r="J8">
        <f>J6/J7</f>
        <v>1.392532312111058</v>
      </c>
    </row>
    <row r="11" spans="2:10" x14ac:dyDescent="0.25">
      <c r="G11" t="s">
        <v>8</v>
      </c>
    </row>
    <row r="12" spans="2:10" x14ac:dyDescent="0.25">
      <c r="C12" t="s">
        <v>3</v>
      </c>
      <c r="D12" t="s">
        <v>4</v>
      </c>
      <c r="G12" t="s">
        <v>3</v>
      </c>
      <c r="H12" t="s">
        <v>4</v>
      </c>
    </row>
    <row r="13" spans="2:10" x14ac:dyDescent="0.25">
      <c r="B13">
        <v>1</v>
      </c>
      <c r="C13">
        <v>2.3996017258546298</v>
      </c>
      <c r="D13">
        <v>1.1558661584074545</v>
      </c>
      <c r="F13">
        <v>1</v>
      </c>
      <c r="G13">
        <f>C13/C16</f>
        <v>1.3783475152369278</v>
      </c>
      <c r="H13">
        <f>D13/C16</f>
        <v>0.66393736519752977</v>
      </c>
    </row>
    <row r="14" spans="2:10" x14ac:dyDescent="0.25">
      <c r="B14">
        <v>2</v>
      </c>
      <c r="C14">
        <v>1.7719659124302087</v>
      </c>
      <c r="D14">
        <v>1.9690976514215079</v>
      </c>
      <c r="F14">
        <v>2</v>
      </c>
      <c r="G14">
        <f>C14/C16</f>
        <v>1.0178292448147188</v>
      </c>
      <c r="H14">
        <f>D14/C16</f>
        <v>1.1310630534444484</v>
      </c>
    </row>
    <row r="15" spans="2:10" x14ac:dyDescent="0.25">
      <c r="B15">
        <v>3</v>
      </c>
      <c r="C15">
        <v>1.0512118842845974</v>
      </c>
      <c r="D15">
        <v>1.392532312111058</v>
      </c>
      <c r="F15">
        <v>3</v>
      </c>
      <c r="G15">
        <f>C15/C16</f>
        <v>0.60382323994835363</v>
      </c>
      <c r="H15">
        <f>D15/C16</f>
        <v>0.79988000992198383</v>
      </c>
    </row>
    <row r="16" spans="2:10" x14ac:dyDescent="0.25">
      <c r="B16" t="s">
        <v>5</v>
      </c>
      <c r="C16">
        <f>AVERAGE(C13:C15)</f>
        <v>1.7409265075231453</v>
      </c>
      <c r="D16">
        <f>AVERAGE(D13:D15)</f>
        <v>1.5058320406466734</v>
      </c>
      <c r="F16" t="s">
        <v>5</v>
      </c>
      <c r="G16">
        <f>AVERAGE(G13:G15)</f>
        <v>1</v>
      </c>
      <c r="H16">
        <f>AVERAGE(H13:H15)</f>
        <v>0.86496014285465395</v>
      </c>
    </row>
    <row r="17" spans="2:8" x14ac:dyDescent="0.25">
      <c r="B17" t="s">
        <v>6</v>
      </c>
      <c r="C17">
        <f>STDEVP(C13:C15)/SQRT(3)</f>
        <v>0.31807105240637773</v>
      </c>
      <c r="D17">
        <f>STDEVP(D13:D15)/SQRT(3)</f>
        <v>0.19718236718110593</v>
      </c>
      <c r="F17" t="s">
        <v>6</v>
      </c>
      <c r="G17">
        <f>STDEVP(G13:G15)/SQRT(3)</f>
        <v>0.18270217096005087</v>
      </c>
      <c r="H17">
        <f>STDEVP(H13:H15)/SQRT(3)</f>
        <v>0.11326288980552175</v>
      </c>
    </row>
    <row r="18" spans="2:8" x14ac:dyDescent="0.25">
      <c r="B18" t="s">
        <v>7</v>
      </c>
      <c r="D18">
        <f>TTEST(C13:C15,D13:D15,2,2)</f>
        <v>0.63503039146579388</v>
      </c>
      <c r="F18" t="s">
        <v>7</v>
      </c>
      <c r="H18">
        <f>TTEST(G13:G15,H13:H15,2,2)</f>
        <v>0.63503039146579443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8"/>
  <sheetViews>
    <sheetView tabSelected="1" workbookViewId="0">
      <selection activeCell="V18" sqref="V18"/>
    </sheetView>
  </sheetViews>
  <sheetFormatPr defaultRowHeight="15" x14ac:dyDescent="0.25"/>
  <cols>
    <col min="13" max="13" width="9.85546875" customWidth="1"/>
    <col min="16" max="16" width="9.140625" customWidth="1"/>
    <col min="17" max="17" width="24" customWidth="1"/>
  </cols>
  <sheetData>
    <row r="4" spans="2:10" x14ac:dyDescent="0.25">
      <c r="B4" t="s">
        <v>3</v>
      </c>
      <c r="G4" t="s">
        <v>9</v>
      </c>
    </row>
    <row r="5" spans="2:10" x14ac:dyDescent="0.25">
      <c r="C5">
        <v>1</v>
      </c>
      <c r="D5">
        <v>2</v>
      </c>
      <c r="E5">
        <v>3</v>
      </c>
      <c r="H5">
        <v>1</v>
      </c>
      <c r="I5">
        <v>2</v>
      </c>
      <c r="J5">
        <v>3</v>
      </c>
    </row>
    <row r="6" spans="2:10" x14ac:dyDescent="0.25">
      <c r="B6" t="s">
        <v>0</v>
      </c>
      <c r="C6">
        <v>9948</v>
      </c>
      <c r="D6">
        <v>3598</v>
      </c>
      <c r="E6">
        <v>2422</v>
      </c>
      <c r="G6" t="s">
        <v>0</v>
      </c>
      <c r="H6">
        <v>3558</v>
      </c>
      <c r="I6">
        <v>3017</v>
      </c>
      <c r="J6">
        <v>2642</v>
      </c>
    </row>
    <row r="7" spans="2:10" x14ac:dyDescent="0.25">
      <c r="B7" t="s">
        <v>1</v>
      </c>
      <c r="C7">
        <v>6287</v>
      </c>
      <c r="D7">
        <v>2547</v>
      </c>
      <c r="E7">
        <v>2989</v>
      </c>
      <c r="G7" t="s">
        <v>1</v>
      </c>
      <c r="H7">
        <v>2933</v>
      </c>
      <c r="I7">
        <v>2725</v>
      </c>
      <c r="J7">
        <v>2099</v>
      </c>
    </row>
    <row r="8" spans="2:10" x14ac:dyDescent="0.25">
      <c r="B8" t="s">
        <v>2</v>
      </c>
      <c r="C8">
        <f>C6/C7</f>
        <v>1.5823127087641164</v>
      </c>
      <c r="D8">
        <f t="shared" ref="D8:E8" si="0">D6/D7</f>
        <v>1.4126423243031017</v>
      </c>
      <c r="E8">
        <f t="shared" si="0"/>
        <v>0.81030444964871196</v>
      </c>
      <c r="G8" t="s">
        <v>2</v>
      </c>
      <c r="H8">
        <f>H6/H7</f>
        <v>1.2130923968632799</v>
      </c>
      <c r="I8">
        <f t="shared" ref="I8:J8" si="1">I6/I7</f>
        <v>1.1071559633027523</v>
      </c>
      <c r="J8">
        <f t="shared" si="1"/>
        <v>1.25869461648404</v>
      </c>
    </row>
    <row r="11" spans="2:10" x14ac:dyDescent="0.25">
      <c r="G11" t="s">
        <v>8</v>
      </c>
    </row>
    <row r="12" spans="2:10" x14ac:dyDescent="0.25">
      <c r="C12" t="s">
        <v>3</v>
      </c>
      <c r="D12" t="s">
        <v>9</v>
      </c>
      <c r="G12" t="s">
        <v>3</v>
      </c>
      <c r="H12" t="s">
        <v>9</v>
      </c>
    </row>
    <row r="13" spans="2:10" x14ac:dyDescent="0.25">
      <c r="B13">
        <v>1</v>
      </c>
      <c r="C13">
        <v>1.5823127087641164</v>
      </c>
      <c r="D13">
        <v>1.2130923968632799</v>
      </c>
      <c r="F13">
        <v>1</v>
      </c>
      <c r="G13">
        <f>C13/C16</f>
        <v>1.247467655715377</v>
      </c>
      <c r="H13">
        <f>D13/C16</f>
        <v>0.95638082162858873</v>
      </c>
    </row>
    <row r="14" spans="2:10" x14ac:dyDescent="0.25">
      <c r="B14">
        <v>2</v>
      </c>
      <c r="C14">
        <v>1.4126423243031017</v>
      </c>
      <c r="D14">
        <v>1.1071559633027523</v>
      </c>
      <c r="F14">
        <v>2</v>
      </c>
      <c r="G14">
        <f>C14/C16</f>
        <v>1.1137024931305255</v>
      </c>
      <c r="H14">
        <f>D14/C16</f>
        <v>0.87286239085530737</v>
      </c>
    </row>
    <row r="15" spans="2:10" x14ac:dyDescent="0.25">
      <c r="B15">
        <v>3</v>
      </c>
      <c r="C15">
        <v>0.81030444964871196</v>
      </c>
      <c r="D15">
        <v>1.25869461648404</v>
      </c>
      <c r="F15">
        <v>3</v>
      </c>
      <c r="G15">
        <f>C15/C16</f>
        <v>0.63882985115409752</v>
      </c>
      <c r="H15">
        <f>D15/C16</f>
        <v>0.99233281372891124</v>
      </c>
    </row>
    <row r="16" spans="2:10" x14ac:dyDescent="0.25">
      <c r="B16" t="s">
        <v>5</v>
      </c>
      <c r="C16">
        <f>AVERAGE(C13:C15)</f>
        <v>1.2684198275719767</v>
      </c>
      <c r="D16">
        <f>AVERAGE(D13:D15)</f>
        <v>1.1929809922166907</v>
      </c>
      <c r="F16" t="s">
        <v>5</v>
      </c>
      <c r="G16">
        <f>AVERAGE(G13:G15)</f>
        <v>1</v>
      </c>
      <c r="H16">
        <f>AVERAGE(H13:H15)</f>
        <v>0.94052534207093574</v>
      </c>
    </row>
    <row r="17" spans="2:8" x14ac:dyDescent="0.25">
      <c r="B17" t="s">
        <v>6</v>
      </c>
      <c r="C17">
        <f>STDEVP(C13:C15)/SQRT(3)</f>
        <v>0.19125276146626158</v>
      </c>
      <c r="D17">
        <f>STDEVP(D13:D15)/SQRT(3)</f>
        <v>3.6649518110046388E-2</v>
      </c>
      <c r="F17" t="s">
        <v>6</v>
      </c>
      <c r="G17">
        <f>STDEVP(G13:G15)/SQRT(3)</f>
        <v>0.15078033101418797</v>
      </c>
      <c r="H17">
        <f>STDEVP(H13:H15)/SQRT(3)</f>
        <v>2.8893838864220003E-2</v>
      </c>
    </row>
    <row r="18" spans="2:8" x14ac:dyDescent="0.25">
      <c r="B18" t="s">
        <v>7</v>
      </c>
      <c r="D18">
        <f>TTEST(C13:C15,D13:D15,2,2)</f>
        <v>0.76758714281613116</v>
      </c>
      <c r="F18" t="s">
        <v>7</v>
      </c>
      <c r="H18">
        <f>TTEST(G13:G15,H13:H15,2,2)</f>
        <v>0.76758714281613116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hTDP43 A315T</vt:lpstr>
      <vt:lpstr>Pum2 CKO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Nagammal Neelagandan</dc:creator>
  <cp:lastModifiedBy>Kawssar Harb</cp:lastModifiedBy>
  <dcterms:created xsi:type="dcterms:W3CDTF">2018-12-06T12:32:42Z</dcterms:created>
  <dcterms:modified xsi:type="dcterms:W3CDTF">2020-02-28T10:25:12Z</dcterms:modified>
</cp:coreProperties>
</file>