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reviewers figures/"/>
    </mc:Choice>
  </mc:AlternateContent>
  <bookViews>
    <workbookView xWindow="240" yWindow="580" windowWidth="25360" windowHeight="14320"/>
  </bookViews>
  <sheets>
    <sheet name="Pum2 CKO (a)" sheetId="1" r:id="rId1"/>
    <sheet name="hTDP43 A315T (b)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8" i="1" l="1"/>
  <c r="T3" i="1"/>
  <c r="T4" i="1"/>
  <c r="T5" i="1"/>
  <c r="T6" i="1"/>
  <c r="T7" i="1"/>
  <c r="T9" i="1"/>
  <c r="T10" i="1"/>
  <c r="M28" i="1"/>
  <c r="U3" i="1"/>
  <c r="U4" i="1"/>
  <c r="U5" i="1"/>
  <c r="U6" i="1"/>
  <c r="U7" i="1"/>
  <c r="U9" i="1"/>
  <c r="U10" i="1"/>
  <c r="K28" i="1"/>
  <c r="S3" i="1"/>
  <c r="S4" i="1"/>
  <c r="S5" i="1"/>
  <c r="S6" i="1"/>
  <c r="S7" i="1"/>
  <c r="S9" i="1"/>
  <c r="S10" i="1"/>
  <c r="L30" i="1"/>
  <c r="L32" i="1"/>
  <c r="M30" i="1"/>
  <c r="M32" i="1"/>
  <c r="K30" i="1"/>
  <c r="K32" i="1"/>
  <c r="J28" i="1"/>
  <c r="R5" i="1"/>
  <c r="AB3" i="1"/>
  <c r="AB4" i="1"/>
  <c r="AB5" i="1"/>
  <c r="AB6" i="1"/>
  <c r="AB10" i="1"/>
  <c r="AB11" i="1"/>
  <c r="AC3" i="1"/>
  <c r="AC4" i="1"/>
  <c r="AC5" i="1"/>
  <c r="AC6" i="1"/>
  <c r="AC10" i="1"/>
  <c r="AC11" i="1"/>
  <c r="AA3" i="1"/>
  <c r="AA4" i="1"/>
  <c r="AA5" i="1"/>
  <c r="AA6" i="1"/>
  <c r="AA10" i="1"/>
  <c r="AA11" i="1"/>
  <c r="K34" i="1"/>
  <c r="L34" i="1"/>
  <c r="M34" i="1"/>
  <c r="J34" i="1"/>
  <c r="K31" i="1"/>
  <c r="K33" i="1"/>
  <c r="L31" i="1"/>
  <c r="L33" i="1"/>
  <c r="M31" i="1"/>
  <c r="M33" i="1"/>
  <c r="J31" i="1"/>
  <c r="J33" i="1"/>
  <c r="K29" i="1"/>
  <c r="L29" i="1"/>
  <c r="M29" i="1"/>
  <c r="J29" i="1"/>
  <c r="R7" i="1"/>
  <c r="E97" i="1"/>
  <c r="D97" i="1"/>
  <c r="C97" i="1"/>
  <c r="B97" i="1"/>
  <c r="B98" i="1"/>
  <c r="B99" i="1"/>
  <c r="E89" i="1"/>
  <c r="D89" i="1"/>
  <c r="C89" i="1"/>
  <c r="B89" i="1"/>
  <c r="E81" i="1"/>
  <c r="D81" i="1"/>
  <c r="C81" i="1"/>
  <c r="B81" i="1"/>
  <c r="E73" i="1"/>
  <c r="D73" i="1"/>
  <c r="C73" i="1"/>
  <c r="B73" i="1"/>
  <c r="E65" i="1"/>
  <c r="D65" i="1"/>
  <c r="C65" i="1"/>
  <c r="B65" i="1"/>
  <c r="B66" i="1"/>
  <c r="E30" i="1"/>
  <c r="D30" i="1"/>
  <c r="C30" i="1"/>
  <c r="B30" i="1"/>
  <c r="B31" i="1"/>
  <c r="E22" i="1"/>
  <c r="D22" i="1"/>
  <c r="C22" i="1"/>
  <c r="B22" i="1"/>
  <c r="J30" i="1"/>
  <c r="J32" i="1"/>
  <c r="E14" i="1"/>
  <c r="B14" i="1"/>
  <c r="E15" i="1"/>
  <c r="E16" i="1"/>
  <c r="D14" i="1"/>
  <c r="C14" i="1"/>
  <c r="Z10" i="1"/>
  <c r="Z11" i="1"/>
  <c r="Z9" i="1"/>
  <c r="E6" i="1"/>
  <c r="D6" i="1"/>
  <c r="C6" i="1"/>
  <c r="B6" i="1"/>
  <c r="R4" i="1"/>
  <c r="Z10" i="2"/>
  <c r="Z11" i="2"/>
  <c r="Z9" i="2"/>
  <c r="K34" i="2"/>
  <c r="L34" i="2"/>
  <c r="M34" i="2"/>
  <c r="J34" i="2"/>
  <c r="K31" i="2"/>
  <c r="K33" i="2"/>
  <c r="L31" i="2"/>
  <c r="L33" i="2"/>
  <c r="M31" i="2"/>
  <c r="M33" i="2"/>
  <c r="J31" i="2"/>
  <c r="J33" i="2"/>
  <c r="K30" i="2"/>
  <c r="K32" i="2"/>
  <c r="L30" i="2"/>
  <c r="L32" i="2"/>
  <c r="M30" i="2"/>
  <c r="M32" i="2"/>
  <c r="J30" i="2"/>
  <c r="J32" i="2"/>
  <c r="K29" i="2"/>
  <c r="L29" i="2"/>
  <c r="M29" i="2"/>
  <c r="J29" i="2"/>
  <c r="K28" i="2"/>
  <c r="S3" i="2"/>
  <c r="L28" i="2"/>
  <c r="T4" i="2"/>
  <c r="M28" i="2"/>
  <c r="U5" i="2"/>
  <c r="J28" i="2"/>
  <c r="R3" i="2"/>
  <c r="E89" i="2"/>
  <c r="D89" i="2"/>
  <c r="C89" i="2"/>
  <c r="B89" i="2"/>
  <c r="E46" i="2"/>
  <c r="B46" i="2"/>
  <c r="E47" i="2"/>
  <c r="E48" i="2"/>
  <c r="D46" i="2"/>
  <c r="D47" i="2"/>
  <c r="D48" i="2"/>
  <c r="C46" i="2"/>
  <c r="B47" i="2"/>
  <c r="B48" i="2"/>
  <c r="E38" i="2"/>
  <c r="D38" i="2"/>
  <c r="C38" i="2"/>
  <c r="B38" i="2"/>
  <c r="B39" i="2"/>
  <c r="B40" i="2"/>
  <c r="E30" i="2"/>
  <c r="D30" i="2"/>
  <c r="C30" i="2"/>
  <c r="B30" i="2"/>
  <c r="B31" i="2"/>
  <c r="E7" i="1"/>
  <c r="E8" i="1"/>
  <c r="C90" i="1"/>
  <c r="C91" i="1"/>
  <c r="D31" i="1"/>
  <c r="D32" i="1"/>
  <c r="R6" i="1"/>
  <c r="C74" i="1"/>
  <c r="C75" i="1"/>
  <c r="E39" i="2"/>
  <c r="E40" i="2"/>
  <c r="E90" i="2"/>
  <c r="E91" i="2"/>
  <c r="C47" i="2"/>
  <c r="C48" i="2"/>
  <c r="AA6" i="2"/>
  <c r="AB8" i="2"/>
  <c r="AC8" i="2"/>
  <c r="R4" i="2"/>
  <c r="S4" i="2"/>
  <c r="T5" i="2"/>
  <c r="U6" i="2"/>
  <c r="AA7" i="2"/>
  <c r="AB6" i="2"/>
  <c r="U3" i="2"/>
  <c r="R5" i="2"/>
  <c r="S5" i="2"/>
  <c r="T6" i="2"/>
  <c r="AA8" i="2"/>
  <c r="AC6" i="2"/>
  <c r="T3" i="2"/>
  <c r="U4" i="2"/>
  <c r="R6" i="2"/>
  <c r="S6" i="2"/>
  <c r="AB7" i="2"/>
  <c r="AC7" i="2"/>
  <c r="E98" i="1"/>
  <c r="E99" i="1"/>
  <c r="D98" i="1"/>
  <c r="D99" i="1"/>
  <c r="R3" i="1"/>
  <c r="C31" i="1"/>
  <c r="C32" i="1"/>
  <c r="D15" i="1"/>
  <c r="D16" i="1"/>
  <c r="D7" i="1"/>
  <c r="D8" i="1"/>
  <c r="E82" i="1"/>
  <c r="E83" i="1"/>
  <c r="E74" i="1"/>
  <c r="E75" i="1"/>
  <c r="D90" i="1"/>
  <c r="D91" i="1"/>
  <c r="C98" i="1"/>
  <c r="C99" i="1"/>
  <c r="B90" i="1"/>
  <c r="B91" i="1"/>
  <c r="E90" i="1"/>
  <c r="E91" i="1"/>
  <c r="B82" i="1"/>
  <c r="B83" i="1"/>
  <c r="D82" i="1"/>
  <c r="D83" i="1"/>
  <c r="C82" i="1"/>
  <c r="C83" i="1"/>
  <c r="B74" i="1"/>
  <c r="B75" i="1"/>
  <c r="C66" i="1"/>
  <c r="C67" i="1"/>
  <c r="E66" i="1"/>
  <c r="E67" i="1"/>
  <c r="D66" i="1"/>
  <c r="D67" i="1"/>
  <c r="E31" i="1"/>
  <c r="E32" i="1"/>
  <c r="E23" i="1"/>
  <c r="E24" i="1"/>
  <c r="C23" i="1"/>
  <c r="C24" i="1"/>
  <c r="B23" i="1"/>
  <c r="C15" i="1"/>
  <c r="C16" i="1"/>
  <c r="B15" i="1"/>
  <c r="B7" i="1"/>
  <c r="C7" i="1"/>
  <c r="C8" i="1"/>
  <c r="D23" i="1"/>
  <c r="D24" i="1"/>
  <c r="D74" i="1"/>
  <c r="D75" i="1"/>
  <c r="C90" i="2"/>
  <c r="C91" i="2"/>
  <c r="B90" i="2"/>
  <c r="B91" i="2"/>
  <c r="D90" i="2"/>
  <c r="D91" i="2"/>
  <c r="C39" i="2"/>
  <c r="C40" i="2"/>
  <c r="D39" i="2"/>
  <c r="D40" i="2"/>
  <c r="C31" i="2"/>
  <c r="C32" i="2"/>
  <c r="D31" i="2"/>
  <c r="D32" i="2"/>
  <c r="E31" i="2"/>
  <c r="E32" i="2"/>
  <c r="E81" i="2"/>
  <c r="D81" i="2"/>
  <c r="C81" i="2"/>
  <c r="B81" i="2"/>
  <c r="B82" i="2"/>
  <c r="B83" i="2"/>
  <c r="E73" i="2"/>
  <c r="D73" i="2"/>
  <c r="C73" i="2"/>
  <c r="B73" i="2"/>
  <c r="E65" i="2"/>
  <c r="D65" i="2"/>
  <c r="C65" i="2"/>
  <c r="B65" i="2"/>
  <c r="B66" i="2"/>
  <c r="E22" i="2"/>
  <c r="D22" i="2"/>
  <c r="C22" i="2"/>
  <c r="B22" i="2"/>
  <c r="B23" i="2"/>
  <c r="B24" i="2"/>
  <c r="E14" i="2"/>
  <c r="D14" i="2"/>
  <c r="C14" i="2"/>
  <c r="B14" i="2"/>
  <c r="AB3" i="2"/>
  <c r="AA4" i="2"/>
  <c r="E6" i="2"/>
  <c r="D6" i="2"/>
  <c r="C6" i="2"/>
  <c r="B6" i="2"/>
  <c r="B7" i="2"/>
  <c r="AC4" i="2"/>
  <c r="AA9" i="1"/>
  <c r="AC9" i="1"/>
  <c r="R7" i="2"/>
  <c r="S7" i="2"/>
  <c r="E82" i="2"/>
  <c r="E83" i="2"/>
  <c r="R8" i="2"/>
  <c r="R9" i="2"/>
  <c r="R10" i="2"/>
  <c r="U7" i="2"/>
  <c r="T7" i="2"/>
  <c r="T8" i="1"/>
  <c r="T11" i="1"/>
  <c r="U8" i="1"/>
  <c r="U11" i="1"/>
  <c r="S11" i="1"/>
  <c r="S8" i="1"/>
  <c r="R11" i="1"/>
  <c r="R9" i="1"/>
  <c r="R10" i="1"/>
  <c r="R8" i="1"/>
  <c r="AB9" i="1"/>
  <c r="C15" i="2"/>
  <c r="C16" i="2"/>
  <c r="D15" i="2"/>
  <c r="D16" i="2"/>
  <c r="E15" i="2"/>
  <c r="E16" i="2"/>
  <c r="C23" i="2"/>
  <c r="C24" i="2"/>
  <c r="C7" i="2"/>
  <c r="C8" i="2"/>
  <c r="E23" i="2"/>
  <c r="E24" i="2"/>
  <c r="C82" i="2"/>
  <c r="C83" i="2"/>
  <c r="C74" i="2"/>
  <c r="C75" i="2"/>
  <c r="E66" i="2"/>
  <c r="E67" i="2"/>
  <c r="D7" i="2"/>
  <c r="D8" i="2"/>
  <c r="AA5" i="2"/>
  <c r="E7" i="2"/>
  <c r="E8" i="2"/>
  <c r="C66" i="2"/>
  <c r="C67" i="2"/>
  <c r="AB5" i="2"/>
  <c r="D66" i="2"/>
  <c r="D67" i="2"/>
  <c r="AB4" i="2"/>
  <c r="AC5" i="2"/>
  <c r="D23" i="2"/>
  <c r="D24" i="2"/>
  <c r="D82" i="2"/>
  <c r="D83" i="2"/>
  <c r="AA3" i="2"/>
  <c r="AC3" i="2"/>
  <c r="B15" i="2"/>
  <c r="B16" i="2"/>
  <c r="B74" i="2"/>
  <c r="B75" i="2"/>
  <c r="D74" i="2"/>
  <c r="D75" i="2"/>
  <c r="E74" i="2"/>
  <c r="E75" i="2"/>
  <c r="U10" i="2"/>
  <c r="AB10" i="2"/>
  <c r="AB11" i="2"/>
  <c r="AC10" i="2"/>
  <c r="AC11" i="2"/>
  <c r="AC9" i="2"/>
  <c r="AA10" i="2"/>
  <c r="AA11" i="2"/>
  <c r="AA9" i="2"/>
  <c r="AB9" i="2"/>
  <c r="T10" i="2"/>
  <c r="S10" i="2"/>
  <c r="T8" i="2"/>
  <c r="T9" i="2"/>
  <c r="U8" i="2"/>
  <c r="U9" i="2"/>
  <c r="S8" i="2"/>
  <c r="S9" i="2"/>
</calcChain>
</file>

<file path=xl/sharedStrings.xml><?xml version="1.0" encoding="utf-8"?>
<sst xmlns="http://schemas.openxmlformats.org/spreadsheetml/2006/main" count="257" uniqueCount="154">
  <si>
    <t>CTs</t>
  </si>
  <si>
    <t>Mean</t>
  </si>
  <si>
    <t xml:space="preserve"> ∆ CT</t>
  </si>
  <si>
    <t>fold change</t>
  </si>
  <si>
    <t>T-Test</t>
  </si>
  <si>
    <t>W1</t>
  </si>
  <si>
    <t>w2</t>
  </si>
  <si>
    <t>w3</t>
  </si>
  <si>
    <t>Average WT</t>
  </si>
  <si>
    <t>STDEV WT</t>
  </si>
  <si>
    <t>STD Erro WT</t>
  </si>
  <si>
    <t>Average</t>
  </si>
  <si>
    <t>stdev</t>
  </si>
  <si>
    <t>std error</t>
  </si>
  <si>
    <t>T-test</t>
  </si>
  <si>
    <t>T1/WT</t>
  </si>
  <si>
    <t>T2/WT</t>
  </si>
  <si>
    <t>T3/WT</t>
  </si>
  <si>
    <t>315t1</t>
  </si>
  <si>
    <t>315t2</t>
  </si>
  <si>
    <t>315t3</t>
  </si>
  <si>
    <t>Average315t</t>
  </si>
  <si>
    <t>STDEV315t</t>
  </si>
  <si>
    <t>STD Error315t</t>
  </si>
  <si>
    <t>Average wt</t>
  </si>
  <si>
    <t>Average 315T/WT</t>
  </si>
  <si>
    <t>std error wt</t>
  </si>
  <si>
    <t>std error 315T</t>
  </si>
  <si>
    <t>Fold Change hTDP43 A315T  to wt</t>
  </si>
  <si>
    <t>Fold Change Wt to average WT</t>
  </si>
  <si>
    <t>P0</t>
  </si>
  <si>
    <t>P0 SA</t>
  </si>
  <si>
    <t>w4</t>
  </si>
  <si>
    <t>w5</t>
  </si>
  <si>
    <t>w6</t>
  </si>
  <si>
    <t>315t4</t>
  </si>
  <si>
    <t>*</t>
  </si>
  <si>
    <t>T4/WT</t>
  </si>
  <si>
    <t>wt1/WT</t>
  </si>
  <si>
    <t>wt2/WT</t>
  </si>
  <si>
    <t>wt3/WT</t>
  </si>
  <si>
    <t>wt4/WT</t>
  </si>
  <si>
    <t>WT5/WT</t>
  </si>
  <si>
    <t>WT6/WT</t>
  </si>
  <si>
    <t>ctrl1</t>
  </si>
  <si>
    <t>ctrl3</t>
  </si>
  <si>
    <t>ctrl5</t>
  </si>
  <si>
    <t>ctrl6</t>
  </si>
  <si>
    <t>Fold Change ctrl to average ctrl</t>
  </si>
  <si>
    <t>ctrl1/ctrl</t>
  </si>
  <si>
    <t>ctrl3/ctrl</t>
  </si>
  <si>
    <t>ctrl5/ctrl</t>
  </si>
  <si>
    <t>ctrl6/ctrl</t>
  </si>
  <si>
    <t>Average ctrl</t>
  </si>
  <si>
    <t>STDEV ctrl</t>
  </si>
  <si>
    <t>std error ctrl</t>
  </si>
  <si>
    <t>pum2 cko1</t>
  </si>
  <si>
    <t>pum2 cko2</t>
  </si>
  <si>
    <t>pum2 cko3</t>
  </si>
  <si>
    <t>pum2 cko4</t>
  </si>
  <si>
    <t>std error pum2 cko</t>
  </si>
  <si>
    <t>Pum2 CKO1/ctrl</t>
  </si>
  <si>
    <t>STD Error pum2 cko</t>
  </si>
  <si>
    <t>STD Error ctrl</t>
  </si>
  <si>
    <t>Average pum2 cko</t>
  </si>
  <si>
    <t>STDEV pum2 cko</t>
  </si>
  <si>
    <t>Fold ChangePum2 CKO  to ctrl</t>
  </si>
  <si>
    <t>pum2 cko5</t>
  </si>
  <si>
    <t>Pum2 CKO2/ctrl</t>
  </si>
  <si>
    <t>Pum2 CKO3/ctrl</t>
  </si>
  <si>
    <t>Pum2 CKO 4/ctrl</t>
  </si>
  <si>
    <t>Pum2 CKO 5/ctrl</t>
  </si>
  <si>
    <t>Fold Change To GAPDH</t>
  </si>
  <si>
    <t>W1 GAPDH</t>
  </si>
  <si>
    <t xml:space="preserve"> GAPDH</t>
  </si>
  <si>
    <t>W2 GAPDH</t>
  </si>
  <si>
    <t>W3 GAPDH</t>
  </si>
  <si>
    <t>w4 GAPDH</t>
  </si>
  <si>
    <t>w5 GAPDH</t>
  </si>
  <si>
    <t>w6 GAPDH</t>
  </si>
  <si>
    <t>315t1 GAPDH</t>
  </si>
  <si>
    <t>315t2 GAPDH</t>
  </si>
  <si>
    <t>315t3 GAPDH</t>
  </si>
  <si>
    <t>315T4 GAPDH</t>
  </si>
  <si>
    <t>ctrl1 GAPDH</t>
  </si>
  <si>
    <t>ctrl3 GAPDH</t>
  </si>
  <si>
    <t>ctrl5 GAPDH</t>
  </si>
  <si>
    <t>ctrl6 GAPDH</t>
  </si>
  <si>
    <t>pum2 cko1 GAPDH</t>
  </si>
  <si>
    <t>pum2 cko2 GAPDH</t>
  </si>
  <si>
    <t>pum2 cko3 GAPDH</t>
  </si>
  <si>
    <t>pum2 cko4 GAPDH</t>
  </si>
  <si>
    <t>pum2 cko5 GAPDH</t>
  </si>
  <si>
    <t>W1 sox6</t>
  </si>
  <si>
    <t xml:space="preserve"> sox6</t>
  </si>
  <si>
    <t>W2 sox6</t>
  </si>
  <si>
    <t>W3 sox6</t>
  </si>
  <si>
    <t>w4 sox6</t>
  </si>
  <si>
    <t>w5 sox6</t>
  </si>
  <si>
    <t>w6 sox6</t>
  </si>
  <si>
    <t>315t1 sox6</t>
  </si>
  <si>
    <t>315t2 sox6</t>
  </si>
  <si>
    <t>315t3 sox6</t>
  </si>
  <si>
    <t>315T4 sox6</t>
  </si>
  <si>
    <t>W1 unc5c</t>
  </si>
  <si>
    <t xml:space="preserve"> unc5c</t>
  </si>
  <si>
    <t>W2 unc5c</t>
  </si>
  <si>
    <t>W3 unc5c</t>
  </si>
  <si>
    <t>w4 unc5c</t>
  </si>
  <si>
    <t>w5 unc5c</t>
  </si>
  <si>
    <t>w6 unc5c</t>
  </si>
  <si>
    <t>315t1 unc5c</t>
  </si>
  <si>
    <t>315t2 unc5c</t>
  </si>
  <si>
    <t>315t3 unc5c</t>
  </si>
  <si>
    <t>315T4 unc5c</t>
  </si>
  <si>
    <t>W1 emx1</t>
  </si>
  <si>
    <t xml:space="preserve"> emx1</t>
  </si>
  <si>
    <t>W2 emx1</t>
  </si>
  <si>
    <t>W3 emx1</t>
  </si>
  <si>
    <t>w4 emx1</t>
  </si>
  <si>
    <t>w5 emx1</t>
  </si>
  <si>
    <t>w6 emx1</t>
  </si>
  <si>
    <t>315t1 emx1</t>
  </si>
  <si>
    <t>315t2 emx1</t>
  </si>
  <si>
    <t>315t3 emx1</t>
  </si>
  <si>
    <t>315T4 emx1</t>
  </si>
  <si>
    <t>ctrl1 emx1</t>
  </si>
  <si>
    <t>ctrl3 emx1</t>
  </si>
  <si>
    <t>ctrl5 emx1</t>
  </si>
  <si>
    <t>ctrl6 emx1</t>
  </si>
  <si>
    <t>pum2 cko1 emx1</t>
  </si>
  <si>
    <t>pum2 cko2 emx1</t>
  </si>
  <si>
    <t>pum2 cko3 emx1</t>
  </si>
  <si>
    <t>pum2 cko4 emx1</t>
  </si>
  <si>
    <t>pum2 cko5 emx1</t>
  </si>
  <si>
    <t>ctrl1 sox6</t>
  </si>
  <si>
    <t>ctrl3 sox6</t>
  </si>
  <si>
    <t>ctrl5 sox6</t>
  </si>
  <si>
    <t>ctrl6 sox6</t>
  </si>
  <si>
    <t>pum2 cko1 sox6</t>
  </si>
  <si>
    <t>pum2 cko2 sox6</t>
  </si>
  <si>
    <t>pum2 cko3 sox6</t>
  </si>
  <si>
    <t>pum2 cko4 sox6</t>
  </si>
  <si>
    <t>pum2 cko5 sox6</t>
  </si>
  <si>
    <t>ctrl1 unc5c</t>
  </si>
  <si>
    <t>ctrl3 unc5c</t>
  </si>
  <si>
    <t>ctrl5 unc5c</t>
  </si>
  <si>
    <t>ctrl6 unc5c</t>
  </si>
  <si>
    <t>pum2 cko1 unc5c</t>
  </si>
  <si>
    <t>pum2 cko2 unc5c</t>
  </si>
  <si>
    <t>pum2 cko3 unc5c</t>
  </si>
  <si>
    <t>pum2 cko4 unc5c</t>
  </si>
  <si>
    <t>pum2 cko5 unc5c</t>
  </si>
  <si>
    <t>Average 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</si>
</sst>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#,##0.000"/>
  </numFmts>
  <fonts count="11" x14ac:knownFonts="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9"/>
      <name val="Calibri"/>
      <family val="2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>
      <alignment horizontal="center"/>
    </xf>
    <xf numFmtId="165" fontId="3" fillId="0" borderId="2" xfId="0" applyNumberFormat="1" applyFont="1" applyFill="1" applyBorder="1" applyAlignment="1" applyProtection="1">
      <alignment horizontal="center"/>
    </xf>
    <xf numFmtId="165" fontId="3" fillId="0" borderId="3" xfId="0" applyNumberFormat="1" applyFont="1" applyFill="1" applyBorder="1" applyAlignment="1" applyProtection="1">
      <alignment horizontal="center"/>
    </xf>
    <xf numFmtId="165" fontId="7" fillId="2" borderId="2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165" fontId="8" fillId="0" borderId="2" xfId="0" applyNumberFormat="1" applyFont="1" applyFill="1" applyBorder="1" applyAlignment="1" applyProtection="1">
      <alignment horizontal="center"/>
    </xf>
    <xf numFmtId="165" fontId="7" fillId="2" borderId="3" xfId="0" applyNumberFormat="1" applyFont="1" applyFill="1" applyBorder="1" applyAlignment="1" applyProtection="1">
      <alignment horizontal="center"/>
    </xf>
    <xf numFmtId="165" fontId="8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/>
    <xf numFmtId="0" fontId="3" fillId="0" borderId="6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center"/>
    </xf>
    <xf numFmtId="164" fontId="3" fillId="0" borderId="6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164" fontId="5" fillId="0" borderId="8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/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164" fontId="5" fillId="0" borderId="12" xfId="0" applyNumberFormat="1" applyFont="1" applyFill="1" applyBorder="1" applyAlignment="1" applyProtection="1">
      <alignment horizontal="center"/>
    </xf>
    <xf numFmtId="164" fontId="5" fillId="0" borderId="13" xfId="0" applyNumberFormat="1" applyFon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64" fontId="3" fillId="0" borderId="5" xfId="0" applyNumberFormat="1" applyFont="1" applyFill="1" applyBorder="1" applyAlignment="1" applyProtection="1">
      <alignment horizontal="center"/>
    </xf>
    <xf numFmtId="164" fontId="3" fillId="0" borderId="14" xfId="0" applyNumberFormat="1" applyFont="1" applyFill="1" applyBorder="1" applyAlignment="1" applyProtection="1">
      <alignment horizontal="center"/>
    </xf>
    <xf numFmtId="165" fontId="7" fillId="2" borderId="1" xfId="0" applyNumberFormat="1" applyFont="1" applyFill="1" applyBorder="1" applyAlignment="1" applyProtection="1">
      <alignment horizontal="center"/>
    </xf>
    <xf numFmtId="165" fontId="8" fillId="0" borderId="1" xfId="0" applyNumberFormat="1" applyFont="1" applyFill="1" applyBorder="1" applyAlignment="1" applyProtection="1">
      <alignment horizontal="center"/>
    </xf>
    <xf numFmtId="0" fontId="0" fillId="0" borderId="0" xfId="0" applyFill="1"/>
    <xf numFmtId="0" fontId="0" fillId="0" borderId="0" xfId="0" applyBorder="1"/>
    <xf numFmtId="0" fontId="9" fillId="0" borderId="0" xfId="0" applyFont="1" applyFill="1" applyBorder="1"/>
    <xf numFmtId="0" fontId="3" fillId="4" borderId="0" xfId="0" applyNumberFormat="1" applyFont="1" applyFill="1" applyBorder="1" applyAlignment="1" applyProtection="1"/>
    <xf numFmtId="0" fontId="4" fillId="4" borderId="0" xfId="0" applyNumberFormat="1" applyFont="1" applyFill="1" applyBorder="1" applyAlignment="1" applyProtection="1"/>
    <xf numFmtId="164" fontId="5" fillId="4" borderId="0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Border="1" applyAlignment="1" applyProtection="1">
      <alignment horizontal="center"/>
    </xf>
    <xf numFmtId="166" fontId="0" fillId="0" borderId="0" xfId="0" applyNumberFormat="1" applyFill="1"/>
    <xf numFmtId="164" fontId="5" fillId="0" borderId="6" xfId="0" applyNumberFormat="1" applyFont="1" applyFill="1" applyBorder="1" applyAlignment="1" applyProtection="1">
      <alignment horizontal="center"/>
    </xf>
    <xf numFmtId="2" fontId="3" fillId="0" borderId="6" xfId="0" applyNumberFormat="1" applyFont="1" applyFill="1" applyBorder="1" applyAlignment="1" applyProtection="1"/>
    <xf numFmtId="166" fontId="0" fillId="0" borderId="0" xfId="0" applyNumberFormat="1" applyFill="1" applyBorder="1"/>
    <xf numFmtId="2" fontId="3" fillId="0" borderId="6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0" fillId="0" borderId="6" xfId="0" applyFill="1" applyBorder="1"/>
    <xf numFmtId="0" fontId="10" fillId="0" borderId="0" xfId="0" applyNumberFormat="1" applyFont="1" applyFill="1" applyBorder="1" applyAlignment="1" applyProtection="1"/>
    <xf numFmtId="166" fontId="0" fillId="0" borderId="0" xfId="0" applyNumberFormat="1"/>
    <xf numFmtId="165" fontId="3" fillId="0" borderId="6" xfId="0" applyNumberFormat="1" applyFont="1" applyFill="1" applyBorder="1" applyAlignment="1" applyProtection="1">
      <alignment horizontal="center"/>
    </xf>
    <xf numFmtId="165" fontId="8" fillId="0" borderId="6" xfId="0" applyNumberFormat="1" applyFont="1" applyFill="1" applyBorder="1" applyAlignment="1" applyProtection="1">
      <alignment horizontal="center"/>
    </xf>
    <xf numFmtId="166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'Pum2 CKO (a)'!$V$31</c:f>
              <c:strCache>
                <c:ptCount val="1"/>
                <c:pt idx="0">
                  <c:v> emx1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</c:dPt>
          <c:errBars>
            <c:errBarType val="plus"/>
            <c:errValType val="cust"/>
            <c:noEndCap val="0"/>
            <c:plus>
              <c:numRef>
                <c:f>'Pum2 CKO (a)'!$V$34:$V$35</c:f>
                <c:numCache>
                  <c:formatCode>General</c:formatCode>
                  <c:ptCount val="2"/>
                  <c:pt idx="0">
                    <c:v>0.0671238539035244</c:v>
                  </c:pt>
                  <c:pt idx="1">
                    <c:v>0.0887758369552973</c:v>
                  </c:pt>
                </c:numCache>
              </c:numRef>
            </c:plus>
            <c:minus>
              <c:numRef>
                <c:f>'Pum2 CKO (a)'!$V$34:$V$35</c:f>
                <c:numCache>
                  <c:formatCode>General</c:formatCode>
                  <c:ptCount val="2"/>
                  <c:pt idx="0">
                    <c:v>0.0671238539035244</c:v>
                  </c:pt>
                  <c:pt idx="1">
                    <c:v>0.0887758369552973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'Pum2 CKO (a)'!$R$32:$R$33</c:f>
              <c:strCache>
                <c:ptCount val="2"/>
                <c:pt idx="0">
                  <c:v>Average ctrl</c:v>
                </c:pt>
                <c:pt idx="1">
                  <c:v>Average cko</c:v>
                </c:pt>
              </c:strCache>
            </c:strRef>
          </c:cat>
          <c:val>
            <c:numRef>
              <c:f>'Pum2 CKO (a)'!$V$32:$V$33</c:f>
              <c:numCache>
                <c:formatCode>General</c:formatCode>
                <c:ptCount val="2"/>
                <c:pt idx="0">
                  <c:v>1</c:v>
                </c:pt>
                <c:pt idx="1">
                  <c:v>0.906341203485548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7603424"/>
        <c:axId val="-197911200"/>
      </c:barChart>
      <c:catAx>
        <c:axId val="-19760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7911200"/>
        <c:crosses val="autoZero"/>
        <c:auto val="1"/>
        <c:lblAlgn val="ctr"/>
        <c:lblOffset val="100"/>
        <c:noMultiLvlLbl val="0"/>
      </c:catAx>
      <c:valAx>
        <c:axId val="-197911200"/>
        <c:scaling>
          <c:orientation val="minMax"/>
          <c:min val="0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7603424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'Pum2 CKO (a)'!$R$32</c:f>
              <c:strCache>
                <c:ptCount val="1"/>
                <c:pt idx="0">
                  <c:v>Average ctrl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'Pum2 CKO (a)'!$T$34:$U$34</c:f>
                <c:numCache>
                  <c:formatCode>General</c:formatCode>
                  <c:ptCount val="2"/>
                  <c:pt idx="0">
                    <c:v>0.0647802757469913</c:v>
                  </c:pt>
                  <c:pt idx="1">
                    <c:v>0.0759446236701475</c:v>
                  </c:pt>
                </c:numCache>
              </c:numRef>
            </c:plus>
            <c:minus>
              <c:numRef>
                <c:f>'Pum2 CKO (a)'!$T$34:$U$34</c:f>
                <c:numCache>
                  <c:formatCode>General</c:formatCode>
                  <c:ptCount val="2"/>
                  <c:pt idx="0">
                    <c:v>0.0647802757469913</c:v>
                  </c:pt>
                  <c:pt idx="1">
                    <c:v>0.0759446236701475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'Pum2 CKO (a)'!$T$31:$U$31</c:f>
              <c:strCache>
                <c:ptCount val="2"/>
                <c:pt idx="0">
                  <c:v> sox6</c:v>
                </c:pt>
                <c:pt idx="1">
                  <c:v> unc5c</c:v>
                </c:pt>
              </c:strCache>
            </c:strRef>
          </c:cat>
          <c:val>
            <c:numRef>
              <c:f>'Pum2 CKO (a)'!$T$32:$U$32</c:f>
              <c:numCache>
                <c:formatCode>General</c:formatCode>
                <c:ptCount val="2"/>
                <c:pt idx="0">
                  <c:v>1.0</c:v>
                </c:pt>
                <c:pt idx="1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'Pum2 CKO (a)'!$R$33</c:f>
              <c:strCache>
                <c:ptCount val="1"/>
                <c:pt idx="0">
                  <c:v>Average cko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'Pum2 CKO (a)'!$T$35:$U$35</c:f>
                <c:numCache>
                  <c:formatCode>General</c:formatCode>
                  <c:ptCount val="2"/>
                  <c:pt idx="0">
                    <c:v>0.0599011919793612</c:v>
                  </c:pt>
                  <c:pt idx="1">
                    <c:v>0.174783019917801</c:v>
                  </c:pt>
                </c:numCache>
              </c:numRef>
            </c:plus>
            <c:minus>
              <c:numRef>
                <c:f>'Pum2 CKO (a)'!$T$35:$U$35</c:f>
                <c:numCache>
                  <c:formatCode>General</c:formatCode>
                  <c:ptCount val="2"/>
                  <c:pt idx="0">
                    <c:v>0.0599011919793612</c:v>
                  </c:pt>
                  <c:pt idx="1">
                    <c:v>0.174783019917801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'Pum2 CKO (a)'!$T$31:$U$31</c:f>
              <c:strCache>
                <c:ptCount val="2"/>
                <c:pt idx="0">
                  <c:v> sox6</c:v>
                </c:pt>
                <c:pt idx="1">
                  <c:v> unc5c</c:v>
                </c:pt>
              </c:strCache>
            </c:strRef>
          </c:cat>
          <c:val>
            <c:numRef>
              <c:f>'Pum2 CKO (a)'!$T$33:$U$33</c:f>
              <c:numCache>
                <c:formatCode>General</c:formatCode>
                <c:ptCount val="2"/>
                <c:pt idx="0">
                  <c:v>0.687110299020478</c:v>
                </c:pt>
                <c:pt idx="1">
                  <c:v>0.979947535356977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2036864"/>
        <c:axId val="-663999328"/>
      </c:barChart>
      <c:catAx>
        <c:axId val="-17203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63999328"/>
        <c:crosses val="autoZero"/>
        <c:auto val="1"/>
        <c:lblAlgn val="ctr"/>
        <c:lblOffset val="100"/>
        <c:noMultiLvlLbl val="0"/>
      </c:catAx>
      <c:valAx>
        <c:axId val="-663999328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2036864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67762651480727"/>
          <c:y val="0.0260424524703905"/>
          <c:w val="0.618639935372947"/>
          <c:h val="0.845712363662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'hTDP43 A315T (b)'!$R$32</c:f>
              <c:strCache>
                <c:ptCount val="1"/>
                <c:pt idx="0">
                  <c:v>Average 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'hTDP43 A315T (b)'!$T$34:$W$34</c:f>
                <c:numCache>
                  <c:formatCode>General</c:formatCode>
                  <c:ptCount val="4"/>
                  <c:pt idx="0">
                    <c:v>0.099156741815392</c:v>
                  </c:pt>
                  <c:pt idx="1">
                    <c:v>0.102500122220393</c:v>
                  </c:pt>
                  <c:pt idx="2">
                    <c:v>0.109608258712053</c:v>
                  </c:pt>
                </c:numCache>
              </c:numRef>
            </c:plus>
            <c:minus>
              <c:numRef>
                <c:f>'hTDP43 A315T (b)'!$T$34:$W$34</c:f>
                <c:numCache>
                  <c:formatCode>General</c:formatCode>
                  <c:ptCount val="4"/>
                  <c:pt idx="0">
                    <c:v>0.099156741815392</c:v>
                  </c:pt>
                  <c:pt idx="1">
                    <c:v>0.102500122220393</c:v>
                  </c:pt>
                  <c:pt idx="2">
                    <c:v>0.109608258712053</c:v>
                  </c:pt>
                </c:numCache>
              </c:numRef>
            </c:minus>
          </c:errBars>
          <c:cat>
            <c:strRef>
              <c:f>'hTDP43 A315T (b)'!$T$31:$U$31</c:f>
              <c:strCache>
                <c:ptCount val="2"/>
                <c:pt idx="0">
                  <c:v> sox6</c:v>
                </c:pt>
                <c:pt idx="1">
                  <c:v> unc5c</c:v>
                </c:pt>
              </c:strCache>
            </c:strRef>
          </c:cat>
          <c:val>
            <c:numRef>
              <c:f>'hTDP43 A315T (b)'!$T$32:$U$32</c:f>
              <c:numCache>
                <c:formatCode>General</c:formatCode>
                <c:ptCount val="2"/>
                <c:pt idx="0">
                  <c:v>1.0</c:v>
                </c:pt>
                <c:pt idx="1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'hTDP43 A315T (b)'!$R$33</c:f>
              <c:strCache>
                <c:ptCount val="1"/>
                <c:pt idx="0">
                  <c:v>Average 315T/WT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'hTDP43 A315T (b)'!$T$35:$W$35</c:f>
                <c:numCache>
                  <c:formatCode>General</c:formatCode>
                  <c:ptCount val="4"/>
                  <c:pt idx="0">
                    <c:v>0.128931924059198</c:v>
                  </c:pt>
                  <c:pt idx="1">
                    <c:v>0.0432434507452795</c:v>
                  </c:pt>
                  <c:pt idx="2">
                    <c:v>0.126498886507675</c:v>
                  </c:pt>
                </c:numCache>
              </c:numRef>
            </c:plus>
            <c:minus>
              <c:numRef>
                <c:f>'hTDP43 A315T (b)'!$T$35:$W$35</c:f>
                <c:numCache>
                  <c:formatCode>General</c:formatCode>
                  <c:ptCount val="4"/>
                  <c:pt idx="0">
                    <c:v>0.128931924059198</c:v>
                  </c:pt>
                  <c:pt idx="1">
                    <c:v>0.0432434507452795</c:v>
                  </c:pt>
                  <c:pt idx="2">
                    <c:v>0.126498886507675</c:v>
                  </c:pt>
                </c:numCache>
              </c:numRef>
            </c:minus>
          </c:errBars>
          <c:cat>
            <c:strRef>
              <c:f>'hTDP43 A315T (b)'!$T$31:$U$31</c:f>
              <c:strCache>
                <c:ptCount val="2"/>
                <c:pt idx="0">
                  <c:v> sox6</c:v>
                </c:pt>
                <c:pt idx="1">
                  <c:v> unc5c</c:v>
                </c:pt>
              </c:strCache>
            </c:strRef>
          </c:cat>
          <c:val>
            <c:numRef>
              <c:f>'hTDP43 A315T (b)'!$T$33:$U$33</c:f>
              <c:numCache>
                <c:formatCode>General</c:formatCode>
                <c:ptCount val="2"/>
                <c:pt idx="0">
                  <c:v>1.086019392448647</c:v>
                </c:pt>
                <c:pt idx="1">
                  <c:v>0.996142195502487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7214416"/>
        <c:axId val="-197544544"/>
      </c:barChart>
      <c:catAx>
        <c:axId val="-197214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97544544"/>
        <c:crosses val="autoZero"/>
        <c:auto val="1"/>
        <c:lblAlgn val="ctr"/>
        <c:lblOffset val="100"/>
        <c:noMultiLvlLbl val="0"/>
      </c:catAx>
      <c:valAx>
        <c:axId val="-197544544"/>
        <c:scaling>
          <c:orientation val="minMax"/>
          <c:max val="1.8"/>
        </c:scaling>
        <c:delete val="0"/>
        <c:axPos val="l"/>
        <c:numFmt formatCode="General" sourceLinked="1"/>
        <c:majorTickMark val="out"/>
        <c:minorTickMark val="none"/>
        <c:tickLblPos val="nextTo"/>
        <c:crossAx val="-197214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'hTDP43 A315T (b)'!$V$31</c:f>
              <c:strCache>
                <c:ptCount val="1"/>
                <c:pt idx="0">
                  <c:v> emx1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'hTDP43 A315T (b)'!$V$34:$V$35</c:f>
                <c:numCache>
                  <c:formatCode>General</c:formatCode>
                  <c:ptCount val="2"/>
                  <c:pt idx="0">
                    <c:v>0.109608258712053</c:v>
                  </c:pt>
                  <c:pt idx="1">
                    <c:v>0.126498886507675</c:v>
                  </c:pt>
                </c:numCache>
              </c:numRef>
            </c:plus>
            <c:minus>
              <c:numRef>
                <c:f>'hTDP43 A315T (b)'!$V$34:$V$35</c:f>
                <c:numCache>
                  <c:formatCode>General</c:formatCode>
                  <c:ptCount val="2"/>
                  <c:pt idx="0">
                    <c:v>0.109608258712053</c:v>
                  </c:pt>
                  <c:pt idx="1">
                    <c:v>0.126498886507675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'hTDP43 A315T (b)'!$R$32:$R$33</c:f>
              <c:strCache>
                <c:ptCount val="2"/>
                <c:pt idx="0">
                  <c:v>Average wt</c:v>
                </c:pt>
                <c:pt idx="1">
                  <c:v>Average 315T/WT</c:v>
                </c:pt>
              </c:strCache>
            </c:strRef>
          </c:cat>
          <c:val>
            <c:numRef>
              <c:f>'hTDP43 A315T (b)'!$V$32:$V$33</c:f>
              <c:numCache>
                <c:formatCode>General</c:formatCode>
                <c:ptCount val="2"/>
                <c:pt idx="0">
                  <c:v>1</c:v>
                </c:pt>
                <c:pt idx="1">
                  <c:v>1.047038543751352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00749712"/>
        <c:axId val="-314044464"/>
      </c:barChart>
      <c:catAx>
        <c:axId val="-60074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314044464"/>
        <c:crosses val="autoZero"/>
        <c:auto val="1"/>
        <c:lblAlgn val="ctr"/>
        <c:lblOffset val="100"/>
        <c:noMultiLvlLbl val="0"/>
      </c:catAx>
      <c:valAx>
        <c:axId val="-314044464"/>
        <c:scaling>
          <c:orientation val="minMax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00749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323022</xdr:colOff>
      <xdr:row>36</xdr:row>
      <xdr:rowOff>139976</xdr:rowOff>
    </xdr:from>
    <xdr:to>
      <xdr:col>22</xdr:col>
      <xdr:colOff>298174</xdr:colOff>
      <xdr:row>50</xdr:row>
      <xdr:rowOff>136111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336826</xdr:colOff>
      <xdr:row>46</xdr:row>
      <xdr:rowOff>112367</xdr:rowOff>
    </xdr:from>
    <xdr:to>
      <xdr:col>28</xdr:col>
      <xdr:colOff>560456</xdr:colOff>
      <xdr:row>60</xdr:row>
      <xdr:rowOff>80893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571761</xdr:colOff>
      <xdr:row>29</xdr:row>
      <xdr:rowOff>121727</xdr:rowOff>
    </xdr:from>
    <xdr:to>
      <xdr:col>29</xdr:col>
      <xdr:colOff>534890</xdr:colOff>
      <xdr:row>45</xdr:row>
      <xdr:rowOff>5928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356420</xdr:colOff>
      <xdr:row>40</xdr:row>
      <xdr:rowOff>41788</xdr:rowOff>
    </xdr:from>
    <xdr:to>
      <xdr:col>21</xdr:col>
      <xdr:colOff>667775</xdr:colOff>
      <xdr:row>54</xdr:row>
      <xdr:rowOff>163052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2"/>
  <sheetViews>
    <sheetView tabSelected="1" topLeftCell="A64" zoomScale="75" zoomScaleNormal="75" workbookViewId="0">
      <selection activeCell="Z18" sqref="Z18"/>
    </sheetView>
  </sheetViews>
  <sheetFormatPr baseColWidth="10" defaultColWidth="11.5" defaultRowHeight="15" x14ac:dyDescent="0.2"/>
  <cols>
    <col min="1" max="1" width="11.5" style="3"/>
    <col min="2" max="2" width="13.1640625" style="3" customWidth="1"/>
    <col min="3" max="7" width="11.5" style="3"/>
    <col min="8" max="8" width="10.1640625" style="3" customWidth="1"/>
    <col min="9" max="9" width="13.5" style="3" customWidth="1"/>
    <col min="10" max="10" width="10" style="3" customWidth="1"/>
    <col min="11" max="11" width="13" style="3" customWidth="1"/>
    <col min="12" max="12" width="12.83203125" style="3" customWidth="1"/>
    <col min="13" max="13" width="9.83203125" style="3" customWidth="1"/>
    <col min="14" max="16" width="10" style="3" customWidth="1"/>
    <col min="17" max="17" width="13.83203125" style="3" customWidth="1"/>
    <col min="18" max="18" width="12.33203125" style="3" customWidth="1"/>
    <col min="19" max="19" width="11.6640625" style="3" customWidth="1"/>
    <col min="20" max="20" width="13.6640625" style="3" customWidth="1"/>
    <col min="21" max="22" width="11.5" style="3"/>
    <col min="23" max="23" width="14.33203125" style="3" customWidth="1"/>
    <col min="24" max="16384" width="11.5" style="3"/>
  </cols>
  <sheetData>
    <row r="1" spans="1:37" ht="20" thickBot="1" x14ac:dyDescent="0.3">
      <c r="A1" s="1" t="s">
        <v>30</v>
      </c>
      <c r="B1" s="2" t="s">
        <v>0</v>
      </c>
      <c r="I1" s="3" t="s">
        <v>31</v>
      </c>
      <c r="J1" s="53" t="s">
        <v>72</v>
      </c>
      <c r="Q1" s="3" t="s">
        <v>66</v>
      </c>
      <c r="R1" s="4"/>
      <c r="W1" s="42"/>
      <c r="X1" s="4"/>
      <c r="Y1" s="42" t="s">
        <v>48</v>
      </c>
      <c r="Z1" s="42"/>
      <c r="AA1" s="42"/>
      <c r="AB1" s="42"/>
      <c r="AC1" s="42"/>
      <c r="AD1" s="43"/>
    </row>
    <row r="2" spans="1:37" x14ac:dyDescent="0.2">
      <c r="B2" s="31" t="s">
        <v>84</v>
      </c>
      <c r="C2" s="32" t="s">
        <v>135</v>
      </c>
      <c r="D2" s="32" t="s">
        <v>144</v>
      </c>
      <c r="E2" s="31" t="s">
        <v>126</v>
      </c>
      <c r="F2" s="18"/>
      <c r="G2" s="18"/>
      <c r="H2" s="6"/>
      <c r="I2" s="25"/>
      <c r="J2" s="26" t="s">
        <v>74</v>
      </c>
      <c r="K2" s="26" t="s">
        <v>94</v>
      </c>
      <c r="L2" s="26" t="s">
        <v>105</v>
      </c>
      <c r="M2" s="47" t="s">
        <v>116</v>
      </c>
      <c r="N2" s="51"/>
      <c r="O2" s="51"/>
      <c r="P2" s="51"/>
      <c r="Q2" s="22"/>
      <c r="R2" s="47" t="s">
        <v>74</v>
      </c>
      <c r="S2" s="47" t="s">
        <v>94</v>
      </c>
      <c r="T2" s="47" t="s">
        <v>105</v>
      </c>
      <c r="U2" s="47" t="s">
        <v>116</v>
      </c>
      <c r="V2" s="9"/>
      <c r="W2" s="9"/>
      <c r="X2" s="18"/>
      <c r="Y2" s="22"/>
      <c r="Z2" s="47" t="s">
        <v>74</v>
      </c>
      <c r="AA2" s="47" t="s">
        <v>94</v>
      </c>
      <c r="AB2" s="47" t="s">
        <v>105</v>
      </c>
      <c r="AC2" s="47" t="s">
        <v>116</v>
      </c>
    </row>
    <row r="3" spans="1:37" x14ac:dyDescent="0.2">
      <c r="B3" s="54">
        <v>18.023342132568359</v>
      </c>
      <c r="C3" s="54"/>
      <c r="D3" s="54">
        <v>27.235851287841797</v>
      </c>
      <c r="E3" s="54">
        <v>24.595396041870117</v>
      </c>
      <c r="F3" s="49"/>
      <c r="G3" s="49"/>
      <c r="I3" s="27" t="s">
        <v>44</v>
      </c>
      <c r="J3" s="22">
        <v>1</v>
      </c>
      <c r="K3" s="23">
        <v>1.4634687689111356E-3</v>
      </c>
      <c r="L3" s="22">
        <v>1.6375419332970082E-3</v>
      </c>
      <c r="M3" s="22">
        <v>1.1580197755831472E-2</v>
      </c>
      <c r="Q3" s="22" t="s">
        <v>61</v>
      </c>
      <c r="R3" s="22">
        <f>J9/J28</f>
        <v>1</v>
      </c>
      <c r="S3" s="22">
        <f>K9/K28</f>
        <v>1.0825220437594563</v>
      </c>
      <c r="T3" s="22">
        <f t="shared" ref="T3:U3" si="0">L9/L28</f>
        <v>1.2716418616257661</v>
      </c>
      <c r="U3" s="22">
        <f t="shared" si="0"/>
        <v>0.78439364993431371</v>
      </c>
      <c r="Y3" s="22" t="s">
        <v>49</v>
      </c>
      <c r="Z3" s="22">
        <v>1</v>
      </c>
      <c r="AA3" s="22">
        <f>K3/K28</f>
        <v>0.81137184020190878</v>
      </c>
      <c r="AB3" s="22">
        <f>L3/L28</f>
        <v>0.9454344072163372</v>
      </c>
      <c r="AC3" s="22">
        <f>M3/M28</f>
        <v>1.1122616794090636</v>
      </c>
      <c r="AF3" s="7"/>
      <c r="AG3" s="7"/>
      <c r="AH3" s="7"/>
      <c r="AI3" s="7"/>
      <c r="AJ3" s="7"/>
      <c r="AK3" s="7"/>
    </row>
    <row r="4" spans="1:37" x14ac:dyDescent="0.2">
      <c r="B4" s="54">
        <v>18.379589080810547</v>
      </c>
      <c r="C4" s="54">
        <v>27.814191818237305</v>
      </c>
      <c r="D4" s="54"/>
      <c r="E4" s="54">
        <v>24.644691467285156</v>
      </c>
      <c r="F4" s="49"/>
      <c r="G4" s="49"/>
      <c r="H4" s="5"/>
      <c r="I4" s="27" t="s">
        <v>45</v>
      </c>
      <c r="J4" s="22">
        <v>1</v>
      </c>
      <c r="K4" s="23">
        <v>1.972140000788864E-3</v>
      </c>
      <c r="L4" s="22">
        <v>1.6206117448480932E-3</v>
      </c>
      <c r="M4" s="22">
        <v>1.0457300583626162E-2</v>
      </c>
      <c r="N4" s="7"/>
      <c r="O4" s="7"/>
      <c r="P4" s="7"/>
      <c r="Q4" s="22" t="s">
        <v>68</v>
      </c>
      <c r="R4" s="22">
        <f>J10/J28</f>
        <v>1</v>
      </c>
      <c r="S4" s="22">
        <f>K10/K28</f>
        <v>0.543026624062935</v>
      </c>
      <c r="T4" s="22">
        <f t="shared" ref="T4:U4" si="1">L10/L28</f>
        <v>0.96466299024411217</v>
      </c>
      <c r="U4" s="22">
        <f t="shared" si="1"/>
        <v>0.68400448453683527</v>
      </c>
      <c r="Y4" s="22" t="s">
        <v>50</v>
      </c>
      <c r="Z4" s="22">
        <v>1</v>
      </c>
      <c r="AA4" s="50">
        <f>K4/K28</f>
        <v>1.0933877753786339</v>
      </c>
      <c r="AB4" s="50">
        <f>L4/L28</f>
        <v>0.93565976734007228</v>
      </c>
      <c r="AC4" s="50">
        <f>M4/M28</f>
        <v>1.0044089880392788</v>
      </c>
      <c r="AF4" s="7"/>
      <c r="AG4" s="7"/>
      <c r="AH4" s="7"/>
      <c r="AI4" s="7"/>
      <c r="AJ4" s="7"/>
      <c r="AK4" s="7"/>
    </row>
    <row r="5" spans="1:37" x14ac:dyDescent="0.2">
      <c r="B5" s="54"/>
      <c r="C5" s="54">
        <v>27.421524047851562</v>
      </c>
      <c r="D5" s="54">
        <v>27.67558479309082</v>
      </c>
      <c r="E5" s="54">
        <v>24.660898208618164</v>
      </c>
      <c r="F5" s="49"/>
      <c r="G5" s="49"/>
      <c r="I5" s="27" t="s">
        <v>46</v>
      </c>
      <c r="J5" s="22">
        <v>1</v>
      </c>
      <c r="K5" s="24">
        <v>1.8398551051591943E-3</v>
      </c>
      <c r="L5" s="24">
        <v>1.5477351703741652E-3</v>
      </c>
      <c r="M5" s="24">
        <v>8.4338636827504497E-3</v>
      </c>
      <c r="Q5" s="22" t="s">
        <v>69</v>
      </c>
      <c r="R5" s="22">
        <f>J11/J28</f>
        <v>1</v>
      </c>
      <c r="S5" s="22">
        <f t="shared" ref="S5:U5" si="2">K11/K28</f>
        <v>0.59934728724388753</v>
      </c>
      <c r="T5" s="22">
        <f t="shared" si="2"/>
        <v>1.3901274853648469</v>
      </c>
      <c r="U5" s="22">
        <f t="shared" si="2"/>
        <v>2.2630756101603189</v>
      </c>
      <c r="W5" s="8"/>
      <c r="Y5" s="22" t="s">
        <v>51</v>
      </c>
      <c r="Z5" s="22">
        <v>1</v>
      </c>
      <c r="AA5" s="50">
        <f>K5/K28</f>
        <v>1.0200467916295779</v>
      </c>
      <c r="AB5" s="50">
        <f>L5/L28</f>
        <v>0.8935844961138919</v>
      </c>
      <c r="AC5" s="50">
        <f>M5/M28</f>
        <v>0.810060724477635</v>
      </c>
      <c r="AD5" s="8"/>
      <c r="AE5" s="8"/>
      <c r="AF5" s="7"/>
      <c r="AG5" s="7"/>
      <c r="AH5" s="7"/>
      <c r="AI5" s="7"/>
      <c r="AJ5" s="7"/>
      <c r="AK5" s="7"/>
    </row>
    <row r="6" spans="1:37" ht="16" thickBot="1" x14ac:dyDescent="0.25">
      <c r="A6" s="9" t="s">
        <v>1</v>
      </c>
      <c r="B6" s="33">
        <f t="shared" ref="B6:E6" si="3">AVERAGE(B3:B5)</f>
        <v>18.201465606689453</v>
      </c>
      <c r="C6" s="11">
        <f t="shared" si="3"/>
        <v>27.617857933044434</v>
      </c>
      <c r="D6" s="12">
        <f t="shared" si="3"/>
        <v>27.455718040466309</v>
      </c>
      <c r="E6" s="11">
        <f t="shared" si="3"/>
        <v>24.63366190592448</v>
      </c>
      <c r="F6" s="10"/>
      <c r="G6" s="10"/>
      <c r="H6" s="5"/>
      <c r="I6" s="28" t="s">
        <v>47</v>
      </c>
      <c r="J6" s="29">
        <v>1</v>
      </c>
      <c r="K6" s="29">
        <v>1.9393232123877749E-3</v>
      </c>
      <c r="L6" s="29">
        <v>2.1223207482457089E-3</v>
      </c>
      <c r="M6" s="22">
        <v>1.1174225415395428E-2</v>
      </c>
      <c r="N6" s="7"/>
      <c r="O6" s="7"/>
      <c r="P6" s="7"/>
      <c r="Q6" s="22" t="s">
        <v>70</v>
      </c>
      <c r="R6" s="22">
        <f>J12/J28</f>
        <v>1</v>
      </c>
      <c r="S6" s="22">
        <f t="shared" ref="S6:U6" si="4">K12/K28</f>
        <v>0.55137507623944304</v>
      </c>
      <c r="T6" s="22">
        <f t="shared" si="4"/>
        <v>0.42482182274929736</v>
      </c>
      <c r="U6" s="22">
        <f t="shared" si="4"/>
        <v>0.32897871996302702</v>
      </c>
      <c r="Y6" s="22" t="s">
        <v>52</v>
      </c>
      <c r="Z6" s="22">
        <v>1</v>
      </c>
      <c r="AA6" s="50">
        <f>K6/K28</f>
        <v>1.0751935927898797</v>
      </c>
      <c r="AB6" s="50">
        <f>L6/L28</f>
        <v>1.2253213293296987</v>
      </c>
      <c r="AC6" s="50">
        <f>M6/M28</f>
        <v>1.0732686080740224</v>
      </c>
      <c r="AD6" s="7"/>
    </row>
    <row r="7" spans="1:37" x14ac:dyDescent="0.2">
      <c r="A7" s="9" t="s">
        <v>2</v>
      </c>
      <c r="B7" s="34">
        <f>B6-B6</f>
        <v>0</v>
      </c>
      <c r="C7" s="14">
        <f>C6-B6</f>
        <v>9.4163923263549805</v>
      </c>
      <c r="D7" s="14">
        <f>D6-B6</f>
        <v>9.2542524337768555</v>
      </c>
      <c r="E7" s="14">
        <f>E6-B6</f>
        <v>6.4321962992350272</v>
      </c>
      <c r="F7" s="5"/>
      <c r="G7" s="5"/>
      <c r="H7" s="5"/>
      <c r="N7" s="7"/>
      <c r="O7" s="7"/>
      <c r="P7" s="7"/>
      <c r="Q7" s="22" t="s">
        <v>71</v>
      </c>
      <c r="R7" s="22">
        <f>J13/J28</f>
        <v>1</v>
      </c>
      <c r="S7" s="22">
        <f t="shared" ref="S7:U7" si="5">K13/K28</f>
        <v>0.65928046379666794</v>
      </c>
      <c r="T7" s="22">
        <f t="shared" si="5"/>
        <v>0.84848351680086043</v>
      </c>
      <c r="U7" s="22">
        <f t="shared" si="5"/>
        <v>0.47125355283324799</v>
      </c>
      <c r="AD7" s="7"/>
    </row>
    <row r="8" spans="1:37" ht="16" thickBot="1" x14ac:dyDescent="0.25">
      <c r="A8" s="9" t="s">
        <v>3</v>
      </c>
      <c r="B8" s="35">
        <v>1</v>
      </c>
      <c r="C8" s="36">
        <f>2^-C7</f>
        <v>1.4634687689111356E-3</v>
      </c>
      <c r="D8" s="36">
        <f>2^-D7</f>
        <v>1.6375419332970082E-3</v>
      </c>
      <c r="E8" s="36">
        <f>2^-E7</f>
        <v>1.1580197755831472E-2</v>
      </c>
      <c r="F8" s="5"/>
      <c r="G8" s="5"/>
      <c r="Q8" s="22" t="s">
        <v>11</v>
      </c>
      <c r="R8" s="22">
        <f>AVERAGE(R3:R7)</f>
        <v>1</v>
      </c>
      <c r="S8" s="22">
        <f t="shared" ref="S8:U8" si="6">AVERAGE(S3:S7)</f>
        <v>0.68711029902047804</v>
      </c>
      <c r="T8" s="22">
        <f t="shared" si="6"/>
        <v>0.97994753535697665</v>
      </c>
      <c r="U8" s="22">
        <f t="shared" si="6"/>
        <v>0.90634120348554847</v>
      </c>
      <c r="AD8" s="7"/>
    </row>
    <row r="9" spans="1:37" ht="16" thickBot="1" x14ac:dyDescent="0.25">
      <c r="B9" s="5"/>
      <c r="C9" s="5"/>
      <c r="D9" s="5"/>
      <c r="E9" s="5"/>
      <c r="F9" s="5"/>
      <c r="G9" s="5"/>
      <c r="H9" s="6"/>
      <c r="I9" s="27" t="s">
        <v>56</v>
      </c>
      <c r="J9" s="22">
        <v>1</v>
      </c>
      <c r="K9" s="24">
        <v>1.9525415157439806E-3</v>
      </c>
      <c r="L9" s="24">
        <v>2.2025503373409279E-3</v>
      </c>
      <c r="M9" s="24">
        <v>8.1666335834601061E-3</v>
      </c>
      <c r="N9" s="7"/>
      <c r="O9" s="6"/>
      <c r="P9" s="6"/>
      <c r="Q9" s="22" t="s">
        <v>12</v>
      </c>
      <c r="R9" s="22">
        <f>STDEV(R3:R7)</f>
        <v>0</v>
      </c>
      <c r="S9" s="22">
        <f t="shared" ref="S9:U9" si="7">STDEV(S3:S7)</f>
        <v>0.22583813336928579</v>
      </c>
      <c r="T9" s="22">
        <f t="shared" si="7"/>
        <v>0.38046489117206128</v>
      </c>
      <c r="U9" s="22">
        <f t="shared" si="7"/>
        <v>0.7790509889915076</v>
      </c>
      <c r="W9" s="6"/>
      <c r="X9" s="6"/>
      <c r="Y9" s="22" t="s">
        <v>11</v>
      </c>
      <c r="Z9" s="22">
        <f>AVERAGE(Z3:Z6)</f>
        <v>1</v>
      </c>
      <c r="AA9" s="22">
        <f>AVERAGE(AA3:AA6)</f>
        <v>1</v>
      </c>
      <c r="AB9" s="22">
        <f>AVERAGE(AB3:AB6)</f>
        <v>1</v>
      </c>
      <c r="AC9" s="22">
        <f>AVERAGE(AC3:AC6)</f>
        <v>0.99999999999999989</v>
      </c>
      <c r="AE9" s="45"/>
    </row>
    <row r="10" spans="1:37" x14ac:dyDescent="0.2">
      <c r="B10" s="31" t="s">
        <v>85</v>
      </c>
      <c r="C10" s="32" t="s">
        <v>136</v>
      </c>
      <c r="D10" s="32" t="s">
        <v>145</v>
      </c>
      <c r="E10" s="31" t="s">
        <v>127</v>
      </c>
      <c r="F10" s="18"/>
      <c r="G10" s="18"/>
      <c r="I10" s="27" t="s">
        <v>57</v>
      </c>
      <c r="J10" s="22">
        <v>1</v>
      </c>
      <c r="K10" s="24">
        <v>9.7945536883014433E-4</v>
      </c>
      <c r="L10" s="24">
        <v>1.670846846663314E-3</v>
      </c>
      <c r="M10" s="24">
        <v>7.1214421421229232E-3</v>
      </c>
      <c r="N10" s="7"/>
      <c r="Q10" s="22" t="s">
        <v>13</v>
      </c>
      <c r="R10" s="22">
        <f>R9/SQRT(5)</f>
        <v>0</v>
      </c>
      <c r="S10" s="22">
        <f>S9/SQRT(5)</f>
        <v>0.10099788362507732</v>
      </c>
      <c r="T10" s="22">
        <f t="shared" ref="T10:U10" si="8">T9/SQRT(5)</f>
        <v>0.17014907194255771</v>
      </c>
      <c r="U10" s="22">
        <f t="shared" si="8"/>
        <v>0.34840219386469023</v>
      </c>
      <c r="W10" s="45"/>
      <c r="X10" s="6"/>
      <c r="Y10" s="22" t="s">
        <v>12</v>
      </c>
      <c r="Z10" s="22">
        <f>STDEV(Z3:Z6)</f>
        <v>0</v>
      </c>
      <c r="AA10" s="22">
        <f>STDEV(AA3:AA6)</f>
        <v>0.12956055149398266</v>
      </c>
      <c r="AB10" s="22">
        <f>STDEV(AB3:AB6)</f>
        <v>0.15188924734029502</v>
      </c>
      <c r="AC10" s="22">
        <f>STDEV(AC3:AC6)</f>
        <v>0.13424770780704873</v>
      </c>
      <c r="AE10" s="45"/>
    </row>
    <row r="11" spans="1:37" ht="16" thickBot="1" x14ac:dyDescent="0.25">
      <c r="B11" s="54">
        <v>18.100208282470703</v>
      </c>
      <c r="C11" s="54">
        <v>27.157447814941406</v>
      </c>
      <c r="D11" s="54">
        <v>27.141729354858398</v>
      </c>
      <c r="E11" s="54">
        <v>24.786067962646484</v>
      </c>
      <c r="F11" s="49"/>
      <c r="G11" s="49"/>
      <c r="H11" s="5"/>
      <c r="I11" s="28" t="s">
        <v>58</v>
      </c>
      <c r="J11" s="29">
        <v>1</v>
      </c>
      <c r="K11" s="29">
        <v>1.081040767195925E-3</v>
      </c>
      <c r="L11" s="29">
        <v>2.4077736462078739E-3</v>
      </c>
      <c r="M11" s="22">
        <v>2.3561778300209869E-2</v>
      </c>
      <c r="Q11" s="23" t="s">
        <v>14</v>
      </c>
      <c r="R11" s="23" t="e">
        <f>TTEST(R3:R7,Z3:Z6,2,2)</f>
        <v>#DIV/0!</v>
      </c>
      <c r="S11" s="23">
        <f>TTEST(S3:S7,AA3:AA6,2,2)</f>
        <v>4.4313549106044701E-2</v>
      </c>
      <c r="T11" s="23">
        <f>TTEST(T3:T7,AB3:AB6,2,2)</f>
        <v>0.92450271033996712</v>
      </c>
      <c r="U11" s="23">
        <f>TTEST(U3:U7,AC3:AC6,2,2)</f>
        <v>0.82132049597524592</v>
      </c>
      <c r="V11" s="6"/>
      <c r="Y11" s="22" t="s">
        <v>13</v>
      </c>
      <c r="Z11" s="22">
        <f>Z10/SQRT(6)</f>
        <v>0</v>
      </c>
      <c r="AA11" s="22">
        <f>AA10/SQRT(4)</f>
        <v>6.4780275746991328E-2</v>
      </c>
      <c r="AB11" s="22">
        <f t="shared" ref="AB11:AC11" si="9">AB10/SQRT(4)</f>
        <v>7.594462367014751E-2</v>
      </c>
      <c r="AC11" s="22">
        <f t="shared" si="9"/>
        <v>6.7123853903524364E-2</v>
      </c>
    </row>
    <row r="12" spans="1:37" ht="16" thickBot="1" x14ac:dyDescent="0.25">
      <c r="B12" s="54">
        <v>18.435703277587891</v>
      </c>
      <c r="C12" s="54"/>
      <c r="D12" s="54">
        <v>27.619102478027344</v>
      </c>
      <c r="E12" s="54">
        <v>24.739925384521484</v>
      </c>
      <c r="F12" s="49"/>
      <c r="G12" s="49"/>
      <c r="I12" s="28" t="s">
        <v>59</v>
      </c>
      <c r="J12" s="29">
        <v>1</v>
      </c>
      <c r="K12" s="29">
        <v>9.9451344507053667E-4</v>
      </c>
      <c r="L12" s="29">
        <v>7.3581365732171787E-4</v>
      </c>
      <c r="M12" s="22">
        <v>3.4251280118327804E-3</v>
      </c>
      <c r="S12" s="3" t="s">
        <v>36</v>
      </c>
      <c r="V12" s="8"/>
      <c r="X12" s="21"/>
      <c r="Y12" s="21"/>
      <c r="Z12" s="39"/>
      <c r="AA12" s="39"/>
      <c r="AB12" s="39"/>
      <c r="AC12" s="39"/>
      <c r="AF12" s="39"/>
      <c r="AG12" s="39"/>
      <c r="AH12" s="39"/>
      <c r="AI12" s="39"/>
      <c r="AJ12" s="39"/>
      <c r="AK12" s="39"/>
    </row>
    <row r="13" spans="1:37" ht="16" thickBot="1" x14ac:dyDescent="0.25">
      <c r="B13" s="54">
        <v>17.973180770874023</v>
      </c>
      <c r="C13" s="54">
        <v>27.15399169921875</v>
      </c>
      <c r="D13" s="54">
        <v>27.555997848510742</v>
      </c>
      <c r="E13" s="54">
        <v>24.721136093139648</v>
      </c>
      <c r="F13" s="49"/>
      <c r="G13" s="49"/>
      <c r="H13" s="5"/>
      <c r="I13" s="28" t="s">
        <v>67</v>
      </c>
      <c r="J13" s="29">
        <v>1</v>
      </c>
      <c r="K13" s="29">
        <v>1.1891420442685981E-3</v>
      </c>
      <c r="L13" s="29">
        <v>1.4696179109491543E-3</v>
      </c>
      <c r="M13" s="22">
        <v>4.9064077599495839E-3</v>
      </c>
      <c r="X13" s="21"/>
      <c r="Y13" s="21"/>
      <c r="Z13" s="39"/>
      <c r="AA13" s="39"/>
      <c r="AB13" s="39"/>
      <c r="AC13" s="39"/>
      <c r="AF13" s="39"/>
      <c r="AG13" s="39"/>
      <c r="AH13" s="39"/>
      <c r="AI13" s="39"/>
      <c r="AJ13" s="39"/>
      <c r="AK13" s="39"/>
    </row>
    <row r="14" spans="1:37" x14ac:dyDescent="0.2">
      <c r="A14" s="9" t="s">
        <v>1</v>
      </c>
      <c r="B14" s="38">
        <f t="shared" ref="B14:E14" si="10">AVERAGE(B11:B13)</f>
        <v>18.169697443644207</v>
      </c>
      <c r="C14" s="13">
        <f t="shared" si="10"/>
        <v>27.155719757080078</v>
      </c>
      <c r="D14" s="16">
        <f t="shared" si="10"/>
        <v>27.43894322713216</v>
      </c>
      <c r="E14" s="15">
        <f t="shared" si="10"/>
        <v>24.749043146769207</v>
      </c>
      <c r="F14" s="10"/>
      <c r="G14" s="10"/>
      <c r="H14" s="5"/>
      <c r="S14" s="18"/>
      <c r="T14" s="18"/>
      <c r="U14" s="18"/>
      <c r="V14" s="8"/>
      <c r="X14" s="21"/>
      <c r="Y14" s="21"/>
      <c r="Z14" s="39"/>
      <c r="AA14" s="39"/>
      <c r="AB14" s="39"/>
      <c r="AC14" s="39"/>
      <c r="AF14" s="39"/>
      <c r="AG14" s="39"/>
      <c r="AH14" s="39"/>
      <c r="AI14" s="39"/>
      <c r="AJ14" s="39"/>
      <c r="AK14" s="39"/>
    </row>
    <row r="15" spans="1:37" x14ac:dyDescent="0.2">
      <c r="A15" s="9" t="s">
        <v>2</v>
      </c>
      <c r="B15" s="34">
        <f>B14-B14</f>
        <v>0</v>
      </c>
      <c r="C15" s="14">
        <f>C14-B14</f>
        <v>8.9860223134358712</v>
      </c>
      <c r="D15" s="14">
        <f>D14-B14</f>
        <v>9.2692457834879534</v>
      </c>
      <c r="E15" s="14">
        <f>E14-B14</f>
        <v>6.579345703125</v>
      </c>
      <c r="F15" s="5"/>
      <c r="G15" s="5"/>
      <c r="H15" s="5"/>
      <c r="X15" s="21"/>
      <c r="Y15" s="21"/>
      <c r="Z15" s="39"/>
      <c r="AA15" s="39"/>
      <c r="AB15" s="39"/>
      <c r="AC15" s="39"/>
      <c r="AF15" s="39"/>
      <c r="AG15" s="39"/>
      <c r="AH15" s="39"/>
      <c r="AI15" s="39"/>
      <c r="AJ15" s="39"/>
      <c r="AK15" s="39"/>
    </row>
    <row r="16" spans="1:37" ht="16" thickBot="1" x14ac:dyDescent="0.25">
      <c r="A16" s="9" t="s">
        <v>3</v>
      </c>
      <c r="B16" s="35">
        <v>1</v>
      </c>
      <c r="C16" s="36">
        <f>2^-C15</f>
        <v>1.972140000788864E-3</v>
      </c>
      <c r="D16" s="36">
        <f>2^-D15</f>
        <v>1.6206117448480932E-3</v>
      </c>
      <c r="E16" s="36">
        <f>2^-E15</f>
        <v>1.0457300583626162E-2</v>
      </c>
      <c r="F16" s="5"/>
      <c r="G16" s="5"/>
      <c r="H16" s="6"/>
      <c r="X16" s="21"/>
      <c r="Y16" s="21"/>
      <c r="Z16" s="39"/>
      <c r="AA16" s="39"/>
      <c r="AB16" s="39"/>
      <c r="AC16" s="39"/>
      <c r="AF16" s="39"/>
      <c r="AG16" s="39"/>
      <c r="AH16" s="39"/>
      <c r="AI16" s="39"/>
      <c r="AJ16" s="39"/>
      <c r="AK16" s="39"/>
    </row>
    <row r="17" spans="1:37" ht="16" thickBot="1" x14ac:dyDescent="0.25">
      <c r="B17" s="5"/>
      <c r="C17" s="5"/>
      <c r="D17" s="5"/>
      <c r="E17" s="5"/>
      <c r="F17" s="5"/>
      <c r="G17" s="5"/>
      <c r="K17" s="5"/>
      <c r="L17" s="5"/>
      <c r="X17" s="21"/>
      <c r="AF17" s="39"/>
    </row>
    <row r="18" spans="1:37" x14ac:dyDescent="0.2">
      <c r="B18" s="31" t="s">
        <v>86</v>
      </c>
      <c r="C18" s="32" t="s">
        <v>137</v>
      </c>
      <c r="D18" s="32" t="s">
        <v>146</v>
      </c>
      <c r="E18" s="31" t="s">
        <v>128</v>
      </c>
      <c r="F18" s="18"/>
      <c r="G18" s="18"/>
      <c r="H18" s="5"/>
      <c r="I18" s="5"/>
      <c r="J18" s="40"/>
      <c r="K18" s="40"/>
      <c r="L18" s="40"/>
      <c r="M18" s="51"/>
      <c r="N18" s="51"/>
      <c r="O18" s="51"/>
      <c r="P18" s="7"/>
      <c r="X18" s="21"/>
      <c r="Y18" s="21"/>
      <c r="Z18" s="39"/>
      <c r="AA18" s="39"/>
      <c r="AB18" s="39"/>
      <c r="AC18" s="39"/>
      <c r="AF18" s="39"/>
      <c r="AG18" s="39"/>
      <c r="AH18" s="39"/>
      <c r="AI18" s="39"/>
      <c r="AJ18" s="39"/>
      <c r="AK18" s="39"/>
    </row>
    <row r="19" spans="1:37" x14ac:dyDescent="0.2">
      <c r="B19" s="54">
        <v>19.018215179443359</v>
      </c>
      <c r="C19" s="54"/>
      <c r="D19" s="54">
        <v>28.313587188720703</v>
      </c>
      <c r="E19" s="54">
        <v>26.001354217529297</v>
      </c>
      <c r="F19" s="49"/>
      <c r="G19" s="49"/>
      <c r="H19"/>
      <c r="AF19" s="39"/>
    </row>
    <row r="20" spans="1:37" x14ac:dyDescent="0.2">
      <c r="B20" s="54">
        <v>19.085247039794922</v>
      </c>
      <c r="C20" s="54">
        <v>28.168750762939453</v>
      </c>
      <c r="D20" s="54">
        <v>28.461126327514648</v>
      </c>
      <c r="E20" s="54">
        <v>25.988348007202148</v>
      </c>
      <c r="F20" s="49"/>
      <c r="G20" s="49"/>
      <c r="H20"/>
      <c r="R20" s="7"/>
      <c r="S20" s="7"/>
      <c r="T20" s="7"/>
      <c r="Y20" s="21"/>
      <c r="Z20"/>
      <c r="AA20"/>
      <c r="AB20"/>
      <c r="AC20"/>
      <c r="AF20"/>
      <c r="AG20"/>
      <c r="AH20"/>
      <c r="AI20"/>
      <c r="AJ20"/>
      <c r="AK20"/>
    </row>
    <row r="21" spans="1:37" x14ac:dyDescent="0.2">
      <c r="B21" s="54"/>
      <c r="C21" s="54">
        <v>28.107095718383789</v>
      </c>
      <c r="D21" s="54"/>
      <c r="E21" s="54">
        <v>25.834262847900391</v>
      </c>
      <c r="F21" s="49"/>
      <c r="G21" s="49"/>
      <c r="H21"/>
      <c r="R21" s="18"/>
      <c r="S21" s="18"/>
      <c r="T21" s="18"/>
      <c r="Y21" s="21"/>
      <c r="Z21"/>
      <c r="AA21"/>
      <c r="AB21"/>
      <c r="AC21"/>
      <c r="AF21"/>
      <c r="AG21"/>
      <c r="AH21"/>
      <c r="AI21"/>
      <c r="AJ21"/>
      <c r="AK21"/>
    </row>
    <row r="22" spans="1:37" x14ac:dyDescent="0.2">
      <c r="A22" s="9" t="s">
        <v>1</v>
      </c>
      <c r="B22" s="37">
        <f t="shared" ref="B22:E22" si="11">AVERAGE(B19:B21)</f>
        <v>19.051731109619141</v>
      </c>
      <c r="C22" s="15">
        <f t="shared" si="11"/>
        <v>28.137923240661621</v>
      </c>
      <c r="D22" s="16">
        <f t="shared" si="11"/>
        <v>28.387356758117676</v>
      </c>
      <c r="E22" s="11">
        <f t="shared" si="11"/>
        <v>25.941321690877277</v>
      </c>
      <c r="F22" s="17"/>
      <c r="G22" s="10"/>
      <c r="I22" s="40"/>
      <c r="J22" s="40"/>
      <c r="K22" s="40"/>
      <c r="L22" s="40"/>
      <c r="M22" s="40"/>
      <c r="N22" s="40"/>
      <c r="O22" s="40"/>
      <c r="P22" s="21"/>
      <c r="Y22" s="21"/>
      <c r="Z22"/>
      <c r="AA22"/>
      <c r="AB22"/>
      <c r="AC22"/>
      <c r="AF22"/>
      <c r="AG22"/>
      <c r="AH22"/>
      <c r="AI22"/>
      <c r="AJ22"/>
      <c r="AK22"/>
    </row>
    <row r="23" spans="1:37" x14ac:dyDescent="0.2">
      <c r="A23" s="9" t="s">
        <v>2</v>
      </c>
      <c r="B23" s="34">
        <f>B22-B22</f>
        <v>0</v>
      </c>
      <c r="C23" s="14">
        <f>C22-B22</f>
        <v>9.0861921310424805</v>
      </c>
      <c r="D23" s="14">
        <f>D22-B22</f>
        <v>9.3356256484985352</v>
      </c>
      <c r="E23" s="14">
        <f>E22-B22</f>
        <v>6.8895905812581368</v>
      </c>
      <c r="F23" s="5"/>
      <c r="G23" s="5"/>
      <c r="I23"/>
      <c r="J23"/>
      <c r="K23"/>
      <c r="L23"/>
      <c r="M23"/>
      <c r="N23" s="40"/>
      <c r="O23"/>
      <c r="P23" s="21"/>
      <c r="Y23" s="21"/>
      <c r="Z23"/>
      <c r="AA23"/>
      <c r="AB23"/>
      <c r="AC23"/>
      <c r="AF23"/>
      <c r="AG23"/>
      <c r="AH23"/>
      <c r="AI23"/>
      <c r="AJ23"/>
      <c r="AK23"/>
    </row>
    <row r="24" spans="1:37" ht="16" thickBot="1" x14ac:dyDescent="0.25">
      <c r="A24" s="9" t="s">
        <v>3</v>
      </c>
      <c r="B24" s="35">
        <v>1</v>
      </c>
      <c r="C24" s="36">
        <f>2^-C23</f>
        <v>1.8398551051591943E-3</v>
      </c>
      <c r="D24" s="36">
        <f>2^-D23</f>
        <v>1.5477351703741652E-3</v>
      </c>
      <c r="E24" s="36">
        <f>2^-E23</f>
        <v>8.4338636827504497E-3</v>
      </c>
      <c r="F24" s="5"/>
      <c r="G24" s="5"/>
      <c r="I24"/>
      <c r="J24"/>
      <c r="K24"/>
      <c r="L24"/>
      <c r="M24"/>
      <c r="N24" s="40"/>
      <c r="O24"/>
      <c r="P24" s="21"/>
      <c r="Q24" s="7"/>
      <c r="R24" s="21"/>
      <c r="S24" s="21"/>
      <c r="W24" s="18"/>
    </row>
    <row r="25" spans="1:37" ht="16" thickBot="1" x14ac:dyDescent="0.25">
      <c r="B25" s="5"/>
      <c r="C25" s="5"/>
      <c r="D25" s="5"/>
      <c r="E25" s="5"/>
      <c r="F25" s="5"/>
      <c r="T25" s="8"/>
      <c r="U25" s="8"/>
    </row>
    <row r="26" spans="1:37" x14ac:dyDescent="0.2">
      <c r="B26" s="31" t="s">
        <v>87</v>
      </c>
      <c r="C26" s="32" t="s">
        <v>138</v>
      </c>
      <c r="D26" s="32" t="s">
        <v>147</v>
      </c>
      <c r="E26" s="31" t="s">
        <v>129</v>
      </c>
      <c r="F26" s="18"/>
      <c r="T26" s="8"/>
      <c r="U26" s="8"/>
    </row>
    <row r="27" spans="1:37" ht="16" thickBot="1" x14ac:dyDescent="0.25">
      <c r="B27" s="54">
        <v>19.668031692504883</v>
      </c>
      <c r="C27" s="54">
        <v>28.51429557800293</v>
      </c>
      <c r="D27" s="54">
        <v>28.634246826171875</v>
      </c>
      <c r="E27" s="54">
        <v>26.191659927368164</v>
      </c>
      <c r="F27" s="49"/>
      <c r="T27" s="8"/>
      <c r="U27" s="8"/>
    </row>
    <row r="28" spans="1:37" x14ac:dyDescent="0.2">
      <c r="B28" s="54">
        <v>19.696884155273438</v>
      </c>
      <c r="C28" s="54">
        <v>29.015584945678711</v>
      </c>
      <c r="D28" s="54">
        <v>28.656929016113281</v>
      </c>
      <c r="E28" s="54">
        <v>26.256593704223633</v>
      </c>
      <c r="F28" s="49"/>
      <c r="I28" s="25" t="s">
        <v>53</v>
      </c>
      <c r="J28" s="30">
        <f>AVERAGE(J3:J6)</f>
        <v>1</v>
      </c>
      <c r="K28" s="30">
        <f>AVERAGE(K3:K6)</f>
        <v>1.8036967718117422E-3</v>
      </c>
      <c r="L28" s="30">
        <f>AVERAGE(L3:L6)</f>
        <v>1.7320523991912438E-3</v>
      </c>
      <c r="M28" s="22">
        <f>AVERAGE(M3:M6)</f>
        <v>1.0411396859400878E-2</v>
      </c>
      <c r="T28" s="8"/>
      <c r="U28" s="8"/>
    </row>
    <row r="29" spans="1:37" x14ac:dyDescent="0.2">
      <c r="B29" s="54">
        <v>19.931423187255859</v>
      </c>
      <c r="C29" s="54">
        <v>28.797151565551758</v>
      </c>
      <c r="D29" s="54"/>
      <c r="E29" s="54">
        <v>26.299129486083984</v>
      </c>
      <c r="F29" s="49"/>
      <c r="I29" s="27" t="s">
        <v>64</v>
      </c>
      <c r="J29" s="22">
        <f>AVERAGE(J9:J13)</f>
        <v>1</v>
      </c>
      <c r="K29" s="22">
        <f t="shared" ref="K29:M29" si="12">AVERAGE(K9:K13)</f>
        <v>1.2393386282218369E-3</v>
      </c>
      <c r="L29" s="22">
        <f t="shared" si="12"/>
        <v>1.6973204796965978E-3</v>
      </c>
      <c r="M29" s="22">
        <f t="shared" si="12"/>
        <v>9.4362779595150523E-3</v>
      </c>
      <c r="T29" s="8"/>
      <c r="U29" s="8"/>
    </row>
    <row r="30" spans="1:37" x14ac:dyDescent="0.2">
      <c r="A30" s="9" t="s">
        <v>1</v>
      </c>
      <c r="B30" s="38">
        <f t="shared" ref="B30:E30" si="13">AVERAGE(B27:B29)</f>
        <v>19.765446345011394</v>
      </c>
      <c r="C30" s="13">
        <f t="shared" si="13"/>
        <v>28.775677363077801</v>
      </c>
      <c r="D30" s="16">
        <f t="shared" si="13"/>
        <v>28.645587921142578</v>
      </c>
      <c r="E30" s="15">
        <f t="shared" si="13"/>
        <v>26.249127705891926</v>
      </c>
      <c r="F30" s="10"/>
      <c r="I30" s="27" t="s">
        <v>54</v>
      </c>
      <c r="J30" s="22">
        <f>STDEV(J3:J6)</f>
        <v>0</v>
      </c>
      <c r="K30" s="22">
        <f>STDEV(K3:K6)</f>
        <v>2.3368794848384447E-4</v>
      </c>
      <c r="L30" s="22">
        <f>STDEV(L3:L6)</f>
        <v>2.630801352671084E-4</v>
      </c>
      <c r="M30" s="22">
        <f>STDEV(M3:M6)</f>
        <v>1.3977061634440644E-3</v>
      </c>
      <c r="T30" s="8"/>
      <c r="U30" s="8"/>
    </row>
    <row r="31" spans="1:37" x14ac:dyDescent="0.2">
      <c r="A31" s="9" t="s">
        <v>2</v>
      </c>
      <c r="B31" s="34">
        <f>B30-B30</f>
        <v>0</v>
      </c>
      <c r="C31" s="14">
        <f>C30-B30</f>
        <v>9.0102310180664062</v>
      </c>
      <c r="D31" s="14">
        <f>D30-B30</f>
        <v>8.8801415761311837</v>
      </c>
      <c r="E31" s="14">
        <f>E30-B30</f>
        <v>6.4836813608805315</v>
      </c>
      <c r="F31" s="5"/>
      <c r="I31" s="27" t="s">
        <v>65</v>
      </c>
      <c r="J31" s="22">
        <f>STDEV(J9:J13)</f>
        <v>0</v>
      </c>
      <c r="K31" s="22">
        <f t="shared" ref="K31:M31" si="14">STDEV(K9:K13)</f>
        <v>4.0734351211017052E-4</v>
      </c>
      <c r="L31" s="22">
        <f t="shared" si="14"/>
        <v>6.589851275626054E-4</v>
      </c>
      <c r="M31" s="22">
        <f t="shared" si="14"/>
        <v>8.1110090200993291E-3</v>
      </c>
      <c r="R31" s="22"/>
      <c r="S31" s="47" t="s">
        <v>74</v>
      </c>
      <c r="T31" s="47" t="s">
        <v>94</v>
      </c>
      <c r="U31" s="47" t="s">
        <v>105</v>
      </c>
      <c r="V31" s="47" t="s">
        <v>116</v>
      </c>
    </row>
    <row r="32" spans="1:37" ht="16" thickBot="1" x14ac:dyDescent="0.25">
      <c r="A32" s="9" t="s">
        <v>3</v>
      </c>
      <c r="B32" s="35">
        <v>1</v>
      </c>
      <c r="C32" s="36">
        <f>2^-C31</f>
        <v>1.9393232123877749E-3</v>
      </c>
      <c r="D32" s="36">
        <f>2^-D31</f>
        <v>2.1223207482457089E-3</v>
      </c>
      <c r="E32" s="36">
        <f>2^-E31</f>
        <v>1.1174225415395428E-2</v>
      </c>
      <c r="F32" s="5"/>
      <c r="I32" s="27" t="s">
        <v>63</v>
      </c>
      <c r="J32" s="22">
        <f>J30/SQRT(6)</f>
        <v>0</v>
      </c>
      <c r="K32" s="22">
        <f>K30/SQRT(4)</f>
        <v>1.1684397424192224E-4</v>
      </c>
      <c r="L32" s="22">
        <f t="shared" ref="L32:M32" si="15">L30/SQRT(4)</f>
        <v>1.315400676335542E-4</v>
      </c>
      <c r="M32" s="22">
        <f t="shared" si="15"/>
        <v>6.9885308172203218E-4</v>
      </c>
      <c r="R32" s="22" t="s">
        <v>53</v>
      </c>
      <c r="S32" s="22">
        <v>1</v>
      </c>
      <c r="T32" s="22">
        <v>1</v>
      </c>
      <c r="U32" s="22">
        <v>1</v>
      </c>
      <c r="V32" s="22">
        <v>0.99999999999999967</v>
      </c>
    </row>
    <row r="33" spans="2:28" x14ac:dyDescent="0.2">
      <c r="B33" s="5"/>
      <c r="C33" s="5"/>
      <c r="D33" s="5"/>
      <c r="E33" s="5"/>
      <c r="F33" s="5"/>
      <c r="I33" s="27" t="s">
        <v>62</v>
      </c>
      <c r="J33" s="22">
        <f>J31/SQRT(5)</f>
        <v>0</v>
      </c>
      <c r="K33" s="22">
        <f t="shared" ref="K33:M33" si="16">K31/SQRT(5)</f>
        <v>1.8216955665437002E-4</v>
      </c>
      <c r="L33" s="22">
        <f t="shared" si="16"/>
        <v>2.9470710827827118E-4</v>
      </c>
      <c r="M33" s="22">
        <f t="shared" si="16"/>
        <v>3.6273535070112115E-3</v>
      </c>
      <c r="R33" s="22" t="s">
        <v>153</v>
      </c>
      <c r="S33" s="22">
        <v>1</v>
      </c>
      <c r="T33" s="22">
        <v>0.68711029902047804</v>
      </c>
      <c r="U33" s="22">
        <v>0.97994753535697665</v>
      </c>
      <c r="V33" s="22">
        <v>0.90634120348554847</v>
      </c>
    </row>
    <row r="34" spans="2:28" ht="16" thickBot="1" x14ac:dyDescent="0.25">
      <c r="F34" s="18"/>
      <c r="I34" s="28" t="s">
        <v>4</v>
      </c>
      <c r="J34" s="29" t="e">
        <f>TTEST(J3:J6,J9:J13,2,2)</f>
        <v>#DIV/0!</v>
      </c>
      <c r="K34" s="29">
        <f>TTEST(K3:K6,K9:K13,2,2)</f>
        <v>4.4313549106044618E-2</v>
      </c>
      <c r="L34" s="29">
        <f>TTEST(L3:L6,L9:L13,2,2)</f>
        <v>0.92450271033996712</v>
      </c>
      <c r="M34" s="22">
        <f>TTEST(M3:M6,M9:M13,2,2)</f>
        <v>0.82132049597524592</v>
      </c>
      <c r="R34" s="50" t="s">
        <v>55</v>
      </c>
      <c r="S34" s="52">
        <v>0</v>
      </c>
      <c r="T34" s="52">
        <v>6.4780275746991328E-2</v>
      </c>
      <c r="U34" s="52">
        <v>7.594462367014751E-2</v>
      </c>
      <c r="V34" s="22">
        <v>6.7123853903524364E-2</v>
      </c>
    </row>
    <row r="35" spans="2:28" x14ac:dyDescent="0.2">
      <c r="F35" s="49"/>
      <c r="K35" s="3" t="s">
        <v>36</v>
      </c>
      <c r="R35" s="22" t="s">
        <v>60</v>
      </c>
      <c r="S35" s="22">
        <v>0</v>
      </c>
      <c r="T35" s="22">
        <v>5.9901191979361203E-2</v>
      </c>
      <c r="U35" s="22">
        <v>0.17478301991780146</v>
      </c>
      <c r="V35" s="48">
        <v>8.8775836955297283E-2</v>
      </c>
      <c r="W35" s="8"/>
    </row>
    <row r="36" spans="2:28" x14ac:dyDescent="0.2">
      <c r="F36" s="49"/>
    </row>
    <row r="37" spans="2:28" x14ac:dyDescent="0.2">
      <c r="F37" s="49"/>
    </row>
    <row r="38" spans="2:28" x14ac:dyDescent="0.2">
      <c r="F38" s="10"/>
    </row>
    <row r="39" spans="2:28" x14ac:dyDescent="0.2">
      <c r="F39" s="5"/>
    </row>
    <row r="40" spans="2:28" x14ac:dyDescent="0.2">
      <c r="F40" s="5"/>
      <c r="X40" s="21"/>
    </row>
    <row r="41" spans="2:28" x14ac:dyDescent="0.2">
      <c r="F41" s="5"/>
      <c r="G41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9"/>
      <c r="T41" s="39"/>
      <c r="V41" s="8"/>
      <c r="X41" s="21"/>
    </row>
    <row r="42" spans="2:28" x14ac:dyDescent="0.2">
      <c r="F42" s="18"/>
      <c r="G42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V42" s="8"/>
      <c r="X42" s="21"/>
    </row>
    <row r="43" spans="2:28" x14ac:dyDescent="0.2">
      <c r="F43" s="21"/>
      <c r="G43"/>
      <c r="H43" s="46"/>
      <c r="I43" s="46"/>
      <c r="J43" s="46"/>
      <c r="K43" s="39"/>
      <c r="L43" s="46"/>
      <c r="M43" s="46"/>
      <c r="N43" s="46"/>
      <c r="O43" s="46"/>
      <c r="P43" s="46"/>
      <c r="Q43" s="46"/>
      <c r="R43" s="46"/>
      <c r="S43" s="46"/>
      <c r="T43" s="46"/>
      <c r="X43" s="21"/>
    </row>
    <row r="44" spans="2:28" x14ac:dyDescent="0.2">
      <c r="F44" s="21"/>
      <c r="G44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X44" s="21"/>
    </row>
    <row r="45" spans="2:28" x14ac:dyDescent="0.2">
      <c r="F45" s="49"/>
      <c r="G45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X45" s="21"/>
    </row>
    <row r="46" spans="2:28" x14ac:dyDescent="0.2">
      <c r="F46" s="17"/>
      <c r="G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V46" s="8"/>
      <c r="X46" s="21"/>
    </row>
    <row r="47" spans="2:28" x14ac:dyDescent="0.2">
      <c r="F47" s="5"/>
      <c r="G47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X47" s="21"/>
    </row>
    <row r="48" spans="2:28" x14ac:dyDescent="0.2">
      <c r="F48" s="5"/>
      <c r="G48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V48" s="8"/>
      <c r="X48" s="21"/>
      <c r="AA48" s="46"/>
      <c r="AB48" s="46"/>
    </row>
    <row r="49" spans="1:29" x14ac:dyDescent="0.2">
      <c r="G49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V49" s="8"/>
      <c r="X49"/>
      <c r="AA49" s="46"/>
      <c r="AB49" s="46"/>
    </row>
    <row r="50" spans="1:29" x14ac:dyDescent="0.2">
      <c r="I50" s="21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</row>
    <row r="51" spans="1:29" x14ac:dyDescent="0.2">
      <c r="I51" s="21"/>
      <c r="J51" s="46"/>
      <c r="K51" s="21"/>
      <c r="L51" s="46"/>
      <c r="M51" s="46"/>
      <c r="N51" s="46"/>
      <c r="O51" s="39"/>
      <c r="P51" s="46"/>
      <c r="Q51" s="46"/>
      <c r="R51" s="39"/>
      <c r="S51" s="46"/>
      <c r="T51" s="39"/>
    </row>
    <row r="52" spans="1:29" x14ac:dyDescent="0.2">
      <c r="I52" s="10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39"/>
    </row>
    <row r="53" spans="1:29" x14ac:dyDescent="0.2">
      <c r="G53" s="39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8"/>
      <c r="V53" s="8"/>
    </row>
    <row r="54" spans="1:29" x14ac:dyDescent="0.2">
      <c r="G54" s="39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</row>
    <row r="55" spans="1:29" x14ac:dyDescent="0.2">
      <c r="G55" s="39"/>
      <c r="H55" s="46"/>
      <c r="I55" s="46"/>
      <c r="J55" s="46"/>
      <c r="K55" s="39"/>
      <c r="L55" s="46"/>
      <c r="M55" s="46"/>
      <c r="N55" s="46"/>
      <c r="O55" s="46"/>
      <c r="P55" s="46"/>
      <c r="Q55" s="46"/>
      <c r="R55" s="46"/>
      <c r="S55" s="46"/>
      <c r="T55" s="46"/>
      <c r="U55" s="8"/>
      <c r="V55" s="8"/>
    </row>
    <row r="56" spans="1:29" x14ac:dyDescent="0.2">
      <c r="G56" s="39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8"/>
      <c r="V56" s="8"/>
    </row>
    <row r="57" spans="1:29" x14ac:dyDescent="0.2">
      <c r="G57" s="39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</row>
    <row r="58" spans="1:29" x14ac:dyDescent="0.2">
      <c r="G58" s="39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</row>
    <row r="59" spans="1:29" x14ac:dyDescent="0.2">
      <c r="A59" s="19"/>
      <c r="B59" s="19"/>
      <c r="C59" s="19"/>
      <c r="D59" s="19"/>
      <c r="E59" s="19"/>
      <c r="G59" s="39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7"/>
      <c r="T59" s="7"/>
      <c r="X59"/>
      <c r="Y59"/>
      <c r="Z59" s="39"/>
      <c r="AA59" s="46"/>
      <c r="AB59" s="46"/>
      <c r="AC59" s="39"/>
    </row>
    <row r="60" spans="1:29" ht="20" thickBot="1" x14ac:dyDescent="0.3">
      <c r="A60" s="1" t="s">
        <v>30</v>
      </c>
      <c r="B60" s="2" t="s">
        <v>0</v>
      </c>
      <c r="G60" s="39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U60" s="8"/>
      <c r="V60" s="8"/>
      <c r="X60"/>
      <c r="Y60"/>
      <c r="Z60" s="39"/>
      <c r="AA60" s="46"/>
      <c r="AB60" s="46"/>
      <c r="AC60" s="39"/>
    </row>
    <row r="61" spans="1:29" x14ac:dyDescent="0.2">
      <c r="B61" s="31" t="s">
        <v>88</v>
      </c>
      <c r="C61" s="32" t="s">
        <v>139</v>
      </c>
      <c r="D61" s="32" t="s">
        <v>148</v>
      </c>
      <c r="E61" s="31" t="s">
        <v>130</v>
      </c>
      <c r="F61" s="6"/>
      <c r="G61" s="39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7"/>
      <c r="T61" s="7"/>
      <c r="X61"/>
      <c r="AA61" s="46"/>
      <c r="AB61" s="46"/>
    </row>
    <row r="62" spans="1:29" x14ac:dyDescent="0.2">
      <c r="B62" s="54">
        <v>18.086172103881836</v>
      </c>
      <c r="C62" s="57">
        <v>26.852659225463867</v>
      </c>
      <c r="D62" s="57">
        <v>26.790187835693359</v>
      </c>
      <c r="E62" s="57">
        <v>24.993625640869141</v>
      </c>
      <c r="F62" s="49"/>
      <c r="G62" s="49"/>
      <c r="Q62" s="7"/>
      <c r="R62" s="7"/>
      <c r="S62" s="7"/>
      <c r="T62" s="7"/>
      <c r="U62" s="8"/>
      <c r="V62" s="8"/>
      <c r="X62"/>
      <c r="AA62" s="46"/>
      <c r="AB62" s="46"/>
    </row>
    <row r="63" spans="1:29" x14ac:dyDescent="0.2">
      <c r="B63" s="54">
        <v>18.395484924316406</v>
      </c>
      <c r="C63" s="57"/>
      <c r="D63" s="57">
        <v>27.206302642822266</v>
      </c>
      <c r="E63" s="57">
        <v>25.101861953735352</v>
      </c>
      <c r="F63" s="49"/>
      <c r="G63" s="49"/>
      <c r="U63" s="8"/>
      <c r="V63" s="8"/>
      <c r="X63"/>
      <c r="AB63" s="46"/>
    </row>
    <row r="64" spans="1:29" x14ac:dyDescent="0.2">
      <c r="B64" s="54">
        <v>17.937700271606445</v>
      </c>
      <c r="C64" s="57">
        <v>27.427774429321289</v>
      </c>
      <c r="D64" s="57">
        <v>26.902694702148438</v>
      </c>
      <c r="E64" s="57">
        <v>25.131998062133789</v>
      </c>
      <c r="F64" s="49"/>
      <c r="G64" s="49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X64"/>
      <c r="AB64" s="46"/>
    </row>
    <row r="65" spans="1:29" x14ac:dyDescent="0.2">
      <c r="A65" s="9" t="s">
        <v>1</v>
      </c>
      <c r="B65" s="33">
        <f>AVERAGE(B62:B64)</f>
        <v>18.139785766601562</v>
      </c>
      <c r="C65" s="11">
        <f>AVERAGE(C62:C64)</f>
        <v>27.140216827392578</v>
      </c>
      <c r="D65" s="12">
        <f t="shared" ref="D65" si="17">AVERAGE(D62:D64)</f>
        <v>26.966395060221355</v>
      </c>
      <c r="E65" s="11">
        <f>AVERAGE(E62:E64)</f>
        <v>25.075828552246094</v>
      </c>
      <c r="F65" s="10"/>
      <c r="G65" s="10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X65"/>
      <c r="Y65"/>
      <c r="Z65" s="39"/>
      <c r="AA65" s="39"/>
      <c r="AB65" s="46"/>
      <c r="AC65" s="39"/>
    </row>
    <row r="66" spans="1:29" x14ac:dyDescent="0.2">
      <c r="A66" s="9" t="s">
        <v>2</v>
      </c>
      <c r="B66" s="34">
        <f>B65-B65</f>
        <v>0</v>
      </c>
      <c r="C66" s="14">
        <f>C65-B65</f>
        <v>9.0004310607910156</v>
      </c>
      <c r="D66" s="14">
        <f>D65-B65</f>
        <v>8.8266092936197929</v>
      </c>
      <c r="E66" s="14">
        <f>E65-B65</f>
        <v>6.9360427856445312</v>
      </c>
      <c r="F66" s="5"/>
      <c r="G66" s="5"/>
      <c r="I66" s="39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X66"/>
    </row>
    <row r="67" spans="1:29" ht="16" thickBot="1" x14ac:dyDescent="0.25">
      <c r="A67" s="9" t="s">
        <v>3</v>
      </c>
      <c r="B67" s="35">
        <v>1</v>
      </c>
      <c r="C67" s="36">
        <f>2^-C66</f>
        <v>1.9525415157439806E-3</v>
      </c>
      <c r="D67" s="36">
        <f>2^-D66</f>
        <v>2.2025503373409279E-3</v>
      </c>
      <c r="E67" s="36">
        <f>2^-E66</f>
        <v>8.1666335834601061E-3</v>
      </c>
      <c r="F67" s="5"/>
      <c r="G67" s="5"/>
      <c r="I67"/>
      <c r="J67"/>
      <c r="K67"/>
      <c r="L67"/>
      <c r="M67"/>
      <c r="N67"/>
      <c r="O67"/>
      <c r="P67" s="21"/>
      <c r="X67"/>
    </row>
    <row r="68" spans="1:29" ht="16" thickBot="1" x14ac:dyDescent="0.25">
      <c r="B68" s="5"/>
      <c r="C68" s="5"/>
      <c r="D68" s="5"/>
      <c r="E68" s="5"/>
      <c r="F68" s="5"/>
      <c r="X68"/>
    </row>
    <row r="69" spans="1:29" x14ac:dyDescent="0.2">
      <c r="B69" s="31" t="s">
        <v>89</v>
      </c>
      <c r="C69" s="32" t="s">
        <v>140</v>
      </c>
      <c r="D69" s="32" t="s">
        <v>149</v>
      </c>
      <c r="E69" s="31" t="s">
        <v>131</v>
      </c>
      <c r="F69" s="6"/>
      <c r="G69" s="18"/>
      <c r="X69"/>
    </row>
    <row r="70" spans="1:29" x14ac:dyDescent="0.2">
      <c r="B70" s="54">
        <v>18.562347412109375</v>
      </c>
      <c r="C70" s="57">
        <v>28.37348747253418</v>
      </c>
      <c r="D70" s="57">
        <v>27.572250366210938</v>
      </c>
      <c r="E70" s="57">
        <v>25.446954727172852</v>
      </c>
      <c r="F70" s="49"/>
      <c r="G70" s="49"/>
      <c r="X70"/>
    </row>
    <row r="71" spans="1:29" x14ac:dyDescent="0.2">
      <c r="B71" s="54">
        <v>18.026643753051758</v>
      </c>
      <c r="C71" s="57">
        <v>28.532867431640625</v>
      </c>
      <c r="D71" s="57"/>
      <c r="E71" s="57">
        <v>25.453266143798828</v>
      </c>
      <c r="F71" s="49"/>
      <c r="G71" s="49"/>
      <c r="X71"/>
    </row>
    <row r="72" spans="1:29" x14ac:dyDescent="0.2">
      <c r="B72" s="54">
        <v>18.314321517944336</v>
      </c>
      <c r="C72" s="57">
        <v>27.984155654907227</v>
      </c>
      <c r="D72" s="57">
        <v>27.480367660522461</v>
      </c>
      <c r="E72" s="57">
        <v>25.403936386108398</v>
      </c>
      <c r="F72" s="49"/>
      <c r="G72" s="49"/>
      <c r="I72"/>
      <c r="J72"/>
      <c r="K72"/>
      <c r="L72"/>
      <c r="M72"/>
      <c r="N72"/>
      <c r="O72"/>
      <c r="P72" s="21"/>
      <c r="X72"/>
    </row>
    <row r="73" spans="1:29" x14ac:dyDescent="0.2">
      <c r="A73" s="9" t="s">
        <v>1</v>
      </c>
      <c r="B73" s="37">
        <f t="shared" ref="B73:E73" si="18">AVERAGE(B70:B72)</f>
        <v>18.301104227701824</v>
      </c>
      <c r="C73" s="15">
        <f t="shared" si="18"/>
        <v>28.296836853027344</v>
      </c>
      <c r="D73" s="16">
        <f t="shared" si="18"/>
        <v>27.526309013366699</v>
      </c>
      <c r="E73" s="11">
        <f t="shared" si="18"/>
        <v>25.434719085693359</v>
      </c>
      <c r="F73" s="10"/>
      <c r="G73" s="10"/>
      <c r="I73"/>
      <c r="J73"/>
      <c r="K73"/>
      <c r="L73"/>
      <c r="M73"/>
      <c r="N73"/>
      <c r="O73"/>
      <c r="P73" s="21"/>
      <c r="X73"/>
    </row>
    <row r="74" spans="1:29" x14ac:dyDescent="0.2">
      <c r="A74" s="9" t="s">
        <v>2</v>
      </c>
      <c r="B74" s="34">
        <f>B73-B73</f>
        <v>0</v>
      </c>
      <c r="C74" s="14">
        <f>C73-B73</f>
        <v>9.9957326253255196</v>
      </c>
      <c r="D74" s="14">
        <f>D73-B73</f>
        <v>9.2252047856648751</v>
      </c>
      <c r="E74" s="14">
        <f>E73-B73</f>
        <v>7.1336148579915353</v>
      </c>
      <c r="F74" s="5"/>
      <c r="G74" s="5"/>
      <c r="I74"/>
      <c r="J74"/>
      <c r="K74"/>
      <c r="L74"/>
      <c r="M74"/>
      <c r="N74"/>
      <c r="O74"/>
      <c r="P74" s="21"/>
      <c r="X74"/>
    </row>
    <row r="75" spans="1:29" ht="16" thickBot="1" x14ac:dyDescent="0.25">
      <c r="A75" s="9" t="s">
        <v>3</v>
      </c>
      <c r="B75" s="35">
        <f t="shared" ref="B75:E75" si="19">2^-B74</f>
        <v>1</v>
      </c>
      <c r="C75" s="36">
        <f t="shared" si="19"/>
        <v>9.7945536883014433E-4</v>
      </c>
      <c r="D75" s="36">
        <f t="shared" si="19"/>
        <v>1.670846846663314E-3</v>
      </c>
      <c r="E75" s="36">
        <f t="shared" si="19"/>
        <v>7.1214421421229232E-3</v>
      </c>
      <c r="F75" s="5"/>
      <c r="G75" s="5"/>
      <c r="H75" s="5"/>
      <c r="I75" s="5"/>
      <c r="J75" s="5"/>
      <c r="K75" s="5"/>
      <c r="L75" s="5"/>
      <c r="M75" s="7"/>
      <c r="N75" s="7"/>
      <c r="O75" s="7"/>
      <c r="P75" s="7"/>
      <c r="X75"/>
    </row>
    <row r="76" spans="1:29" ht="16" thickBot="1" x14ac:dyDescent="0.25">
      <c r="B76" s="5"/>
      <c r="C76" s="5"/>
      <c r="D76" s="5"/>
      <c r="E76" s="5"/>
      <c r="F76" s="5"/>
      <c r="I76" s="18"/>
      <c r="J76" s="18"/>
      <c r="K76" s="18"/>
      <c r="M76" s="18"/>
      <c r="N76" s="18"/>
      <c r="O76" s="18"/>
      <c r="P76" s="18"/>
      <c r="X76"/>
    </row>
    <row r="77" spans="1:29" x14ac:dyDescent="0.2">
      <c r="B77" s="31" t="s">
        <v>90</v>
      </c>
      <c r="C77" s="32" t="s">
        <v>141</v>
      </c>
      <c r="D77" s="32" t="s">
        <v>150</v>
      </c>
      <c r="E77" s="31" t="s">
        <v>132</v>
      </c>
      <c r="F77" s="6"/>
      <c r="G77" s="18"/>
      <c r="X77"/>
    </row>
    <row r="78" spans="1:29" x14ac:dyDescent="0.2">
      <c r="B78" s="54">
        <v>18.572834014892578</v>
      </c>
      <c r="C78" s="57"/>
      <c r="D78" s="57">
        <v>27.219409942626953</v>
      </c>
      <c r="E78" s="57">
        <v>24.111740112304688</v>
      </c>
      <c r="F78" s="21"/>
      <c r="G78" s="49"/>
      <c r="X78"/>
    </row>
    <row r="79" spans="1:29" x14ac:dyDescent="0.2">
      <c r="B79" s="54">
        <v>18.755191802978516</v>
      </c>
      <c r="C79" s="57">
        <v>28.815078735351562</v>
      </c>
      <c r="D79" s="57">
        <v>27.314071655273438</v>
      </c>
      <c r="E79" s="57">
        <v>24.111322402954102</v>
      </c>
      <c r="F79" s="21"/>
      <c r="G79" s="49"/>
      <c r="X79"/>
    </row>
    <row r="80" spans="1:29" x14ac:dyDescent="0.2">
      <c r="B80" s="54">
        <v>18.715805053710938</v>
      </c>
      <c r="C80" s="57">
        <v>28.254201889038086</v>
      </c>
      <c r="D80" s="57">
        <v>27.604602813720703</v>
      </c>
      <c r="E80" s="57">
        <v>24.042991638183594</v>
      </c>
      <c r="F80" s="49"/>
      <c r="G80" s="49"/>
      <c r="I80" s="40"/>
      <c r="J80" s="40"/>
      <c r="K80" s="40"/>
      <c r="X80"/>
    </row>
    <row r="81" spans="1:24" x14ac:dyDescent="0.2">
      <c r="A81" s="9" t="s">
        <v>1</v>
      </c>
      <c r="B81" s="38">
        <f t="shared" ref="B81:E81" si="20">AVERAGE(B78:B80)</f>
        <v>18.681276957194012</v>
      </c>
      <c r="C81" s="13">
        <f t="shared" si="20"/>
        <v>28.534640312194824</v>
      </c>
      <c r="D81" s="16">
        <f t="shared" si="20"/>
        <v>27.379361470540363</v>
      </c>
      <c r="E81" s="15">
        <f t="shared" si="20"/>
        <v>24.088684717814129</v>
      </c>
      <c r="F81" s="17"/>
      <c r="G81" s="10"/>
      <c r="I81" s="40"/>
      <c r="J81" s="40"/>
      <c r="K81" s="40"/>
      <c r="X81"/>
    </row>
    <row r="82" spans="1:24" x14ac:dyDescent="0.2">
      <c r="A82" s="9" t="s">
        <v>2</v>
      </c>
      <c r="B82" s="34">
        <f>B81-B81</f>
        <v>0</v>
      </c>
      <c r="C82" s="14">
        <f>C81-B81</f>
        <v>9.8533633550008126</v>
      </c>
      <c r="D82" s="14">
        <f>D81-B81</f>
        <v>8.6980845133463518</v>
      </c>
      <c r="E82" s="14">
        <f>E81-B81</f>
        <v>5.4074077606201172</v>
      </c>
      <c r="F82" s="5"/>
      <c r="G82" s="5"/>
      <c r="X82"/>
    </row>
    <row r="83" spans="1:24" ht="16" thickBot="1" x14ac:dyDescent="0.25">
      <c r="A83" s="9" t="s">
        <v>3</v>
      </c>
      <c r="B83" s="35">
        <f t="shared" ref="B83:E83" si="21">2^-B82</f>
        <v>1</v>
      </c>
      <c r="C83" s="36">
        <f t="shared" si="21"/>
        <v>1.081040767195925E-3</v>
      </c>
      <c r="D83" s="36">
        <f t="shared" si="21"/>
        <v>2.4077736462078739E-3</v>
      </c>
      <c r="E83" s="36">
        <f t="shared" si="21"/>
        <v>2.3561778300209869E-2</v>
      </c>
      <c r="F83" s="5"/>
      <c r="G83" s="5"/>
      <c r="X83"/>
    </row>
    <row r="84" spans="1:24" ht="16" thickBot="1" x14ac:dyDescent="0.25">
      <c r="A84" s="9"/>
      <c r="B84" s="5"/>
      <c r="C84" s="5"/>
      <c r="D84" s="5"/>
      <c r="E84" s="5"/>
      <c r="F84" s="5"/>
      <c r="X84"/>
    </row>
    <row r="85" spans="1:24" x14ac:dyDescent="0.2">
      <c r="B85" s="31" t="s">
        <v>91</v>
      </c>
      <c r="C85" s="32" t="s">
        <v>142</v>
      </c>
      <c r="D85" s="32" t="s">
        <v>151</v>
      </c>
      <c r="E85" s="31" t="s">
        <v>133</v>
      </c>
      <c r="F85" s="6"/>
      <c r="I85" s="40"/>
      <c r="J85" s="40"/>
      <c r="K85" s="40"/>
      <c r="X85"/>
    </row>
    <row r="86" spans="1:24" x14ac:dyDescent="0.2">
      <c r="B86" s="54">
        <v>19.71229362487793</v>
      </c>
      <c r="C86" s="57">
        <v>29.599580764770508</v>
      </c>
      <c r="D86" s="57">
        <v>30.272369384765625</v>
      </c>
      <c r="E86" s="57">
        <v>28.028671264648438</v>
      </c>
      <c r="F86" s="49"/>
      <c r="J86" s="21"/>
      <c r="X86"/>
    </row>
    <row r="87" spans="1:24" x14ac:dyDescent="0.2">
      <c r="B87" s="54">
        <v>19.94061279296875</v>
      </c>
      <c r="C87" s="57">
        <v>29.970510482788086</v>
      </c>
      <c r="D87" s="57">
        <v>30.029163360595703</v>
      </c>
      <c r="E87" s="57">
        <v>28.046846389770508</v>
      </c>
      <c r="F87" s="49"/>
      <c r="X87"/>
    </row>
    <row r="88" spans="1:24" x14ac:dyDescent="0.2">
      <c r="B88" s="54"/>
      <c r="C88" s="57">
        <v>29.830432891845703</v>
      </c>
      <c r="D88" s="57">
        <v>30.402942657470703</v>
      </c>
      <c r="E88" s="57">
        <v>27.972721099853516</v>
      </c>
      <c r="F88" s="49"/>
      <c r="X88"/>
    </row>
    <row r="89" spans="1:24" x14ac:dyDescent="0.2">
      <c r="A89" s="9" t="s">
        <v>1</v>
      </c>
      <c r="B89" s="37">
        <f t="shared" ref="B89:E89" si="22">AVERAGE(B86:B88)</f>
        <v>19.82645320892334</v>
      </c>
      <c r="C89" s="15">
        <f t="shared" si="22"/>
        <v>29.800174713134766</v>
      </c>
      <c r="D89" s="16">
        <f t="shared" si="22"/>
        <v>30.234825134277344</v>
      </c>
      <c r="E89" s="11">
        <f t="shared" si="22"/>
        <v>28.016079584757488</v>
      </c>
      <c r="F89" s="10"/>
      <c r="X89"/>
    </row>
    <row r="90" spans="1:24" x14ac:dyDescent="0.2">
      <c r="A90" s="9" t="s">
        <v>2</v>
      </c>
      <c r="B90" s="34">
        <f>B89-B89</f>
        <v>0</v>
      </c>
      <c r="C90" s="14">
        <f>C89-B89</f>
        <v>9.9737215042114258</v>
      </c>
      <c r="D90" s="14">
        <f>D89-B89</f>
        <v>10.408371925354004</v>
      </c>
      <c r="E90" s="14">
        <f>E89-B89</f>
        <v>8.1896263758341483</v>
      </c>
      <c r="F90" s="5"/>
      <c r="X90"/>
    </row>
    <row r="91" spans="1:24" ht="16" thickBot="1" x14ac:dyDescent="0.25">
      <c r="A91" s="9" t="s">
        <v>3</v>
      </c>
      <c r="B91" s="35">
        <f t="shared" ref="B91:E91" si="23">2^-B90</f>
        <v>1</v>
      </c>
      <c r="C91" s="36">
        <f t="shared" si="23"/>
        <v>9.9451344507053667E-4</v>
      </c>
      <c r="D91" s="36">
        <f t="shared" si="23"/>
        <v>7.3581365732171787E-4</v>
      </c>
      <c r="E91" s="36">
        <f t="shared" si="23"/>
        <v>3.4251280118327804E-3</v>
      </c>
      <c r="F91" s="5"/>
    </row>
    <row r="92" spans="1:24" ht="16" thickBot="1" x14ac:dyDescent="0.25">
      <c r="B92" s="5"/>
      <c r="C92" s="5"/>
      <c r="D92" s="5"/>
      <c r="E92" s="5"/>
      <c r="F92" s="5"/>
    </row>
    <row r="93" spans="1:24" x14ac:dyDescent="0.2">
      <c r="B93" s="31" t="s">
        <v>92</v>
      </c>
      <c r="C93" s="32" t="s">
        <v>143</v>
      </c>
      <c r="D93" s="32" t="s">
        <v>152</v>
      </c>
      <c r="E93" s="31" t="s">
        <v>134</v>
      </c>
      <c r="F93" s="6"/>
    </row>
    <row r="94" spans="1:24" x14ac:dyDescent="0.2">
      <c r="B94" s="54">
        <v>18.864452362060547</v>
      </c>
      <c r="C94" s="57">
        <v>28.579067230224609</v>
      </c>
      <c r="D94" s="57">
        <v>28.181354522705078</v>
      </c>
      <c r="E94" s="57">
        <v>26.59312629699707</v>
      </c>
      <c r="F94" s="21"/>
    </row>
    <row r="95" spans="1:24" x14ac:dyDescent="0.2">
      <c r="B95" s="54">
        <v>18.916152954101562</v>
      </c>
      <c r="C95" s="57"/>
      <c r="D95" s="57">
        <v>28.419937133789062</v>
      </c>
      <c r="E95" s="57">
        <v>26.538385391235352</v>
      </c>
      <c r="F95" s="21"/>
    </row>
    <row r="96" spans="1:24" x14ac:dyDescent="0.2">
      <c r="B96" s="54"/>
      <c r="C96" s="57">
        <v>28.633264541625977</v>
      </c>
      <c r="D96" s="57"/>
      <c r="E96" s="57">
        <v>26.55274772644043</v>
      </c>
      <c r="F96" s="49"/>
    </row>
    <row r="97" spans="1:7" x14ac:dyDescent="0.2">
      <c r="A97" s="9" t="s">
        <v>1</v>
      </c>
      <c r="B97" s="37">
        <f t="shared" ref="B97:E97" si="24">AVERAGE(B94:B96)</f>
        <v>18.890302658081055</v>
      </c>
      <c r="C97" s="15">
        <f t="shared" si="24"/>
        <v>28.606165885925293</v>
      </c>
      <c r="D97" s="16">
        <f t="shared" si="24"/>
        <v>28.30064582824707</v>
      </c>
      <c r="E97" s="11">
        <f t="shared" si="24"/>
        <v>26.561419804890949</v>
      </c>
      <c r="F97" s="10"/>
    </row>
    <row r="98" spans="1:7" x14ac:dyDescent="0.2">
      <c r="A98" s="9" t="s">
        <v>2</v>
      </c>
      <c r="B98" s="34">
        <f>B97-B97</f>
        <v>0</v>
      </c>
      <c r="C98" s="14">
        <f>C97-B97</f>
        <v>9.7158632278442383</v>
      </c>
      <c r="D98" s="14">
        <f>D97-B97</f>
        <v>9.4103431701660156</v>
      </c>
      <c r="E98" s="14">
        <f>E97-B97</f>
        <v>7.6711171468098946</v>
      </c>
      <c r="F98" s="5"/>
    </row>
    <row r="99" spans="1:7" ht="16" thickBot="1" x14ac:dyDescent="0.25">
      <c r="A99" s="9" t="s">
        <v>3</v>
      </c>
      <c r="B99" s="35">
        <f t="shared" ref="B99:E99" si="25">2^-B98</f>
        <v>1</v>
      </c>
      <c r="C99" s="36">
        <f t="shared" si="25"/>
        <v>1.1891420442685981E-3</v>
      </c>
      <c r="D99" s="36">
        <f t="shared" si="25"/>
        <v>1.4696179109491543E-3</v>
      </c>
      <c r="E99" s="36">
        <f t="shared" si="25"/>
        <v>4.9064077599495839E-3</v>
      </c>
      <c r="F99" s="5"/>
    </row>
    <row r="100" spans="1:7" x14ac:dyDescent="0.2">
      <c r="A100" s="9"/>
      <c r="B100" s="5"/>
      <c r="C100" s="5"/>
      <c r="D100" s="5"/>
      <c r="E100" s="5"/>
    </row>
    <row r="101" spans="1:7" x14ac:dyDescent="0.2">
      <c r="A101" s="9"/>
      <c r="B101" s="5"/>
      <c r="C101" s="5"/>
      <c r="D101" s="5"/>
      <c r="E101" s="5"/>
    </row>
    <row r="102" spans="1:7" x14ac:dyDescent="0.2">
      <c r="B102" s="5"/>
      <c r="C102" s="5"/>
      <c r="D102" s="5"/>
      <c r="E102" s="5"/>
    </row>
    <row r="103" spans="1:7" x14ac:dyDescent="0.2">
      <c r="B103" s="18"/>
      <c r="C103" s="18"/>
      <c r="D103" s="18"/>
      <c r="E103" s="18"/>
    </row>
    <row r="104" spans="1:7" x14ac:dyDescent="0.2">
      <c r="B104" s="18"/>
      <c r="C104" s="18"/>
      <c r="D104" s="18"/>
      <c r="E104" s="18"/>
      <c r="F104" s="18"/>
      <c r="G104" s="18"/>
    </row>
    <row r="105" spans="1:7" x14ac:dyDescent="0.2">
      <c r="B105" s="21"/>
      <c r="C105" s="21"/>
      <c r="D105" s="21"/>
      <c r="E105" s="21"/>
      <c r="F105" s="21"/>
      <c r="G105" s="21"/>
    </row>
    <row r="106" spans="1:7" x14ac:dyDescent="0.2">
      <c r="B106" s="21"/>
      <c r="C106" s="21"/>
      <c r="D106" s="21"/>
      <c r="E106" s="21"/>
      <c r="F106" s="21"/>
      <c r="G106" s="21"/>
    </row>
    <row r="107" spans="1:7" x14ac:dyDescent="0.2">
      <c r="B107" s="21"/>
      <c r="C107" s="21"/>
      <c r="D107" s="21"/>
      <c r="E107" s="21"/>
      <c r="F107" s="21"/>
      <c r="G107" s="21"/>
    </row>
    <row r="108" spans="1:7" x14ac:dyDescent="0.2">
      <c r="A108" s="9"/>
      <c r="B108" s="17"/>
      <c r="C108" s="20"/>
      <c r="D108" s="20"/>
      <c r="E108" s="17"/>
      <c r="F108" s="10"/>
      <c r="G108" s="10"/>
    </row>
    <row r="109" spans="1:7" x14ac:dyDescent="0.2">
      <c r="A109" s="9"/>
      <c r="B109" s="5"/>
      <c r="C109" s="5"/>
      <c r="D109" s="5"/>
      <c r="E109" s="5"/>
      <c r="F109" s="5"/>
      <c r="G109" s="5"/>
    </row>
    <row r="110" spans="1:7" x14ac:dyDescent="0.2">
      <c r="A110" s="9"/>
      <c r="B110" s="5"/>
      <c r="C110" s="5"/>
      <c r="D110" s="5"/>
      <c r="E110" s="5"/>
      <c r="F110" s="5"/>
      <c r="G110" s="5"/>
    </row>
    <row r="113" spans="1:9" ht="19" x14ac:dyDescent="0.25">
      <c r="A113" s="1"/>
      <c r="B113" s="2"/>
    </row>
    <row r="114" spans="1:9" x14ac:dyDescent="0.2">
      <c r="B114" s="18"/>
      <c r="C114" s="18"/>
      <c r="D114" s="18"/>
      <c r="E114" s="18"/>
      <c r="H114" s="7"/>
    </row>
    <row r="115" spans="1:9" x14ac:dyDescent="0.2">
      <c r="B115" s="21"/>
      <c r="C115" s="21"/>
      <c r="D115" s="21"/>
      <c r="H115" s="7"/>
      <c r="I115" s="7"/>
    </row>
    <row r="116" spans="1:9" x14ac:dyDescent="0.2">
      <c r="B116" s="21"/>
      <c r="C116" s="21"/>
      <c r="D116" s="21"/>
    </row>
    <row r="117" spans="1:9" x14ac:dyDescent="0.2">
      <c r="B117" s="21"/>
      <c r="C117" s="21"/>
      <c r="D117" s="21"/>
    </row>
    <row r="118" spans="1:9" x14ac:dyDescent="0.2">
      <c r="A118" s="9"/>
      <c r="B118" s="10"/>
      <c r="C118" s="10"/>
      <c r="D118" s="10"/>
      <c r="E118" s="10"/>
    </row>
    <row r="119" spans="1:9" x14ac:dyDescent="0.2">
      <c r="A119" s="9"/>
      <c r="B119" s="5"/>
      <c r="C119" s="5"/>
      <c r="D119" s="5"/>
      <c r="E119" s="5"/>
    </row>
    <row r="120" spans="1:9" x14ac:dyDescent="0.2">
      <c r="A120" s="9"/>
      <c r="B120" s="5"/>
      <c r="C120" s="5"/>
      <c r="D120" s="5"/>
      <c r="E120" s="5"/>
    </row>
    <row r="121" spans="1:9" x14ac:dyDescent="0.2">
      <c r="B121" s="5"/>
      <c r="C121" s="5"/>
      <c r="D121" s="5"/>
      <c r="E121" s="5"/>
    </row>
    <row r="122" spans="1:9" x14ac:dyDescent="0.2">
      <c r="B122" s="18"/>
      <c r="C122" s="18"/>
      <c r="D122" s="18"/>
      <c r="E122" s="18"/>
    </row>
    <row r="123" spans="1:9" x14ac:dyDescent="0.2">
      <c r="B123" s="21"/>
      <c r="C123" s="21"/>
      <c r="D123" s="21"/>
    </row>
    <row r="124" spans="1:9" x14ac:dyDescent="0.2">
      <c r="B124" s="21"/>
      <c r="C124" s="21"/>
      <c r="D124" s="21"/>
    </row>
    <row r="125" spans="1:9" x14ac:dyDescent="0.2">
      <c r="B125" s="21"/>
      <c r="C125" s="21"/>
      <c r="D125" s="21"/>
    </row>
    <row r="126" spans="1:9" x14ac:dyDescent="0.2">
      <c r="A126" s="9"/>
      <c r="B126" s="20"/>
      <c r="C126" s="17"/>
      <c r="D126" s="20"/>
      <c r="E126" s="10"/>
    </row>
    <row r="127" spans="1:9" x14ac:dyDescent="0.2">
      <c r="A127" s="9"/>
      <c r="B127" s="5"/>
      <c r="C127" s="5"/>
      <c r="D127" s="5"/>
      <c r="E127" s="5"/>
    </row>
    <row r="128" spans="1:9" x14ac:dyDescent="0.2">
      <c r="A128" s="9"/>
      <c r="B128" s="5"/>
      <c r="C128" s="5"/>
      <c r="D128" s="5"/>
      <c r="E128" s="5"/>
    </row>
    <row r="129" spans="1:7" x14ac:dyDescent="0.2">
      <c r="B129" s="5"/>
      <c r="C129" s="5"/>
      <c r="D129" s="5"/>
      <c r="E129" s="5"/>
    </row>
    <row r="130" spans="1:7" x14ac:dyDescent="0.2">
      <c r="B130" s="18"/>
      <c r="C130" s="18"/>
      <c r="D130" s="18"/>
      <c r="E130" s="18"/>
    </row>
    <row r="131" spans="1:7" x14ac:dyDescent="0.2">
      <c r="B131" s="41"/>
      <c r="C131" s="21"/>
      <c r="D131" s="21"/>
    </row>
    <row r="132" spans="1:7" x14ac:dyDescent="0.2">
      <c r="B132" s="41"/>
      <c r="C132" s="21"/>
      <c r="D132" s="21"/>
    </row>
    <row r="133" spans="1:7" x14ac:dyDescent="0.2">
      <c r="B133" s="41"/>
      <c r="C133" s="21"/>
      <c r="D133" s="21"/>
    </row>
    <row r="134" spans="1:7" x14ac:dyDescent="0.2">
      <c r="A134" s="9"/>
      <c r="B134" s="17"/>
      <c r="C134" s="20"/>
      <c r="D134" s="20"/>
      <c r="E134" s="17"/>
    </row>
    <row r="135" spans="1:7" x14ac:dyDescent="0.2">
      <c r="A135" s="9"/>
      <c r="B135" s="5"/>
      <c r="C135" s="5"/>
      <c r="D135" s="5"/>
      <c r="E135" s="5"/>
    </row>
    <row r="136" spans="1:7" x14ac:dyDescent="0.2">
      <c r="A136" s="9"/>
      <c r="B136" s="5"/>
      <c r="C136" s="5"/>
      <c r="D136" s="5"/>
      <c r="E136" s="5"/>
      <c r="F136" s="18"/>
      <c r="G136" s="18"/>
    </row>
    <row r="137" spans="1:7" x14ac:dyDescent="0.2">
      <c r="B137" s="5"/>
      <c r="C137" s="5"/>
      <c r="D137" s="5"/>
      <c r="E137" s="5"/>
    </row>
    <row r="138" spans="1:7" x14ac:dyDescent="0.2">
      <c r="B138" s="18"/>
      <c r="C138" s="18"/>
      <c r="D138" s="18"/>
      <c r="E138" s="18"/>
    </row>
    <row r="140" spans="1:7" ht="19" x14ac:dyDescent="0.25">
      <c r="A140" s="1"/>
      <c r="B140" s="2"/>
      <c r="F140" s="20"/>
      <c r="G140" s="20"/>
    </row>
    <row r="141" spans="1:7" x14ac:dyDescent="0.2">
      <c r="B141" s="18"/>
      <c r="C141" s="18"/>
      <c r="D141" s="18"/>
      <c r="E141" s="18"/>
      <c r="F141" s="5"/>
      <c r="G141" s="5"/>
    </row>
    <row r="142" spans="1:7" x14ac:dyDescent="0.2">
      <c r="B142" s="21"/>
      <c r="C142" s="21"/>
      <c r="D142" s="21"/>
      <c r="F142" s="5"/>
      <c r="G142" s="5"/>
    </row>
    <row r="143" spans="1:7" x14ac:dyDescent="0.2">
      <c r="B143" s="21"/>
      <c r="C143" s="21"/>
      <c r="D143" s="21"/>
    </row>
    <row r="144" spans="1:7" x14ac:dyDescent="0.2">
      <c r="B144" s="21"/>
      <c r="C144" s="21"/>
      <c r="D144" s="21"/>
    </row>
    <row r="145" spans="1:5" x14ac:dyDescent="0.2">
      <c r="A145" s="9"/>
      <c r="B145" s="10"/>
      <c r="C145" s="10"/>
      <c r="D145" s="10"/>
      <c r="E145" s="10"/>
    </row>
    <row r="146" spans="1:5" x14ac:dyDescent="0.2">
      <c r="A146" s="9"/>
      <c r="B146" s="5"/>
      <c r="C146" s="5"/>
      <c r="D146" s="5"/>
      <c r="E146" s="5"/>
    </row>
    <row r="147" spans="1:5" x14ac:dyDescent="0.2">
      <c r="A147" s="9"/>
      <c r="B147" s="5"/>
      <c r="C147" s="5"/>
      <c r="D147" s="5"/>
      <c r="E147" s="5"/>
    </row>
    <row r="148" spans="1:5" x14ac:dyDescent="0.2">
      <c r="B148" s="5"/>
      <c r="C148" s="5"/>
      <c r="D148" s="5"/>
      <c r="E148" s="5"/>
    </row>
    <row r="149" spans="1:5" x14ac:dyDescent="0.2">
      <c r="B149" s="18"/>
      <c r="C149" s="18"/>
      <c r="D149" s="18"/>
      <c r="E149" s="18"/>
    </row>
    <row r="150" spans="1:5" x14ac:dyDescent="0.2">
      <c r="B150" s="21"/>
      <c r="C150" s="21"/>
      <c r="D150" s="21"/>
    </row>
    <row r="151" spans="1:5" x14ac:dyDescent="0.2">
      <c r="B151" s="21"/>
      <c r="C151" s="21"/>
      <c r="D151" s="21"/>
    </row>
    <row r="152" spans="1:5" x14ac:dyDescent="0.2">
      <c r="B152" s="21"/>
      <c r="C152" s="21"/>
      <c r="D152" s="21"/>
    </row>
    <row r="153" spans="1:5" x14ac:dyDescent="0.2">
      <c r="A153" s="9"/>
      <c r="B153" s="20"/>
      <c r="C153" s="17"/>
      <c r="D153" s="20"/>
      <c r="E153" s="10"/>
    </row>
    <row r="154" spans="1:5" x14ac:dyDescent="0.2">
      <c r="A154" s="9"/>
      <c r="B154" s="5"/>
      <c r="C154" s="5"/>
      <c r="D154" s="5"/>
      <c r="E154" s="5"/>
    </row>
    <row r="155" spans="1:5" x14ac:dyDescent="0.2">
      <c r="A155" s="9"/>
      <c r="B155" s="5"/>
      <c r="C155" s="5"/>
      <c r="D155" s="5"/>
      <c r="E155" s="5"/>
    </row>
    <row r="156" spans="1:5" x14ac:dyDescent="0.2">
      <c r="B156" s="5"/>
      <c r="C156" s="5"/>
      <c r="D156" s="5"/>
      <c r="E156" s="5"/>
    </row>
    <row r="157" spans="1:5" x14ac:dyDescent="0.2">
      <c r="B157" s="18"/>
      <c r="C157" s="18"/>
      <c r="D157" s="18"/>
      <c r="E157" s="18"/>
    </row>
    <row r="158" spans="1:5" x14ac:dyDescent="0.2">
      <c r="B158" s="41"/>
      <c r="C158" s="21"/>
      <c r="D158" s="21"/>
    </row>
    <row r="159" spans="1:5" x14ac:dyDescent="0.2">
      <c r="B159" s="41"/>
      <c r="C159" s="21"/>
      <c r="D159" s="21"/>
    </row>
    <row r="160" spans="1:5" x14ac:dyDescent="0.2">
      <c r="B160" s="41"/>
      <c r="C160" s="21"/>
      <c r="D160" s="21"/>
    </row>
    <row r="161" spans="1:5" x14ac:dyDescent="0.2">
      <c r="A161" s="9"/>
      <c r="B161" s="17"/>
      <c r="C161" s="20"/>
      <c r="D161" s="20"/>
      <c r="E161" s="17"/>
    </row>
    <row r="162" spans="1:5" x14ac:dyDescent="0.2">
      <c r="A162" s="9"/>
      <c r="B162" s="5"/>
      <c r="C162" s="5"/>
      <c r="D162" s="5"/>
      <c r="E162" s="5"/>
    </row>
    <row r="163" spans="1:5" x14ac:dyDescent="0.2">
      <c r="A163" s="9"/>
      <c r="B163" s="5"/>
      <c r="C163" s="5"/>
      <c r="D163" s="5"/>
      <c r="E163" s="5"/>
    </row>
    <row r="188" spans="8:23" x14ac:dyDescent="0.2">
      <c r="H188" s="5"/>
      <c r="I188" s="5"/>
      <c r="J188" s="5"/>
      <c r="K188" s="5"/>
      <c r="L188" s="5"/>
      <c r="M188" s="5"/>
      <c r="N188" s="7"/>
      <c r="O188" s="7"/>
      <c r="P188" s="7"/>
      <c r="Q188" s="7"/>
      <c r="R188" s="7"/>
      <c r="S188" s="7"/>
      <c r="T188" s="8"/>
      <c r="U188" s="8"/>
      <c r="W188"/>
    </row>
    <row r="189" spans="8:23" x14ac:dyDescent="0.2"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</row>
    <row r="190" spans="8:23" x14ac:dyDescent="0.2"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</row>
    <row r="191" spans="8:23" x14ac:dyDescent="0.2"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</row>
    <row r="192" spans="8:23" x14ac:dyDescent="0.2"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</row>
    <row r="193" spans="8:23" x14ac:dyDescent="0.2"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</row>
    <row r="194" spans="8:23" x14ac:dyDescent="0.2"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</row>
    <row r="195" spans="8:23" x14ac:dyDescent="0.2"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</row>
    <row r="196" spans="8:23" x14ac:dyDescent="0.2"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</row>
    <row r="197" spans="8:23" x14ac:dyDescent="0.2"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</row>
    <row r="198" spans="8:23" x14ac:dyDescent="0.2"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</row>
    <row r="199" spans="8:23" x14ac:dyDescent="0.2"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</row>
    <row r="200" spans="8:23" x14ac:dyDescent="0.2"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</row>
    <row r="201" spans="8:23" x14ac:dyDescent="0.2">
      <c r="H201"/>
      <c r="I201"/>
      <c r="J201"/>
      <c r="K201"/>
      <c r="L201"/>
      <c r="M201"/>
      <c r="N201"/>
      <c r="O201"/>
      <c r="P201"/>
      <c r="Q201"/>
    </row>
    <row r="202" spans="8:23" x14ac:dyDescent="0.2">
      <c r="H202"/>
      <c r="I202"/>
      <c r="J202"/>
      <c r="K202"/>
      <c r="L202"/>
      <c r="M202"/>
      <c r="N202"/>
      <c r="O202"/>
      <c r="P202"/>
      <c r="Q202"/>
    </row>
    <row r="203" spans="8:23" x14ac:dyDescent="0.2">
      <c r="H203"/>
      <c r="I203"/>
      <c r="J203"/>
      <c r="K203"/>
      <c r="L203"/>
      <c r="M203"/>
      <c r="N203"/>
      <c r="O203"/>
      <c r="P203"/>
      <c r="Q203"/>
    </row>
    <row r="204" spans="8:23" x14ac:dyDescent="0.2">
      <c r="H204"/>
      <c r="I204"/>
      <c r="J204"/>
      <c r="K204"/>
      <c r="L204"/>
      <c r="M204"/>
      <c r="N204"/>
      <c r="O204"/>
      <c r="P204"/>
      <c r="Q204"/>
    </row>
    <row r="205" spans="8:23" x14ac:dyDescent="0.2">
      <c r="H205"/>
      <c r="I205"/>
      <c r="J205"/>
      <c r="K205"/>
      <c r="L205"/>
      <c r="M205"/>
      <c r="N205"/>
      <c r="O205"/>
      <c r="P205"/>
      <c r="Q205"/>
    </row>
    <row r="206" spans="8:23" x14ac:dyDescent="0.2">
      <c r="H206"/>
      <c r="I206"/>
      <c r="J206"/>
      <c r="K206"/>
      <c r="L206"/>
      <c r="M206"/>
      <c r="N206"/>
      <c r="O206"/>
      <c r="P206"/>
      <c r="Q206"/>
    </row>
    <row r="207" spans="8:23" x14ac:dyDescent="0.2">
      <c r="H207"/>
      <c r="I207"/>
      <c r="J207"/>
      <c r="K207"/>
      <c r="L207"/>
      <c r="M207"/>
      <c r="N207"/>
      <c r="O207"/>
      <c r="P207"/>
      <c r="Q207"/>
    </row>
    <row r="208" spans="8:23" x14ac:dyDescent="0.2">
      <c r="H208"/>
      <c r="I208"/>
      <c r="J208"/>
      <c r="K208"/>
      <c r="L208"/>
      <c r="M208"/>
      <c r="N208"/>
      <c r="O208"/>
      <c r="P208"/>
      <c r="Q208"/>
    </row>
    <row r="209" spans="8:17" x14ac:dyDescent="0.2">
      <c r="H209"/>
      <c r="I209"/>
      <c r="J209"/>
      <c r="K209"/>
      <c r="L209"/>
      <c r="M209"/>
      <c r="N209"/>
      <c r="O209"/>
      <c r="P209"/>
      <c r="Q209"/>
    </row>
    <row r="210" spans="8:17" x14ac:dyDescent="0.2">
      <c r="H210"/>
      <c r="I210"/>
      <c r="J210"/>
      <c r="K210"/>
      <c r="L210"/>
      <c r="M210"/>
      <c r="N210"/>
      <c r="O210"/>
      <c r="P210"/>
      <c r="Q210"/>
    </row>
    <row r="211" spans="8:17" x14ac:dyDescent="0.2">
      <c r="H211"/>
      <c r="I211"/>
      <c r="J211"/>
      <c r="K211"/>
      <c r="L211"/>
      <c r="M211"/>
      <c r="N211"/>
      <c r="O211"/>
      <c r="P211"/>
      <c r="Q211"/>
    </row>
    <row r="212" spans="8:17" x14ac:dyDescent="0.2">
      <c r="H212"/>
      <c r="I212"/>
      <c r="J212"/>
      <c r="K212"/>
      <c r="L212"/>
      <c r="M212"/>
      <c r="N212"/>
      <c r="O212"/>
      <c r="P212"/>
      <c r="Q2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2"/>
  <sheetViews>
    <sheetView zoomScale="62" zoomScaleNormal="62" workbookViewId="0">
      <selection activeCell="AG25" sqref="AG25"/>
    </sheetView>
  </sheetViews>
  <sheetFormatPr baseColWidth="10" defaultColWidth="11.5" defaultRowHeight="15" x14ac:dyDescent="0.2"/>
  <cols>
    <col min="1" max="1" width="11.5" style="3"/>
    <col min="2" max="2" width="13.1640625" style="3" customWidth="1"/>
    <col min="3" max="7" width="11.5" style="3"/>
    <col min="8" max="8" width="10.1640625" style="3" customWidth="1"/>
    <col min="9" max="9" width="13.5" style="3" customWidth="1"/>
    <col min="10" max="10" width="10" style="3" customWidth="1"/>
    <col min="11" max="11" width="13" style="3" customWidth="1"/>
    <col min="12" max="12" width="8" style="3" customWidth="1"/>
    <col min="13" max="13" width="9.83203125" style="3" customWidth="1"/>
    <col min="14" max="16" width="10" style="3" customWidth="1"/>
    <col min="17" max="17" width="13.83203125" style="3" customWidth="1"/>
    <col min="18" max="18" width="12.33203125" style="3" customWidth="1"/>
    <col min="19" max="20" width="9.1640625" style="3" customWidth="1"/>
    <col min="21" max="22" width="11.5" style="3"/>
    <col min="23" max="23" width="14.33203125" style="3" customWidth="1"/>
    <col min="24" max="16384" width="11.5" style="3"/>
  </cols>
  <sheetData>
    <row r="1" spans="1:37" ht="20" thickBot="1" x14ac:dyDescent="0.3">
      <c r="A1" s="1" t="s">
        <v>30</v>
      </c>
      <c r="B1" s="2" t="s">
        <v>0</v>
      </c>
      <c r="I1" s="3" t="s">
        <v>31</v>
      </c>
      <c r="J1" s="53" t="s">
        <v>72</v>
      </c>
      <c r="Q1" s="3" t="s">
        <v>28</v>
      </c>
      <c r="R1" s="4"/>
      <c r="W1" s="42"/>
      <c r="X1" s="43"/>
      <c r="Y1" s="42" t="s">
        <v>29</v>
      </c>
      <c r="Z1" s="42"/>
      <c r="AA1" s="42"/>
      <c r="AB1" s="42"/>
      <c r="AC1" s="42"/>
      <c r="AD1" s="43"/>
    </row>
    <row r="2" spans="1:37" x14ac:dyDescent="0.2">
      <c r="B2" s="31" t="s">
        <v>73</v>
      </c>
      <c r="C2" s="32" t="s">
        <v>93</v>
      </c>
      <c r="D2" s="32" t="s">
        <v>104</v>
      </c>
      <c r="E2" s="47" t="s">
        <v>115</v>
      </c>
      <c r="F2" s="18"/>
      <c r="G2" s="18"/>
      <c r="H2" s="6"/>
      <c r="I2" s="25"/>
      <c r="J2" s="26" t="s">
        <v>74</v>
      </c>
      <c r="K2" s="26" t="s">
        <v>94</v>
      </c>
      <c r="L2" s="26" t="s">
        <v>105</v>
      </c>
      <c r="M2" s="47" t="s">
        <v>116</v>
      </c>
      <c r="N2" s="51"/>
      <c r="O2" s="51"/>
      <c r="P2" s="51"/>
      <c r="Q2" s="22"/>
      <c r="R2" s="47" t="s">
        <v>74</v>
      </c>
      <c r="S2" s="47" t="s">
        <v>94</v>
      </c>
      <c r="T2" s="47" t="s">
        <v>105</v>
      </c>
      <c r="U2" s="47" t="s">
        <v>116</v>
      </c>
      <c r="V2" s="9"/>
      <c r="W2" s="9"/>
      <c r="X2" s="44"/>
      <c r="Y2" s="22"/>
      <c r="Z2" s="47" t="s">
        <v>74</v>
      </c>
      <c r="AA2" s="47" t="s">
        <v>94</v>
      </c>
      <c r="AB2" s="47" t="s">
        <v>105</v>
      </c>
      <c r="AC2" s="47" t="s">
        <v>116</v>
      </c>
    </row>
    <row r="3" spans="1:37" x14ac:dyDescent="0.2">
      <c r="B3" s="3">
        <v>18.589574813842773</v>
      </c>
      <c r="C3" s="54">
        <v>27.31005859375</v>
      </c>
      <c r="D3" s="54">
        <v>26.983882904052734</v>
      </c>
      <c r="E3" s="54">
        <v>24.603397369384766</v>
      </c>
      <c r="F3" s="49"/>
      <c r="G3" s="49"/>
      <c r="I3" s="27" t="s">
        <v>5</v>
      </c>
      <c r="J3" s="22">
        <v>1</v>
      </c>
      <c r="K3" s="23">
        <v>2.2780122509782441E-3</v>
      </c>
      <c r="L3" s="22">
        <v>2.9000894926385959E-3</v>
      </c>
      <c r="M3" s="22">
        <v>1.3373046808058375E-2</v>
      </c>
      <c r="Q3" s="22" t="s">
        <v>15</v>
      </c>
      <c r="R3" s="22">
        <f>J9/J28</f>
        <v>1</v>
      </c>
      <c r="S3" s="22">
        <f>K9/K28</f>
        <v>0.82809570008717126</v>
      </c>
      <c r="T3" s="22">
        <f t="shared" ref="T3:U3" si="0">L9/L28</f>
        <v>0.76053334414103824</v>
      </c>
      <c r="U3" s="22">
        <f t="shared" si="0"/>
        <v>1.2118213069766319</v>
      </c>
      <c r="X3" s="42"/>
      <c r="Y3" s="22" t="s">
        <v>38</v>
      </c>
      <c r="Z3" s="22">
        <v>1</v>
      </c>
      <c r="AA3" s="22">
        <f>K3/K28</f>
        <v>1.1435751071510218</v>
      </c>
      <c r="AB3" s="22">
        <f>L3/L28</f>
        <v>1.2787563069384402</v>
      </c>
      <c r="AC3" s="22">
        <f>M3/M28</f>
        <v>1.3385702745004633</v>
      </c>
      <c r="AF3" s="7"/>
      <c r="AG3" s="7"/>
      <c r="AH3" s="7"/>
      <c r="AI3" s="7"/>
      <c r="AJ3" s="7"/>
      <c r="AK3" s="7"/>
    </row>
    <row r="4" spans="1:37" x14ac:dyDescent="0.2">
      <c r="B4" s="3">
        <v>18.32349967956543</v>
      </c>
      <c r="C4" s="54">
        <v>26.909662246704102</v>
      </c>
      <c r="D4" s="54">
        <v>26.755237579345703</v>
      </c>
      <c r="E4" s="54">
        <v>24.605068206787109</v>
      </c>
      <c r="F4" s="49"/>
      <c r="G4" s="49"/>
      <c r="H4" s="5"/>
      <c r="I4" s="27" t="s">
        <v>6</v>
      </c>
      <c r="J4" s="22">
        <v>1</v>
      </c>
      <c r="K4" s="24">
        <v>1.3563563485698368E-3</v>
      </c>
      <c r="L4" s="24">
        <v>2.6328124426391267E-3</v>
      </c>
      <c r="M4" s="24">
        <v>1.1424541523972173E-2</v>
      </c>
      <c r="N4" s="7"/>
      <c r="O4" s="7"/>
      <c r="P4" s="7"/>
      <c r="Q4" s="22" t="s">
        <v>16</v>
      </c>
      <c r="R4" s="22">
        <f>J10/J28</f>
        <v>1</v>
      </c>
      <c r="S4" s="22">
        <f t="shared" ref="S4:U4" si="1">K10/K28</f>
        <v>0.44480517569611122</v>
      </c>
      <c r="T4" s="22">
        <f t="shared" si="1"/>
        <v>0.76138932210232091</v>
      </c>
      <c r="U4" s="22">
        <f t="shared" si="1"/>
        <v>0.70588449462053071</v>
      </c>
      <c r="X4" s="42"/>
      <c r="Y4" s="22" t="s">
        <v>39</v>
      </c>
      <c r="Z4" s="22">
        <v>1</v>
      </c>
      <c r="AA4" s="50">
        <f>K4/K28</f>
        <v>0.68089860183352169</v>
      </c>
      <c r="AB4" s="50">
        <f>L4/L28</f>
        <v>1.160904008154461</v>
      </c>
      <c r="AC4" s="50">
        <f>M4/M28</f>
        <v>1.1435353441349161</v>
      </c>
      <c r="AF4" s="7"/>
      <c r="AG4" s="7"/>
      <c r="AH4" s="7"/>
      <c r="AI4" s="7"/>
      <c r="AJ4" s="7"/>
      <c r="AK4" s="7"/>
    </row>
    <row r="5" spans="1:37" x14ac:dyDescent="0.2">
      <c r="B5" s="3">
        <v>18.185827255249023</v>
      </c>
      <c r="C5" s="54">
        <v>27.213207244873047</v>
      </c>
      <c r="D5" s="54">
        <v>26.648841857910156</v>
      </c>
      <c r="E5" s="54">
        <v>24.564020156860352</v>
      </c>
      <c r="F5" s="49"/>
      <c r="G5" s="49"/>
      <c r="I5" s="27" t="s">
        <v>7</v>
      </c>
      <c r="J5" s="22">
        <v>1</v>
      </c>
      <c r="K5" s="23">
        <v>2.3476850758882995E-3</v>
      </c>
      <c r="L5" s="22">
        <v>2.3659127718476634E-3</v>
      </c>
      <c r="M5" s="22">
        <v>1.1879160927194999E-2</v>
      </c>
      <c r="Q5" s="22" t="s">
        <v>17</v>
      </c>
      <c r="R5" s="22">
        <f>J11/J28</f>
        <v>1</v>
      </c>
      <c r="S5" s="22">
        <f t="shared" ref="S5:U5" si="2">K11/K28</f>
        <v>0.93527743287921317</v>
      </c>
      <c r="T5" s="22">
        <f t="shared" si="2"/>
        <v>0.61116345975690078</v>
      </c>
      <c r="U5" s="22">
        <f t="shared" si="2"/>
        <v>0.96552941780909352</v>
      </c>
      <c r="W5" s="8"/>
      <c r="X5" s="42"/>
      <c r="Y5" s="22" t="s">
        <v>40</v>
      </c>
      <c r="Z5" s="22">
        <v>1</v>
      </c>
      <c r="AA5" s="50">
        <f>K5/K28</f>
        <v>1.1785512615495839</v>
      </c>
      <c r="AB5" s="50">
        <f>L5/L28</f>
        <v>1.043218109767287</v>
      </c>
      <c r="AC5" s="50">
        <f>M5/M28</f>
        <v>1.1890403085681909</v>
      </c>
      <c r="AD5" s="8"/>
      <c r="AE5" s="8"/>
      <c r="AF5" s="7"/>
      <c r="AG5" s="7"/>
      <c r="AH5" s="7"/>
      <c r="AI5" s="7"/>
      <c r="AJ5" s="7"/>
      <c r="AK5" s="7"/>
    </row>
    <row r="6" spans="1:37" x14ac:dyDescent="0.2">
      <c r="A6" s="9" t="s">
        <v>1</v>
      </c>
      <c r="B6" s="33">
        <f t="shared" ref="B6:E6" si="3">AVERAGE(B3:B5)</f>
        <v>18.366300582885742</v>
      </c>
      <c r="C6" s="11">
        <f t="shared" si="3"/>
        <v>27.144309361775715</v>
      </c>
      <c r="D6" s="11">
        <f t="shared" si="3"/>
        <v>26.795987447102863</v>
      </c>
      <c r="E6" s="55">
        <f t="shared" si="3"/>
        <v>24.59082857767741</v>
      </c>
      <c r="F6" s="10"/>
      <c r="G6" s="10"/>
      <c r="H6" s="5"/>
      <c r="I6" s="27" t="s">
        <v>32</v>
      </c>
      <c r="J6" s="22">
        <v>1</v>
      </c>
      <c r="K6" s="24">
        <v>2.5842269066349206E-3</v>
      </c>
      <c r="L6" s="24">
        <v>2.5527078284291634E-3</v>
      </c>
      <c r="M6" s="24">
        <v>9.2850403253026577E-3</v>
      </c>
      <c r="N6" s="7"/>
      <c r="O6" s="7"/>
      <c r="P6" s="7"/>
      <c r="Q6" s="22" t="s">
        <v>37</v>
      </c>
      <c r="R6" s="22">
        <f>J12/J28</f>
        <v>1</v>
      </c>
      <c r="S6" s="22">
        <f t="shared" ref="S6:U6" si="4">K12/K28</f>
        <v>2.1358992611320908</v>
      </c>
      <c r="T6" s="22">
        <f t="shared" si="4"/>
        <v>1.8514826560096893</v>
      </c>
      <c r="U6" s="22">
        <f t="shared" si="4"/>
        <v>1.3049189555991498</v>
      </c>
      <c r="X6" s="42"/>
      <c r="Y6" s="22" t="s">
        <v>41</v>
      </c>
      <c r="Z6" s="22">
        <v>1</v>
      </c>
      <c r="AA6" s="50">
        <f>K6/K28</f>
        <v>1.2972966060162803</v>
      </c>
      <c r="AB6" s="50">
        <f>L6/L28</f>
        <v>1.1255829324097733</v>
      </c>
      <c r="AC6" s="50">
        <f>M6/M28</f>
        <v>0.92938274690693046</v>
      </c>
      <c r="AD6" s="7"/>
    </row>
    <row r="7" spans="1:37" x14ac:dyDescent="0.2">
      <c r="A7" s="9" t="s">
        <v>2</v>
      </c>
      <c r="B7" s="34">
        <f>B6-B6</f>
        <v>0</v>
      </c>
      <c r="C7" s="14">
        <f>C6-B6</f>
        <v>8.7780087788899728</v>
      </c>
      <c r="D7" s="14">
        <f>D6-B6</f>
        <v>8.4296868642171212</v>
      </c>
      <c r="E7" s="24">
        <f>E6-B6</f>
        <v>6.2245279947916679</v>
      </c>
      <c r="F7" s="5"/>
      <c r="G7" s="5"/>
      <c r="H7" s="5"/>
      <c r="I7" s="27" t="s">
        <v>33</v>
      </c>
      <c r="J7" s="22">
        <v>1</v>
      </c>
      <c r="K7" s="24">
        <v>1.5737001858332133E-3</v>
      </c>
      <c r="L7" s="24">
        <v>1.4271438084817721E-3</v>
      </c>
      <c r="M7" s="24">
        <v>7.4456401658967927E-3</v>
      </c>
      <c r="N7" s="7"/>
      <c r="O7" s="7"/>
      <c r="P7" s="7"/>
      <c r="Q7" s="22" t="s">
        <v>11</v>
      </c>
      <c r="R7" s="22">
        <f>AVERAGE(R3:R6)</f>
        <v>1</v>
      </c>
      <c r="S7" s="22">
        <f t="shared" ref="S7:U7" si="5">AVERAGE(S3:S6)</f>
        <v>1.0860193924486468</v>
      </c>
      <c r="T7" s="22">
        <f t="shared" si="5"/>
        <v>0.99614219550248739</v>
      </c>
      <c r="U7" s="22">
        <f t="shared" si="5"/>
        <v>1.0470385437513516</v>
      </c>
      <c r="X7" s="42"/>
      <c r="Y7" s="22" t="s">
        <v>42</v>
      </c>
      <c r="Z7" s="22">
        <v>1</v>
      </c>
      <c r="AA7" s="50">
        <f>K7/K28</f>
        <v>0.79000644437490664</v>
      </c>
      <c r="AB7" s="50">
        <f>L7/L28</f>
        <v>0.62928028622447618</v>
      </c>
      <c r="AC7" s="50">
        <f>M7/M28</f>
        <v>0.74526865446178592</v>
      </c>
      <c r="AD7" s="7"/>
    </row>
    <row r="8" spans="1:37" ht="16" thickBot="1" x14ac:dyDescent="0.25">
      <c r="A8" s="9" t="s">
        <v>3</v>
      </c>
      <c r="B8" s="35">
        <v>1</v>
      </c>
      <c r="C8" s="36">
        <f>2^-C7</f>
        <v>2.2780122509782441E-3</v>
      </c>
      <c r="D8" s="36">
        <f>2^-D7</f>
        <v>2.9000894926385959E-3</v>
      </c>
      <c r="E8" s="24">
        <f>2^-E7</f>
        <v>1.3373046808058375E-2</v>
      </c>
      <c r="F8" s="5"/>
      <c r="G8" s="5"/>
      <c r="I8" s="28" t="s">
        <v>34</v>
      </c>
      <c r="J8" s="29">
        <v>1</v>
      </c>
      <c r="K8" s="29">
        <v>1.812075044083741E-3</v>
      </c>
      <c r="L8" s="29">
        <v>1.7287245727611216E-3</v>
      </c>
      <c r="M8" s="22">
        <v>6.535841347757811E-3</v>
      </c>
      <c r="Q8" s="22" t="s">
        <v>12</v>
      </c>
      <c r="R8" s="22">
        <f>STDEV(R3:R6)</f>
        <v>0</v>
      </c>
      <c r="S8" s="22">
        <f>STDEV(S3:S5)</f>
        <v>0.25786384811839658</v>
      </c>
      <c r="T8" s="22">
        <f>STDEV(T3:T5)</f>
        <v>8.6486901490558973E-2</v>
      </c>
      <c r="U8" s="22">
        <f>STDEV(U3:U5)</f>
        <v>0.25299777301535081</v>
      </c>
      <c r="X8" s="42"/>
      <c r="Y8" s="22" t="s">
        <v>43</v>
      </c>
      <c r="Z8" s="22">
        <v>1</v>
      </c>
      <c r="AA8" s="50">
        <f>K8/K28</f>
        <v>0.90967197907468478</v>
      </c>
      <c r="AB8" s="50">
        <f>L8/L28</f>
        <v>0.76225835650556184</v>
      </c>
      <c r="AC8" s="50">
        <f>M8/M28</f>
        <v>0.65420267142771393</v>
      </c>
      <c r="AD8" s="7"/>
    </row>
    <row r="9" spans="1:37" ht="16" thickBot="1" x14ac:dyDescent="0.25">
      <c r="B9" s="5"/>
      <c r="C9" s="5"/>
      <c r="D9" s="5"/>
      <c r="E9" s="5"/>
      <c r="F9" s="5"/>
      <c r="G9" s="5"/>
      <c r="H9" s="6"/>
      <c r="I9" s="27" t="s">
        <v>18</v>
      </c>
      <c r="J9" s="22">
        <v>1</v>
      </c>
      <c r="K9" s="24">
        <v>1.6495743375182267E-3</v>
      </c>
      <c r="L9" s="24">
        <v>1.724812419831058E-3</v>
      </c>
      <c r="M9" s="24">
        <v>1.2106755521109076E-2</v>
      </c>
      <c r="N9" s="7"/>
      <c r="O9" s="6"/>
      <c r="P9" s="6"/>
      <c r="Q9" s="22" t="s">
        <v>13</v>
      </c>
      <c r="R9" s="22">
        <f>R8/SQRT(4)</f>
        <v>0</v>
      </c>
      <c r="S9" s="22">
        <f t="shared" ref="S9:U9" si="6">S8/SQRT(4)</f>
        <v>0.12893192405919829</v>
      </c>
      <c r="T9" s="22">
        <f t="shared" si="6"/>
        <v>4.3243450745279487E-2</v>
      </c>
      <c r="U9" s="22">
        <f t="shared" si="6"/>
        <v>0.12649888650767541</v>
      </c>
      <c r="W9" s="6"/>
      <c r="X9" s="45"/>
      <c r="Y9" s="22" t="s">
        <v>11</v>
      </c>
      <c r="Z9" s="22">
        <f>AVERAGE(Z3:Z8)</f>
        <v>1</v>
      </c>
      <c r="AA9" s="22">
        <f t="shared" ref="AA9:AC9" si="7">AVERAGE(AA3:AA8)</f>
        <v>0.99999999999999989</v>
      </c>
      <c r="AB9" s="22">
        <f t="shared" si="7"/>
        <v>1</v>
      </c>
      <c r="AC9" s="22">
        <f t="shared" si="7"/>
        <v>1.0000000000000002</v>
      </c>
      <c r="AE9" s="45"/>
    </row>
    <row r="10" spans="1:37" x14ac:dyDescent="0.2">
      <c r="B10" s="31" t="s">
        <v>75</v>
      </c>
      <c r="C10" s="32" t="s">
        <v>95</v>
      </c>
      <c r="D10" s="32" t="s">
        <v>106</v>
      </c>
      <c r="E10" s="47" t="s">
        <v>117</v>
      </c>
      <c r="F10" s="18"/>
      <c r="G10" s="18"/>
      <c r="I10" s="27" t="s">
        <v>19</v>
      </c>
      <c r="J10" s="22">
        <v>1</v>
      </c>
      <c r="K10" s="24">
        <v>8.8605604756352731E-4</v>
      </c>
      <c r="L10" s="24">
        <v>1.7267536909536141E-3</v>
      </c>
      <c r="M10" s="24">
        <v>7.052170937507039E-3</v>
      </c>
      <c r="N10" s="7"/>
      <c r="Q10" s="23" t="s">
        <v>14</v>
      </c>
      <c r="R10" s="23" t="e">
        <f>TTEST(R3:R6,Z3:Z8,2,2)</f>
        <v>#DIV/0!</v>
      </c>
      <c r="S10" s="23">
        <f t="shared" ref="S10:U10" si="8">TTEST(S3:S6,AA3:AA8,2,2)</f>
        <v>0.79131042077358549</v>
      </c>
      <c r="T10" s="23">
        <f t="shared" si="8"/>
        <v>0.98855892295542902</v>
      </c>
      <c r="U10" s="23">
        <f t="shared" si="8"/>
        <v>0.79301675757230095</v>
      </c>
      <c r="V10" s="6"/>
      <c r="W10" s="45"/>
      <c r="X10" s="45"/>
      <c r="Y10" s="22" t="s">
        <v>12</v>
      </c>
      <c r="Z10" s="22">
        <f>STDEV(Z3:Z8)</f>
        <v>0</v>
      </c>
      <c r="AA10" s="22">
        <f t="shared" ref="AA10:AC10" si="9">STDEV(AA3:AA8)</f>
        <v>0.24288342200460269</v>
      </c>
      <c r="AB10" s="22">
        <f t="shared" si="9"/>
        <v>0.25107299801287475</v>
      </c>
      <c r="AC10" s="22">
        <f t="shared" si="9"/>
        <v>0.26848430543949942</v>
      </c>
      <c r="AE10" s="45"/>
    </row>
    <row r="11" spans="1:37" ht="16" thickBot="1" x14ac:dyDescent="0.25">
      <c r="B11" s="3">
        <v>19.086753845214844</v>
      </c>
      <c r="C11" s="54">
        <v>28.308498382568359</v>
      </c>
      <c r="D11" s="54">
        <v>27.065031051635742</v>
      </c>
      <c r="E11" s="54">
        <v>25.098001480102539</v>
      </c>
      <c r="F11" s="49"/>
      <c r="G11" s="49"/>
      <c r="H11" s="5"/>
      <c r="I11" s="28" t="s">
        <v>20</v>
      </c>
      <c r="J11" s="29">
        <v>1</v>
      </c>
      <c r="K11" s="29">
        <v>1.8630813462442426E-3</v>
      </c>
      <c r="L11" s="29">
        <v>1.3860566851624254E-3</v>
      </c>
      <c r="M11" s="22">
        <v>9.6461652741668506E-3</v>
      </c>
      <c r="Y11" s="22" t="s">
        <v>13</v>
      </c>
      <c r="Z11" s="22">
        <f>Z10/SQRT(6)</f>
        <v>0</v>
      </c>
      <c r="AA11" s="22">
        <f t="shared" ref="AA11:AC11" si="10">AA10/SQRT(6)</f>
        <v>9.9156741815392066E-2</v>
      </c>
      <c r="AB11" s="22">
        <f t="shared" si="10"/>
        <v>0.10250012222039299</v>
      </c>
      <c r="AC11" s="22">
        <f t="shared" si="10"/>
        <v>0.10960825871205328</v>
      </c>
    </row>
    <row r="12" spans="1:37" ht="16" thickBot="1" x14ac:dyDescent="0.25">
      <c r="B12" s="3">
        <v>18.348411560058594</v>
      </c>
      <c r="C12" s="54">
        <v>28.114608764648438</v>
      </c>
      <c r="D12" s="54">
        <v>27.336002349853516</v>
      </c>
      <c r="E12" s="54">
        <v>25.207925796508789</v>
      </c>
      <c r="F12" s="49"/>
      <c r="G12" s="49"/>
      <c r="I12" s="28" t="s">
        <v>35</v>
      </c>
      <c r="J12" s="29">
        <v>1</v>
      </c>
      <c r="K12" s="29">
        <v>4.2547311963058712E-3</v>
      </c>
      <c r="L12" s="29">
        <v>4.1989747126657088E-3</v>
      </c>
      <c r="M12" s="22">
        <v>1.3036851786106234E-2</v>
      </c>
      <c r="V12" s="8"/>
      <c r="X12" s="21"/>
      <c r="Y12" s="21"/>
      <c r="Z12" s="39"/>
      <c r="AA12" s="39"/>
      <c r="AB12" s="39"/>
      <c r="AC12" s="39"/>
      <c r="AF12" s="39"/>
      <c r="AG12" s="39"/>
      <c r="AH12" s="39"/>
      <c r="AI12" s="39"/>
      <c r="AJ12" s="39"/>
      <c r="AK12" s="39"/>
    </row>
    <row r="13" spans="1:37" x14ac:dyDescent="0.2">
      <c r="B13" s="3">
        <v>18.660346984863281</v>
      </c>
      <c r="C13" s="54">
        <v>28.25054931640625</v>
      </c>
      <c r="D13" s="54">
        <v>27.402017593383789</v>
      </c>
      <c r="E13" s="54">
        <v>25.144744873046875</v>
      </c>
      <c r="F13" s="49"/>
      <c r="G13" s="49"/>
      <c r="H13" s="5"/>
      <c r="X13" s="21"/>
      <c r="Y13" s="21"/>
      <c r="Z13" s="39"/>
      <c r="AA13" s="39"/>
      <c r="AB13" s="39"/>
      <c r="AC13" s="39"/>
      <c r="AF13" s="39"/>
      <c r="AG13" s="39"/>
      <c r="AH13" s="39"/>
      <c r="AI13" s="39"/>
      <c r="AJ13" s="39"/>
      <c r="AK13" s="39"/>
    </row>
    <row r="14" spans="1:37" x14ac:dyDescent="0.2">
      <c r="A14" s="9" t="s">
        <v>1</v>
      </c>
      <c r="B14" s="37">
        <f t="shared" ref="B14:E14" si="11">AVERAGE(B11:B13)</f>
        <v>18.698504130045574</v>
      </c>
      <c r="C14" s="15">
        <f t="shared" si="11"/>
        <v>28.224552154541016</v>
      </c>
      <c r="D14" s="13">
        <f t="shared" si="11"/>
        <v>27.267683664957683</v>
      </c>
      <c r="E14" s="55">
        <f t="shared" si="11"/>
        <v>25.150224049886067</v>
      </c>
      <c r="F14" s="10"/>
      <c r="G14" s="10"/>
      <c r="H14" s="5"/>
      <c r="S14" s="18"/>
      <c r="T14" s="18"/>
      <c r="U14" s="18"/>
      <c r="V14" s="8"/>
      <c r="X14" s="21"/>
      <c r="Y14" s="21"/>
      <c r="Z14" s="39"/>
      <c r="AA14" s="39"/>
      <c r="AB14" s="39"/>
      <c r="AC14" s="39"/>
      <c r="AF14" s="39"/>
      <c r="AG14" s="39"/>
      <c r="AH14" s="39"/>
      <c r="AI14" s="39"/>
      <c r="AJ14" s="39"/>
      <c r="AK14" s="39"/>
    </row>
    <row r="15" spans="1:37" x14ac:dyDescent="0.2">
      <c r="A15" s="9" t="s">
        <v>2</v>
      </c>
      <c r="B15" s="34">
        <f>B14-B14</f>
        <v>0</v>
      </c>
      <c r="C15" s="14">
        <f>C14-B14</f>
        <v>9.5260480244954415</v>
      </c>
      <c r="D15" s="14">
        <f>D14-B14</f>
        <v>8.5691795349121094</v>
      </c>
      <c r="E15" s="24">
        <f>E14-B14</f>
        <v>6.4517199198404924</v>
      </c>
      <c r="F15" s="5"/>
      <c r="G15" s="5"/>
      <c r="H15" s="5"/>
      <c r="X15" s="21"/>
      <c r="Y15" s="21"/>
      <c r="Z15" s="39"/>
      <c r="AA15" s="39"/>
      <c r="AB15" s="39"/>
      <c r="AC15" s="39"/>
      <c r="AF15" s="39"/>
      <c r="AG15" s="39"/>
      <c r="AH15" s="39"/>
      <c r="AI15" s="39"/>
      <c r="AJ15" s="39"/>
      <c r="AK15" s="39"/>
    </row>
    <row r="16" spans="1:37" ht="16" thickBot="1" x14ac:dyDescent="0.25">
      <c r="A16" s="9" t="s">
        <v>3</v>
      </c>
      <c r="B16" s="35">
        <f t="shared" ref="B16:E16" si="12">2^-B15</f>
        <v>1</v>
      </c>
      <c r="C16" s="36">
        <f t="shared" si="12"/>
        <v>1.3563563485698368E-3</v>
      </c>
      <c r="D16" s="36">
        <f t="shared" si="12"/>
        <v>2.6328124426391267E-3</v>
      </c>
      <c r="E16" s="24">
        <f t="shared" si="12"/>
        <v>1.1424541523972173E-2</v>
      </c>
      <c r="F16" s="5"/>
      <c r="G16" s="5"/>
      <c r="H16" s="6"/>
      <c r="X16" s="21"/>
      <c r="Y16" s="21"/>
      <c r="Z16" s="39"/>
      <c r="AA16" s="39"/>
      <c r="AB16" s="39"/>
      <c r="AC16" s="39"/>
      <c r="AF16" s="39"/>
      <c r="AG16" s="39"/>
      <c r="AH16" s="39"/>
      <c r="AI16" s="39"/>
      <c r="AJ16" s="39"/>
      <c r="AK16" s="39"/>
    </row>
    <row r="17" spans="1:37" ht="16" thickBot="1" x14ac:dyDescent="0.25">
      <c r="B17" s="5"/>
      <c r="C17" s="5"/>
      <c r="D17" s="5"/>
      <c r="E17" s="5"/>
      <c r="F17" s="5"/>
      <c r="G17" s="5"/>
      <c r="K17" s="5"/>
      <c r="L17" s="5"/>
      <c r="X17" s="21"/>
      <c r="AF17" s="39"/>
    </row>
    <row r="18" spans="1:37" x14ac:dyDescent="0.2">
      <c r="B18" s="31" t="s">
        <v>76</v>
      </c>
      <c r="C18" s="32" t="s">
        <v>96</v>
      </c>
      <c r="D18" s="32" t="s">
        <v>107</v>
      </c>
      <c r="E18" s="47" t="s">
        <v>118</v>
      </c>
      <c r="F18" s="18"/>
      <c r="G18" s="18"/>
      <c r="H18" s="5"/>
      <c r="I18" s="5"/>
      <c r="J18" s="40"/>
      <c r="K18" s="40"/>
      <c r="L18" s="40"/>
      <c r="M18" s="51"/>
      <c r="N18" s="51"/>
      <c r="O18" s="51"/>
      <c r="P18" s="7"/>
      <c r="X18" s="21"/>
      <c r="Y18" s="21"/>
      <c r="Z18" s="39"/>
      <c r="AA18" s="39"/>
      <c r="AB18" s="39"/>
      <c r="AC18" s="39"/>
      <c r="AF18" s="39"/>
      <c r="AG18" s="39"/>
      <c r="AH18" s="39"/>
      <c r="AI18" s="39"/>
      <c r="AJ18" s="39"/>
      <c r="AK18" s="39"/>
    </row>
    <row r="19" spans="1:37" x14ac:dyDescent="0.2">
      <c r="B19" s="3">
        <v>18.697820663452148</v>
      </c>
      <c r="C19" s="54">
        <v>27.086465835571289</v>
      </c>
      <c r="D19" s="54">
        <v>27.192773818969727</v>
      </c>
      <c r="E19" s="54">
        <v>24.789615631103516</v>
      </c>
      <c r="F19" s="49"/>
      <c r="G19" s="49"/>
      <c r="H19"/>
      <c r="AF19" s="39"/>
    </row>
    <row r="20" spans="1:37" x14ac:dyDescent="0.2">
      <c r="B20" s="3">
        <v>17.947078704833984</v>
      </c>
      <c r="C20" s="54">
        <v>26.98701286315918</v>
      </c>
      <c r="D20" s="54">
        <v>26.901498794555664</v>
      </c>
      <c r="E20" s="54">
        <v>24.670206069946289</v>
      </c>
      <c r="F20" s="49"/>
      <c r="G20" s="49"/>
      <c r="H20"/>
      <c r="R20" s="7"/>
      <c r="S20" s="7"/>
      <c r="T20" s="7"/>
      <c r="Y20" s="21"/>
      <c r="Z20"/>
      <c r="AA20"/>
      <c r="AB20"/>
      <c r="AC20"/>
      <c r="AF20"/>
      <c r="AG20"/>
      <c r="AH20"/>
      <c r="AI20"/>
      <c r="AJ20"/>
      <c r="AK20"/>
    </row>
    <row r="21" spans="1:37" x14ac:dyDescent="0.2">
      <c r="B21" s="3">
        <v>18.261682510375977</v>
      </c>
      <c r="C21" s="54"/>
      <c r="D21" s="54">
        <v>26.982471466064453</v>
      </c>
      <c r="E21" s="54">
        <v>24.633029937744141</v>
      </c>
      <c r="F21" s="49"/>
      <c r="G21" s="49"/>
      <c r="H21"/>
      <c r="R21" s="18"/>
      <c r="S21" s="18"/>
      <c r="T21" s="18"/>
      <c r="Y21" s="21"/>
      <c r="Z21"/>
      <c r="AA21"/>
      <c r="AB21"/>
      <c r="AC21"/>
      <c r="AF21"/>
      <c r="AG21"/>
      <c r="AH21"/>
      <c r="AI21"/>
      <c r="AJ21"/>
      <c r="AK21"/>
    </row>
    <row r="22" spans="1:37" x14ac:dyDescent="0.2">
      <c r="A22" s="9" t="s">
        <v>1</v>
      </c>
      <c r="B22" s="38">
        <f t="shared" ref="B22:E22" si="13">AVERAGE(B19:B21)</f>
        <v>18.302193959554035</v>
      </c>
      <c r="C22" s="13">
        <f t="shared" si="13"/>
        <v>27.036739349365234</v>
      </c>
      <c r="D22" s="13">
        <f t="shared" si="13"/>
        <v>27.025581359863281</v>
      </c>
      <c r="E22" s="56">
        <f t="shared" si="13"/>
        <v>24.697617212931316</v>
      </c>
      <c r="F22" s="17"/>
      <c r="G22" s="10"/>
      <c r="I22" s="40"/>
      <c r="J22" s="40"/>
      <c r="K22" s="40"/>
      <c r="L22" s="40"/>
      <c r="M22" s="40"/>
      <c r="N22" s="40"/>
      <c r="O22" s="40"/>
      <c r="P22" s="21"/>
      <c r="Y22" s="21"/>
      <c r="Z22"/>
      <c r="AA22"/>
      <c r="AB22"/>
      <c r="AC22"/>
      <c r="AF22"/>
      <c r="AG22"/>
      <c r="AH22"/>
      <c r="AI22"/>
      <c r="AJ22"/>
      <c r="AK22"/>
    </row>
    <row r="23" spans="1:37" x14ac:dyDescent="0.2">
      <c r="A23" s="9" t="s">
        <v>2</v>
      </c>
      <c r="B23" s="34">
        <f>B22-B22</f>
        <v>0</v>
      </c>
      <c r="C23" s="14">
        <f>C22-B22</f>
        <v>8.7345453898111991</v>
      </c>
      <c r="D23" s="14">
        <f>D22-B22</f>
        <v>8.723387400309246</v>
      </c>
      <c r="E23" s="24">
        <f>E22-B22</f>
        <v>6.395423253377281</v>
      </c>
      <c r="F23" s="5"/>
      <c r="G23" s="5"/>
      <c r="I23"/>
      <c r="J23"/>
      <c r="K23"/>
      <c r="L23"/>
      <c r="M23"/>
      <c r="N23" s="40"/>
      <c r="O23"/>
      <c r="P23" s="21"/>
      <c r="Y23" s="21"/>
      <c r="Z23"/>
      <c r="AA23"/>
      <c r="AB23"/>
      <c r="AC23"/>
      <c r="AF23"/>
      <c r="AG23"/>
      <c r="AH23"/>
      <c r="AI23"/>
      <c r="AJ23"/>
      <c r="AK23"/>
    </row>
    <row r="24" spans="1:37" ht="16" thickBot="1" x14ac:dyDescent="0.25">
      <c r="A24" s="9" t="s">
        <v>3</v>
      </c>
      <c r="B24" s="35">
        <f t="shared" ref="B24:E24" si="14">2^-B23</f>
        <v>1</v>
      </c>
      <c r="C24" s="36">
        <f t="shared" si="14"/>
        <v>2.3476850758882995E-3</v>
      </c>
      <c r="D24" s="36">
        <f t="shared" si="14"/>
        <v>2.3659127718476634E-3</v>
      </c>
      <c r="E24" s="24">
        <f t="shared" si="14"/>
        <v>1.1879160927194999E-2</v>
      </c>
      <c r="F24" s="5"/>
      <c r="G24" s="5"/>
      <c r="I24"/>
      <c r="J24"/>
      <c r="K24"/>
      <c r="L24"/>
      <c r="M24"/>
      <c r="N24" s="40"/>
      <c r="O24"/>
      <c r="P24" s="21"/>
      <c r="Q24" s="7"/>
      <c r="R24" s="21"/>
      <c r="S24" s="21"/>
      <c r="W24" s="18"/>
    </row>
    <row r="25" spans="1:37" ht="16" thickBot="1" x14ac:dyDescent="0.25">
      <c r="B25" s="5"/>
      <c r="C25" s="5"/>
      <c r="D25" s="5"/>
      <c r="E25" s="5"/>
      <c r="F25" s="5"/>
      <c r="T25" s="8"/>
      <c r="U25" s="8"/>
    </row>
    <row r="26" spans="1:37" x14ac:dyDescent="0.2">
      <c r="B26" s="31" t="s">
        <v>77</v>
      </c>
      <c r="C26" s="32" t="s">
        <v>97</v>
      </c>
      <c r="D26" s="32" t="s">
        <v>108</v>
      </c>
      <c r="E26" s="47" t="s">
        <v>119</v>
      </c>
      <c r="F26" s="18"/>
      <c r="T26" s="8"/>
      <c r="U26" s="8"/>
    </row>
    <row r="27" spans="1:37" ht="16" thickBot="1" x14ac:dyDescent="0.25">
      <c r="B27" s="3">
        <v>18.609659194946289</v>
      </c>
      <c r="C27" s="54">
        <v>27.059932708740234</v>
      </c>
      <c r="D27" s="54">
        <v>26.846996307373047</v>
      </c>
      <c r="E27" s="54">
        <v>24.950828552246094</v>
      </c>
      <c r="F27" s="49"/>
      <c r="T27" s="8"/>
      <c r="U27" s="8"/>
    </row>
    <row r="28" spans="1:37" x14ac:dyDescent="0.2">
      <c r="B28" s="3">
        <v>17.86298942565918</v>
      </c>
      <c r="C28" s="54">
        <v>26.939542770385742</v>
      </c>
      <c r="D28" s="54"/>
      <c r="E28" s="54">
        <v>25.084461212158203</v>
      </c>
      <c r="F28" s="49"/>
      <c r="I28" s="25" t="s">
        <v>8</v>
      </c>
      <c r="J28" s="30">
        <f>AVERAGE(J3:J8)</f>
        <v>1</v>
      </c>
      <c r="K28" s="30">
        <f t="shared" ref="K28:M28" si="15">AVERAGE(K3:K8)</f>
        <v>1.9920093019980428E-3</v>
      </c>
      <c r="L28" s="30">
        <f t="shared" si="15"/>
        <v>2.2678984861329073E-3</v>
      </c>
      <c r="M28" s="22">
        <f t="shared" si="15"/>
        <v>9.9905451830304675E-3</v>
      </c>
      <c r="T28" s="8"/>
      <c r="U28" s="8"/>
    </row>
    <row r="29" spans="1:37" x14ac:dyDescent="0.2">
      <c r="B29" s="3">
        <v>18.276393890380859</v>
      </c>
      <c r="C29" s="54">
        <v>26.537721633911133</v>
      </c>
      <c r="D29" s="54">
        <v>26.879877090454102</v>
      </c>
      <c r="E29" s="54">
        <v>24.966381072998047</v>
      </c>
      <c r="F29" s="49"/>
      <c r="I29" s="27" t="s">
        <v>21</v>
      </c>
      <c r="J29" s="22">
        <f>AVERAGE(J9:J12)</f>
        <v>1</v>
      </c>
      <c r="K29" s="22">
        <f t="shared" ref="K29:M29" si="16">AVERAGE(K9:K12)</f>
        <v>2.163360731907967E-3</v>
      </c>
      <c r="L29" s="22">
        <f t="shared" si="16"/>
        <v>2.2591493771532013E-3</v>
      </c>
      <c r="M29" s="22">
        <f t="shared" si="16"/>
        <v>1.04604858797223E-2</v>
      </c>
      <c r="T29" s="8"/>
      <c r="U29" s="8"/>
    </row>
    <row r="30" spans="1:37" x14ac:dyDescent="0.2">
      <c r="A30" s="9" t="s">
        <v>1</v>
      </c>
      <c r="B30" s="33">
        <f t="shared" ref="B30:E30" si="17">AVERAGE(B27:B29)</f>
        <v>18.249680836995442</v>
      </c>
      <c r="C30" s="11">
        <f t="shared" si="17"/>
        <v>26.845732371012371</v>
      </c>
      <c r="D30" s="11">
        <f t="shared" si="17"/>
        <v>26.863436698913574</v>
      </c>
      <c r="E30" s="55">
        <f t="shared" si="17"/>
        <v>25.000556945800781</v>
      </c>
      <c r="F30" s="10"/>
      <c r="I30" s="27" t="s">
        <v>9</v>
      </c>
      <c r="J30" s="22">
        <f>STDEV(J3:J8)</f>
        <v>0</v>
      </c>
      <c r="K30" s="22">
        <f t="shared" ref="K30:M30" si="18">STDEV(K3:K8)</f>
        <v>4.838260359342846E-4</v>
      </c>
      <c r="L30" s="22">
        <f t="shared" si="18"/>
        <v>5.6940807210225058E-4</v>
      </c>
      <c r="M30" s="22">
        <f t="shared" si="18"/>
        <v>2.6823045844278784E-3</v>
      </c>
      <c r="T30" s="8"/>
      <c r="U30" s="8"/>
    </row>
    <row r="31" spans="1:37" x14ac:dyDescent="0.2">
      <c r="A31" s="9" t="s">
        <v>2</v>
      </c>
      <c r="B31" s="34">
        <f>B30-B30</f>
        <v>0</v>
      </c>
      <c r="C31" s="14">
        <f>C30-B30</f>
        <v>8.5960515340169295</v>
      </c>
      <c r="D31" s="14">
        <f>D30-B30</f>
        <v>8.6137558619181327</v>
      </c>
      <c r="E31" s="24">
        <f>E30-B30</f>
        <v>6.7508761088053397</v>
      </c>
      <c r="F31" s="5"/>
      <c r="I31" s="27" t="s">
        <v>22</v>
      </c>
      <c r="J31" s="22">
        <f>STDEV(J9:J12)</f>
        <v>0</v>
      </c>
      <c r="K31" s="22">
        <f t="shared" ref="K31:M31" si="19">STDEV(K9:K12)</f>
        <v>1.4559626648737421E-3</v>
      </c>
      <c r="L31" s="22">
        <f t="shared" si="19"/>
        <v>1.3030955876614384E-3</v>
      </c>
      <c r="M31" s="22">
        <f t="shared" si="19"/>
        <v>2.6849949602491042E-3</v>
      </c>
      <c r="R31" s="22"/>
      <c r="S31" s="47" t="s">
        <v>74</v>
      </c>
      <c r="T31" s="47" t="s">
        <v>94</v>
      </c>
      <c r="U31" s="47" t="s">
        <v>105</v>
      </c>
      <c r="V31" s="47" t="s">
        <v>116</v>
      </c>
    </row>
    <row r="32" spans="1:37" ht="16" thickBot="1" x14ac:dyDescent="0.25">
      <c r="A32" s="9" t="s">
        <v>3</v>
      </c>
      <c r="B32" s="35">
        <v>1</v>
      </c>
      <c r="C32" s="36">
        <f>2^-C31</f>
        <v>2.5842269066349206E-3</v>
      </c>
      <c r="D32" s="36">
        <f>2^-D31</f>
        <v>2.5527078284291634E-3</v>
      </c>
      <c r="E32" s="24">
        <f>2^-E31</f>
        <v>9.2850403253026577E-3</v>
      </c>
      <c r="F32" s="5"/>
      <c r="I32" s="27" t="s">
        <v>10</v>
      </c>
      <c r="J32" s="22">
        <f>J30/SQRT(6)</f>
        <v>0</v>
      </c>
      <c r="K32" s="22">
        <f t="shared" ref="K32:M32" si="20">K30/SQRT(6)</f>
        <v>1.9752115205207927E-4</v>
      </c>
      <c r="L32" s="22">
        <f t="shared" si="20"/>
        <v>2.3245987201206788E-4</v>
      </c>
      <c r="M32" s="22">
        <f t="shared" si="20"/>
        <v>1.095046261096064E-3</v>
      </c>
      <c r="R32" s="22" t="s">
        <v>24</v>
      </c>
      <c r="S32" s="22">
        <v>1</v>
      </c>
      <c r="T32" s="22">
        <v>1</v>
      </c>
      <c r="U32" s="22">
        <v>1</v>
      </c>
      <c r="V32" s="22">
        <v>0.99999999999999967</v>
      </c>
    </row>
    <row r="33" spans="1:28" ht="16" thickBot="1" x14ac:dyDescent="0.25">
      <c r="B33" s="5"/>
      <c r="C33" s="5"/>
      <c r="D33" s="5"/>
      <c r="E33" s="5"/>
      <c r="F33" s="5"/>
      <c r="I33" s="27" t="s">
        <v>23</v>
      </c>
      <c r="J33" s="22">
        <f>J31/SQRT(4)</f>
        <v>0</v>
      </c>
      <c r="K33" s="22">
        <f t="shared" ref="K33:M33" si="21">K31/SQRT(4)</f>
        <v>7.2798133243687105E-4</v>
      </c>
      <c r="L33" s="22">
        <f t="shared" si="21"/>
        <v>6.5154779383071919E-4</v>
      </c>
      <c r="M33" s="22">
        <f t="shared" si="21"/>
        <v>1.3424974801245521E-3</v>
      </c>
      <c r="R33" s="22" t="s">
        <v>25</v>
      </c>
      <c r="S33" s="22">
        <v>1</v>
      </c>
      <c r="T33" s="22">
        <v>1.0860193924486468</v>
      </c>
      <c r="U33" s="22">
        <v>0.99614219550248739</v>
      </c>
      <c r="V33" s="22">
        <v>1.0470385437513516</v>
      </c>
    </row>
    <row r="34" spans="1:28" ht="16" thickBot="1" x14ac:dyDescent="0.25">
      <c r="B34" s="31" t="s">
        <v>78</v>
      </c>
      <c r="C34" s="32" t="s">
        <v>98</v>
      </c>
      <c r="D34" s="32" t="s">
        <v>109</v>
      </c>
      <c r="E34" s="47" t="s">
        <v>120</v>
      </c>
      <c r="F34" s="18"/>
      <c r="I34" s="28" t="s">
        <v>4</v>
      </c>
      <c r="J34" s="29" t="e">
        <f>TTEST(J3:J8,J9:J12,2,2)</f>
        <v>#DIV/0!</v>
      </c>
      <c r="K34" s="29">
        <f t="shared" ref="K34:M34" si="22">TTEST(K3:K8,K9:K12,2,2)</f>
        <v>0.79131042077358793</v>
      </c>
      <c r="L34" s="29">
        <f t="shared" si="22"/>
        <v>0.98855892295542902</v>
      </c>
      <c r="M34" s="22">
        <f t="shared" si="22"/>
        <v>0.79301675757230095</v>
      </c>
      <c r="R34" s="50" t="s">
        <v>26</v>
      </c>
      <c r="S34" s="52">
        <v>0</v>
      </c>
      <c r="T34" s="52">
        <v>9.9156741815392066E-2</v>
      </c>
      <c r="U34" s="52">
        <v>0.10250012222039299</v>
      </c>
      <c r="V34" s="22">
        <v>0.10960825871205328</v>
      </c>
    </row>
    <row r="35" spans="1:28" x14ac:dyDescent="0.2">
      <c r="C35" s="54"/>
      <c r="D35" s="54">
        <v>27.53619384765625</v>
      </c>
      <c r="E35" s="54">
        <v>25.188087463378906</v>
      </c>
      <c r="F35" s="49"/>
      <c r="R35" s="22" t="s">
        <v>27</v>
      </c>
      <c r="S35" s="22">
        <v>0</v>
      </c>
      <c r="T35" s="22">
        <v>0.12893192405919829</v>
      </c>
      <c r="U35" s="22">
        <v>4.3243450745279487E-2</v>
      </c>
      <c r="V35" s="48">
        <v>0.12649888650767541</v>
      </c>
      <c r="W35" s="8"/>
    </row>
    <row r="36" spans="1:28" x14ac:dyDescent="0.2">
      <c r="B36" s="3">
        <v>18.100500106811523</v>
      </c>
      <c r="C36" s="54">
        <v>27.224321365356445</v>
      </c>
      <c r="D36" s="54">
        <v>27.426874160766602</v>
      </c>
      <c r="E36" s="54">
        <v>25.031583786010742</v>
      </c>
      <c r="F36" s="49"/>
    </row>
    <row r="37" spans="1:28" x14ac:dyDescent="0.2">
      <c r="B37" s="3">
        <v>18.058483123779297</v>
      </c>
      <c r="C37" s="54">
        <v>27.55790901184082</v>
      </c>
      <c r="D37" s="54">
        <v>27.633367538452148</v>
      </c>
      <c r="E37" s="54">
        <v>25.226968765258789</v>
      </c>
      <c r="F37" s="49"/>
    </row>
    <row r="38" spans="1:28" x14ac:dyDescent="0.2">
      <c r="A38" s="9" t="s">
        <v>1</v>
      </c>
      <c r="B38" s="37">
        <f t="shared" ref="B38:E38" si="23">AVERAGE(B35:B37)</f>
        <v>18.07949161529541</v>
      </c>
      <c r="C38" s="15">
        <f t="shared" si="23"/>
        <v>27.391115188598633</v>
      </c>
      <c r="D38" s="13">
        <f t="shared" si="23"/>
        <v>27.532145182291668</v>
      </c>
      <c r="E38" s="55">
        <f t="shared" si="23"/>
        <v>25.148880004882812</v>
      </c>
      <c r="F38" s="10"/>
    </row>
    <row r="39" spans="1:28" x14ac:dyDescent="0.2">
      <c r="A39" s="9" t="s">
        <v>2</v>
      </c>
      <c r="B39" s="34">
        <f>B38-B38</f>
        <v>0</v>
      </c>
      <c r="C39" s="14">
        <f>C38-B38</f>
        <v>9.3116235733032227</v>
      </c>
      <c r="D39" s="14">
        <f>D38-B38</f>
        <v>9.4526535669962577</v>
      </c>
      <c r="E39" s="24">
        <f>E38-B38</f>
        <v>7.0693883895874023</v>
      </c>
      <c r="F39" s="5"/>
    </row>
    <row r="40" spans="1:28" ht="16" thickBot="1" x14ac:dyDescent="0.25">
      <c r="A40" s="9" t="s">
        <v>3</v>
      </c>
      <c r="B40" s="35">
        <f t="shared" ref="B40:E40" si="24">2^-B39</f>
        <v>1</v>
      </c>
      <c r="C40" s="36">
        <f t="shared" si="24"/>
        <v>1.5737001858332133E-3</v>
      </c>
      <c r="D40" s="36">
        <f t="shared" si="24"/>
        <v>1.4271438084817721E-3</v>
      </c>
      <c r="E40" s="24">
        <f t="shared" si="24"/>
        <v>7.4456401658967927E-3</v>
      </c>
      <c r="F40" s="5"/>
      <c r="X40" s="21"/>
    </row>
    <row r="41" spans="1:28" ht="16" thickBot="1" x14ac:dyDescent="0.25">
      <c r="B41" s="5"/>
      <c r="C41" s="5"/>
      <c r="D41" s="5"/>
      <c r="E41" s="5"/>
      <c r="F41" s="5"/>
      <c r="V41" s="8"/>
      <c r="X41" s="21"/>
    </row>
    <row r="42" spans="1:28" x14ac:dyDescent="0.2">
      <c r="B42" s="31" t="s">
        <v>79</v>
      </c>
      <c r="C42" s="32" t="s">
        <v>99</v>
      </c>
      <c r="D42" s="32" t="s">
        <v>110</v>
      </c>
      <c r="E42" s="47" t="s">
        <v>121</v>
      </c>
      <c r="F42" s="18"/>
      <c r="H42" s="54"/>
      <c r="I42" s="54"/>
      <c r="J42" s="54"/>
      <c r="K42" s="54"/>
      <c r="L42" s="54"/>
      <c r="M42" s="54"/>
      <c r="N42" s="54"/>
      <c r="O42" s="54"/>
      <c r="P42" s="54"/>
      <c r="Q42" s="54"/>
      <c r="V42" s="8"/>
      <c r="X42" s="21"/>
    </row>
    <row r="43" spans="1:28" x14ac:dyDescent="0.2">
      <c r="C43" s="54">
        <v>27.487071990966797</v>
      </c>
      <c r="D43" s="54">
        <v>27.038213729858398</v>
      </c>
      <c r="E43" s="54">
        <v>25.326580047607422</v>
      </c>
      <c r="F43" s="49"/>
      <c r="H43" s="54"/>
      <c r="I43" s="54"/>
      <c r="J43" s="54"/>
      <c r="K43" s="54"/>
      <c r="L43" s="54"/>
      <c r="M43" s="54"/>
      <c r="N43" s="54"/>
      <c r="O43" s="54"/>
      <c r="P43" s="54"/>
      <c r="Q43" s="54"/>
      <c r="X43" s="21"/>
    </row>
    <row r="44" spans="1:28" x14ac:dyDescent="0.2">
      <c r="B44" s="3">
        <v>17.915725708007812</v>
      </c>
      <c r="C44" s="54">
        <v>27.095672607421875</v>
      </c>
      <c r="D44" s="54">
        <v>27.244173049926758</v>
      </c>
      <c r="E44" s="54">
        <v>25.320775985717773</v>
      </c>
      <c r="F44" s="49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/>
      <c r="X44" s="21"/>
    </row>
    <row r="45" spans="1:28" x14ac:dyDescent="0.2">
      <c r="B45" s="3">
        <v>18.149982452392578</v>
      </c>
      <c r="C45" s="54">
        <v>26.840242385864258</v>
      </c>
      <c r="D45" s="54">
        <v>27.344404220581055</v>
      </c>
      <c r="E45" s="54">
        <v>25.223440170288086</v>
      </c>
      <c r="F45" s="49"/>
      <c r="H45" s="54"/>
      <c r="I45" s="54"/>
      <c r="J45" s="54"/>
      <c r="K45" s="54"/>
      <c r="L45" s="54"/>
      <c r="M45" s="54"/>
      <c r="N45" s="54"/>
      <c r="O45" s="54"/>
      <c r="P45" s="54"/>
      <c r="Q45" s="54"/>
      <c r="X45" s="21"/>
    </row>
    <row r="46" spans="1:28" x14ac:dyDescent="0.2">
      <c r="A46" s="9" t="s">
        <v>1</v>
      </c>
      <c r="B46" s="38">
        <f t="shared" ref="B46:E46" si="25">AVERAGE(B43:B45)</f>
        <v>18.032854080200195</v>
      </c>
      <c r="C46" s="13">
        <f t="shared" si="25"/>
        <v>27.140995661417644</v>
      </c>
      <c r="D46" s="13">
        <f t="shared" si="25"/>
        <v>27.208930333455402</v>
      </c>
      <c r="E46" s="56">
        <f t="shared" si="25"/>
        <v>25.290265401204426</v>
      </c>
      <c r="F46" s="17"/>
      <c r="H46" s="54"/>
      <c r="I46" s="54"/>
      <c r="J46" s="54"/>
      <c r="K46" s="54"/>
      <c r="L46" s="54"/>
      <c r="M46" s="54"/>
      <c r="N46" s="54"/>
      <c r="O46" s="54"/>
      <c r="P46" s="54"/>
      <c r="Q46" s="54"/>
      <c r="V46" s="8"/>
      <c r="X46" s="21"/>
    </row>
    <row r="47" spans="1:28" x14ac:dyDescent="0.2">
      <c r="A47" s="9" t="s">
        <v>2</v>
      </c>
      <c r="B47" s="34">
        <f>B46-B46</f>
        <v>0</v>
      </c>
      <c r="C47" s="14">
        <f>C46-B46</f>
        <v>9.1081415812174491</v>
      </c>
      <c r="D47" s="14">
        <f>D46-B46</f>
        <v>9.1760762532552071</v>
      </c>
      <c r="E47" s="24">
        <f>E46-B46</f>
        <v>7.2574113210042306</v>
      </c>
      <c r="F47" s="5"/>
      <c r="H47" s="54"/>
      <c r="I47" s="54"/>
      <c r="J47" s="54"/>
      <c r="K47" s="54"/>
      <c r="L47" s="54"/>
      <c r="M47" s="54"/>
      <c r="N47" s="54"/>
      <c r="O47" s="54"/>
      <c r="P47" s="54"/>
      <c r="Q47" s="54"/>
      <c r="X47" s="21"/>
    </row>
    <row r="48" spans="1:28" ht="16" thickBot="1" x14ac:dyDescent="0.25">
      <c r="A48" s="9" t="s">
        <v>3</v>
      </c>
      <c r="B48" s="35">
        <f t="shared" ref="B48:E48" si="26">2^-B47</f>
        <v>1</v>
      </c>
      <c r="C48" s="36">
        <f t="shared" si="26"/>
        <v>1.812075044083741E-3</v>
      </c>
      <c r="D48" s="36">
        <f t="shared" si="26"/>
        <v>1.7287245727611216E-3</v>
      </c>
      <c r="E48" s="24">
        <f t="shared" si="26"/>
        <v>6.535841347757811E-3</v>
      </c>
      <c r="F48" s="5"/>
      <c r="H48" s="54"/>
      <c r="I48" s="54"/>
      <c r="J48" s="54"/>
      <c r="K48" s="54"/>
      <c r="L48" s="54"/>
      <c r="M48" s="54"/>
      <c r="N48" s="54"/>
      <c r="O48" s="54"/>
      <c r="P48" s="54"/>
      <c r="Q48" s="54"/>
      <c r="V48" s="8"/>
      <c r="X48" s="21"/>
      <c r="AA48" s="46"/>
      <c r="AB48" s="46"/>
    </row>
    <row r="49" spans="1:29" x14ac:dyDescent="0.2">
      <c r="H49" s="54"/>
      <c r="I49" s="54"/>
      <c r="J49" s="54"/>
      <c r="K49" s="54"/>
      <c r="L49" s="54"/>
      <c r="M49" s="54"/>
      <c r="N49" s="54"/>
      <c r="O49" s="54"/>
      <c r="P49" s="54"/>
      <c r="Q49" s="54"/>
      <c r="V49" s="8"/>
      <c r="X49"/>
      <c r="AA49" s="46"/>
      <c r="AB49" s="46"/>
    </row>
    <row r="50" spans="1:29" x14ac:dyDescent="0.2">
      <c r="H50" s="54"/>
      <c r="I50" s="54"/>
      <c r="J50" s="54"/>
      <c r="K50" s="54"/>
      <c r="L50" s="54"/>
      <c r="M50" s="54"/>
      <c r="N50" s="54"/>
      <c r="O50" s="54"/>
      <c r="P50" s="54"/>
      <c r="Q50" s="54"/>
      <c r="X50"/>
      <c r="AA50" s="46"/>
      <c r="AB50" s="46"/>
    </row>
    <row r="51" spans="1:29" x14ac:dyDescent="0.2">
      <c r="X51"/>
      <c r="AA51" s="46"/>
      <c r="AB51" s="46"/>
    </row>
    <row r="52" spans="1:29" x14ac:dyDescent="0.2">
      <c r="X52"/>
      <c r="AA52" s="39"/>
      <c r="AB52" s="46"/>
    </row>
    <row r="53" spans="1:29" x14ac:dyDescent="0.2">
      <c r="U53" s="8"/>
      <c r="V53" s="8"/>
      <c r="X53"/>
      <c r="AA53" s="46"/>
      <c r="AB53" s="46"/>
    </row>
    <row r="54" spans="1:29" x14ac:dyDescent="0.2">
      <c r="X54"/>
      <c r="AA54" s="39"/>
      <c r="AB54" s="46"/>
    </row>
    <row r="55" spans="1:29" x14ac:dyDescent="0.2">
      <c r="U55" s="8"/>
      <c r="V55" s="8"/>
      <c r="X55"/>
      <c r="AA55" s="46"/>
      <c r="AB55" s="46"/>
    </row>
    <row r="56" spans="1:29" x14ac:dyDescent="0.2">
      <c r="U56" s="8"/>
      <c r="V56" s="8"/>
      <c r="X56"/>
      <c r="AA56" s="39"/>
      <c r="AB56" s="46"/>
    </row>
    <row r="57" spans="1:29" x14ac:dyDescent="0.2">
      <c r="X57"/>
      <c r="AA57" s="46"/>
      <c r="AB57" s="46"/>
    </row>
    <row r="58" spans="1:29" x14ac:dyDescent="0.2">
      <c r="X58"/>
      <c r="AA58" s="39"/>
      <c r="AB58" s="46"/>
    </row>
    <row r="59" spans="1:29" x14ac:dyDescent="0.2">
      <c r="A59" s="19"/>
      <c r="B59" s="19"/>
      <c r="C59" s="19"/>
      <c r="D59" s="19"/>
      <c r="E59" s="19"/>
      <c r="Q59" s="7"/>
      <c r="R59" s="7"/>
      <c r="S59" s="7"/>
      <c r="T59" s="7"/>
      <c r="X59"/>
      <c r="Y59"/>
      <c r="Z59" s="39"/>
      <c r="AA59" s="46"/>
      <c r="AB59" s="46"/>
      <c r="AC59" s="39"/>
    </row>
    <row r="60" spans="1:29" ht="20" thickBot="1" x14ac:dyDescent="0.3">
      <c r="A60" s="1" t="s">
        <v>30</v>
      </c>
      <c r="B60" s="2" t="s">
        <v>0</v>
      </c>
      <c r="I60"/>
      <c r="J60"/>
      <c r="K60"/>
      <c r="L60"/>
      <c r="M60"/>
      <c r="N60"/>
      <c r="O60"/>
      <c r="P60" s="21"/>
      <c r="U60" s="8"/>
      <c r="V60" s="8"/>
      <c r="X60"/>
      <c r="Y60"/>
      <c r="Z60" s="39"/>
      <c r="AA60" s="46"/>
      <c r="AB60" s="46"/>
      <c r="AC60" s="39"/>
    </row>
    <row r="61" spans="1:29" x14ac:dyDescent="0.2">
      <c r="B61" s="31" t="s">
        <v>80</v>
      </c>
      <c r="C61" s="32" t="s">
        <v>100</v>
      </c>
      <c r="D61" s="32" t="s">
        <v>111</v>
      </c>
      <c r="E61" s="31" t="s">
        <v>122</v>
      </c>
      <c r="F61" s="6"/>
      <c r="G61" s="18"/>
      <c r="I61"/>
      <c r="J61"/>
      <c r="K61"/>
      <c r="L61"/>
      <c r="M61"/>
      <c r="N61"/>
      <c r="O61"/>
      <c r="P61" s="21"/>
      <c r="Q61" s="7"/>
      <c r="R61" s="7"/>
      <c r="S61" s="7"/>
      <c r="T61" s="7"/>
      <c r="X61"/>
      <c r="AA61" s="46"/>
      <c r="AB61" s="46"/>
    </row>
    <row r="62" spans="1:29" x14ac:dyDescent="0.2">
      <c r="B62" s="3">
        <v>18.396074295043945</v>
      </c>
      <c r="C62" s="54">
        <v>27.232044219970703</v>
      </c>
      <c r="D62" s="54">
        <v>27.28129768371582</v>
      </c>
      <c r="E62" s="54">
        <v>24.622804641723633</v>
      </c>
      <c r="F62" s="49"/>
      <c r="G62" s="49"/>
      <c r="Q62" s="7"/>
      <c r="R62" s="7"/>
      <c r="S62" s="7"/>
      <c r="T62" s="7"/>
      <c r="U62" s="8"/>
      <c r="V62" s="8"/>
      <c r="X62"/>
      <c r="AA62" s="46"/>
      <c r="AB62" s="46"/>
    </row>
    <row r="63" spans="1:29" x14ac:dyDescent="0.2">
      <c r="B63" s="3">
        <v>18.249900817871094</v>
      </c>
      <c r="C63" s="54">
        <v>27.611719131469727</v>
      </c>
      <c r="D63" s="54">
        <v>27.540533065795898</v>
      </c>
      <c r="E63" s="54">
        <v>24.7252197265625</v>
      </c>
      <c r="F63" s="49"/>
      <c r="G63" s="49"/>
      <c r="U63" s="8"/>
      <c r="V63" s="8"/>
      <c r="X63"/>
      <c r="AB63" s="46"/>
    </row>
    <row r="64" spans="1:29" x14ac:dyDescent="0.2">
      <c r="B64" s="3">
        <v>18.244842529296875</v>
      </c>
      <c r="C64" s="54">
        <v>27.778125762939453</v>
      </c>
      <c r="D64" s="54">
        <v>27.607021331787109</v>
      </c>
      <c r="E64" s="54">
        <v>24.64692497253418</v>
      </c>
      <c r="F64" s="49"/>
      <c r="G64" s="49"/>
      <c r="X64"/>
      <c r="AB64" s="46"/>
    </row>
    <row r="65" spans="1:29" x14ac:dyDescent="0.2">
      <c r="A65" s="9" t="s">
        <v>1</v>
      </c>
      <c r="B65" s="33">
        <f>AVERAGE(B62:B64)</f>
        <v>18.296939214070637</v>
      </c>
      <c r="C65" s="11">
        <f>AVERAGE(C62:C64)</f>
        <v>27.540629704793293</v>
      </c>
      <c r="D65" s="12">
        <f t="shared" ref="D65" si="27">AVERAGE(D62:D64)</f>
        <v>27.476284027099609</v>
      </c>
      <c r="E65" s="11">
        <f>AVERAGE(E62:E64)</f>
        <v>24.66498311360677</v>
      </c>
      <c r="F65" s="10"/>
      <c r="G65" s="10"/>
      <c r="X65"/>
      <c r="Y65"/>
      <c r="Z65" s="39"/>
      <c r="AA65" s="39"/>
      <c r="AB65" s="46"/>
      <c r="AC65" s="39"/>
    </row>
    <row r="66" spans="1:29" x14ac:dyDescent="0.2">
      <c r="A66" s="9" t="s">
        <v>2</v>
      </c>
      <c r="B66" s="34">
        <f>B65-B65</f>
        <v>0</v>
      </c>
      <c r="C66" s="14">
        <f>C65-B65</f>
        <v>9.2436904907226562</v>
      </c>
      <c r="D66" s="14">
        <f>D65-B65</f>
        <v>9.1793448130289725</v>
      </c>
      <c r="E66" s="14">
        <f>E65-B65</f>
        <v>6.3680438995361328</v>
      </c>
      <c r="F66" s="5"/>
      <c r="G66" s="5"/>
      <c r="I66"/>
      <c r="J66"/>
      <c r="K66"/>
      <c r="L66"/>
      <c r="M66"/>
      <c r="N66"/>
      <c r="O66"/>
      <c r="P66" s="21"/>
      <c r="X66"/>
    </row>
    <row r="67" spans="1:29" ht="16" thickBot="1" x14ac:dyDescent="0.25">
      <c r="A67" s="9" t="s">
        <v>3</v>
      </c>
      <c r="B67" s="35">
        <v>1</v>
      </c>
      <c r="C67" s="36">
        <f>2^-C66</f>
        <v>1.6495743375182267E-3</v>
      </c>
      <c r="D67" s="36">
        <f>2^-D66</f>
        <v>1.724812419831058E-3</v>
      </c>
      <c r="E67" s="36">
        <f>2^-E66</f>
        <v>1.2106755521109076E-2</v>
      </c>
      <c r="F67" s="5"/>
      <c r="G67" s="5"/>
      <c r="I67"/>
      <c r="J67"/>
      <c r="K67"/>
      <c r="L67"/>
      <c r="M67"/>
      <c r="N67"/>
      <c r="O67"/>
      <c r="P67" s="21"/>
      <c r="X67"/>
    </row>
    <row r="68" spans="1:29" ht="16" thickBot="1" x14ac:dyDescent="0.25">
      <c r="B68" s="5"/>
      <c r="C68" s="5"/>
      <c r="D68" s="5"/>
      <c r="E68" s="5"/>
      <c r="F68" s="5"/>
      <c r="X68"/>
    </row>
    <row r="69" spans="1:29" x14ac:dyDescent="0.2">
      <c r="B69" s="31" t="s">
        <v>81</v>
      </c>
      <c r="C69" s="32" t="s">
        <v>101</v>
      </c>
      <c r="D69" s="32" t="s">
        <v>112</v>
      </c>
      <c r="E69" s="47" t="s">
        <v>123</v>
      </c>
      <c r="F69" s="6"/>
      <c r="G69" s="18"/>
      <c r="X69"/>
    </row>
    <row r="70" spans="1:29" x14ac:dyDescent="0.2">
      <c r="C70" s="54">
        <v>28.784688949584961</v>
      </c>
      <c r="D70" s="54">
        <v>27.106769561767578</v>
      </c>
      <c r="E70" s="54">
        <v>25.322006225585938</v>
      </c>
      <c r="F70" s="49"/>
      <c r="G70" s="49"/>
      <c r="X70"/>
    </row>
    <row r="71" spans="1:29" x14ac:dyDescent="0.2">
      <c r="B71" s="3">
        <v>18.020612716674805</v>
      </c>
      <c r="C71" s="54">
        <v>28.372825622558594</v>
      </c>
      <c r="D71" s="54">
        <v>27.389997482299805</v>
      </c>
      <c r="E71" s="54">
        <v>25.313968658447266</v>
      </c>
      <c r="F71" s="49"/>
      <c r="G71" s="49"/>
      <c r="X71"/>
    </row>
    <row r="72" spans="1:29" x14ac:dyDescent="0.2">
      <c r="B72" s="3">
        <v>18.213245391845703</v>
      </c>
      <c r="C72" s="54">
        <v>27.614215850830078</v>
      </c>
      <c r="D72" s="54">
        <v>27.387186050415039</v>
      </c>
      <c r="E72" s="54">
        <v>25.157962799072266</v>
      </c>
      <c r="F72" s="49"/>
      <c r="G72" s="49"/>
      <c r="I72"/>
      <c r="J72"/>
      <c r="K72"/>
      <c r="L72"/>
      <c r="M72"/>
      <c r="N72"/>
      <c r="O72"/>
      <c r="P72" s="21"/>
      <c r="X72"/>
    </row>
    <row r="73" spans="1:29" x14ac:dyDescent="0.2">
      <c r="A73" s="9" t="s">
        <v>1</v>
      </c>
      <c r="B73" s="37">
        <f t="shared" ref="B73:E73" si="28">AVERAGE(B70:B72)</f>
        <v>18.116929054260254</v>
      </c>
      <c r="C73" s="15">
        <f t="shared" si="28"/>
        <v>28.257243474324543</v>
      </c>
      <c r="D73" s="13">
        <f t="shared" si="28"/>
        <v>27.294651031494141</v>
      </c>
      <c r="E73" s="55">
        <f t="shared" si="28"/>
        <v>25.264645894368488</v>
      </c>
      <c r="F73" s="10"/>
      <c r="G73" s="10"/>
      <c r="I73"/>
      <c r="J73"/>
      <c r="K73"/>
      <c r="L73"/>
      <c r="M73"/>
      <c r="N73"/>
      <c r="O73"/>
      <c r="P73" s="21"/>
      <c r="X73"/>
    </row>
    <row r="74" spans="1:29" x14ac:dyDescent="0.2">
      <c r="A74" s="9" t="s">
        <v>2</v>
      </c>
      <c r="B74" s="34">
        <f>B73-B73</f>
        <v>0</v>
      </c>
      <c r="C74" s="14">
        <f>C73-B73</f>
        <v>10.140314420064289</v>
      </c>
      <c r="D74" s="14">
        <f>D73-B73</f>
        <v>9.1777219772338867</v>
      </c>
      <c r="E74" s="24">
        <f>E73-B73</f>
        <v>7.1477168401082345</v>
      </c>
      <c r="F74" s="5"/>
      <c r="G74" s="5"/>
      <c r="I74"/>
      <c r="J74"/>
      <c r="K74"/>
      <c r="L74"/>
      <c r="M74"/>
      <c r="N74"/>
      <c r="O74"/>
      <c r="P74" s="21"/>
      <c r="X74"/>
    </row>
    <row r="75" spans="1:29" ht="16" thickBot="1" x14ac:dyDescent="0.25">
      <c r="A75" s="9" t="s">
        <v>3</v>
      </c>
      <c r="B75" s="35">
        <f t="shared" ref="B75:E75" si="29">2^-B74</f>
        <v>1</v>
      </c>
      <c r="C75" s="36">
        <f t="shared" si="29"/>
        <v>8.8605604756352731E-4</v>
      </c>
      <c r="D75" s="36">
        <f t="shared" si="29"/>
        <v>1.7267536909536141E-3</v>
      </c>
      <c r="E75" s="24">
        <f t="shared" si="29"/>
        <v>7.052170937507039E-3</v>
      </c>
      <c r="F75" s="5"/>
      <c r="G75" s="5"/>
      <c r="H75" s="5"/>
      <c r="I75" s="5"/>
      <c r="J75" s="5"/>
      <c r="K75" s="5"/>
      <c r="L75" s="5"/>
      <c r="M75" s="7"/>
      <c r="N75" s="7"/>
      <c r="O75" s="7"/>
      <c r="P75" s="7"/>
      <c r="X75"/>
    </row>
    <row r="76" spans="1:29" ht="16" thickBot="1" x14ac:dyDescent="0.25">
      <c r="B76" s="5"/>
      <c r="C76" s="5"/>
      <c r="D76" s="5"/>
      <c r="E76" s="5"/>
      <c r="F76" s="5"/>
      <c r="I76" s="18"/>
      <c r="J76" s="18"/>
      <c r="K76" s="18"/>
      <c r="M76" s="18"/>
      <c r="N76" s="18"/>
      <c r="O76" s="18"/>
      <c r="P76" s="18"/>
      <c r="X76"/>
    </row>
    <row r="77" spans="1:29" x14ac:dyDescent="0.2">
      <c r="B77" s="31" t="s">
        <v>82</v>
      </c>
      <c r="C77" s="32" t="s">
        <v>102</v>
      </c>
      <c r="D77" s="32" t="s">
        <v>113</v>
      </c>
      <c r="E77" s="47" t="s">
        <v>124</v>
      </c>
      <c r="F77" s="6"/>
      <c r="G77" s="18"/>
      <c r="X77"/>
    </row>
    <row r="78" spans="1:29" x14ac:dyDescent="0.2">
      <c r="B78" s="3">
        <v>17.66526985168457</v>
      </c>
      <c r="C78" s="54"/>
      <c r="D78" s="54"/>
      <c r="E78" s="54">
        <v>24.268320083618164</v>
      </c>
      <c r="F78" s="49"/>
      <c r="G78" s="49"/>
      <c r="X78"/>
    </row>
    <row r="79" spans="1:29" x14ac:dyDescent="0.2">
      <c r="B79" s="3">
        <v>17.957113265991211</v>
      </c>
      <c r="C79" s="54">
        <v>26.607511520385742</v>
      </c>
      <c r="D79" s="54">
        <v>27.039403915405273</v>
      </c>
      <c r="E79" s="54">
        <v>24.333520889282227</v>
      </c>
      <c r="F79" s="49"/>
      <c r="G79" s="49"/>
      <c r="X79"/>
    </row>
    <row r="80" spans="1:29" x14ac:dyDescent="0.2">
      <c r="B80" s="3">
        <v>17.288398742675781</v>
      </c>
      <c r="C80" s="54">
        <v>26.802530288696289</v>
      </c>
      <c r="D80" s="54">
        <v>27.22404670715332</v>
      </c>
      <c r="E80" s="54">
        <v>24.396427154541016</v>
      </c>
      <c r="F80" s="49"/>
      <c r="G80" s="49"/>
      <c r="I80" s="40"/>
      <c r="J80" s="40"/>
      <c r="K80" s="40"/>
      <c r="X80"/>
    </row>
    <row r="81" spans="1:24" x14ac:dyDescent="0.2">
      <c r="A81" s="9" t="s">
        <v>1</v>
      </c>
      <c r="B81" s="38">
        <f t="shared" ref="B81:E81" si="30">AVERAGE(B78:B80)</f>
        <v>17.636927286783855</v>
      </c>
      <c r="C81" s="13">
        <f t="shared" si="30"/>
        <v>26.705020904541016</v>
      </c>
      <c r="D81" s="13">
        <f t="shared" si="30"/>
        <v>27.131725311279297</v>
      </c>
      <c r="E81" s="56">
        <f t="shared" si="30"/>
        <v>24.332756042480469</v>
      </c>
      <c r="F81" s="17"/>
      <c r="G81" s="10"/>
      <c r="I81" s="40"/>
      <c r="J81" s="40"/>
      <c r="K81" s="40"/>
      <c r="X81"/>
    </row>
    <row r="82" spans="1:24" x14ac:dyDescent="0.2">
      <c r="A82" s="9" t="s">
        <v>2</v>
      </c>
      <c r="B82" s="34">
        <f>B81-B81</f>
        <v>0</v>
      </c>
      <c r="C82" s="14">
        <f>C81-B81</f>
        <v>9.0680936177571603</v>
      </c>
      <c r="D82" s="14">
        <f>D81-B81</f>
        <v>9.4947980244954415</v>
      </c>
      <c r="E82" s="24">
        <f>E81-B81</f>
        <v>6.6958287556966134</v>
      </c>
      <c r="F82" s="5"/>
      <c r="G82" s="5"/>
      <c r="X82"/>
    </row>
    <row r="83" spans="1:24" ht="16" thickBot="1" x14ac:dyDescent="0.25">
      <c r="A83" s="9" t="s">
        <v>3</v>
      </c>
      <c r="B83" s="35">
        <f t="shared" ref="B83:E83" si="31">2^-B82</f>
        <v>1</v>
      </c>
      <c r="C83" s="36">
        <f t="shared" si="31"/>
        <v>1.8630813462442426E-3</v>
      </c>
      <c r="D83" s="36">
        <f t="shared" si="31"/>
        <v>1.3860566851624254E-3</v>
      </c>
      <c r="E83" s="24">
        <f t="shared" si="31"/>
        <v>9.6461652741668506E-3</v>
      </c>
      <c r="F83" s="5"/>
      <c r="G83" s="5"/>
      <c r="X83"/>
    </row>
    <row r="84" spans="1:24" ht="16" thickBot="1" x14ac:dyDescent="0.25">
      <c r="A84" s="9"/>
      <c r="B84" s="5"/>
      <c r="C84" s="5"/>
      <c r="D84" s="5"/>
      <c r="E84" s="5"/>
      <c r="F84" s="5"/>
      <c r="X84"/>
    </row>
    <row r="85" spans="1:24" x14ac:dyDescent="0.2">
      <c r="B85" s="31" t="s">
        <v>83</v>
      </c>
      <c r="C85" s="32" t="s">
        <v>103</v>
      </c>
      <c r="D85" s="32" t="s">
        <v>114</v>
      </c>
      <c r="E85" s="47" t="s">
        <v>125</v>
      </c>
      <c r="F85" s="6"/>
      <c r="I85" s="40"/>
      <c r="J85" s="40"/>
      <c r="K85" s="40"/>
      <c r="X85"/>
    </row>
    <row r="86" spans="1:24" x14ac:dyDescent="0.2">
      <c r="B86" s="3">
        <v>19.012910842895508</v>
      </c>
      <c r="C86" s="54">
        <v>26.821109771728516</v>
      </c>
      <c r="D86" s="54">
        <v>26.75823974609375</v>
      </c>
      <c r="E86" s="54">
        <v>25.103887557983398</v>
      </c>
      <c r="F86" s="49"/>
      <c r="J86" s="21"/>
      <c r="X86"/>
    </row>
    <row r="87" spans="1:24" x14ac:dyDescent="0.2">
      <c r="C87" s="54">
        <v>26.64515495300293</v>
      </c>
      <c r="D87" s="54">
        <v>26.669288635253906</v>
      </c>
      <c r="E87" s="54">
        <v>25.150083541870117</v>
      </c>
      <c r="F87" s="49"/>
      <c r="X87"/>
    </row>
    <row r="88" spans="1:24" x14ac:dyDescent="0.2">
      <c r="B88" s="3">
        <v>18.640998840332031</v>
      </c>
      <c r="C88" s="54">
        <v>26.644748687744141</v>
      </c>
      <c r="D88" s="54">
        <v>26.740577697753906</v>
      </c>
      <c r="E88" s="54">
        <v>25.010675430297852</v>
      </c>
      <c r="F88" s="49"/>
      <c r="X88"/>
    </row>
    <row r="89" spans="1:24" x14ac:dyDescent="0.2">
      <c r="A89" s="9" t="s">
        <v>1</v>
      </c>
      <c r="B89" s="37">
        <f t="shared" ref="B89:E89" si="32">AVERAGE(B86:B88)</f>
        <v>18.82695484161377</v>
      </c>
      <c r="C89" s="15">
        <f t="shared" si="32"/>
        <v>26.703671137491863</v>
      </c>
      <c r="D89" s="13">
        <f t="shared" si="32"/>
        <v>26.722702026367188</v>
      </c>
      <c r="E89" s="55">
        <f t="shared" si="32"/>
        <v>25.088215510050457</v>
      </c>
      <c r="F89" s="10"/>
      <c r="X89"/>
    </row>
    <row r="90" spans="1:24" x14ac:dyDescent="0.2">
      <c r="A90" s="9" t="s">
        <v>2</v>
      </c>
      <c r="B90" s="34">
        <f>B89-B89</f>
        <v>0</v>
      </c>
      <c r="C90" s="14">
        <f>C89-B89</f>
        <v>7.8767162958780936</v>
      </c>
      <c r="D90" s="14">
        <f>D89-B89</f>
        <v>7.895747184753418</v>
      </c>
      <c r="E90" s="24">
        <f>E89-B89</f>
        <v>6.2612606684366874</v>
      </c>
      <c r="F90" s="5"/>
      <c r="X90"/>
    </row>
    <row r="91" spans="1:24" ht="16" thickBot="1" x14ac:dyDescent="0.25">
      <c r="A91" s="9" t="s">
        <v>3</v>
      </c>
      <c r="B91" s="35">
        <f t="shared" ref="B91:E91" si="33">2^-B90</f>
        <v>1</v>
      </c>
      <c r="C91" s="36">
        <f t="shared" si="33"/>
        <v>4.2547311963058712E-3</v>
      </c>
      <c r="D91" s="36">
        <f t="shared" si="33"/>
        <v>4.1989747126657088E-3</v>
      </c>
      <c r="E91" s="24">
        <f t="shared" si="33"/>
        <v>1.3036851786106234E-2</v>
      </c>
      <c r="F91" s="5"/>
    </row>
    <row r="92" spans="1:24" x14ac:dyDescent="0.2">
      <c r="B92" s="5"/>
      <c r="C92" s="5"/>
      <c r="D92" s="5"/>
      <c r="E92" s="5"/>
      <c r="F92" s="5"/>
    </row>
    <row r="93" spans="1:24" x14ac:dyDescent="0.2">
      <c r="B93" s="18"/>
      <c r="C93" s="18"/>
      <c r="D93" s="18"/>
      <c r="E93" s="18"/>
      <c r="F93" s="6"/>
    </row>
    <row r="94" spans="1:24" x14ac:dyDescent="0.2">
      <c r="B94" s="21"/>
      <c r="C94" s="21"/>
      <c r="D94" s="21"/>
      <c r="E94" s="21"/>
      <c r="F94" s="49"/>
    </row>
    <row r="95" spans="1:24" x14ac:dyDescent="0.2">
      <c r="B95" s="21"/>
      <c r="C95" s="21"/>
      <c r="D95" s="21"/>
      <c r="E95" s="21"/>
      <c r="F95" s="49"/>
      <c r="I95" s="21"/>
      <c r="J95"/>
      <c r="K95"/>
      <c r="L95"/>
      <c r="M95"/>
      <c r="N95"/>
      <c r="O95"/>
      <c r="P95"/>
      <c r="Q95"/>
      <c r="R95"/>
      <c r="S95"/>
    </row>
    <row r="96" spans="1:24" x14ac:dyDescent="0.2">
      <c r="B96" s="21"/>
      <c r="C96" s="21"/>
      <c r="D96" s="21"/>
      <c r="E96" s="21"/>
      <c r="F96" s="49"/>
      <c r="I96" s="21"/>
      <c r="J96" s="46"/>
      <c r="K96" s="46"/>
      <c r="L96" s="46"/>
      <c r="M96" s="46"/>
      <c r="N96" s="46"/>
      <c r="O96" s="46"/>
      <c r="P96" s="46"/>
      <c r="Q96" s="46"/>
      <c r="R96" s="46"/>
      <c r="S96" s="46"/>
    </row>
    <row r="97" spans="1:19" x14ac:dyDescent="0.2">
      <c r="A97" s="9"/>
      <c r="B97" s="17"/>
      <c r="C97" s="20"/>
      <c r="D97" s="20"/>
      <c r="E97" s="17"/>
      <c r="F97" s="17"/>
      <c r="I97" s="21"/>
      <c r="J97" s="46"/>
      <c r="K97" s="46"/>
      <c r="L97" s="46"/>
      <c r="M97" s="46"/>
      <c r="N97" s="46"/>
      <c r="O97" s="46"/>
      <c r="P97" s="46"/>
      <c r="Q97" s="46"/>
      <c r="R97" s="46"/>
      <c r="S97" s="46"/>
    </row>
    <row r="98" spans="1:19" x14ac:dyDescent="0.2">
      <c r="A98" s="9"/>
      <c r="B98" s="5"/>
      <c r="C98" s="5"/>
      <c r="D98" s="5"/>
      <c r="E98" s="5"/>
      <c r="F98" s="5"/>
      <c r="I98" s="20"/>
      <c r="J98" s="46"/>
      <c r="K98" s="46"/>
      <c r="L98" s="46"/>
      <c r="M98" s="46"/>
      <c r="N98" s="46"/>
      <c r="O98" s="46"/>
      <c r="P98" s="46"/>
      <c r="Q98" s="46"/>
      <c r="R98" s="46"/>
      <c r="S98" s="46"/>
    </row>
    <row r="99" spans="1:19" x14ac:dyDescent="0.2">
      <c r="A99" s="9"/>
      <c r="B99" s="5"/>
      <c r="C99" s="5"/>
      <c r="D99" s="5"/>
      <c r="E99" s="5"/>
      <c r="F99" s="5"/>
      <c r="I99" s="5"/>
      <c r="J99" s="46"/>
      <c r="K99" s="46"/>
      <c r="L99" s="46"/>
      <c r="M99" s="46"/>
      <c r="N99" s="46"/>
      <c r="O99" s="46"/>
      <c r="P99" s="46"/>
      <c r="Q99" s="46"/>
      <c r="R99" s="46"/>
      <c r="S99" s="46"/>
    </row>
    <row r="100" spans="1:19" x14ac:dyDescent="0.2">
      <c r="A100" s="9"/>
      <c r="B100" s="5"/>
      <c r="C100" s="5"/>
      <c r="D100" s="5"/>
      <c r="E100" s="5"/>
      <c r="I100" s="5"/>
      <c r="J100" s="46"/>
      <c r="K100" s="46"/>
      <c r="L100" s="46"/>
      <c r="M100" s="46"/>
      <c r="N100" s="46"/>
      <c r="O100" s="46"/>
      <c r="P100" s="46"/>
      <c r="Q100" s="46"/>
      <c r="R100" s="46"/>
      <c r="S100" s="46"/>
    </row>
    <row r="101" spans="1:19" x14ac:dyDescent="0.2">
      <c r="A101" s="9"/>
      <c r="B101" s="5"/>
      <c r="C101" s="5"/>
      <c r="D101" s="5"/>
      <c r="E101" s="5"/>
      <c r="I101" s="5"/>
      <c r="J101" s="46"/>
      <c r="K101" s="46"/>
      <c r="L101" s="46"/>
      <c r="M101" s="46"/>
      <c r="N101" s="46"/>
      <c r="O101" s="46"/>
      <c r="P101" s="46"/>
      <c r="Q101" s="46"/>
      <c r="R101" s="46"/>
      <c r="S101" s="46"/>
    </row>
    <row r="102" spans="1:19" x14ac:dyDescent="0.2">
      <c r="B102" s="5"/>
      <c r="C102" s="5"/>
      <c r="D102" s="5"/>
      <c r="E102" s="5"/>
      <c r="I102" s="18"/>
      <c r="J102" s="46"/>
      <c r="K102" s="46"/>
      <c r="L102" s="46"/>
      <c r="M102" s="46"/>
      <c r="N102" s="46"/>
      <c r="O102" s="46"/>
      <c r="P102" s="46"/>
      <c r="Q102" s="46"/>
      <c r="R102" s="46"/>
      <c r="S102" s="46"/>
    </row>
    <row r="103" spans="1:19" x14ac:dyDescent="0.2">
      <c r="B103" s="18"/>
      <c r="C103" s="18"/>
      <c r="D103" s="18"/>
      <c r="E103" s="18"/>
      <c r="I103" s="21"/>
      <c r="J103" s="46"/>
      <c r="K103" s="46"/>
      <c r="L103" s="46"/>
      <c r="M103" s="46"/>
      <c r="N103" s="46"/>
      <c r="O103" s="46"/>
      <c r="P103" s="46"/>
      <c r="Q103" s="46"/>
      <c r="R103" s="46"/>
      <c r="S103" s="46"/>
    </row>
    <row r="104" spans="1:19" x14ac:dyDescent="0.2">
      <c r="B104" s="18"/>
      <c r="C104" s="18"/>
      <c r="D104" s="18"/>
      <c r="E104" s="18"/>
      <c r="F104" s="18"/>
      <c r="G104" s="18"/>
      <c r="I104" s="21"/>
      <c r="J104" s="46"/>
      <c r="K104" s="46"/>
      <c r="L104" s="46"/>
      <c r="M104" s="46"/>
      <c r="N104" s="46"/>
      <c r="O104" s="46"/>
      <c r="P104" s="46"/>
      <c r="Q104" s="46"/>
      <c r="R104" s="46"/>
      <c r="S104" s="46"/>
    </row>
    <row r="105" spans="1:19" x14ac:dyDescent="0.2">
      <c r="B105" s="21"/>
      <c r="C105" s="21"/>
      <c r="D105" s="21"/>
      <c r="E105" s="21"/>
      <c r="F105" s="21"/>
      <c r="G105" s="21"/>
      <c r="I105" s="21"/>
      <c r="J105" s="46"/>
      <c r="K105" s="46"/>
      <c r="L105" s="46"/>
      <c r="M105" s="46"/>
      <c r="N105" s="46"/>
      <c r="O105" s="46"/>
      <c r="P105" s="46"/>
      <c r="Q105" s="46"/>
      <c r="R105" s="46"/>
      <c r="S105" s="46"/>
    </row>
    <row r="106" spans="1:19" x14ac:dyDescent="0.2">
      <c r="B106" s="21"/>
      <c r="C106" s="21"/>
      <c r="D106" s="21"/>
      <c r="E106" s="21"/>
      <c r="F106" s="21"/>
      <c r="G106" s="21"/>
      <c r="I106" s="10"/>
      <c r="J106" s="46"/>
      <c r="K106" s="46"/>
      <c r="L106" s="46"/>
      <c r="M106" s="46"/>
      <c r="N106" s="46"/>
      <c r="O106" s="46"/>
      <c r="P106" s="46"/>
      <c r="Q106" s="46"/>
      <c r="R106" s="46"/>
      <c r="S106" s="46"/>
    </row>
    <row r="107" spans="1:19" x14ac:dyDescent="0.2">
      <c r="B107" s="21"/>
      <c r="C107" s="21"/>
      <c r="D107" s="21"/>
      <c r="E107" s="21"/>
      <c r="F107" s="21"/>
      <c r="G107" s="21"/>
      <c r="I107" s="5"/>
      <c r="J107" s="46"/>
      <c r="K107" s="46"/>
      <c r="L107" s="46"/>
      <c r="M107" s="46"/>
      <c r="N107" s="46"/>
      <c r="O107" s="46"/>
      <c r="P107" s="46"/>
      <c r="Q107" s="46"/>
      <c r="R107" s="46"/>
      <c r="S107" s="46"/>
    </row>
    <row r="108" spans="1:19" x14ac:dyDescent="0.2">
      <c r="A108" s="9"/>
      <c r="B108" s="17"/>
      <c r="C108" s="20"/>
      <c r="D108" s="20"/>
      <c r="E108" s="17"/>
      <c r="F108" s="10"/>
      <c r="G108" s="10"/>
      <c r="I108" s="5"/>
      <c r="J108" s="46"/>
      <c r="K108" s="46"/>
      <c r="L108" s="46"/>
      <c r="M108" s="46"/>
      <c r="N108" s="46"/>
      <c r="O108" s="46"/>
      <c r="P108" s="46"/>
      <c r="Q108" s="46"/>
      <c r="R108" s="46"/>
      <c r="S108" s="46"/>
    </row>
    <row r="109" spans="1:19" x14ac:dyDescent="0.2">
      <c r="A109" s="9"/>
      <c r="B109" s="5"/>
      <c r="C109" s="5"/>
      <c r="D109" s="5"/>
      <c r="E109" s="5"/>
      <c r="F109" s="5"/>
      <c r="G109" s="5"/>
      <c r="I109" s="5"/>
      <c r="J109" s="46"/>
      <c r="K109" s="46"/>
      <c r="L109" s="46"/>
      <c r="M109" s="46"/>
      <c r="N109" s="46"/>
      <c r="O109" s="46"/>
      <c r="P109" s="46"/>
      <c r="Q109" s="46"/>
      <c r="R109" s="46"/>
      <c r="S109" s="46"/>
    </row>
    <row r="110" spans="1:19" x14ac:dyDescent="0.2">
      <c r="A110" s="9"/>
      <c r="B110" s="5"/>
      <c r="C110" s="5"/>
      <c r="D110" s="5"/>
      <c r="E110" s="5"/>
      <c r="F110" s="5"/>
      <c r="G110" s="5"/>
      <c r="I110" s="18"/>
      <c r="J110" s="46"/>
      <c r="K110" s="46"/>
      <c r="L110" s="46"/>
      <c r="M110" s="46"/>
      <c r="N110" s="46"/>
      <c r="O110" s="46"/>
      <c r="P110" s="46"/>
      <c r="Q110" s="46"/>
      <c r="R110" s="46"/>
      <c r="S110" s="46"/>
    </row>
    <row r="113" spans="1:9" ht="19" x14ac:dyDescent="0.25">
      <c r="A113" s="1"/>
      <c r="B113" s="2"/>
    </row>
    <row r="114" spans="1:9" x14ac:dyDescent="0.2">
      <c r="B114" s="18"/>
      <c r="C114" s="18"/>
      <c r="D114" s="18"/>
      <c r="E114" s="18"/>
      <c r="H114" s="7"/>
    </row>
    <row r="115" spans="1:9" x14ac:dyDescent="0.2">
      <c r="B115" s="21"/>
      <c r="C115" s="21"/>
      <c r="D115" s="21"/>
      <c r="H115" s="7"/>
      <c r="I115" s="7"/>
    </row>
    <row r="116" spans="1:9" x14ac:dyDescent="0.2">
      <c r="B116" s="21"/>
      <c r="C116" s="21"/>
      <c r="D116" s="21"/>
    </row>
    <row r="117" spans="1:9" x14ac:dyDescent="0.2">
      <c r="B117" s="21"/>
      <c r="C117" s="21"/>
      <c r="D117" s="21"/>
    </row>
    <row r="118" spans="1:9" x14ac:dyDescent="0.2">
      <c r="A118" s="9"/>
      <c r="B118" s="10"/>
      <c r="C118" s="10"/>
      <c r="D118" s="10"/>
      <c r="E118" s="10"/>
    </row>
    <row r="119" spans="1:9" x14ac:dyDescent="0.2">
      <c r="A119" s="9"/>
      <c r="B119" s="5"/>
      <c r="C119" s="5"/>
      <c r="D119" s="5"/>
      <c r="E119" s="5"/>
    </row>
    <row r="120" spans="1:9" x14ac:dyDescent="0.2">
      <c r="A120" s="9"/>
      <c r="B120" s="5"/>
      <c r="C120" s="5"/>
      <c r="D120" s="5"/>
      <c r="E120" s="5"/>
    </row>
    <row r="121" spans="1:9" x14ac:dyDescent="0.2">
      <c r="B121" s="5"/>
      <c r="C121" s="5"/>
      <c r="D121" s="5"/>
      <c r="E121" s="5"/>
    </row>
    <row r="122" spans="1:9" x14ac:dyDescent="0.2">
      <c r="B122" s="18"/>
      <c r="C122" s="18"/>
      <c r="D122" s="18"/>
      <c r="E122" s="18"/>
    </row>
    <row r="123" spans="1:9" x14ac:dyDescent="0.2">
      <c r="B123" s="21"/>
      <c r="C123" s="21"/>
      <c r="D123" s="21"/>
    </row>
    <row r="124" spans="1:9" x14ac:dyDescent="0.2">
      <c r="B124" s="21"/>
      <c r="C124" s="21"/>
      <c r="D124" s="21"/>
    </row>
    <row r="125" spans="1:9" x14ac:dyDescent="0.2">
      <c r="B125" s="21"/>
      <c r="C125" s="21"/>
      <c r="D125" s="21"/>
    </row>
    <row r="126" spans="1:9" x14ac:dyDescent="0.2">
      <c r="A126" s="9"/>
      <c r="B126" s="20"/>
      <c r="C126" s="17"/>
      <c r="D126" s="20"/>
      <c r="E126" s="10"/>
    </row>
    <row r="127" spans="1:9" x14ac:dyDescent="0.2">
      <c r="A127" s="9"/>
      <c r="B127" s="5"/>
      <c r="C127" s="5"/>
      <c r="D127" s="5"/>
      <c r="E127" s="5"/>
    </row>
    <row r="128" spans="1:9" x14ac:dyDescent="0.2">
      <c r="A128" s="9"/>
      <c r="B128" s="5"/>
      <c r="C128" s="5"/>
      <c r="D128" s="5"/>
      <c r="E128" s="5"/>
    </row>
    <row r="129" spans="1:7" x14ac:dyDescent="0.2">
      <c r="B129" s="5"/>
      <c r="C129" s="5"/>
      <c r="D129" s="5"/>
      <c r="E129" s="5"/>
    </row>
    <row r="130" spans="1:7" x14ac:dyDescent="0.2">
      <c r="B130" s="18"/>
      <c r="C130" s="18"/>
      <c r="D130" s="18"/>
      <c r="E130" s="18"/>
    </row>
    <row r="131" spans="1:7" x14ac:dyDescent="0.2">
      <c r="B131" s="41"/>
      <c r="C131" s="21"/>
      <c r="D131" s="21"/>
    </row>
    <row r="132" spans="1:7" x14ac:dyDescent="0.2">
      <c r="B132" s="41"/>
      <c r="C132" s="21"/>
      <c r="D132" s="21"/>
    </row>
    <row r="133" spans="1:7" x14ac:dyDescent="0.2">
      <c r="B133" s="41"/>
      <c r="C133" s="21"/>
      <c r="D133" s="21"/>
    </row>
    <row r="134" spans="1:7" x14ac:dyDescent="0.2">
      <c r="A134" s="9"/>
      <c r="B134" s="17"/>
      <c r="C134" s="20"/>
      <c r="D134" s="20"/>
      <c r="E134" s="17"/>
    </row>
    <row r="135" spans="1:7" x14ac:dyDescent="0.2">
      <c r="A135" s="9"/>
      <c r="B135" s="5"/>
      <c r="C135" s="5"/>
      <c r="D135" s="5"/>
      <c r="E135" s="5"/>
    </row>
    <row r="136" spans="1:7" x14ac:dyDescent="0.2">
      <c r="A136" s="9"/>
      <c r="B136" s="5"/>
      <c r="C136" s="5"/>
      <c r="D136" s="5"/>
      <c r="E136" s="5"/>
      <c r="F136" s="18"/>
      <c r="G136" s="18"/>
    </row>
    <row r="137" spans="1:7" x14ac:dyDescent="0.2">
      <c r="B137" s="5"/>
      <c r="C137" s="5"/>
      <c r="D137" s="5"/>
      <c r="E137" s="5"/>
    </row>
    <row r="138" spans="1:7" x14ac:dyDescent="0.2">
      <c r="B138" s="18"/>
      <c r="C138" s="18"/>
      <c r="D138" s="18"/>
      <c r="E138" s="18"/>
    </row>
    <row r="140" spans="1:7" ht="19" x14ac:dyDescent="0.25">
      <c r="A140" s="1"/>
      <c r="B140" s="2"/>
      <c r="F140" s="20"/>
      <c r="G140" s="20"/>
    </row>
    <row r="141" spans="1:7" x14ac:dyDescent="0.2">
      <c r="B141" s="18"/>
      <c r="C141" s="18"/>
      <c r="D141" s="18"/>
      <c r="E141" s="18"/>
      <c r="F141" s="5"/>
      <c r="G141" s="5"/>
    </row>
    <row r="142" spans="1:7" x14ac:dyDescent="0.2">
      <c r="B142" s="21"/>
      <c r="C142" s="21"/>
      <c r="D142" s="21"/>
      <c r="F142" s="5"/>
      <c r="G142" s="5"/>
    </row>
    <row r="143" spans="1:7" x14ac:dyDescent="0.2">
      <c r="B143" s="21"/>
      <c r="C143" s="21"/>
      <c r="D143" s="21"/>
    </row>
    <row r="144" spans="1:7" x14ac:dyDescent="0.2">
      <c r="B144" s="21"/>
      <c r="C144" s="21"/>
      <c r="D144" s="21"/>
    </row>
    <row r="145" spans="1:5" x14ac:dyDescent="0.2">
      <c r="A145" s="9"/>
      <c r="B145" s="10"/>
      <c r="C145" s="10"/>
      <c r="D145" s="10"/>
      <c r="E145" s="10"/>
    </row>
    <row r="146" spans="1:5" x14ac:dyDescent="0.2">
      <c r="A146" s="9"/>
      <c r="B146" s="5"/>
      <c r="C146" s="5"/>
      <c r="D146" s="5"/>
      <c r="E146" s="5"/>
    </row>
    <row r="147" spans="1:5" x14ac:dyDescent="0.2">
      <c r="A147" s="9"/>
      <c r="B147" s="5"/>
      <c r="C147" s="5"/>
      <c r="D147" s="5"/>
      <c r="E147" s="5"/>
    </row>
    <row r="148" spans="1:5" x14ac:dyDescent="0.2">
      <c r="B148" s="5"/>
      <c r="C148" s="5"/>
      <c r="D148" s="5"/>
      <c r="E148" s="5"/>
    </row>
    <row r="149" spans="1:5" x14ac:dyDescent="0.2">
      <c r="B149" s="18"/>
      <c r="C149" s="18"/>
      <c r="D149" s="18"/>
      <c r="E149" s="18"/>
    </row>
    <row r="150" spans="1:5" x14ac:dyDescent="0.2">
      <c r="B150" s="21"/>
      <c r="C150" s="21"/>
      <c r="D150" s="21"/>
    </row>
    <row r="151" spans="1:5" x14ac:dyDescent="0.2">
      <c r="B151" s="21"/>
      <c r="C151" s="21"/>
      <c r="D151" s="21"/>
    </row>
    <row r="152" spans="1:5" x14ac:dyDescent="0.2">
      <c r="B152" s="21"/>
      <c r="C152" s="21"/>
      <c r="D152" s="21"/>
    </row>
    <row r="153" spans="1:5" x14ac:dyDescent="0.2">
      <c r="A153" s="9"/>
      <c r="B153" s="20"/>
      <c r="C153" s="17"/>
      <c r="D153" s="20"/>
      <c r="E153" s="10"/>
    </row>
    <row r="154" spans="1:5" x14ac:dyDescent="0.2">
      <c r="A154" s="9"/>
      <c r="B154" s="5"/>
      <c r="C154" s="5"/>
      <c r="D154" s="5"/>
      <c r="E154" s="5"/>
    </row>
    <row r="155" spans="1:5" x14ac:dyDescent="0.2">
      <c r="A155" s="9"/>
      <c r="B155" s="5"/>
      <c r="C155" s="5"/>
      <c r="D155" s="5"/>
      <c r="E155" s="5"/>
    </row>
    <row r="156" spans="1:5" x14ac:dyDescent="0.2">
      <c r="B156" s="5"/>
      <c r="C156" s="5"/>
      <c r="D156" s="5"/>
      <c r="E156" s="5"/>
    </row>
    <row r="157" spans="1:5" x14ac:dyDescent="0.2">
      <c r="B157" s="18"/>
      <c r="C157" s="18"/>
      <c r="D157" s="18"/>
      <c r="E157" s="18"/>
    </row>
    <row r="158" spans="1:5" x14ac:dyDescent="0.2">
      <c r="B158" s="41"/>
      <c r="C158" s="21"/>
      <c r="D158" s="21"/>
    </row>
    <row r="159" spans="1:5" x14ac:dyDescent="0.2">
      <c r="B159" s="41"/>
      <c r="C159" s="21"/>
      <c r="D159" s="21"/>
    </row>
    <row r="160" spans="1:5" x14ac:dyDescent="0.2">
      <c r="B160" s="41"/>
      <c r="C160" s="21"/>
      <c r="D160" s="21"/>
    </row>
    <row r="161" spans="1:5" x14ac:dyDescent="0.2">
      <c r="A161" s="9"/>
      <c r="B161" s="17"/>
      <c r="C161" s="20"/>
      <c r="D161" s="20"/>
      <c r="E161" s="17"/>
    </row>
    <row r="162" spans="1:5" x14ac:dyDescent="0.2">
      <c r="A162" s="9"/>
      <c r="B162" s="5"/>
      <c r="C162" s="5"/>
      <c r="D162" s="5"/>
      <c r="E162" s="5"/>
    </row>
    <row r="163" spans="1:5" x14ac:dyDescent="0.2">
      <c r="A163" s="9"/>
      <c r="B163" s="5"/>
      <c r="C163" s="5"/>
      <c r="D163" s="5"/>
      <c r="E163" s="5"/>
    </row>
    <row r="188" spans="8:23" x14ac:dyDescent="0.2">
      <c r="H188" s="5"/>
      <c r="I188" s="5"/>
      <c r="J188" s="5"/>
      <c r="K188" s="5"/>
      <c r="L188" s="5"/>
      <c r="M188" s="5"/>
      <c r="N188" s="7"/>
      <c r="O188" s="7"/>
      <c r="P188" s="7"/>
      <c r="Q188" s="7"/>
      <c r="R188" s="7"/>
      <c r="S188" s="7"/>
      <c r="T188" s="8"/>
      <c r="U188" s="8"/>
      <c r="W188"/>
    </row>
    <row r="189" spans="8:23" x14ac:dyDescent="0.2"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</row>
    <row r="190" spans="8:23" x14ac:dyDescent="0.2"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</row>
    <row r="191" spans="8:23" x14ac:dyDescent="0.2"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</row>
    <row r="192" spans="8:23" x14ac:dyDescent="0.2"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</row>
    <row r="193" spans="8:23" x14ac:dyDescent="0.2"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</row>
    <row r="194" spans="8:23" x14ac:dyDescent="0.2"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</row>
    <row r="195" spans="8:23" x14ac:dyDescent="0.2"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</row>
    <row r="196" spans="8:23" x14ac:dyDescent="0.2"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</row>
    <row r="197" spans="8:23" x14ac:dyDescent="0.2"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</row>
    <row r="198" spans="8:23" x14ac:dyDescent="0.2"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</row>
    <row r="199" spans="8:23" x14ac:dyDescent="0.2"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</row>
    <row r="200" spans="8:23" x14ac:dyDescent="0.2"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</row>
    <row r="201" spans="8:23" x14ac:dyDescent="0.2">
      <c r="H201"/>
      <c r="I201"/>
      <c r="J201"/>
      <c r="K201"/>
      <c r="L201"/>
      <c r="M201"/>
      <c r="N201"/>
      <c r="O201"/>
      <c r="P201"/>
      <c r="Q201"/>
    </row>
    <row r="202" spans="8:23" x14ac:dyDescent="0.2">
      <c r="H202"/>
      <c r="I202"/>
      <c r="J202"/>
      <c r="K202"/>
      <c r="L202"/>
      <c r="M202"/>
      <c r="N202"/>
      <c r="O202"/>
      <c r="P202"/>
      <c r="Q202"/>
    </row>
    <row r="203" spans="8:23" x14ac:dyDescent="0.2">
      <c r="H203"/>
      <c r="I203"/>
      <c r="J203"/>
      <c r="K203"/>
      <c r="L203"/>
      <c r="M203"/>
      <c r="N203"/>
      <c r="O203"/>
      <c r="P203"/>
      <c r="Q203"/>
    </row>
    <row r="204" spans="8:23" x14ac:dyDescent="0.2">
      <c r="H204"/>
      <c r="I204"/>
      <c r="J204"/>
      <c r="K204"/>
      <c r="L204"/>
      <c r="M204"/>
      <c r="N204"/>
      <c r="O204"/>
      <c r="P204"/>
      <c r="Q204"/>
    </row>
    <row r="205" spans="8:23" x14ac:dyDescent="0.2">
      <c r="H205"/>
      <c r="I205"/>
      <c r="J205"/>
      <c r="K205"/>
      <c r="L205"/>
      <c r="M205"/>
      <c r="N205"/>
      <c r="O205"/>
      <c r="P205"/>
      <c r="Q205"/>
    </row>
    <row r="206" spans="8:23" x14ac:dyDescent="0.2">
      <c r="H206"/>
      <c r="I206"/>
      <c r="J206"/>
      <c r="K206"/>
      <c r="L206"/>
      <c r="M206"/>
      <c r="N206"/>
      <c r="O206"/>
      <c r="P206"/>
      <c r="Q206"/>
    </row>
    <row r="207" spans="8:23" x14ac:dyDescent="0.2">
      <c r="H207"/>
      <c r="I207"/>
      <c r="J207"/>
      <c r="K207"/>
      <c r="L207"/>
      <c r="M207"/>
      <c r="N207"/>
      <c r="O207"/>
      <c r="P207"/>
      <c r="Q207"/>
    </row>
    <row r="208" spans="8:23" x14ac:dyDescent="0.2">
      <c r="H208"/>
      <c r="I208"/>
      <c r="J208"/>
      <c r="K208"/>
      <c r="L208"/>
      <c r="M208"/>
      <c r="N208"/>
      <c r="O208"/>
      <c r="P208"/>
      <c r="Q208"/>
    </row>
    <row r="209" spans="8:17" x14ac:dyDescent="0.2">
      <c r="H209"/>
      <c r="I209"/>
      <c r="J209"/>
      <c r="K209"/>
      <c r="L209"/>
      <c r="M209"/>
      <c r="N209"/>
      <c r="O209"/>
      <c r="P209"/>
      <c r="Q209"/>
    </row>
    <row r="210" spans="8:17" x14ac:dyDescent="0.2">
      <c r="H210"/>
      <c r="I210"/>
      <c r="J210"/>
      <c r="K210"/>
      <c r="L210"/>
      <c r="M210"/>
      <c r="N210"/>
      <c r="O210"/>
      <c r="P210"/>
      <c r="Q210"/>
    </row>
    <row r="211" spans="8:17" x14ac:dyDescent="0.2">
      <c r="H211"/>
      <c r="I211"/>
      <c r="J211"/>
      <c r="K211"/>
      <c r="L211"/>
      <c r="M211"/>
      <c r="N211"/>
      <c r="O211"/>
      <c r="P211"/>
      <c r="Q211"/>
    </row>
    <row r="212" spans="8:17" x14ac:dyDescent="0.2">
      <c r="H212"/>
      <c r="I212"/>
      <c r="J212"/>
      <c r="K212"/>
      <c r="L212"/>
      <c r="M212"/>
      <c r="N212"/>
      <c r="O212"/>
      <c r="P212"/>
      <c r="Q2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Pum2 CKO (a)</vt:lpstr>
      <vt:lpstr>hTDP43 A315T (b)</vt:lpstr>
    </vt:vector>
  </TitlesOfParts>
  <Company>UKE-ZMNH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2018-01-18T09:31:15Z</dcterms:created>
  <dcterms:modified xsi:type="dcterms:W3CDTF">2021-09-30T10:56:29Z</dcterms:modified>
</cp:coreProperties>
</file>