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908"/>
  <workbookPr/>
  <mc:AlternateContent xmlns:mc="http://schemas.openxmlformats.org/markup-compatibility/2006">
    <mc:Choice Requires="x15">
      <x15ac:absPath xmlns:x15ac="http://schemas.microsoft.com/office/spreadsheetml/2010/11/ac" url="/Users/kawthar/Desktop/Fig related source data for Elife 2/reviewers figures/"/>
    </mc:Choice>
  </mc:AlternateContent>
  <bookViews>
    <workbookView xWindow="640" yWindow="960" windowWidth="24960" windowHeight="13600" tabRatio="500"/>
  </bookViews>
  <sheets>
    <sheet name="Emx1 protein" sheetId="1" r:id="rId1"/>
  </sheets>
  <externalReferences>
    <externalReference r:id="rId2"/>
  </externalReferences>
  <calcPr calcId="15000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8" i="1" l="1"/>
  <c r="J6" i="1"/>
  <c r="J14" i="1"/>
  <c r="B29" i="1"/>
  <c r="J3" i="1"/>
  <c r="J11" i="1"/>
  <c r="B23" i="1"/>
  <c r="J4" i="1"/>
  <c r="J12" i="1"/>
  <c r="B24" i="1"/>
  <c r="J5" i="1"/>
  <c r="J13" i="1"/>
  <c r="B25" i="1"/>
  <c r="D25" i="1"/>
  <c r="B44" i="1"/>
  <c r="J7" i="1"/>
  <c r="J15" i="1"/>
  <c r="B30" i="1"/>
  <c r="B45" i="1"/>
  <c r="J16" i="1"/>
  <c r="B31" i="1"/>
  <c r="B46" i="1"/>
  <c r="D47" i="1"/>
  <c r="D46" i="1"/>
  <c r="B38" i="1"/>
  <c r="B39" i="1"/>
  <c r="B40" i="1"/>
  <c r="D41" i="1"/>
  <c r="D40" i="1"/>
  <c r="B34" i="1"/>
  <c r="C34" i="1"/>
  <c r="D32" i="1"/>
  <c r="D31" i="1"/>
  <c r="D26" i="1"/>
</calcChain>
</file>

<file path=xl/sharedStrings.xml><?xml version="1.0" encoding="utf-8"?>
<sst xmlns="http://schemas.openxmlformats.org/spreadsheetml/2006/main" count="64" uniqueCount="25">
  <si>
    <t>Emx1</t>
  </si>
  <si>
    <t>Image Name</t>
  </si>
  <si>
    <t>Channel</t>
  </si>
  <si>
    <t>Name</t>
  </si>
  <si>
    <t>Signal</t>
  </si>
  <si>
    <t>Total</t>
  </si>
  <si>
    <t>Area</t>
  </si>
  <si>
    <t>Bkgnd.</t>
  </si>
  <si>
    <t>Type</t>
  </si>
  <si>
    <t>signal-bck</t>
  </si>
  <si>
    <t>0000012_01</t>
  </si>
  <si>
    <t>Total protein stain</t>
  </si>
  <si>
    <t>0000011_01</t>
  </si>
  <si>
    <t>Emx1/Total protein</t>
  </si>
  <si>
    <t>wt</t>
  </si>
  <si>
    <t>Average wt</t>
  </si>
  <si>
    <t>error wt</t>
  </si>
  <si>
    <t>cko</t>
  </si>
  <si>
    <t>Average cko</t>
  </si>
  <si>
    <t>error CKO</t>
  </si>
  <si>
    <t>2tail</t>
  </si>
  <si>
    <t>1tail</t>
  </si>
  <si>
    <t xml:space="preserve">T-test </t>
  </si>
  <si>
    <t>Fold Change</t>
  </si>
  <si>
    <t>Average CKO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</si>
</sst>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Fill="1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1" Type="http://schemas.microsoft.com/office/2011/relationships/chartStyle" Target="style1.xml"/><Relationship Id="rId2" Type="http://schemas.microsoft.com/office/2011/relationships/chartColorStyle" Target="colors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Emx1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([1]Emx1!$G$42,[1]Emx1!$G$43)</c:f>
                <c:numCache>
                  <c:formatCode>General</c:formatCode>
                  <c:ptCount val="2"/>
                  <c:pt idx="0">
                    <c:v>0.12873457346675</c:v>
                  </c:pt>
                  <c:pt idx="1">
                    <c:v>0.17969545684649</c:v>
                  </c:pt>
                </c:numCache>
              </c:numRef>
            </c:plus>
            <c:minus>
              <c:numRef>
                <c:f>([1]Emx1!$G$42,[1]Emx1!$G$43)</c:f>
                <c:numCache>
                  <c:formatCode>General</c:formatCode>
                  <c:ptCount val="2"/>
                  <c:pt idx="0">
                    <c:v>0.12873457346675</c:v>
                  </c:pt>
                  <c:pt idx="1">
                    <c:v>0.17969545684649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([1]Emx1!$C$40,[1]Emx1!$C$46)</c:f>
              <c:strCache>
                <c:ptCount val="2"/>
                <c:pt idx="0">
                  <c:v>Average wt</c:v>
                </c:pt>
                <c:pt idx="1">
                  <c:v>Average CKO</c:v>
                </c:pt>
              </c:strCache>
            </c:strRef>
          </c:cat>
          <c:val>
            <c:numRef>
              <c:f>([1]Emx1!$D$40,[1]Emx1!$D$46)</c:f>
              <c:numCache>
                <c:formatCode>General</c:formatCode>
                <c:ptCount val="2"/>
                <c:pt idx="0">
                  <c:v>1.0</c:v>
                </c:pt>
                <c:pt idx="1">
                  <c:v>1.316357530492188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664910048"/>
        <c:axId val="-226025440"/>
      </c:barChart>
      <c:catAx>
        <c:axId val="-664910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226025440"/>
        <c:crosses val="autoZero"/>
        <c:auto val="1"/>
        <c:lblAlgn val="ctr"/>
        <c:lblOffset val="100"/>
        <c:noMultiLvlLbl val="0"/>
      </c:catAx>
      <c:valAx>
        <c:axId val="-2260254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6649100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58355</xdr:colOff>
      <xdr:row>37</xdr:row>
      <xdr:rowOff>133591</xdr:rowOff>
    </xdr:from>
    <xdr:to>
      <xdr:col>14</xdr:col>
      <xdr:colOff>370229</xdr:colOff>
      <xdr:row>51</xdr:row>
      <xdr:rowOff>173620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awthar/Desktop/Fig%20related%20source%20data%20for%20Elife%202/WB/western%20blot%20quantificat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P_43"/>
      <sheetName val="Emx1"/>
    </sheetNames>
    <sheetDataSet>
      <sheetData sheetId="0"/>
      <sheetData sheetId="1">
        <row r="40">
          <cell r="C40" t="str">
            <v>Average wt</v>
          </cell>
          <cell r="D40">
            <v>1</v>
          </cell>
        </row>
        <row r="42">
          <cell r="G42">
            <v>0.12873457346675043</v>
          </cell>
        </row>
        <row r="43">
          <cell r="G43">
            <v>0.17969545684648988</v>
          </cell>
        </row>
        <row r="46">
          <cell r="C46" t="str">
            <v>Average CKO</v>
          </cell>
          <cell r="D46">
            <v>1.3163575304921877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Bureau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9"/>
  <sheetViews>
    <sheetView tabSelected="1" topLeftCell="A16" zoomScale="85" zoomScaleNormal="85" workbookViewId="0">
      <selection activeCell="E36" sqref="E36"/>
    </sheetView>
  </sheetViews>
  <sheetFormatPr baseColWidth="10" defaultRowHeight="16" x14ac:dyDescent="0.2"/>
  <sheetData>
    <row r="1" spans="1:18" x14ac:dyDescent="0.2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8" x14ac:dyDescent="0.2">
      <c r="A2" s="1"/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/>
      <c r="L2" s="1"/>
      <c r="M2" s="1"/>
      <c r="N2" s="1"/>
      <c r="O2" s="1"/>
      <c r="P2" s="1"/>
      <c r="Q2" s="1"/>
      <c r="R2" s="1"/>
    </row>
    <row r="3" spans="1:18" x14ac:dyDescent="0.2">
      <c r="A3" s="1"/>
      <c r="B3" s="1" t="s">
        <v>10</v>
      </c>
      <c r="C3" s="1">
        <v>800</v>
      </c>
      <c r="D3" s="1">
        <v>1</v>
      </c>
      <c r="E3" s="1">
        <v>62.2</v>
      </c>
      <c r="F3" s="1">
        <v>589</v>
      </c>
      <c r="G3" s="1">
        <v>600</v>
      </c>
      <c r="H3" s="1">
        <v>0.878</v>
      </c>
      <c r="I3" s="1" t="s">
        <v>4</v>
      </c>
      <c r="J3" s="1">
        <f t="shared" ref="J3:J8" si="0">E3-H3</f>
        <v>61.322000000000003</v>
      </c>
      <c r="K3" s="1"/>
      <c r="L3" s="1"/>
      <c r="M3" s="1"/>
      <c r="N3" s="1"/>
      <c r="O3" s="1"/>
      <c r="P3" s="1"/>
      <c r="Q3" s="1"/>
      <c r="R3" s="1"/>
    </row>
    <row r="4" spans="1:18" x14ac:dyDescent="0.2">
      <c r="A4" s="1"/>
      <c r="B4" s="1" t="s">
        <v>10</v>
      </c>
      <c r="C4" s="1">
        <v>800</v>
      </c>
      <c r="D4" s="1">
        <v>2</v>
      </c>
      <c r="E4" s="1">
        <v>53.3</v>
      </c>
      <c r="F4" s="1">
        <v>367</v>
      </c>
      <c r="G4" s="1">
        <v>369</v>
      </c>
      <c r="H4" s="1">
        <v>0.85</v>
      </c>
      <c r="I4" s="1" t="s">
        <v>4</v>
      </c>
      <c r="J4" s="1">
        <f t="shared" si="0"/>
        <v>52.449999999999996</v>
      </c>
      <c r="K4" s="1"/>
      <c r="L4" s="1"/>
      <c r="M4" s="1"/>
      <c r="N4" s="1"/>
      <c r="O4" s="1"/>
      <c r="P4" s="1"/>
      <c r="Q4" s="1"/>
      <c r="R4" s="1"/>
    </row>
    <row r="5" spans="1:18" x14ac:dyDescent="0.2">
      <c r="A5" s="1"/>
      <c r="B5" s="1" t="s">
        <v>10</v>
      </c>
      <c r="C5" s="1">
        <v>800</v>
      </c>
      <c r="D5" s="1">
        <v>3</v>
      </c>
      <c r="E5" s="1">
        <v>41.8</v>
      </c>
      <c r="F5" s="1">
        <v>427</v>
      </c>
      <c r="G5" s="1">
        <v>460</v>
      </c>
      <c r="H5" s="1">
        <v>0.83699999999999997</v>
      </c>
      <c r="I5" s="1" t="s">
        <v>4</v>
      </c>
      <c r="J5" s="1">
        <f t="shared" si="0"/>
        <v>40.962999999999994</v>
      </c>
      <c r="K5" s="1"/>
      <c r="L5" s="1"/>
      <c r="M5" s="1"/>
      <c r="N5" s="1"/>
      <c r="O5" s="1"/>
      <c r="P5" s="1"/>
      <c r="Q5" s="1"/>
      <c r="R5" s="1"/>
    </row>
    <row r="6" spans="1:18" x14ac:dyDescent="0.2">
      <c r="A6" s="1"/>
      <c r="B6" s="1" t="s">
        <v>10</v>
      </c>
      <c r="C6" s="1">
        <v>800</v>
      </c>
      <c r="D6" s="1">
        <v>7</v>
      </c>
      <c r="E6" s="1">
        <v>51.7</v>
      </c>
      <c r="F6" s="1">
        <v>331</v>
      </c>
      <c r="G6" s="1">
        <v>344</v>
      </c>
      <c r="H6" s="1">
        <v>0.81200000000000006</v>
      </c>
      <c r="I6" s="1" t="s">
        <v>4</v>
      </c>
      <c r="J6" s="1">
        <f t="shared" si="0"/>
        <v>50.888000000000005</v>
      </c>
      <c r="K6" s="1"/>
      <c r="L6" s="1"/>
      <c r="M6" s="1"/>
      <c r="N6" s="1"/>
      <c r="O6" s="1"/>
      <c r="P6" s="1"/>
      <c r="Q6" s="1"/>
      <c r="R6" s="1"/>
    </row>
    <row r="7" spans="1:18" x14ac:dyDescent="0.2">
      <c r="A7" s="1"/>
      <c r="B7" s="1" t="s">
        <v>10</v>
      </c>
      <c r="C7" s="1">
        <v>800</v>
      </c>
      <c r="D7" s="1">
        <v>8</v>
      </c>
      <c r="E7" s="1">
        <v>57.3</v>
      </c>
      <c r="F7" s="1">
        <v>339</v>
      </c>
      <c r="G7" s="1">
        <v>344</v>
      </c>
      <c r="H7" s="1">
        <v>0.81899999999999995</v>
      </c>
      <c r="I7" s="1" t="s">
        <v>4</v>
      </c>
      <c r="J7" s="1">
        <f t="shared" si="0"/>
        <v>56.480999999999995</v>
      </c>
      <c r="K7" s="1"/>
      <c r="L7" s="1"/>
      <c r="M7" s="1"/>
      <c r="N7" s="1"/>
      <c r="O7" s="1"/>
      <c r="P7" s="1"/>
      <c r="Q7" s="1"/>
      <c r="R7" s="1"/>
    </row>
    <row r="8" spans="1:18" x14ac:dyDescent="0.2">
      <c r="A8" s="1"/>
      <c r="B8" s="1" t="s">
        <v>10</v>
      </c>
      <c r="C8" s="1">
        <v>800</v>
      </c>
      <c r="D8" s="1">
        <v>9</v>
      </c>
      <c r="E8" s="1">
        <v>53.7</v>
      </c>
      <c r="F8" s="1">
        <v>412</v>
      </c>
      <c r="G8" s="1">
        <v>441</v>
      </c>
      <c r="H8" s="1">
        <v>0.81200000000000006</v>
      </c>
      <c r="I8" s="1" t="s">
        <v>4</v>
      </c>
      <c r="J8" s="1">
        <f t="shared" si="0"/>
        <v>52.888000000000005</v>
      </c>
      <c r="K8" s="1"/>
      <c r="L8" s="1"/>
      <c r="M8" s="1"/>
      <c r="N8" s="1"/>
      <c r="O8" s="1"/>
      <c r="P8" s="1"/>
      <c r="Q8" s="1"/>
      <c r="R8" s="1"/>
    </row>
    <row r="9" spans="1:18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</row>
    <row r="10" spans="1:18" x14ac:dyDescent="0.2">
      <c r="A10" s="1"/>
      <c r="B10" s="1" t="s">
        <v>11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</row>
    <row r="11" spans="1:18" x14ac:dyDescent="0.2">
      <c r="A11" s="1"/>
      <c r="B11" s="1" t="s">
        <v>12</v>
      </c>
      <c r="C11" s="1">
        <v>700</v>
      </c>
      <c r="D11" s="1">
        <v>1</v>
      </c>
      <c r="E11" s="1">
        <v>198000</v>
      </c>
      <c r="F11" s="1">
        <v>437000</v>
      </c>
      <c r="G11" s="1">
        <v>728</v>
      </c>
      <c r="H11" s="1">
        <v>329</v>
      </c>
      <c r="I11" s="1" t="s">
        <v>4</v>
      </c>
      <c r="J11" s="1">
        <f t="shared" ref="J11:J16" si="1">E11-H11</f>
        <v>197671</v>
      </c>
      <c r="K11" s="1"/>
      <c r="L11" s="1"/>
      <c r="M11" s="1"/>
      <c r="N11" s="1"/>
      <c r="O11" s="1"/>
      <c r="P11" s="1"/>
      <c r="Q11" s="1"/>
      <c r="R11" s="1"/>
    </row>
    <row r="12" spans="1:18" x14ac:dyDescent="0.2">
      <c r="A12" s="1"/>
      <c r="B12" s="1" t="s">
        <v>12</v>
      </c>
      <c r="C12" s="1">
        <v>700</v>
      </c>
      <c r="D12" s="1">
        <v>2</v>
      </c>
      <c r="E12" s="1">
        <v>130000</v>
      </c>
      <c r="F12" s="1">
        <v>267000</v>
      </c>
      <c r="G12" s="1">
        <v>540</v>
      </c>
      <c r="H12" s="1">
        <v>254</v>
      </c>
      <c r="I12" s="1" t="s">
        <v>4</v>
      </c>
      <c r="J12" s="1">
        <f t="shared" si="1"/>
        <v>129746</v>
      </c>
      <c r="K12" s="1"/>
      <c r="L12" s="1"/>
      <c r="M12" s="1"/>
      <c r="N12" s="1"/>
      <c r="O12" s="1"/>
      <c r="P12" s="1"/>
      <c r="Q12" s="1"/>
      <c r="R12" s="1"/>
    </row>
    <row r="13" spans="1:18" x14ac:dyDescent="0.2">
      <c r="A13" s="1"/>
      <c r="B13" s="1" t="s">
        <v>12</v>
      </c>
      <c r="C13" s="1">
        <v>700</v>
      </c>
      <c r="D13" s="1">
        <v>3</v>
      </c>
      <c r="E13" s="1">
        <v>84000</v>
      </c>
      <c r="F13" s="1">
        <v>245000</v>
      </c>
      <c r="G13" s="1">
        <v>672</v>
      </c>
      <c r="H13" s="1">
        <v>239</v>
      </c>
      <c r="I13" s="1" t="s">
        <v>4</v>
      </c>
      <c r="J13" s="1">
        <f t="shared" si="1"/>
        <v>83761</v>
      </c>
      <c r="K13" s="1"/>
      <c r="L13" s="1"/>
      <c r="M13" s="1"/>
      <c r="N13" s="1"/>
      <c r="O13" s="1"/>
      <c r="P13" s="1"/>
      <c r="Q13" s="1"/>
      <c r="R13" s="1"/>
    </row>
    <row r="14" spans="1:18" x14ac:dyDescent="0.2">
      <c r="A14" s="1"/>
      <c r="B14" s="1" t="s">
        <v>12</v>
      </c>
      <c r="C14" s="1">
        <v>700</v>
      </c>
      <c r="D14" s="1">
        <v>7</v>
      </c>
      <c r="E14" s="1">
        <v>132000</v>
      </c>
      <c r="F14" s="1">
        <v>357000</v>
      </c>
      <c r="G14" s="1">
        <v>672</v>
      </c>
      <c r="H14" s="1">
        <v>335</v>
      </c>
      <c r="I14" s="1" t="s">
        <v>4</v>
      </c>
      <c r="J14" s="1">
        <f t="shared" si="1"/>
        <v>131665</v>
      </c>
      <c r="K14" s="1"/>
      <c r="L14" s="1"/>
      <c r="M14" s="1"/>
      <c r="N14" s="1"/>
      <c r="O14" s="1"/>
      <c r="P14" s="1"/>
      <c r="Q14" s="1"/>
      <c r="R14" s="1"/>
    </row>
    <row r="15" spans="1:18" x14ac:dyDescent="0.2">
      <c r="A15" s="1"/>
      <c r="B15" s="1" t="s">
        <v>12</v>
      </c>
      <c r="C15" s="1">
        <v>700</v>
      </c>
      <c r="D15" s="1">
        <v>8</v>
      </c>
      <c r="E15" s="1">
        <v>91000</v>
      </c>
      <c r="F15" s="1">
        <v>241000</v>
      </c>
      <c r="G15" s="1">
        <v>585</v>
      </c>
      <c r="H15" s="1">
        <v>257</v>
      </c>
      <c r="I15" s="1" t="s">
        <v>4</v>
      </c>
      <c r="J15" s="1">
        <f t="shared" si="1"/>
        <v>90743</v>
      </c>
      <c r="K15" s="1"/>
      <c r="L15" s="1"/>
      <c r="M15" s="1"/>
      <c r="N15" s="1"/>
      <c r="O15" s="1"/>
      <c r="P15" s="1"/>
      <c r="Q15" s="1"/>
      <c r="R15" s="1"/>
    </row>
    <row r="16" spans="1:18" x14ac:dyDescent="0.2">
      <c r="A16" s="1"/>
      <c r="B16" s="1" t="s">
        <v>12</v>
      </c>
      <c r="C16" s="1">
        <v>700</v>
      </c>
      <c r="D16" s="1">
        <v>9</v>
      </c>
      <c r="E16" s="1">
        <v>92200</v>
      </c>
      <c r="F16" s="1">
        <v>237000</v>
      </c>
      <c r="G16" s="1">
        <v>528</v>
      </c>
      <c r="H16" s="1">
        <v>275</v>
      </c>
      <c r="I16" s="1" t="s">
        <v>4</v>
      </c>
      <c r="J16" s="1">
        <f t="shared" si="1"/>
        <v>91925</v>
      </c>
      <c r="K16" s="1"/>
      <c r="L16" s="1"/>
      <c r="M16" s="1"/>
      <c r="N16" s="1"/>
      <c r="O16" s="1"/>
      <c r="P16" s="1"/>
      <c r="Q16" s="1"/>
      <c r="R16" s="1"/>
    </row>
    <row r="17" spans="1:18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</row>
    <row r="18" spans="1:18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</row>
    <row r="19" spans="1:18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</row>
    <row r="20" spans="1:18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</row>
    <row r="21" spans="1:18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</row>
    <row r="22" spans="1:18" x14ac:dyDescent="0.2">
      <c r="A22" s="1"/>
      <c r="B22" s="1" t="s">
        <v>13</v>
      </c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</row>
    <row r="23" spans="1:18" x14ac:dyDescent="0.2">
      <c r="A23" s="1" t="s">
        <v>14</v>
      </c>
      <c r="B23" s="1">
        <f>J3/J11</f>
        <v>3.1022254149571765E-4</v>
      </c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</row>
    <row r="24" spans="1:18" x14ac:dyDescent="0.2">
      <c r="A24" s="1" t="s">
        <v>14</v>
      </c>
      <c r="B24" s="1">
        <f>J4/J12</f>
        <v>4.042513834723228E-4</v>
      </c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</row>
    <row r="25" spans="1:18" x14ac:dyDescent="0.2">
      <c r="A25" s="1" t="s">
        <v>14</v>
      </c>
      <c r="B25" s="1">
        <f>J5/J13</f>
        <v>4.8904621482551537E-4</v>
      </c>
      <c r="C25" s="1" t="s">
        <v>15</v>
      </c>
      <c r="D25" s="1">
        <f>AVERAGE(B23:B25)</f>
        <v>4.0117337993118531E-4</v>
      </c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</row>
    <row r="26" spans="1:18" x14ac:dyDescent="0.2">
      <c r="A26" s="1"/>
      <c r="B26" s="1"/>
      <c r="C26" s="1" t="s">
        <v>16</v>
      </c>
      <c r="D26" s="1">
        <f>STDEV(B23:B25)/SQRT(3)</f>
        <v>5.1644883951655839E-5</v>
      </c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</row>
    <row r="27" spans="1:18" x14ac:dyDescent="0.2">
      <c r="A27" s="1"/>
      <c r="B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</row>
    <row r="28" spans="1:18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</row>
    <row r="29" spans="1:18" x14ac:dyDescent="0.2">
      <c r="A29" s="1" t="s">
        <v>17</v>
      </c>
      <c r="B29" s="1">
        <f>J6/J14</f>
        <v>3.8649603159533671E-4</v>
      </c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</row>
    <row r="30" spans="1:18" x14ac:dyDescent="0.2">
      <c r="A30" s="1" t="s">
        <v>17</v>
      </c>
      <c r="B30" s="1">
        <f>J7/J15</f>
        <v>6.2242817627805992E-4</v>
      </c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</row>
    <row r="31" spans="1:18" x14ac:dyDescent="0.2">
      <c r="A31" s="1" t="s">
        <v>17</v>
      </c>
      <c r="B31" s="1">
        <f>J8/J16</f>
        <v>5.7533859124286109E-4</v>
      </c>
      <c r="C31" s="1" t="s">
        <v>18</v>
      </c>
      <c r="D31" s="1">
        <f>AVERAGE(B29:B31)</f>
        <v>5.2808759970541933E-4</v>
      </c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</row>
    <row r="32" spans="1:18" x14ac:dyDescent="0.2">
      <c r="A32" s="1"/>
      <c r="B32" s="1"/>
      <c r="C32" s="1" t="s">
        <v>19</v>
      </c>
      <c r="D32" s="1">
        <f>STDEV(B29:B31)/SQRT(3)</f>
        <v>7.2089033781384801E-5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</row>
    <row r="33" spans="1:18" x14ac:dyDescent="0.2">
      <c r="A33" s="1"/>
      <c r="B33" s="1" t="s">
        <v>20</v>
      </c>
      <c r="C33" s="1" t="s">
        <v>21</v>
      </c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</row>
    <row r="34" spans="1:18" x14ac:dyDescent="0.2">
      <c r="A34" s="1" t="s">
        <v>22</v>
      </c>
      <c r="B34" s="1">
        <f>_xlfn.T.TEST(B23:B25,B29:B31,2,2)</f>
        <v>0.2256334697191287</v>
      </c>
      <c r="C34" s="1">
        <f>B34/2</f>
        <v>0.11281673485956435</v>
      </c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</row>
    <row r="35" spans="1:18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</row>
    <row r="36" spans="1:18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</row>
    <row r="37" spans="1:18" x14ac:dyDescent="0.2">
      <c r="A37" s="1" t="s">
        <v>23</v>
      </c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</row>
    <row r="38" spans="1:18" x14ac:dyDescent="0.2">
      <c r="A38" s="1" t="s">
        <v>14</v>
      </c>
      <c r="B38" s="1">
        <f>B23/D25</f>
        <v>0.77328795232856984</v>
      </c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</row>
    <row r="39" spans="1:18" x14ac:dyDescent="0.2">
      <c r="A39" s="1" t="s">
        <v>14</v>
      </c>
      <c r="B39" s="1">
        <f>B24/D25</f>
        <v>1.0076725019533088</v>
      </c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</row>
    <row r="40" spans="1:18" x14ac:dyDescent="0.2">
      <c r="A40" s="1" t="s">
        <v>14</v>
      </c>
      <c r="B40" s="1">
        <f>B25/D25</f>
        <v>1.2190395457181211</v>
      </c>
      <c r="C40" s="1" t="s">
        <v>15</v>
      </c>
      <c r="D40" s="1">
        <f>AVERAGE(B38:B40)</f>
        <v>1</v>
      </c>
      <c r="E40" s="1"/>
      <c r="F40" s="1" t="s">
        <v>15</v>
      </c>
      <c r="G40" s="1">
        <v>1</v>
      </c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</row>
    <row r="41" spans="1:18" x14ac:dyDescent="0.2">
      <c r="A41" s="1"/>
      <c r="B41" s="1"/>
      <c r="C41" s="1" t="s">
        <v>16</v>
      </c>
      <c r="D41" s="1">
        <f>STDEV(B38:B40)/SQRT(3)</f>
        <v>0.12873457346675043</v>
      </c>
      <c r="E41" s="1"/>
      <c r="F41" s="1" t="s">
        <v>24</v>
      </c>
      <c r="G41" s="1">
        <v>1.3163575304921877</v>
      </c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</row>
    <row r="42" spans="1:18" x14ac:dyDescent="0.2">
      <c r="A42" s="1"/>
      <c r="B42" s="1"/>
      <c r="C42" s="1"/>
      <c r="D42" s="1"/>
      <c r="E42" s="1"/>
      <c r="F42" s="1" t="s">
        <v>16</v>
      </c>
      <c r="G42" s="1">
        <v>0.12873457346675043</v>
      </c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</row>
    <row r="43" spans="1:18" x14ac:dyDescent="0.2">
      <c r="A43" s="1"/>
      <c r="B43" s="1"/>
      <c r="C43" s="1"/>
      <c r="D43" s="1"/>
      <c r="E43" s="1"/>
      <c r="F43" s="1" t="s">
        <v>19</v>
      </c>
      <c r="G43" s="1">
        <v>0.17969545684648988</v>
      </c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</row>
    <row r="44" spans="1:18" x14ac:dyDescent="0.2">
      <c r="A44" s="1" t="s">
        <v>17</v>
      </c>
      <c r="B44" s="1">
        <f>B29/D25</f>
        <v>0.9634139524951375</v>
      </c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</row>
    <row r="45" spans="1:18" x14ac:dyDescent="0.2">
      <c r="A45" s="1" t="s">
        <v>17</v>
      </c>
      <c r="B45" s="1">
        <f>B30/D25</f>
        <v>1.5515191371491979</v>
      </c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</row>
    <row r="46" spans="1:18" x14ac:dyDescent="0.2">
      <c r="A46" s="1" t="s">
        <v>17</v>
      </c>
      <c r="B46" s="1">
        <f>B31/D25</f>
        <v>1.4341395018322276</v>
      </c>
      <c r="C46" s="1" t="s">
        <v>24</v>
      </c>
      <c r="D46" s="1">
        <f>AVERAGE(B44:B46)</f>
        <v>1.3163575304921877</v>
      </c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</row>
    <row r="47" spans="1:18" x14ac:dyDescent="0.2">
      <c r="A47" s="1"/>
      <c r="B47" s="1"/>
      <c r="C47" s="1" t="s">
        <v>19</v>
      </c>
      <c r="D47" s="1">
        <f>STDEV(B44:B46)/SQRT(3)</f>
        <v>0.17969545684648988</v>
      </c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</row>
    <row r="48" spans="1:18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</row>
    <row r="49" spans="1:18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</row>
    <row r="50" spans="1:18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</row>
    <row r="51" spans="1:18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</row>
    <row r="52" spans="1:18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</row>
    <row r="53" spans="1:18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</row>
    <row r="54" spans="1:18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</row>
    <row r="55" spans="1:18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</row>
    <row r="56" spans="1:18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</row>
    <row r="57" spans="1:18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</row>
    <row r="58" spans="1:18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</row>
    <row r="59" spans="1:18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Emx1 protein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de Microsoft Office</dc:creator>
  <cp:lastModifiedBy>Utilisateur de Microsoft Office</cp:lastModifiedBy>
  <dcterms:created xsi:type="dcterms:W3CDTF">2021-09-16T07:44:30Z</dcterms:created>
  <dcterms:modified xsi:type="dcterms:W3CDTF">2021-09-30T10:58:23Z</dcterms:modified>
</cp:coreProperties>
</file>