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/>
  <mc:AlternateContent xmlns:mc="http://schemas.openxmlformats.org/markup-compatibility/2006">
    <mc:Choice Requires="x15">
      <x15ac:absPath xmlns:x15ac="http://schemas.microsoft.com/office/spreadsheetml/2010/11/ac" url="/Users/kawthar/Desktop/Fig related source data for Elife 2/reviewers figures/"/>
    </mc:Choice>
  </mc:AlternateContent>
  <bookViews>
    <workbookView xWindow="140" yWindow="600" windowWidth="24920" windowHeight="12520" activeTab="5"/>
  </bookViews>
  <sheets>
    <sheet name="Sox5" sheetId="2" r:id="rId1"/>
    <sheet name="Ctip2 " sheetId="5" r:id="rId2"/>
    <sheet name="Rorb " sheetId="7" r:id="rId3"/>
    <sheet name="Fezf2" sheetId="12" r:id="rId4"/>
    <sheet name="18s" sheetId="13" r:id="rId5"/>
    <sheet name="GAPDH" sheetId="14" r:id="rId6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12" i="13" l="1"/>
  <c r="AA16" i="5"/>
  <c r="D118" i="14"/>
  <c r="B118" i="14"/>
  <c r="D119" i="14"/>
  <c r="D120" i="14"/>
  <c r="C118" i="14"/>
  <c r="C119" i="14"/>
  <c r="C120" i="14"/>
  <c r="D110" i="14"/>
  <c r="B110" i="14"/>
  <c r="D111" i="14"/>
  <c r="D112" i="14"/>
  <c r="C110" i="14"/>
  <c r="C111" i="14"/>
  <c r="C112" i="14"/>
  <c r="B111" i="14"/>
  <c r="B112" i="14"/>
  <c r="D102" i="14"/>
  <c r="B102" i="14"/>
  <c r="D103" i="14"/>
  <c r="D104" i="14"/>
  <c r="C102" i="14"/>
  <c r="C103" i="14"/>
  <c r="C104" i="14"/>
  <c r="B103" i="14"/>
  <c r="B104" i="14"/>
  <c r="B94" i="14"/>
  <c r="B95" i="14"/>
  <c r="B96" i="14"/>
  <c r="D94" i="14"/>
  <c r="D95" i="14"/>
  <c r="D96" i="14"/>
  <c r="C94" i="14"/>
  <c r="C95" i="14"/>
  <c r="C96" i="14"/>
  <c r="D83" i="14"/>
  <c r="B83" i="14"/>
  <c r="D84" i="14"/>
  <c r="D85" i="14"/>
  <c r="C83" i="14"/>
  <c r="C84" i="14"/>
  <c r="C85" i="14"/>
  <c r="D75" i="14"/>
  <c r="B75" i="14"/>
  <c r="D76" i="14"/>
  <c r="D77" i="14"/>
  <c r="C75" i="14"/>
  <c r="C76" i="14"/>
  <c r="C77" i="14"/>
  <c r="B76" i="14"/>
  <c r="B77" i="14"/>
  <c r="D67" i="14"/>
  <c r="C67" i="14"/>
  <c r="B67" i="14"/>
  <c r="B68" i="14"/>
  <c r="B69" i="14"/>
  <c r="D58" i="14"/>
  <c r="C58" i="14"/>
  <c r="B58" i="14"/>
  <c r="C59" i="14"/>
  <c r="C60" i="14"/>
  <c r="B59" i="14"/>
  <c r="B60" i="14"/>
  <c r="L50" i="14"/>
  <c r="K50" i="14"/>
  <c r="J50" i="14"/>
  <c r="D50" i="14"/>
  <c r="C50" i="14"/>
  <c r="B50" i="14"/>
  <c r="P49" i="14"/>
  <c r="T49" i="14"/>
  <c r="P47" i="14"/>
  <c r="S47" i="14"/>
  <c r="R47" i="14"/>
  <c r="T47" i="14"/>
  <c r="L43" i="14"/>
  <c r="K43" i="14"/>
  <c r="J43" i="14"/>
  <c r="P42" i="14"/>
  <c r="T42" i="14"/>
  <c r="D42" i="14"/>
  <c r="B42" i="14"/>
  <c r="D43" i="14"/>
  <c r="D44" i="14"/>
  <c r="C42" i="14"/>
  <c r="B43" i="14"/>
  <c r="B44" i="14"/>
  <c r="P40" i="14"/>
  <c r="R40" i="14"/>
  <c r="T40" i="14"/>
  <c r="L36" i="14"/>
  <c r="K36" i="14"/>
  <c r="J36" i="14"/>
  <c r="P35" i="14"/>
  <c r="R35" i="14"/>
  <c r="T35" i="14"/>
  <c r="D34" i="14"/>
  <c r="C34" i="14"/>
  <c r="B34" i="14"/>
  <c r="B35" i="14"/>
  <c r="B36" i="14"/>
  <c r="P33" i="14"/>
  <c r="T33" i="14"/>
  <c r="L29" i="14"/>
  <c r="K29" i="14"/>
  <c r="J29" i="14"/>
  <c r="P28" i="14"/>
  <c r="R28" i="14"/>
  <c r="T28" i="14"/>
  <c r="P26" i="14"/>
  <c r="S26" i="14"/>
  <c r="R26" i="14"/>
  <c r="T26" i="14"/>
  <c r="D22" i="14"/>
  <c r="C22" i="14"/>
  <c r="B22" i="14"/>
  <c r="B23" i="14"/>
  <c r="B24" i="14"/>
  <c r="L21" i="14"/>
  <c r="K21" i="14"/>
  <c r="J21" i="14"/>
  <c r="P20" i="14"/>
  <c r="R20" i="14"/>
  <c r="T20" i="14"/>
  <c r="AC18" i="14"/>
  <c r="AC20" i="14"/>
  <c r="AB18" i="14"/>
  <c r="AB20" i="14"/>
  <c r="AA18" i="14"/>
  <c r="AA20" i="14"/>
  <c r="P18" i="14"/>
  <c r="T18" i="14"/>
  <c r="AB13" i="14"/>
  <c r="AB15" i="14"/>
  <c r="AC14" i="14"/>
  <c r="AC16" i="14"/>
  <c r="AB14" i="14"/>
  <c r="AB16" i="14"/>
  <c r="AA14" i="14"/>
  <c r="AA16" i="14"/>
  <c r="L14" i="14"/>
  <c r="K14" i="14"/>
  <c r="J14" i="14"/>
  <c r="D14" i="14"/>
  <c r="B14" i="14"/>
  <c r="D15" i="14"/>
  <c r="D16" i="14"/>
  <c r="C14" i="14"/>
  <c r="C15" i="14"/>
  <c r="C16" i="14"/>
  <c r="B15" i="14"/>
  <c r="B16" i="14"/>
  <c r="AC13" i="14"/>
  <c r="AC15" i="14"/>
  <c r="AA13" i="14"/>
  <c r="AA15" i="14"/>
  <c r="P13" i="14"/>
  <c r="S13" i="14"/>
  <c r="R13" i="14"/>
  <c r="AC12" i="14"/>
  <c r="AB12" i="14"/>
  <c r="AA12" i="14"/>
  <c r="AC11" i="14"/>
  <c r="AB11" i="14"/>
  <c r="AA11" i="14"/>
  <c r="P11" i="14"/>
  <c r="T11" i="14"/>
  <c r="S11" i="14"/>
  <c r="R11" i="14"/>
  <c r="X12" i="14"/>
  <c r="L7" i="14"/>
  <c r="K7" i="14"/>
  <c r="J7" i="14"/>
  <c r="P6" i="14"/>
  <c r="S6" i="14"/>
  <c r="R6" i="14"/>
  <c r="D6" i="14"/>
  <c r="C6" i="14"/>
  <c r="B6" i="14"/>
  <c r="B7" i="14"/>
  <c r="B8" i="14"/>
  <c r="P4" i="14"/>
  <c r="T4" i="14"/>
  <c r="D118" i="13"/>
  <c r="B118" i="13"/>
  <c r="D119" i="13"/>
  <c r="D120" i="13"/>
  <c r="C118" i="13"/>
  <c r="C119" i="13"/>
  <c r="C120" i="13"/>
  <c r="B119" i="13"/>
  <c r="B120" i="13"/>
  <c r="D110" i="13"/>
  <c r="C110" i="13"/>
  <c r="B110" i="13"/>
  <c r="D102" i="13"/>
  <c r="C102" i="13"/>
  <c r="B102" i="13"/>
  <c r="C103" i="13"/>
  <c r="C104" i="13"/>
  <c r="B103" i="13"/>
  <c r="B104" i="13"/>
  <c r="D94" i="13"/>
  <c r="C94" i="13"/>
  <c r="B94" i="13"/>
  <c r="B95" i="13"/>
  <c r="B96" i="13"/>
  <c r="D83" i="13"/>
  <c r="C83" i="13"/>
  <c r="B83" i="13"/>
  <c r="B84" i="13"/>
  <c r="B85" i="13"/>
  <c r="D75" i="13"/>
  <c r="B75" i="13"/>
  <c r="D76" i="13"/>
  <c r="D77" i="13"/>
  <c r="C75" i="13"/>
  <c r="D67" i="13"/>
  <c r="B67" i="13"/>
  <c r="D68" i="13"/>
  <c r="D69" i="13"/>
  <c r="C67" i="13"/>
  <c r="C68" i="13"/>
  <c r="C69" i="13"/>
  <c r="B68" i="13"/>
  <c r="B69" i="13"/>
  <c r="D58" i="13"/>
  <c r="B58" i="13"/>
  <c r="D59" i="13"/>
  <c r="D60" i="13"/>
  <c r="C58" i="13"/>
  <c r="C59" i="13"/>
  <c r="C60" i="13"/>
  <c r="B59" i="13"/>
  <c r="B60" i="13"/>
  <c r="L50" i="13"/>
  <c r="K50" i="13"/>
  <c r="J50" i="13"/>
  <c r="D50" i="13"/>
  <c r="C50" i="13"/>
  <c r="B50" i="13"/>
  <c r="B51" i="13"/>
  <c r="B52" i="13"/>
  <c r="P49" i="13"/>
  <c r="R49" i="13"/>
  <c r="P47" i="13"/>
  <c r="S47" i="13"/>
  <c r="L43" i="13"/>
  <c r="K43" i="13"/>
  <c r="J43" i="13"/>
  <c r="P42" i="13"/>
  <c r="R42" i="13"/>
  <c r="D42" i="13"/>
  <c r="C42" i="13"/>
  <c r="B42" i="13"/>
  <c r="B43" i="13"/>
  <c r="B44" i="13"/>
  <c r="P40" i="13"/>
  <c r="R40" i="13"/>
  <c r="L36" i="13"/>
  <c r="K36" i="13"/>
  <c r="J36" i="13"/>
  <c r="P35" i="13"/>
  <c r="R35" i="13"/>
  <c r="D34" i="13"/>
  <c r="B34" i="13"/>
  <c r="D35" i="13"/>
  <c r="D36" i="13"/>
  <c r="C34" i="13"/>
  <c r="C35" i="13"/>
  <c r="C36" i="13"/>
  <c r="B35" i="13"/>
  <c r="B36" i="13"/>
  <c r="P33" i="13"/>
  <c r="S33" i="13"/>
  <c r="L29" i="13"/>
  <c r="K29" i="13"/>
  <c r="J29" i="13"/>
  <c r="P28" i="13"/>
  <c r="R28" i="13"/>
  <c r="P26" i="13"/>
  <c r="R26" i="13"/>
  <c r="S26" i="13"/>
  <c r="D22" i="13"/>
  <c r="C22" i="13"/>
  <c r="B22" i="13"/>
  <c r="C23" i="13"/>
  <c r="C24" i="13"/>
  <c r="B23" i="13"/>
  <c r="B24" i="13"/>
  <c r="L21" i="13"/>
  <c r="K21" i="13"/>
  <c r="J21" i="13"/>
  <c r="P20" i="13"/>
  <c r="R20" i="13"/>
  <c r="AC18" i="13"/>
  <c r="AC20" i="13"/>
  <c r="AB18" i="13"/>
  <c r="AB20" i="13"/>
  <c r="AA18" i="13"/>
  <c r="AA20" i="13"/>
  <c r="P18" i="13"/>
  <c r="T18" i="13"/>
  <c r="AC14" i="13"/>
  <c r="AC16" i="13"/>
  <c r="AB14" i="13"/>
  <c r="AB16" i="13"/>
  <c r="AA14" i="13"/>
  <c r="AA16" i="13"/>
  <c r="L14" i="13"/>
  <c r="K14" i="13"/>
  <c r="J14" i="13"/>
  <c r="D14" i="13"/>
  <c r="C14" i="13"/>
  <c r="B14" i="13"/>
  <c r="B15" i="13"/>
  <c r="B16" i="13"/>
  <c r="AC13" i="13"/>
  <c r="AC15" i="13"/>
  <c r="AB13" i="13"/>
  <c r="AB15" i="13"/>
  <c r="AA13" i="13"/>
  <c r="AA15" i="13"/>
  <c r="P13" i="13"/>
  <c r="R13" i="13"/>
  <c r="AC12" i="13"/>
  <c r="AB12" i="13"/>
  <c r="AC11" i="13"/>
  <c r="AB11" i="13"/>
  <c r="AA11" i="13"/>
  <c r="P11" i="13"/>
  <c r="T11" i="13"/>
  <c r="S11" i="13"/>
  <c r="L7" i="13"/>
  <c r="K7" i="13"/>
  <c r="J7" i="13"/>
  <c r="P6" i="13"/>
  <c r="R6" i="13"/>
  <c r="D6" i="13"/>
  <c r="C6" i="13"/>
  <c r="B6" i="13"/>
  <c r="B7" i="13"/>
  <c r="B8" i="13"/>
  <c r="P4" i="13"/>
  <c r="T4" i="13"/>
  <c r="AC18" i="12"/>
  <c r="AC20" i="12"/>
  <c r="AB18" i="12"/>
  <c r="AB20" i="12"/>
  <c r="AA18" i="12"/>
  <c r="AA20" i="12"/>
  <c r="AC14" i="12"/>
  <c r="AC16" i="12"/>
  <c r="AB14" i="12"/>
  <c r="AB16" i="12"/>
  <c r="AA14" i="12"/>
  <c r="AA16" i="12"/>
  <c r="AC13" i="12"/>
  <c r="AC15" i="12"/>
  <c r="AB13" i="12"/>
  <c r="AB15" i="12"/>
  <c r="AA13" i="12"/>
  <c r="AA15" i="12"/>
  <c r="AC12" i="12"/>
  <c r="AB12" i="12"/>
  <c r="AA12" i="12"/>
  <c r="AC11" i="12"/>
  <c r="AB11" i="12"/>
  <c r="AA11" i="12"/>
  <c r="AC18" i="7"/>
  <c r="AC20" i="7"/>
  <c r="AB18" i="7"/>
  <c r="AB20" i="7"/>
  <c r="AA18" i="7"/>
  <c r="AA20" i="7"/>
  <c r="AC14" i="7"/>
  <c r="AC16" i="7"/>
  <c r="AB14" i="7"/>
  <c r="AB16" i="7"/>
  <c r="AA14" i="7"/>
  <c r="AA16" i="7"/>
  <c r="AC13" i="7"/>
  <c r="AC15" i="7"/>
  <c r="AB13" i="7"/>
  <c r="AB15" i="7"/>
  <c r="AA13" i="7"/>
  <c r="AA15" i="7"/>
  <c r="AC12" i="7"/>
  <c r="AB12" i="7"/>
  <c r="AA12" i="7"/>
  <c r="AC11" i="7"/>
  <c r="AB11" i="7"/>
  <c r="AA11" i="7"/>
  <c r="AC18" i="5"/>
  <c r="AC20" i="5"/>
  <c r="AB18" i="5"/>
  <c r="AB20" i="5"/>
  <c r="AA18" i="5"/>
  <c r="AA20" i="5"/>
  <c r="AC14" i="5"/>
  <c r="AC16" i="5"/>
  <c r="AB14" i="5"/>
  <c r="AB16" i="5"/>
  <c r="AA14" i="5"/>
  <c r="AC13" i="5"/>
  <c r="AC15" i="5"/>
  <c r="AB13" i="5"/>
  <c r="AB15" i="5"/>
  <c r="AA13" i="5"/>
  <c r="AA15" i="5"/>
  <c r="AC12" i="5"/>
  <c r="AB12" i="5"/>
  <c r="AA12" i="5"/>
  <c r="AC11" i="5"/>
  <c r="AB11" i="5"/>
  <c r="AA11" i="5"/>
  <c r="AB14" i="2"/>
  <c r="AB16" i="2"/>
  <c r="AC14" i="2"/>
  <c r="AC16" i="2"/>
  <c r="AA14" i="2"/>
  <c r="AA16" i="2"/>
  <c r="AB18" i="2"/>
  <c r="AB20" i="2"/>
  <c r="AC18" i="2"/>
  <c r="AC20" i="2"/>
  <c r="AA18" i="2"/>
  <c r="AA20" i="2"/>
  <c r="AB12" i="2"/>
  <c r="AC12" i="2"/>
  <c r="AA12" i="2"/>
  <c r="AC13" i="2"/>
  <c r="AC15" i="2"/>
  <c r="AB13" i="2"/>
  <c r="AB15" i="2"/>
  <c r="AA13" i="2"/>
  <c r="AA15" i="2"/>
  <c r="AC11" i="2"/>
  <c r="AB11" i="2"/>
  <c r="AA11" i="2"/>
  <c r="R49" i="14"/>
  <c r="R42" i="14"/>
  <c r="D51" i="14"/>
  <c r="D52" i="14"/>
  <c r="D35" i="14"/>
  <c r="D36" i="14"/>
  <c r="C35" i="14"/>
  <c r="C36" i="14"/>
  <c r="D23" i="14"/>
  <c r="D24" i="14"/>
  <c r="C23" i="14"/>
  <c r="C24" i="14"/>
  <c r="C7" i="14"/>
  <c r="C8" i="14"/>
  <c r="D7" i="14"/>
  <c r="D8" i="14"/>
  <c r="D59" i="14"/>
  <c r="D60" i="14"/>
  <c r="C51" i="14"/>
  <c r="C52" i="14"/>
  <c r="C43" i="14"/>
  <c r="C44" i="14"/>
  <c r="P7" i="14"/>
  <c r="S7" i="14"/>
  <c r="C68" i="14"/>
  <c r="C69" i="14"/>
  <c r="D68" i="14"/>
  <c r="D69" i="14"/>
  <c r="C7" i="13"/>
  <c r="C8" i="13"/>
  <c r="T6" i="13"/>
  <c r="R11" i="13"/>
  <c r="X12" i="13"/>
  <c r="C15" i="13"/>
  <c r="C16" i="13"/>
  <c r="R47" i="13"/>
  <c r="D84" i="13"/>
  <c r="D85" i="13"/>
  <c r="D95" i="13"/>
  <c r="D96" i="13"/>
  <c r="D103" i="13"/>
  <c r="D104" i="13"/>
  <c r="D7" i="13"/>
  <c r="D8" i="13"/>
  <c r="P7" i="13"/>
  <c r="S7" i="13"/>
  <c r="D15" i="13"/>
  <c r="D16" i="13"/>
  <c r="C111" i="13"/>
  <c r="C112" i="13"/>
  <c r="S6" i="13"/>
  <c r="D23" i="13"/>
  <c r="D24" i="13"/>
  <c r="P29" i="13"/>
  <c r="T33" i="13"/>
  <c r="C76" i="13"/>
  <c r="C77" i="13"/>
  <c r="C84" i="13"/>
  <c r="C85" i="13"/>
  <c r="C95" i="13"/>
  <c r="C96" i="13"/>
  <c r="D111" i="13"/>
  <c r="D112" i="13"/>
  <c r="T29" i="13"/>
  <c r="R29" i="13"/>
  <c r="S29" i="13"/>
  <c r="P21" i="13"/>
  <c r="S21" i="13"/>
  <c r="S13" i="13"/>
  <c r="T13" i="13"/>
  <c r="X14" i="13"/>
  <c r="P14" i="13"/>
  <c r="R14" i="13"/>
  <c r="X7" i="13"/>
  <c r="C51" i="13"/>
  <c r="C52" i="13"/>
  <c r="D51" i="13"/>
  <c r="D52" i="13"/>
  <c r="C43" i="13"/>
  <c r="C44" i="13"/>
  <c r="D43" i="13"/>
  <c r="D44" i="13"/>
  <c r="X33" i="14"/>
  <c r="S20" i="14"/>
  <c r="X21" i="14"/>
  <c r="S28" i="14"/>
  <c r="X35" i="14"/>
  <c r="R33" i="14"/>
  <c r="S35" i="14"/>
  <c r="X42" i="14"/>
  <c r="S40" i="14"/>
  <c r="X47" i="14"/>
  <c r="S42" i="14"/>
  <c r="X49" i="14"/>
  <c r="S49" i="14"/>
  <c r="R4" i="14"/>
  <c r="T6" i="14"/>
  <c r="X7" i="14"/>
  <c r="T13" i="14"/>
  <c r="X14" i="14"/>
  <c r="P14" i="14"/>
  <c r="T14" i="14"/>
  <c r="R18" i="14"/>
  <c r="X26" i="14"/>
  <c r="S33" i="14"/>
  <c r="P36" i="14"/>
  <c r="S36" i="14"/>
  <c r="P43" i="14"/>
  <c r="R43" i="14"/>
  <c r="P50" i="14"/>
  <c r="T50" i="14"/>
  <c r="S4" i="14"/>
  <c r="S18" i="14"/>
  <c r="P21" i="14"/>
  <c r="R21" i="14"/>
  <c r="P29" i="14"/>
  <c r="T29" i="14"/>
  <c r="B51" i="14"/>
  <c r="B52" i="14"/>
  <c r="B84" i="14"/>
  <c r="B85" i="14"/>
  <c r="B119" i="14"/>
  <c r="B120" i="14"/>
  <c r="X29" i="13"/>
  <c r="T14" i="13"/>
  <c r="S20" i="13"/>
  <c r="T20" i="13"/>
  <c r="X21" i="13"/>
  <c r="T26" i="13"/>
  <c r="X33" i="13"/>
  <c r="S28" i="13"/>
  <c r="R33" i="13"/>
  <c r="X40" i="13"/>
  <c r="S35" i="13"/>
  <c r="S40" i="13"/>
  <c r="T40" i="13"/>
  <c r="X47" i="13"/>
  <c r="S42" i="13"/>
  <c r="T47" i="13"/>
  <c r="S49" i="13"/>
  <c r="R18" i="13"/>
  <c r="T28" i="13"/>
  <c r="T35" i="13"/>
  <c r="P36" i="13"/>
  <c r="S36" i="13"/>
  <c r="T42" i="13"/>
  <c r="X49" i="13"/>
  <c r="P43" i="13"/>
  <c r="R43" i="13"/>
  <c r="T49" i="13"/>
  <c r="P50" i="13"/>
  <c r="T50" i="13"/>
  <c r="B76" i="13"/>
  <c r="B77" i="13"/>
  <c r="B111" i="13"/>
  <c r="B112" i="13"/>
  <c r="R7" i="13"/>
  <c r="S18" i="13"/>
  <c r="R4" i="13"/>
  <c r="S4" i="13"/>
  <c r="T43" i="14"/>
  <c r="S43" i="14"/>
  <c r="X50" i="14"/>
  <c r="X28" i="14"/>
  <c r="T7" i="14"/>
  <c r="R7" i="14"/>
  <c r="X5" i="13"/>
  <c r="T7" i="13"/>
  <c r="X26" i="13"/>
  <c r="X35" i="13"/>
  <c r="R21" i="13"/>
  <c r="T36" i="13"/>
  <c r="S14" i="13"/>
  <c r="X15" i="13"/>
  <c r="X36" i="13"/>
  <c r="X42" i="13"/>
  <c r="S50" i="13"/>
  <c r="R36" i="13"/>
  <c r="X43" i="13"/>
  <c r="X28" i="13"/>
  <c r="T21" i="13"/>
  <c r="X22" i="13"/>
  <c r="S50" i="14"/>
  <c r="S21" i="14"/>
  <c r="T21" i="14"/>
  <c r="X22" i="14"/>
  <c r="X19" i="14"/>
  <c r="X40" i="14"/>
  <c r="S29" i="14"/>
  <c r="R50" i="14"/>
  <c r="T36" i="14"/>
  <c r="S14" i="14"/>
  <c r="R36" i="14"/>
  <c r="R14" i="14"/>
  <c r="R29" i="14"/>
  <c r="X5" i="14"/>
  <c r="T43" i="13"/>
  <c r="R50" i="13"/>
  <c r="X8" i="13"/>
  <c r="S43" i="13"/>
  <c r="X19" i="13"/>
  <c r="D118" i="12"/>
  <c r="B118" i="12"/>
  <c r="D119" i="12"/>
  <c r="D120" i="12"/>
  <c r="C118" i="12"/>
  <c r="C119" i="12"/>
  <c r="C120" i="12"/>
  <c r="B119" i="12"/>
  <c r="B120" i="12"/>
  <c r="D110" i="12"/>
  <c r="B110" i="12"/>
  <c r="D111" i="12"/>
  <c r="D112" i="12"/>
  <c r="C110" i="12"/>
  <c r="C111" i="12"/>
  <c r="C112" i="12"/>
  <c r="B111" i="12"/>
  <c r="B112" i="12"/>
  <c r="B102" i="12"/>
  <c r="B103" i="12"/>
  <c r="B104" i="12"/>
  <c r="D102" i="12"/>
  <c r="D103" i="12"/>
  <c r="D104" i="12"/>
  <c r="C102" i="12"/>
  <c r="C103" i="12"/>
  <c r="C104" i="12"/>
  <c r="C94" i="12"/>
  <c r="B94" i="12"/>
  <c r="C95" i="12"/>
  <c r="C96" i="12"/>
  <c r="B95" i="12"/>
  <c r="B96" i="12"/>
  <c r="D94" i="12"/>
  <c r="D95" i="12"/>
  <c r="D96" i="12"/>
  <c r="D83" i="12"/>
  <c r="B83" i="12"/>
  <c r="D84" i="12"/>
  <c r="D85" i="12"/>
  <c r="C83" i="12"/>
  <c r="C84" i="12"/>
  <c r="C85" i="12"/>
  <c r="B84" i="12"/>
  <c r="B85" i="12"/>
  <c r="D75" i="12"/>
  <c r="B75" i="12"/>
  <c r="D76" i="12"/>
  <c r="D77" i="12"/>
  <c r="C75" i="12"/>
  <c r="C76" i="12"/>
  <c r="C77" i="12"/>
  <c r="B76" i="12"/>
  <c r="B77" i="12"/>
  <c r="D67" i="12"/>
  <c r="C67" i="12"/>
  <c r="B67" i="12"/>
  <c r="D68" i="12"/>
  <c r="D69" i="12"/>
  <c r="D58" i="12"/>
  <c r="C58" i="12"/>
  <c r="B58" i="12"/>
  <c r="C59" i="12"/>
  <c r="C60" i="12"/>
  <c r="L50" i="12"/>
  <c r="K50" i="12"/>
  <c r="J50" i="12"/>
  <c r="D50" i="12"/>
  <c r="C50" i="12"/>
  <c r="B50" i="12"/>
  <c r="P49" i="12"/>
  <c r="T49" i="12"/>
  <c r="P47" i="12"/>
  <c r="T47" i="12"/>
  <c r="S47" i="12"/>
  <c r="R47" i="12"/>
  <c r="L43" i="12"/>
  <c r="K43" i="12"/>
  <c r="J43" i="12"/>
  <c r="P42" i="12"/>
  <c r="T42" i="12"/>
  <c r="D42" i="12"/>
  <c r="C42" i="12"/>
  <c r="B42" i="12"/>
  <c r="C43" i="12"/>
  <c r="C44" i="12"/>
  <c r="B43" i="12"/>
  <c r="B44" i="12"/>
  <c r="P40" i="12"/>
  <c r="S40" i="12"/>
  <c r="T40" i="12"/>
  <c r="L36" i="12"/>
  <c r="K36" i="12"/>
  <c r="J36" i="12"/>
  <c r="P35" i="12"/>
  <c r="T35" i="12"/>
  <c r="D34" i="12"/>
  <c r="C34" i="12"/>
  <c r="B34" i="12"/>
  <c r="C35" i="12"/>
  <c r="C36" i="12"/>
  <c r="B35" i="12"/>
  <c r="B36" i="12"/>
  <c r="P33" i="12"/>
  <c r="R33" i="12"/>
  <c r="T33" i="12"/>
  <c r="L29" i="12"/>
  <c r="K29" i="12"/>
  <c r="J29" i="12"/>
  <c r="P28" i="12"/>
  <c r="T28" i="12"/>
  <c r="P26" i="12"/>
  <c r="T26" i="12"/>
  <c r="S26" i="12"/>
  <c r="R26" i="12"/>
  <c r="X33" i="12"/>
  <c r="D22" i="12"/>
  <c r="C22" i="12"/>
  <c r="B22" i="12"/>
  <c r="B23" i="12"/>
  <c r="B24" i="12"/>
  <c r="J21" i="12"/>
  <c r="K21" i="12"/>
  <c r="L21" i="12"/>
  <c r="P21" i="12"/>
  <c r="R21" i="12"/>
  <c r="P20" i="12"/>
  <c r="S20" i="12"/>
  <c r="P18" i="12"/>
  <c r="S18" i="12"/>
  <c r="T18" i="12"/>
  <c r="L14" i="12"/>
  <c r="K14" i="12"/>
  <c r="J14" i="12"/>
  <c r="D14" i="12"/>
  <c r="C14" i="12"/>
  <c r="B14" i="12"/>
  <c r="B15" i="12"/>
  <c r="B16" i="12"/>
  <c r="P13" i="12"/>
  <c r="R13" i="12"/>
  <c r="P11" i="12"/>
  <c r="R11" i="12"/>
  <c r="L7" i="12"/>
  <c r="K7" i="12"/>
  <c r="J7" i="12"/>
  <c r="P6" i="12"/>
  <c r="T6" i="12"/>
  <c r="D6" i="12"/>
  <c r="C6" i="12"/>
  <c r="B6" i="12"/>
  <c r="B7" i="12"/>
  <c r="B8" i="12"/>
  <c r="P4" i="12"/>
  <c r="S4" i="12"/>
  <c r="D118" i="7"/>
  <c r="B118" i="7"/>
  <c r="D119" i="7"/>
  <c r="D120" i="7"/>
  <c r="C118" i="7"/>
  <c r="C119" i="7"/>
  <c r="C120" i="7"/>
  <c r="B119" i="7"/>
  <c r="B120" i="7"/>
  <c r="B110" i="7"/>
  <c r="B111" i="7"/>
  <c r="B112" i="7"/>
  <c r="D110" i="7"/>
  <c r="D111" i="7"/>
  <c r="D112" i="7"/>
  <c r="C110" i="7"/>
  <c r="D102" i="7"/>
  <c r="C102" i="7"/>
  <c r="B102" i="7"/>
  <c r="B103" i="7"/>
  <c r="B104" i="7"/>
  <c r="D94" i="7"/>
  <c r="B94" i="7"/>
  <c r="D95" i="7"/>
  <c r="D96" i="7"/>
  <c r="B95" i="7"/>
  <c r="B96" i="7"/>
  <c r="C94" i="7"/>
  <c r="C95" i="7"/>
  <c r="C96" i="7"/>
  <c r="C83" i="7"/>
  <c r="B83" i="7"/>
  <c r="C84" i="7"/>
  <c r="C85" i="7"/>
  <c r="D83" i="7"/>
  <c r="D84" i="7"/>
  <c r="D85" i="7"/>
  <c r="B84" i="7"/>
  <c r="B85" i="7"/>
  <c r="D75" i="7"/>
  <c r="C75" i="7"/>
  <c r="B75" i="7"/>
  <c r="D76" i="7"/>
  <c r="D77" i="7"/>
  <c r="D67" i="7"/>
  <c r="C67" i="7"/>
  <c r="B67" i="7"/>
  <c r="D58" i="7"/>
  <c r="C58" i="7"/>
  <c r="B58" i="7"/>
  <c r="C59" i="7"/>
  <c r="C60" i="7"/>
  <c r="L50" i="7"/>
  <c r="K50" i="7"/>
  <c r="J50" i="7"/>
  <c r="P50" i="7"/>
  <c r="S50" i="7"/>
  <c r="D50" i="7"/>
  <c r="B50" i="7"/>
  <c r="D51" i="7"/>
  <c r="D52" i="7"/>
  <c r="C50" i="7"/>
  <c r="C51" i="7"/>
  <c r="C52" i="7"/>
  <c r="B51" i="7"/>
  <c r="B52" i="7"/>
  <c r="P49" i="7"/>
  <c r="R49" i="7"/>
  <c r="P47" i="7"/>
  <c r="T47" i="7"/>
  <c r="S47" i="7"/>
  <c r="L43" i="7"/>
  <c r="K43" i="7"/>
  <c r="J43" i="7"/>
  <c r="P42" i="7"/>
  <c r="T42" i="7"/>
  <c r="D42" i="7"/>
  <c r="C42" i="7"/>
  <c r="B42" i="7"/>
  <c r="B43" i="7"/>
  <c r="B44" i="7"/>
  <c r="P40" i="7"/>
  <c r="S40" i="7"/>
  <c r="R40" i="7"/>
  <c r="T40" i="7"/>
  <c r="X47" i="7"/>
  <c r="L36" i="7"/>
  <c r="K36" i="7"/>
  <c r="J36" i="7"/>
  <c r="P36" i="7"/>
  <c r="S36" i="7"/>
  <c r="P35" i="7"/>
  <c r="T35" i="7"/>
  <c r="S35" i="7"/>
  <c r="C34" i="7"/>
  <c r="B34" i="7"/>
  <c r="C35" i="7"/>
  <c r="C36" i="7"/>
  <c r="B35" i="7"/>
  <c r="B36" i="7"/>
  <c r="D34" i="7"/>
  <c r="P33" i="7"/>
  <c r="S33" i="7"/>
  <c r="R33" i="7"/>
  <c r="T33" i="7"/>
  <c r="L29" i="7"/>
  <c r="K29" i="7"/>
  <c r="J29" i="7"/>
  <c r="P28" i="7"/>
  <c r="S28" i="7"/>
  <c r="P26" i="7"/>
  <c r="S26" i="7"/>
  <c r="B22" i="7"/>
  <c r="B23" i="7"/>
  <c r="B24" i="7"/>
  <c r="D22" i="7"/>
  <c r="C22" i="7"/>
  <c r="D23" i="7"/>
  <c r="D24" i="7"/>
  <c r="L21" i="7"/>
  <c r="K21" i="7"/>
  <c r="J21" i="7"/>
  <c r="P21" i="7"/>
  <c r="P20" i="7"/>
  <c r="T20" i="7"/>
  <c r="P18" i="7"/>
  <c r="T18" i="7"/>
  <c r="S18" i="7"/>
  <c r="R18" i="7"/>
  <c r="X19" i="7"/>
  <c r="L14" i="7"/>
  <c r="K14" i="7"/>
  <c r="J14" i="7"/>
  <c r="D14" i="7"/>
  <c r="B14" i="7"/>
  <c r="D15" i="7"/>
  <c r="D16" i="7"/>
  <c r="C14" i="7"/>
  <c r="C15" i="7"/>
  <c r="C16" i="7"/>
  <c r="B15" i="7"/>
  <c r="B16" i="7"/>
  <c r="P13" i="7"/>
  <c r="T13" i="7"/>
  <c r="P11" i="7"/>
  <c r="R11" i="7"/>
  <c r="L7" i="7"/>
  <c r="K7" i="7"/>
  <c r="J7" i="7"/>
  <c r="P6" i="7"/>
  <c r="R6" i="7"/>
  <c r="D6" i="7"/>
  <c r="C6" i="7"/>
  <c r="B6" i="7"/>
  <c r="B7" i="7"/>
  <c r="B8" i="7"/>
  <c r="P4" i="7"/>
  <c r="T4" i="7"/>
  <c r="B118" i="5"/>
  <c r="B119" i="5"/>
  <c r="B120" i="5"/>
  <c r="D118" i="5"/>
  <c r="D119" i="5"/>
  <c r="D120" i="5"/>
  <c r="C118" i="5"/>
  <c r="C119" i="5"/>
  <c r="C120" i="5"/>
  <c r="D110" i="5"/>
  <c r="B110" i="5"/>
  <c r="D111" i="5"/>
  <c r="D112" i="5"/>
  <c r="C110" i="5"/>
  <c r="C111" i="5"/>
  <c r="C112" i="5"/>
  <c r="D102" i="5"/>
  <c r="C102" i="5"/>
  <c r="B102" i="5"/>
  <c r="C103" i="5"/>
  <c r="C104" i="5"/>
  <c r="D103" i="5"/>
  <c r="D104" i="5"/>
  <c r="B94" i="5"/>
  <c r="B95" i="5"/>
  <c r="B96" i="5"/>
  <c r="D94" i="5"/>
  <c r="D95" i="5"/>
  <c r="D96" i="5"/>
  <c r="C94" i="5"/>
  <c r="C95" i="5"/>
  <c r="C96" i="5"/>
  <c r="C83" i="5"/>
  <c r="B83" i="5"/>
  <c r="C84" i="5"/>
  <c r="C85" i="5"/>
  <c r="B84" i="5"/>
  <c r="B85" i="5"/>
  <c r="D83" i="5"/>
  <c r="D84" i="5"/>
  <c r="D85" i="5"/>
  <c r="D75" i="5"/>
  <c r="C75" i="5"/>
  <c r="B75" i="5"/>
  <c r="D76" i="5"/>
  <c r="D77" i="5"/>
  <c r="D67" i="5"/>
  <c r="B67" i="5"/>
  <c r="D68" i="5"/>
  <c r="D69" i="5"/>
  <c r="C67" i="5"/>
  <c r="C68" i="5"/>
  <c r="C69" i="5"/>
  <c r="B68" i="5"/>
  <c r="B69" i="5"/>
  <c r="D58" i="5"/>
  <c r="C58" i="5"/>
  <c r="B58" i="5"/>
  <c r="B59" i="5"/>
  <c r="B60" i="5"/>
  <c r="L50" i="5"/>
  <c r="K50" i="5"/>
  <c r="J50" i="5"/>
  <c r="D50" i="5"/>
  <c r="C50" i="5"/>
  <c r="B50" i="5"/>
  <c r="B51" i="5"/>
  <c r="B52" i="5"/>
  <c r="P49" i="5"/>
  <c r="T49" i="5"/>
  <c r="P47" i="5"/>
  <c r="R47" i="5"/>
  <c r="S47" i="5"/>
  <c r="L43" i="5"/>
  <c r="K43" i="5"/>
  <c r="J43" i="5"/>
  <c r="P42" i="5"/>
  <c r="T42" i="5"/>
  <c r="D42" i="5"/>
  <c r="B42" i="5"/>
  <c r="D43" i="5"/>
  <c r="D44" i="5"/>
  <c r="C42" i="5"/>
  <c r="C43" i="5"/>
  <c r="C44" i="5"/>
  <c r="B43" i="5"/>
  <c r="B44" i="5"/>
  <c r="P40" i="5"/>
  <c r="T40" i="5"/>
  <c r="L36" i="5"/>
  <c r="K36" i="5"/>
  <c r="J36" i="5"/>
  <c r="P35" i="5"/>
  <c r="T35" i="5"/>
  <c r="D34" i="5"/>
  <c r="C34" i="5"/>
  <c r="B34" i="5"/>
  <c r="B35" i="5"/>
  <c r="B36" i="5"/>
  <c r="P33" i="5"/>
  <c r="T33" i="5"/>
  <c r="S33" i="5"/>
  <c r="R33" i="5"/>
  <c r="X40" i="5"/>
  <c r="L29" i="5"/>
  <c r="K29" i="5"/>
  <c r="J29" i="5"/>
  <c r="P29" i="5"/>
  <c r="R29" i="5"/>
  <c r="P28" i="5"/>
  <c r="T28" i="5"/>
  <c r="P26" i="5"/>
  <c r="R26" i="5"/>
  <c r="S26" i="5"/>
  <c r="D22" i="5"/>
  <c r="C22" i="5"/>
  <c r="B22" i="5"/>
  <c r="B23" i="5"/>
  <c r="B24" i="5"/>
  <c r="L21" i="5"/>
  <c r="K21" i="5"/>
  <c r="J21" i="5"/>
  <c r="P20" i="5"/>
  <c r="R20" i="5"/>
  <c r="P18" i="5"/>
  <c r="T18" i="5"/>
  <c r="L14" i="5"/>
  <c r="K14" i="5"/>
  <c r="J14" i="5"/>
  <c r="D14" i="5"/>
  <c r="C14" i="5"/>
  <c r="B14" i="5"/>
  <c r="B15" i="5"/>
  <c r="B16" i="5"/>
  <c r="P13" i="5"/>
  <c r="R13" i="5"/>
  <c r="T13" i="5"/>
  <c r="P11" i="5"/>
  <c r="T11" i="5"/>
  <c r="L7" i="5"/>
  <c r="K7" i="5"/>
  <c r="J7" i="5"/>
  <c r="P6" i="5"/>
  <c r="T6" i="5"/>
  <c r="D6" i="5"/>
  <c r="C6" i="5"/>
  <c r="B6" i="5"/>
  <c r="B7" i="5"/>
  <c r="B8" i="5"/>
  <c r="P4" i="5"/>
  <c r="S4" i="5"/>
  <c r="R4" i="5"/>
  <c r="L50" i="2"/>
  <c r="K50" i="2"/>
  <c r="J50" i="2"/>
  <c r="P49" i="2"/>
  <c r="T49" i="2"/>
  <c r="P47" i="2"/>
  <c r="T47" i="2"/>
  <c r="B67" i="2"/>
  <c r="B68" i="2"/>
  <c r="C67" i="2"/>
  <c r="D67" i="2"/>
  <c r="D58" i="2"/>
  <c r="C58" i="2"/>
  <c r="B58" i="2"/>
  <c r="B59" i="2"/>
  <c r="B60" i="2"/>
  <c r="D118" i="2"/>
  <c r="C118" i="2"/>
  <c r="B118" i="2"/>
  <c r="B119" i="2"/>
  <c r="B120" i="2"/>
  <c r="X8" i="14"/>
  <c r="P7" i="5"/>
  <c r="S7" i="5"/>
  <c r="T4" i="5"/>
  <c r="X5" i="5"/>
  <c r="B68" i="12"/>
  <c r="B69" i="12"/>
  <c r="C68" i="12"/>
  <c r="C69" i="12"/>
  <c r="D7" i="12"/>
  <c r="D8" i="12"/>
  <c r="C7" i="12"/>
  <c r="C8" i="12"/>
  <c r="C7" i="5"/>
  <c r="C8" i="5"/>
  <c r="D7" i="5"/>
  <c r="D8" i="5"/>
  <c r="D68" i="2"/>
  <c r="C68" i="2"/>
  <c r="X50" i="13"/>
  <c r="X15" i="14"/>
  <c r="X43" i="14"/>
  <c r="X29" i="14"/>
  <c r="X36" i="14"/>
  <c r="P50" i="12"/>
  <c r="S49" i="12"/>
  <c r="S42" i="12"/>
  <c r="P43" i="12"/>
  <c r="S35" i="12"/>
  <c r="P36" i="12"/>
  <c r="S28" i="12"/>
  <c r="R20" i="12"/>
  <c r="T20" i="12"/>
  <c r="T21" i="12"/>
  <c r="S13" i="12"/>
  <c r="T13" i="12"/>
  <c r="X14" i="12"/>
  <c r="C23" i="12"/>
  <c r="C24" i="12"/>
  <c r="D59" i="12"/>
  <c r="D60" i="12"/>
  <c r="C51" i="12"/>
  <c r="C52" i="12"/>
  <c r="D51" i="12"/>
  <c r="D52" i="12"/>
  <c r="D43" i="12"/>
  <c r="D44" i="12"/>
  <c r="D35" i="12"/>
  <c r="D36" i="12"/>
  <c r="D23" i="12"/>
  <c r="D24" i="12"/>
  <c r="D15" i="12"/>
  <c r="D16" i="12"/>
  <c r="C15" i="12"/>
  <c r="C16" i="12"/>
  <c r="S50" i="12"/>
  <c r="R50" i="12"/>
  <c r="T50" i="12"/>
  <c r="S33" i="12"/>
  <c r="X40" i="12"/>
  <c r="S36" i="12"/>
  <c r="R36" i="12"/>
  <c r="T36" i="12"/>
  <c r="S43" i="12"/>
  <c r="R43" i="12"/>
  <c r="T43" i="12"/>
  <c r="X21" i="12"/>
  <c r="S21" i="12"/>
  <c r="T4" i="12"/>
  <c r="R6" i="12"/>
  <c r="S11" i="12"/>
  <c r="T11" i="12"/>
  <c r="X12" i="12"/>
  <c r="X26" i="12"/>
  <c r="S6" i="12"/>
  <c r="P7" i="12"/>
  <c r="R7" i="12"/>
  <c r="P14" i="12"/>
  <c r="T14" i="12"/>
  <c r="P29" i="12"/>
  <c r="S29" i="12"/>
  <c r="B51" i="12"/>
  <c r="B52" i="12"/>
  <c r="R18" i="12"/>
  <c r="X19" i="12"/>
  <c r="R28" i="12"/>
  <c r="R35" i="12"/>
  <c r="X42" i="12"/>
  <c r="R40" i="12"/>
  <c r="X47" i="12"/>
  <c r="R42" i="12"/>
  <c r="X49" i="12"/>
  <c r="R49" i="12"/>
  <c r="B59" i="12"/>
  <c r="B60" i="12"/>
  <c r="R4" i="12"/>
  <c r="X5" i="12"/>
  <c r="S49" i="7"/>
  <c r="T49" i="7"/>
  <c r="R42" i="7"/>
  <c r="S42" i="7"/>
  <c r="P43" i="7"/>
  <c r="S43" i="7"/>
  <c r="T36" i="7"/>
  <c r="R35" i="7"/>
  <c r="T28" i="7"/>
  <c r="R28" i="7"/>
  <c r="X35" i="7"/>
  <c r="D35" i="7"/>
  <c r="D36" i="7"/>
  <c r="C23" i="7"/>
  <c r="C24" i="7"/>
  <c r="R50" i="7"/>
  <c r="C68" i="7"/>
  <c r="C69" i="7"/>
  <c r="C103" i="7"/>
  <c r="C104" i="7"/>
  <c r="R4" i="7"/>
  <c r="R13" i="7"/>
  <c r="S4" i="7"/>
  <c r="S13" i="7"/>
  <c r="S20" i="7"/>
  <c r="R36" i="7"/>
  <c r="X43" i="7"/>
  <c r="D68" i="7"/>
  <c r="D69" i="7"/>
  <c r="C111" i="7"/>
  <c r="C112" i="7"/>
  <c r="C7" i="7"/>
  <c r="C8" i="7"/>
  <c r="C43" i="7"/>
  <c r="C44" i="7"/>
  <c r="T50" i="7"/>
  <c r="C76" i="7"/>
  <c r="C77" i="7"/>
  <c r="D7" i="7"/>
  <c r="D8" i="7"/>
  <c r="T26" i="7"/>
  <c r="D43" i="7"/>
  <c r="D44" i="7"/>
  <c r="D59" i="7"/>
  <c r="D60" i="7"/>
  <c r="B76" i="7"/>
  <c r="B77" i="7"/>
  <c r="D103" i="7"/>
  <c r="D104" i="7"/>
  <c r="X42" i="7"/>
  <c r="X49" i="7"/>
  <c r="X40" i="7"/>
  <c r="R21" i="7"/>
  <c r="T21" i="7"/>
  <c r="S21" i="7"/>
  <c r="P29" i="7"/>
  <c r="T29" i="7"/>
  <c r="S6" i="7"/>
  <c r="P7" i="7"/>
  <c r="T7" i="7"/>
  <c r="T11" i="7"/>
  <c r="S11" i="7"/>
  <c r="X12" i="7"/>
  <c r="P14" i="7"/>
  <c r="R14" i="7"/>
  <c r="S29" i="7"/>
  <c r="T6" i="7"/>
  <c r="B59" i="7"/>
  <c r="B60" i="7"/>
  <c r="R20" i="7"/>
  <c r="X21" i="7"/>
  <c r="B68" i="7"/>
  <c r="B69" i="7"/>
  <c r="R26" i="7"/>
  <c r="X28" i="7"/>
  <c r="R47" i="7"/>
  <c r="S29" i="5"/>
  <c r="T29" i="5"/>
  <c r="P21" i="5"/>
  <c r="T21" i="5"/>
  <c r="S20" i="5"/>
  <c r="T20" i="5"/>
  <c r="X21" i="5"/>
  <c r="S13" i="5"/>
  <c r="X14" i="5"/>
  <c r="D35" i="5"/>
  <c r="D36" i="5"/>
  <c r="C35" i="5"/>
  <c r="C36" i="5"/>
  <c r="D23" i="5"/>
  <c r="D24" i="5"/>
  <c r="C23" i="5"/>
  <c r="C24" i="5"/>
  <c r="C59" i="5"/>
  <c r="C60" i="5"/>
  <c r="D59" i="5"/>
  <c r="D60" i="5"/>
  <c r="C51" i="5"/>
  <c r="C52" i="5"/>
  <c r="D51" i="5"/>
  <c r="D52" i="5"/>
  <c r="C15" i="5"/>
  <c r="C16" i="5"/>
  <c r="D15" i="5"/>
  <c r="D16" i="5"/>
  <c r="X29" i="5"/>
  <c r="X36" i="5"/>
  <c r="T26" i="5"/>
  <c r="X33" i="5"/>
  <c r="T47" i="5"/>
  <c r="B103" i="5"/>
  <c r="B104" i="5"/>
  <c r="R6" i="5"/>
  <c r="R11" i="5"/>
  <c r="S11" i="5"/>
  <c r="X12" i="5"/>
  <c r="B111" i="5"/>
  <c r="B112" i="5"/>
  <c r="P14" i="5"/>
  <c r="T14" i="5"/>
  <c r="R18" i="5"/>
  <c r="S18" i="5"/>
  <c r="X19" i="5"/>
  <c r="R28" i="5"/>
  <c r="R35" i="5"/>
  <c r="R40" i="5"/>
  <c r="R42" i="5"/>
  <c r="S42" i="5"/>
  <c r="X49" i="5"/>
  <c r="R49" i="5"/>
  <c r="S28" i="5"/>
  <c r="S35" i="5"/>
  <c r="S40" i="5"/>
  <c r="S49" i="5"/>
  <c r="S6" i="5"/>
  <c r="P36" i="5"/>
  <c r="S36" i="5"/>
  <c r="P43" i="5"/>
  <c r="S43" i="5"/>
  <c r="P50" i="5"/>
  <c r="S50" i="5"/>
  <c r="B76" i="5"/>
  <c r="B77" i="5"/>
  <c r="C76" i="5"/>
  <c r="C77" i="5"/>
  <c r="D59" i="2"/>
  <c r="D60" i="2"/>
  <c r="R47" i="2"/>
  <c r="S47" i="2"/>
  <c r="P50" i="2"/>
  <c r="T50" i="2"/>
  <c r="R49" i="2"/>
  <c r="S49" i="2"/>
  <c r="C59" i="2"/>
  <c r="C60" i="2"/>
  <c r="C119" i="2"/>
  <c r="C120" i="2"/>
  <c r="D119" i="2"/>
  <c r="D120" i="2"/>
  <c r="X5" i="7"/>
  <c r="R7" i="7"/>
  <c r="T7" i="5"/>
  <c r="R7" i="5"/>
  <c r="X8" i="5"/>
  <c r="X22" i="12"/>
  <c r="S14" i="12"/>
  <c r="R14" i="12"/>
  <c r="X15" i="12"/>
  <c r="T7" i="12"/>
  <c r="R29" i="12"/>
  <c r="X43" i="12"/>
  <c r="S7" i="12"/>
  <c r="X8" i="12"/>
  <c r="T29" i="12"/>
  <c r="X35" i="12"/>
  <c r="X28" i="12"/>
  <c r="X50" i="12"/>
  <c r="X7" i="12"/>
  <c r="R43" i="7"/>
  <c r="T43" i="7"/>
  <c r="X50" i="7"/>
  <c r="R29" i="7"/>
  <c r="X14" i="7"/>
  <c r="S7" i="7"/>
  <c r="X7" i="7"/>
  <c r="T14" i="7"/>
  <c r="S14" i="7"/>
  <c r="X33" i="7"/>
  <c r="X26" i="7"/>
  <c r="X22" i="7"/>
  <c r="X8" i="7"/>
  <c r="X29" i="7"/>
  <c r="X36" i="7"/>
  <c r="T43" i="5"/>
  <c r="R43" i="5"/>
  <c r="X50" i="5"/>
  <c r="S21" i="5"/>
  <c r="R21" i="5"/>
  <c r="X22" i="5"/>
  <c r="R14" i="5"/>
  <c r="S14" i="5"/>
  <c r="X35" i="5"/>
  <c r="X28" i="5"/>
  <c r="X7" i="5"/>
  <c r="R36" i="5"/>
  <c r="T50" i="5"/>
  <c r="X26" i="5"/>
  <c r="X47" i="5"/>
  <c r="X42" i="5"/>
  <c r="R50" i="5"/>
  <c r="T36" i="5"/>
  <c r="S50" i="2"/>
  <c r="R50" i="2"/>
  <c r="X29" i="12"/>
  <c r="X36" i="12"/>
  <c r="X15" i="7"/>
  <c r="X15" i="5"/>
  <c r="X43" i="5"/>
  <c r="K7" i="2"/>
  <c r="D110" i="2"/>
  <c r="C110" i="2"/>
  <c r="B110" i="2"/>
  <c r="B111" i="2"/>
  <c r="B112" i="2"/>
  <c r="D102" i="2"/>
  <c r="C102" i="2"/>
  <c r="B102" i="2"/>
  <c r="D94" i="2"/>
  <c r="C94" i="2"/>
  <c r="B94" i="2"/>
  <c r="B95" i="2"/>
  <c r="B96" i="2"/>
  <c r="D83" i="2"/>
  <c r="C83" i="2"/>
  <c r="B83" i="2"/>
  <c r="D75" i="2"/>
  <c r="C75" i="2"/>
  <c r="B75" i="2"/>
  <c r="B69" i="2"/>
  <c r="D50" i="2"/>
  <c r="C50" i="2"/>
  <c r="B50" i="2"/>
  <c r="B51" i="2"/>
  <c r="B52" i="2"/>
  <c r="L43" i="2"/>
  <c r="K43" i="2"/>
  <c r="J43" i="2"/>
  <c r="P42" i="2"/>
  <c r="R42" i="2"/>
  <c r="D42" i="2"/>
  <c r="C42" i="2"/>
  <c r="B42" i="2"/>
  <c r="P40" i="2"/>
  <c r="S40" i="2"/>
  <c r="L36" i="2"/>
  <c r="K36" i="2"/>
  <c r="J36" i="2"/>
  <c r="P35" i="2"/>
  <c r="R35" i="2"/>
  <c r="D34" i="2"/>
  <c r="C34" i="2"/>
  <c r="B34" i="2"/>
  <c r="B35" i="2"/>
  <c r="B36" i="2"/>
  <c r="P33" i="2"/>
  <c r="R33" i="2"/>
  <c r="L29" i="2"/>
  <c r="K29" i="2"/>
  <c r="J29" i="2"/>
  <c r="P28" i="2"/>
  <c r="T28" i="2"/>
  <c r="P26" i="2"/>
  <c r="T26" i="2"/>
  <c r="D22" i="2"/>
  <c r="C22" i="2"/>
  <c r="B22" i="2"/>
  <c r="B23" i="2"/>
  <c r="B24" i="2"/>
  <c r="L21" i="2"/>
  <c r="K21" i="2"/>
  <c r="J21" i="2"/>
  <c r="P20" i="2"/>
  <c r="T20" i="2"/>
  <c r="P18" i="2"/>
  <c r="S18" i="2"/>
  <c r="L14" i="2"/>
  <c r="K14" i="2"/>
  <c r="J14" i="2"/>
  <c r="D14" i="2"/>
  <c r="C14" i="2"/>
  <c r="B14" i="2"/>
  <c r="B15" i="2"/>
  <c r="B16" i="2"/>
  <c r="P13" i="2"/>
  <c r="S13" i="2"/>
  <c r="P11" i="2"/>
  <c r="L7" i="2"/>
  <c r="J7" i="2"/>
  <c r="P6" i="2"/>
  <c r="T6" i="2"/>
  <c r="D6" i="2"/>
  <c r="C6" i="2"/>
  <c r="B6" i="2"/>
  <c r="B7" i="2"/>
  <c r="B8" i="2"/>
  <c r="P4" i="2"/>
  <c r="R40" i="2"/>
  <c r="R26" i="2"/>
  <c r="S26" i="2"/>
  <c r="C111" i="2"/>
  <c r="C112" i="2"/>
  <c r="T40" i="2"/>
  <c r="X47" i="2"/>
  <c r="T33" i="2"/>
  <c r="R18" i="2"/>
  <c r="P29" i="2"/>
  <c r="R29" i="2"/>
  <c r="R13" i="2"/>
  <c r="T13" i="2"/>
  <c r="X14" i="2"/>
  <c r="P36" i="2"/>
  <c r="R36" i="2"/>
  <c r="P43" i="2"/>
  <c r="R43" i="2"/>
  <c r="P14" i="2"/>
  <c r="T14" i="2"/>
  <c r="P21" i="2"/>
  <c r="R21" i="2"/>
  <c r="C76" i="2"/>
  <c r="C77" i="2"/>
  <c r="D111" i="2"/>
  <c r="D112" i="2"/>
  <c r="X33" i="2"/>
  <c r="R11" i="2"/>
  <c r="C84" i="2"/>
  <c r="C85" i="2"/>
  <c r="S4" i="2"/>
  <c r="R4" i="2"/>
  <c r="R6" i="2"/>
  <c r="P7" i="2"/>
  <c r="T7" i="2"/>
  <c r="B103" i="2"/>
  <c r="B104" i="2"/>
  <c r="B84" i="2"/>
  <c r="B85" i="2"/>
  <c r="D84" i="2"/>
  <c r="D85" i="2"/>
  <c r="C51" i="2"/>
  <c r="C52" i="2"/>
  <c r="C7" i="2"/>
  <c r="C8" i="2"/>
  <c r="D7" i="2"/>
  <c r="D8" i="2"/>
  <c r="S33" i="2"/>
  <c r="X26" i="2"/>
  <c r="T18" i="2"/>
  <c r="S11" i="2"/>
  <c r="T11" i="2"/>
  <c r="T4" i="2"/>
  <c r="T42" i="2"/>
  <c r="S42" i="2"/>
  <c r="X49" i="2"/>
  <c r="T35" i="2"/>
  <c r="S35" i="2"/>
  <c r="S28" i="2"/>
  <c r="R28" i="2"/>
  <c r="R20" i="2"/>
  <c r="S20" i="2"/>
  <c r="S6" i="2"/>
  <c r="C103" i="2"/>
  <c r="C104" i="2"/>
  <c r="D103" i="2"/>
  <c r="D104" i="2"/>
  <c r="D95" i="2"/>
  <c r="D96" i="2"/>
  <c r="C95" i="2"/>
  <c r="C96" i="2"/>
  <c r="B76" i="2"/>
  <c r="B77" i="2"/>
  <c r="D76" i="2"/>
  <c r="D77" i="2"/>
  <c r="C69" i="2"/>
  <c r="D69" i="2"/>
  <c r="D51" i="2"/>
  <c r="D52" i="2"/>
  <c r="B43" i="2"/>
  <c r="B44" i="2"/>
  <c r="C43" i="2"/>
  <c r="C44" i="2"/>
  <c r="D43" i="2"/>
  <c r="D44" i="2"/>
  <c r="C35" i="2"/>
  <c r="C36" i="2"/>
  <c r="D35" i="2"/>
  <c r="D36" i="2"/>
  <c r="C23" i="2"/>
  <c r="C24" i="2"/>
  <c r="C15" i="2"/>
  <c r="C16" i="2"/>
  <c r="D15" i="2"/>
  <c r="D16" i="2"/>
  <c r="D23" i="2"/>
  <c r="D24" i="2"/>
  <c r="X5" i="2"/>
  <c r="S29" i="2"/>
  <c r="T29" i="2"/>
  <c r="S14" i="2"/>
  <c r="R14" i="2"/>
  <c r="X15" i="2"/>
  <c r="S43" i="2"/>
  <c r="T43" i="2"/>
  <c r="S7" i="2"/>
  <c r="S36" i="2"/>
  <c r="T36" i="2"/>
  <c r="T21" i="2"/>
  <c r="S21" i="2"/>
  <c r="X12" i="2"/>
  <c r="X40" i="2"/>
  <c r="X42" i="2"/>
  <c r="X19" i="2"/>
  <c r="R7" i="2"/>
  <c r="X7" i="2"/>
  <c r="X35" i="2"/>
  <c r="X28" i="2"/>
  <c r="X21" i="2"/>
  <c r="X50" i="2"/>
  <c r="X29" i="2"/>
  <c r="X36" i="2"/>
  <c r="X43" i="2"/>
  <c r="X22" i="2"/>
  <c r="X8" i="2"/>
</calcChain>
</file>

<file path=xl/sharedStrings.xml><?xml version="1.0" encoding="utf-8"?>
<sst xmlns="http://schemas.openxmlformats.org/spreadsheetml/2006/main" count="1026" uniqueCount="71">
  <si>
    <t>CTs</t>
  </si>
  <si>
    <t>Total</t>
  </si>
  <si>
    <t>Rluc</t>
  </si>
  <si>
    <t>Mean</t>
  </si>
  <si>
    <t>raw</t>
  </si>
  <si>
    <t xml:space="preserve"> ∆ CT</t>
  </si>
  <si>
    <t>norm.</t>
  </si>
  <si>
    <t>fold change</t>
  </si>
  <si>
    <t>T-Test</t>
  </si>
  <si>
    <t>F1 (0r)</t>
  </si>
  <si>
    <t>% in 1/3</t>
  </si>
  <si>
    <t>% in 2/3</t>
  </si>
  <si>
    <t>% in 3/3</t>
  </si>
  <si>
    <t>ctrl1 F-1</t>
  </si>
  <si>
    <t>ctrl1 F-2</t>
  </si>
  <si>
    <t>ctrl1 F-3</t>
  </si>
  <si>
    <t>ctrl1</t>
  </si>
  <si>
    <t>ctrl2</t>
  </si>
  <si>
    <t>ctrl3</t>
  </si>
  <si>
    <t>ctrl2 F-1</t>
  </si>
  <si>
    <t>ctrl2 F-2</t>
  </si>
  <si>
    <t>ctrl2 F-3</t>
  </si>
  <si>
    <t>stdevctrl</t>
  </si>
  <si>
    <t>std error ctrl</t>
  </si>
  <si>
    <t>ctrl3 F-1</t>
  </si>
  <si>
    <t>ctrl3 F-2</t>
  </si>
  <si>
    <t>ctrl3 F-3</t>
  </si>
  <si>
    <t>puromycin 2</t>
  </si>
  <si>
    <t>puromycin 3</t>
  </si>
  <si>
    <t>puromycin 4</t>
  </si>
  <si>
    <t xml:space="preserve">Stdev puromycin </t>
  </si>
  <si>
    <t xml:space="preserve">std erro puromycin </t>
  </si>
  <si>
    <t>puromycin 1</t>
  </si>
  <si>
    <t>puromycin 1 F-1</t>
  </si>
  <si>
    <t>puromycin 1 F-2</t>
  </si>
  <si>
    <t>puromycin 1 F-3</t>
  </si>
  <si>
    <t>puromycin 2 CxB-1</t>
  </si>
  <si>
    <t>puromycin 2 CxB-2</t>
  </si>
  <si>
    <t>puromycin 2 CxB-3</t>
  </si>
  <si>
    <t>puromycin 3 F-1</t>
  </si>
  <si>
    <t>puromycin 3 F-2</t>
  </si>
  <si>
    <t>puromycin 3 F-3</t>
  </si>
  <si>
    <t>puromycin 4 F-1</t>
  </si>
  <si>
    <t>puromycin 4 F-2</t>
  </si>
  <si>
    <t>puromycin 4 F-3</t>
  </si>
  <si>
    <t xml:space="preserve">Average puromycin  Sox5 </t>
  </si>
  <si>
    <t>F2 (1,2,3)</t>
  </si>
  <si>
    <t>F3(&gt;4)</t>
  </si>
  <si>
    <t xml:space="preserve">Sox5 </t>
  </si>
  <si>
    <t xml:space="preserve">ctip2 </t>
  </si>
  <si>
    <t xml:space="preserve">Average puromycin  ctip2 </t>
  </si>
  <si>
    <t>Average ctrl Sox5</t>
  </si>
  <si>
    <t xml:space="preserve">rorb </t>
  </si>
  <si>
    <t xml:space="preserve">Average puromycin  rorb </t>
  </si>
  <si>
    <t xml:space="preserve">fezf2 </t>
  </si>
  <si>
    <t xml:space="preserve">Average puromycin  fezf2 </t>
  </si>
  <si>
    <t xml:space="preserve"> % Sox5/Rluc</t>
  </si>
  <si>
    <t xml:space="preserve"> % Ctip2/Rluc</t>
  </si>
  <si>
    <t xml:space="preserve"> % rorb/Rluc</t>
  </si>
  <si>
    <t xml:space="preserve"> %fezf2/Rluc</t>
  </si>
  <si>
    <t>Average ctrl fezf2</t>
  </si>
  <si>
    <t>Average ctrl rorb</t>
  </si>
  <si>
    <t>Average ctrl ctip2</t>
  </si>
  <si>
    <t xml:space="preserve">GAPDH </t>
  </si>
  <si>
    <t xml:space="preserve"> % GAPDH/Rluc</t>
  </si>
  <si>
    <t>Average ctrl GAPDH</t>
  </si>
  <si>
    <t xml:space="preserve">Average puromycin  GAPDH </t>
  </si>
  <si>
    <t xml:space="preserve">18s </t>
  </si>
  <si>
    <t xml:space="preserve"> % 18s/Rluc</t>
  </si>
  <si>
    <t>Average ctrl 18s</t>
  </si>
  <si>
    <t xml:space="preserve">Average puromycin  18s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</si>
</sst>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#,##0.000"/>
  </numFmts>
  <fonts count="10" x14ac:knownFonts="1">
    <font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9"/>
      <name val="Calibri"/>
      <family val="2"/>
    </font>
    <font>
      <b/>
      <sz val="9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9" fillId="0" borderId="0"/>
  </cellStyleXfs>
  <cellXfs count="43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164" fontId="3" fillId="0" borderId="0" xfId="0" applyNumberFormat="1" applyFont="1" applyFill="1" applyBorder="1" applyAlignment="1" applyProtection="1">
      <alignment horizontal="center"/>
    </xf>
    <xf numFmtId="164" fontId="5" fillId="0" borderId="1" xfId="0" applyNumberFormat="1" applyFont="1" applyFill="1" applyBorder="1" applyAlignment="1" applyProtection="1">
      <alignment horizontal="center"/>
    </xf>
    <xf numFmtId="164" fontId="5" fillId="0" borderId="2" xfId="0" applyNumberFormat="1" applyFont="1" applyFill="1" applyBorder="1" applyAlignment="1" applyProtection="1">
      <alignment horizontal="center"/>
    </xf>
    <xf numFmtId="0" fontId="3" fillId="0" borderId="3" xfId="0" applyNumberFormat="1" applyFont="1" applyFill="1" applyBorder="1" applyAlignment="1" applyProtection="1"/>
    <xf numFmtId="0" fontId="3" fillId="0" borderId="4" xfId="0" applyNumberFormat="1" applyFont="1" applyFill="1" applyBorder="1" applyAlignment="1" applyProtection="1">
      <alignment horizontal="center"/>
    </xf>
    <xf numFmtId="164" fontId="3" fillId="0" borderId="4" xfId="0" applyNumberFormat="1" applyFont="1" applyFill="1" applyBorder="1" applyAlignment="1" applyProtection="1">
      <alignment horizontal="center"/>
    </xf>
    <xf numFmtId="0" fontId="3" fillId="0" borderId="5" xfId="0" applyNumberFormat="1" applyFont="1" applyFill="1" applyBorder="1" applyAlignment="1" applyProtection="1">
      <alignment horizontal="center"/>
    </xf>
    <xf numFmtId="0" fontId="3" fillId="0" borderId="6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7" xfId="0" applyNumberFormat="1" applyFont="1" applyFill="1" applyBorder="1" applyAlignment="1" applyProtection="1"/>
    <xf numFmtId="2" fontId="3" fillId="0" borderId="0" xfId="0" applyNumberFormat="1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165" fontId="3" fillId="0" borderId="0" xfId="0" applyNumberFormat="1" applyFont="1" applyFill="1" applyBorder="1" applyAlignment="1" applyProtection="1">
      <alignment horizontal="center"/>
    </xf>
    <xf numFmtId="165" fontId="3" fillId="0" borderId="8" xfId="0" applyNumberFormat="1" applyFont="1" applyFill="1" applyBorder="1" applyAlignment="1" applyProtection="1">
      <alignment horizontal="center"/>
    </xf>
    <xf numFmtId="165" fontId="7" fillId="2" borderId="8" xfId="0" applyNumberFormat="1" applyFont="1" applyFill="1" applyBorder="1" applyAlignment="1" applyProtection="1">
      <alignment horizontal="center"/>
    </xf>
    <xf numFmtId="164" fontId="3" fillId="0" borderId="9" xfId="0" applyNumberFormat="1" applyFont="1" applyFill="1" applyBorder="1" applyAlignment="1" applyProtection="1">
      <alignment horizontal="center"/>
    </xf>
    <xf numFmtId="0" fontId="3" fillId="0" borderId="10" xfId="0" applyNumberFormat="1" applyFont="1" applyFill="1" applyBorder="1" applyAlignment="1" applyProtection="1"/>
    <xf numFmtId="164" fontId="3" fillId="0" borderId="11" xfId="0" applyNumberFormat="1" applyFont="1" applyFill="1" applyBorder="1" applyAlignment="1" applyProtection="1">
      <alignment horizontal="center"/>
    </xf>
    <xf numFmtId="2" fontId="3" fillId="3" borderId="11" xfId="0" applyNumberFormat="1" applyFont="1" applyFill="1" applyBorder="1" applyAlignment="1" applyProtection="1">
      <alignment horizontal="center"/>
    </xf>
    <xf numFmtId="0" fontId="3" fillId="3" borderId="0" xfId="0" applyNumberFormat="1" applyFont="1" applyFill="1" applyBorder="1" applyAlignment="1" applyProtection="1"/>
    <xf numFmtId="0" fontId="0" fillId="3" borderId="0" xfId="0" applyFill="1"/>
    <xf numFmtId="165" fontId="7" fillId="2" borderId="0" xfId="0" applyNumberFormat="1" applyFont="1" applyFill="1" applyBorder="1" applyAlignment="1" applyProtection="1">
      <alignment horizontal="center"/>
    </xf>
    <xf numFmtId="165" fontId="8" fillId="0" borderId="8" xfId="0" applyNumberFormat="1" applyFont="1" applyFill="1" applyBorder="1" applyAlignment="1" applyProtection="1">
      <alignment horizontal="center"/>
    </xf>
    <xf numFmtId="165" fontId="8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0" fontId="3" fillId="4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165" fontId="7" fillId="0" borderId="0" xfId="0" applyNumberFormat="1" applyFont="1" applyFill="1" applyBorder="1" applyAlignment="1" applyProtection="1">
      <alignment horizontal="center"/>
    </xf>
    <xf numFmtId="166" fontId="0" fillId="0" borderId="0" xfId="0" applyNumberFormat="1"/>
    <xf numFmtId="0" fontId="0" fillId="0" borderId="0" xfId="0" applyFill="1"/>
    <xf numFmtId="166" fontId="0" fillId="0" borderId="0" xfId="0" applyNumberFormat="1" applyFill="1" applyBorder="1"/>
    <xf numFmtId="166" fontId="9" fillId="0" borderId="0" xfId="1" applyNumberFormat="1"/>
    <xf numFmtId="166" fontId="9" fillId="0" borderId="0" xfId="1" applyNumberFormat="1"/>
    <xf numFmtId="166" fontId="9" fillId="0" borderId="0" xfId="1" applyNumberFormat="1"/>
    <xf numFmtId="166" fontId="9" fillId="0" borderId="0" xfId="1" applyNumberFormat="1"/>
    <xf numFmtId="166" fontId="9" fillId="0" borderId="0" xfId="1" applyNumberFormat="1"/>
    <xf numFmtId="166" fontId="9" fillId="0" borderId="0" xfId="1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SoX5/RLuc ctrl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'Sox5'!$AA$15:$AC$15</c:f>
                <c:numCache>
                  <c:formatCode>General</c:formatCode>
                  <c:ptCount val="3"/>
                  <c:pt idx="0">
                    <c:v>8.688851461223471</c:v>
                  </c:pt>
                  <c:pt idx="1">
                    <c:v>5.766545729736921</c:v>
                  </c:pt>
                  <c:pt idx="2">
                    <c:v>8.795513685104694</c:v>
                  </c:pt>
                </c:numCache>
              </c:numRef>
            </c:plus>
            <c:minus>
              <c:numRef>
                <c:f>'Sox5'!$AA$15:$AC$15</c:f>
                <c:numCache>
                  <c:formatCode>General</c:formatCode>
                  <c:ptCount val="3"/>
                  <c:pt idx="0">
                    <c:v>8.688851461223471</c:v>
                  </c:pt>
                  <c:pt idx="1">
                    <c:v>5.766545729736921</c:v>
                  </c:pt>
                  <c:pt idx="2">
                    <c:v>8.795513685104694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'Sox5'!$AA$2:$AC$2</c:f>
              <c:strCache>
                <c:ptCount val="3"/>
                <c:pt idx="0">
                  <c:v>F1 (0r)</c:v>
                </c:pt>
                <c:pt idx="1">
                  <c:v>F2 (1,2,3)</c:v>
                </c:pt>
                <c:pt idx="2">
                  <c:v>F3(&gt;4)</c:v>
                </c:pt>
              </c:strCache>
            </c:strRef>
          </c:cat>
          <c:val>
            <c:numRef>
              <c:f>'Sox5'!$AA$11:$AC$11</c:f>
              <c:numCache>
                <c:formatCode>General</c:formatCode>
                <c:ptCount val="3"/>
                <c:pt idx="0">
                  <c:v>32.93796504118114</c:v>
                </c:pt>
                <c:pt idx="1">
                  <c:v>18.46349659964357</c:v>
                </c:pt>
                <c:pt idx="2">
                  <c:v>48.59853835917528</c:v>
                </c:pt>
              </c:numCache>
            </c:numRef>
          </c:val>
        </c:ser>
        <c:ser>
          <c:idx val="1"/>
          <c:order val="1"/>
          <c:tx>
            <c:v>Sox5/RLuc puromycin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'Sox5'!$AA$16:$AC$16</c:f>
                <c:numCache>
                  <c:formatCode>General</c:formatCode>
                  <c:ptCount val="3"/>
                  <c:pt idx="0">
                    <c:v>8.592501423223876</c:v>
                  </c:pt>
                  <c:pt idx="1">
                    <c:v>1.340089701579047</c:v>
                  </c:pt>
                  <c:pt idx="2">
                    <c:v>9.265531544228565</c:v>
                  </c:pt>
                </c:numCache>
              </c:numRef>
            </c:plus>
            <c:minus>
              <c:numRef>
                <c:f>'Sox5'!$AA$16:$AC$16</c:f>
                <c:numCache>
                  <c:formatCode>General</c:formatCode>
                  <c:ptCount val="3"/>
                  <c:pt idx="0">
                    <c:v>8.592501423223876</c:v>
                  </c:pt>
                  <c:pt idx="1">
                    <c:v>1.340089701579047</c:v>
                  </c:pt>
                  <c:pt idx="2">
                    <c:v>9.265531544228565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'Sox5'!$AA$2:$AC$2</c:f>
              <c:strCache>
                <c:ptCount val="3"/>
                <c:pt idx="0">
                  <c:v>F1 (0r)</c:v>
                </c:pt>
                <c:pt idx="1">
                  <c:v>F2 (1,2,3)</c:v>
                </c:pt>
                <c:pt idx="2">
                  <c:v>F3(&gt;4)</c:v>
                </c:pt>
              </c:strCache>
            </c:strRef>
          </c:cat>
          <c:val>
            <c:numRef>
              <c:f>'Sox5'!$AA$12:$AC$12</c:f>
              <c:numCache>
                <c:formatCode>General</c:formatCode>
                <c:ptCount val="3"/>
                <c:pt idx="0">
                  <c:v>20.62265548444175</c:v>
                </c:pt>
                <c:pt idx="1">
                  <c:v>24.407387659417</c:v>
                </c:pt>
                <c:pt idx="2">
                  <c:v>54.96995685614124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637125248"/>
        <c:axId val="-173045136"/>
      </c:barChart>
      <c:catAx>
        <c:axId val="-637125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73045136"/>
        <c:crosses val="autoZero"/>
        <c:auto val="1"/>
        <c:lblAlgn val="ctr"/>
        <c:lblOffset val="100"/>
        <c:noMultiLvlLbl val="0"/>
      </c:catAx>
      <c:valAx>
        <c:axId val="-17304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63712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paperSize="9" orientation="portrait" horizontalDpi="0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Ctip2/RLuc ctrl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'Ctip2 '!$AA$15:$AC$15</c:f>
                <c:numCache>
                  <c:formatCode>General</c:formatCode>
                  <c:ptCount val="3"/>
                  <c:pt idx="0">
                    <c:v>5.280392868557462</c:v>
                  </c:pt>
                  <c:pt idx="1">
                    <c:v>5.987116052557909</c:v>
                  </c:pt>
                  <c:pt idx="2">
                    <c:v>4.038405351982844</c:v>
                  </c:pt>
                </c:numCache>
              </c:numRef>
            </c:plus>
            <c:minus>
              <c:numRef>
                <c:f>'Ctip2 '!$AA$15:$AC$15</c:f>
                <c:numCache>
                  <c:formatCode>General</c:formatCode>
                  <c:ptCount val="3"/>
                  <c:pt idx="0">
                    <c:v>5.280392868557462</c:v>
                  </c:pt>
                  <c:pt idx="1">
                    <c:v>5.987116052557909</c:v>
                  </c:pt>
                  <c:pt idx="2">
                    <c:v>4.038405351982844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'Ctip2 '!$AA$2:$AC$2</c:f>
              <c:strCache>
                <c:ptCount val="3"/>
                <c:pt idx="0">
                  <c:v>F1 (0r)</c:v>
                </c:pt>
                <c:pt idx="1">
                  <c:v>F2 (1,2,3)</c:v>
                </c:pt>
                <c:pt idx="2">
                  <c:v>F3(&gt;4)</c:v>
                </c:pt>
              </c:strCache>
            </c:strRef>
          </c:cat>
          <c:val>
            <c:numRef>
              <c:f>'Ctip2 '!$AA$11:$AC$11</c:f>
              <c:numCache>
                <c:formatCode>General</c:formatCode>
                <c:ptCount val="3"/>
                <c:pt idx="0">
                  <c:v>15.68478789290602</c:v>
                </c:pt>
                <c:pt idx="1">
                  <c:v>12.4665794399217</c:v>
                </c:pt>
                <c:pt idx="2">
                  <c:v>71.84863266717228</c:v>
                </c:pt>
              </c:numCache>
            </c:numRef>
          </c:val>
        </c:ser>
        <c:ser>
          <c:idx val="1"/>
          <c:order val="1"/>
          <c:tx>
            <c:v>Ctip2 /Rluc puromycin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'Ctip2 '!$AA$16:$AC$16</c:f>
                <c:numCache>
                  <c:formatCode>General</c:formatCode>
                  <c:ptCount val="3"/>
                  <c:pt idx="0">
                    <c:v>4.479677753506904</c:v>
                  </c:pt>
                  <c:pt idx="1">
                    <c:v>2.674676549515865</c:v>
                  </c:pt>
                  <c:pt idx="2">
                    <c:v>6.644505223418055</c:v>
                  </c:pt>
                </c:numCache>
              </c:numRef>
            </c:plus>
            <c:minus>
              <c:numRef>
                <c:f>'Ctip2 '!$AA$16:$AC$16</c:f>
                <c:numCache>
                  <c:formatCode>General</c:formatCode>
                  <c:ptCount val="3"/>
                  <c:pt idx="0">
                    <c:v>4.479677753506904</c:v>
                  </c:pt>
                  <c:pt idx="1">
                    <c:v>2.674676549515865</c:v>
                  </c:pt>
                  <c:pt idx="2">
                    <c:v>6.644505223418055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'Ctip2 '!$AA$2:$AC$2</c:f>
              <c:strCache>
                <c:ptCount val="3"/>
                <c:pt idx="0">
                  <c:v>F1 (0r)</c:v>
                </c:pt>
                <c:pt idx="1">
                  <c:v>F2 (1,2,3)</c:v>
                </c:pt>
                <c:pt idx="2">
                  <c:v>F3(&gt;4)</c:v>
                </c:pt>
              </c:strCache>
            </c:strRef>
          </c:cat>
          <c:val>
            <c:numRef>
              <c:f>'Ctip2 '!$AA$12:$AC$12</c:f>
              <c:numCache>
                <c:formatCode>General</c:formatCode>
                <c:ptCount val="3"/>
                <c:pt idx="0">
                  <c:v>9.878223249692741</c:v>
                </c:pt>
                <c:pt idx="1">
                  <c:v>17.71135417325421</c:v>
                </c:pt>
                <c:pt idx="2">
                  <c:v>72.41042257705304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7911200"/>
        <c:axId val="-241272448"/>
      </c:barChart>
      <c:catAx>
        <c:axId val="-19791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41272448"/>
        <c:crosses val="autoZero"/>
        <c:auto val="1"/>
        <c:lblAlgn val="ctr"/>
        <c:lblOffset val="100"/>
        <c:noMultiLvlLbl val="0"/>
      </c:catAx>
      <c:valAx>
        <c:axId val="-241272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97911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'Rorb '!$Z$11</c:f>
              <c:strCache>
                <c:ptCount val="1"/>
                <c:pt idx="0">
                  <c:v>Average ctrl rorb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'Rorb '!$AA$15:$AM$15</c:f>
                <c:numCache>
                  <c:formatCode>General</c:formatCode>
                  <c:ptCount val="13"/>
                  <c:pt idx="0">
                    <c:v>2.935251857994502</c:v>
                  </c:pt>
                  <c:pt idx="1">
                    <c:v>6.433057069705799</c:v>
                  </c:pt>
                  <c:pt idx="2">
                    <c:v>5.37360119388222</c:v>
                  </c:pt>
                </c:numCache>
              </c:numRef>
            </c:plus>
            <c:minus>
              <c:numRef>
                <c:f>'Rorb '!$AA$15:$AM$15</c:f>
                <c:numCache>
                  <c:formatCode>General</c:formatCode>
                  <c:ptCount val="13"/>
                  <c:pt idx="0">
                    <c:v>2.935251857994502</c:v>
                  </c:pt>
                  <c:pt idx="1">
                    <c:v>6.433057069705799</c:v>
                  </c:pt>
                  <c:pt idx="2">
                    <c:v>5.37360119388222</c:v>
                  </c:pt>
                </c:numCache>
              </c:numRef>
            </c:minus>
          </c:errBars>
          <c:cat>
            <c:strRef>
              <c:f>'Rorb '!$AA$2:$AC$2</c:f>
              <c:strCache>
                <c:ptCount val="3"/>
                <c:pt idx="0">
                  <c:v>F1 (0r)</c:v>
                </c:pt>
                <c:pt idx="1">
                  <c:v>F2 (1,2,3)</c:v>
                </c:pt>
                <c:pt idx="2">
                  <c:v>F3(&gt;4)</c:v>
                </c:pt>
              </c:strCache>
            </c:strRef>
          </c:cat>
          <c:val>
            <c:numRef>
              <c:f>'Rorb '!$AA$11:$AC$11</c:f>
              <c:numCache>
                <c:formatCode>General</c:formatCode>
                <c:ptCount val="3"/>
                <c:pt idx="0">
                  <c:v>25.94587862005264</c:v>
                </c:pt>
                <c:pt idx="1">
                  <c:v>25.21442179038043</c:v>
                </c:pt>
                <c:pt idx="2">
                  <c:v>48.83969958956694</c:v>
                </c:pt>
              </c:numCache>
            </c:numRef>
          </c:val>
        </c:ser>
        <c:ser>
          <c:idx val="1"/>
          <c:order val="1"/>
          <c:tx>
            <c:strRef>
              <c:f>'Rorb '!$Z$12</c:f>
              <c:strCache>
                <c:ptCount val="1"/>
                <c:pt idx="0">
                  <c:v>Average puromycin  rorb 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'Rorb '!$AA$16:$AM$16</c:f>
                <c:numCache>
                  <c:formatCode>General</c:formatCode>
                  <c:ptCount val="13"/>
                  <c:pt idx="0">
                    <c:v>3.070385288501534</c:v>
                  </c:pt>
                  <c:pt idx="1">
                    <c:v>3.183622502715985</c:v>
                  </c:pt>
                  <c:pt idx="2">
                    <c:v>5.436047306699038</c:v>
                  </c:pt>
                </c:numCache>
              </c:numRef>
            </c:plus>
            <c:minus>
              <c:numRef>
                <c:f>'Rorb '!$AA$16:$AM$16</c:f>
                <c:numCache>
                  <c:formatCode>General</c:formatCode>
                  <c:ptCount val="13"/>
                  <c:pt idx="0">
                    <c:v>3.070385288501534</c:v>
                  </c:pt>
                  <c:pt idx="1">
                    <c:v>3.183622502715985</c:v>
                  </c:pt>
                  <c:pt idx="2">
                    <c:v>5.436047306699038</c:v>
                  </c:pt>
                </c:numCache>
              </c:numRef>
            </c:minus>
          </c:errBars>
          <c:cat>
            <c:strRef>
              <c:f>'Rorb '!$AA$2:$AC$2</c:f>
              <c:strCache>
                <c:ptCount val="3"/>
                <c:pt idx="0">
                  <c:v>F1 (0r)</c:v>
                </c:pt>
                <c:pt idx="1">
                  <c:v>F2 (1,2,3)</c:v>
                </c:pt>
                <c:pt idx="2">
                  <c:v>F3(&gt;4)</c:v>
                </c:pt>
              </c:strCache>
            </c:strRef>
          </c:cat>
          <c:val>
            <c:numRef>
              <c:f>'Rorb '!$AA$12:$AC$12</c:f>
              <c:numCache>
                <c:formatCode>General</c:formatCode>
                <c:ptCount val="3"/>
                <c:pt idx="0">
                  <c:v>14.41951175201064</c:v>
                </c:pt>
                <c:pt idx="1">
                  <c:v>30.77042781414774</c:v>
                </c:pt>
                <c:pt idx="2">
                  <c:v>54.81006043384161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41269408"/>
        <c:axId val="-198090784"/>
      </c:barChart>
      <c:catAx>
        <c:axId val="-241269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98090784"/>
        <c:crosses val="autoZero"/>
        <c:auto val="1"/>
        <c:lblAlgn val="ctr"/>
        <c:lblOffset val="100"/>
        <c:noMultiLvlLbl val="0"/>
      </c:catAx>
      <c:valAx>
        <c:axId val="-198090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412694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Fezf2!$Z$11</c:f>
              <c:strCache>
                <c:ptCount val="1"/>
                <c:pt idx="0">
                  <c:v>Average ctrl fezf2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Fezf2!$AA$15:$AL$15</c:f>
                <c:numCache>
                  <c:formatCode>General</c:formatCode>
                  <c:ptCount val="12"/>
                  <c:pt idx="0">
                    <c:v>8.30043503550929</c:v>
                  </c:pt>
                  <c:pt idx="1">
                    <c:v>5.719181586002783</c:v>
                  </c:pt>
                  <c:pt idx="2">
                    <c:v>3.312828802037404</c:v>
                  </c:pt>
                </c:numCache>
              </c:numRef>
            </c:plus>
            <c:minus>
              <c:numRef>
                <c:f>Fezf2!$AA$15:$AL$15</c:f>
                <c:numCache>
                  <c:formatCode>General</c:formatCode>
                  <c:ptCount val="12"/>
                  <c:pt idx="0">
                    <c:v>8.30043503550929</c:v>
                  </c:pt>
                  <c:pt idx="1">
                    <c:v>5.719181586002783</c:v>
                  </c:pt>
                  <c:pt idx="2">
                    <c:v>3.312828802037404</c:v>
                  </c:pt>
                </c:numCache>
              </c:numRef>
            </c:minus>
          </c:errBars>
          <c:cat>
            <c:strRef>
              <c:f>Fezf2!$AA$2:$AC$2</c:f>
              <c:strCache>
                <c:ptCount val="3"/>
                <c:pt idx="0">
                  <c:v>F1 (0r)</c:v>
                </c:pt>
                <c:pt idx="1">
                  <c:v>F2 (1,2,3)</c:v>
                </c:pt>
                <c:pt idx="2">
                  <c:v>F3(&gt;4)</c:v>
                </c:pt>
              </c:strCache>
            </c:strRef>
          </c:cat>
          <c:val>
            <c:numRef>
              <c:f>Fezf2!$AA$11:$AC$11</c:f>
              <c:numCache>
                <c:formatCode>General</c:formatCode>
                <c:ptCount val="3"/>
                <c:pt idx="0">
                  <c:v>41.83001448450386</c:v>
                </c:pt>
                <c:pt idx="1">
                  <c:v>26.12459513806414</c:v>
                </c:pt>
                <c:pt idx="2">
                  <c:v>32.04539037743201</c:v>
                </c:pt>
              </c:numCache>
            </c:numRef>
          </c:val>
        </c:ser>
        <c:ser>
          <c:idx val="1"/>
          <c:order val="1"/>
          <c:tx>
            <c:strRef>
              <c:f>Fezf2!$Z$12</c:f>
              <c:strCache>
                <c:ptCount val="1"/>
                <c:pt idx="0">
                  <c:v>Average puromycin  fezf2 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Fezf2!$AA$16:$AL$16</c:f>
                <c:numCache>
                  <c:formatCode>General</c:formatCode>
                  <c:ptCount val="12"/>
                  <c:pt idx="0">
                    <c:v>5.100534189211382</c:v>
                  </c:pt>
                  <c:pt idx="1">
                    <c:v>3.885241565760436</c:v>
                  </c:pt>
                  <c:pt idx="2">
                    <c:v>2.683438990294021</c:v>
                  </c:pt>
                </c:numCache>
              </c:numRef>
            </c:plus>
            <c:minus>
              <c:numRef>
                <c:f>Fezf2!$AA$16:$AL$16</c:f>
                <c:numCache>
                  <c:formatCode>General</c:formatCode>
                  <c:ptCount val="12"/>
                  <c:pt idx="0">
                    <c:v>5.100534189211382</c:v>
                  </c:pt>
                  <c:pt idx="1">
                    <c:v>3.885241565760436</c:v>
                  </c:pt>
                  <c:pt idx="2">
                    <c:v>2.683438990294021</c:v>
                  </c:pt>
                </c:numCache>
              </c:numRef>
            </c:minus>
          </c:errBars>
          <c:cat>
            <c:strRef>
              <c:f>Fezf2!$AA$2:$AC$2</c:f>
              <c:strCache>
                <c:ptCount val="3"/>
                <c:pt idx="0">
                  <c:v>F1 (0r)</c:v>
                </c:pt>
                <c:pt idx="1">
                  <c:v>F2 (1,2,3)</c:v>
                </c:pt>
                <c:pt idx="2">
                  <c:v>F3(&gt;4)</c:v>
                </c:pt>
              </c:strCache>
            </c:strRef>
          </c:cat>
          <c:val>
            <c:numRef>
              <c:f>Fezf2!$AA$12:$AC$12</c:f>
              <c:numCache>
                <c:formatCode>General</c:formatCode>
                <c:ptCount val="3"/>
                <c:pt idx="0">
                  <c:v>26.4326536272039</c:v>
                </c:pt>
                <c:pt idx="1">
                  <c:v>37.7625177772892</c:v>
                </c:pt>
                <c:pt idx="2">
                  <c:v>35.8048285955069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25025104"/>
        <c:axId val="-603679056"/>
      </c:barChart>
      <c:catAx>
        <c:axId val="-225025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603679056"/>
        <c:crosses val="autoZero"/>
        <c:auto val="1"/>
        <c:lblAlgn val="ctr"/>
        <c:lblOffset val="100"/>
        <c:noMultiLvlLbl val="0"/>
      </c:catAx>
      <c:valAx>
        <c:axId val="-6036790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250251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'18s'!$Z$11</c:f>
              <c:strCache>
                <c:ptCount val="1"/>
                <c:pt idx="0">
                  <c:v>Average ctrl 18s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'18s'!$AA$15:$AK$15</c:f>
                <c:numCache>
                  <c:formatCode>General</c:formatCode>
                  <c:ptCount val="11"/>
                  <c:pt idx="0">
                    <c:v>3.905199199543862</c:v>
                  </c:pt>
                  <c:pt idx="1">
                    <c:v>10.642646867829</c:v>
                  </c:pt>
                  <c:pt idx="2">
                    <c:v>6.746906864895797</c:v>
                  </c:pt>
                </c:numCache>
              </c:numRef>
            </c:plus>
            <c:minus>
              <c:numRef>
                <c:f>'18s'!$AA$15:$AK$15</c:f>
                <c:numCache>
                  <c:formatCode>General</c:formatCode>
                  <c:ptCount val="11"/>
                  <c:pt idx="0">
                    <c:v>3.905199199543862</c:v>
                  </c:pt>
                  <c:pt idx="1">
                    <c:v>10.642646867829</c:v>
                  </c:pt>
                  <c:pt idx="2">
                    <c:v>6.746906864895797</c:v>
                  </c:pt>
                </c:numCache>
              </c:numRef>
            </c:minus>
          </c:errBars>
          <c:cat>
            <c:strRef>
              <c:f>'18s'!$AA$2:$AC$2</c:f>
              <c:strCache>
                <c:ptCount val="3"/>
                <c:pt idx="0">
                  <c:v>F1 (0r)</c:v>
                </c:pt>
                <c:pt idx="1">
                  <c:v>F2 (1,2,3)</c:v>
                </c:pt>
                <c:pt idx="2">
                  <c:v>F3(&gt;4)</c:v>
                </c:pt>
              </c:strCache>
            </c:strRef>
          </c:cat>
          <c:val>
            <c:numRef>
              <c:f>'18s'!$AA$11:$AC$11</c:f>
              <c:numCache>
                <c:formatCode>General</c:formatCode>
                <c:ptCount val="3"/>
                <c:pt idx="0">
                  <c:v>18.24438529840331</c:v>
                </c:pt>
                <c:pt idx="1">
                  <c:v>64.52721159290778</c:v>
                </c:pt>
                <c:pt idx="2">
                  <c:v>17.22840310868891</c:v>
                </c:pt>
              </c:numCache>
            </c:numRef>
          </c:val>
        </c:ser>
        <c:ser>
          <c:idx val="1"/>
          <c:order val="1"/>
          <c:tx>
            <c:strRef>
              <c:f>'18s'!$Z$12</c:f>
              <c:strCache>
                <c:ptCount val="1"/>
                <c:pt idx="0">
                  <c:v>Average puromycin  18s 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'18s'!$AA$16:$AK$16</c:f>
                <c:numCache>
                  <c:formatCode>General</c:formatCode>
                  <c:ptCount val="11"/>
                  <c:pt idx="0">
                    <c:v>3.586199116491762</c:v>
                  </c:pt>
                  <c:pt idx="1">
                    <c:v>1.750096047774627</c:v>
                  </c:pt>
                  <c:pt idx="2">
                    <c:v>2.856205111779821</c:v>
                  </c:pt>
                </c:numCache>
              </c:numRef>
            </c:plus>
            <c:minus>
              <c:numRef>
                <c:f>'18s'!$AA$16:$AK$16</c:f>
                <c:numCache>
                  <c:formatCode>General</c:formatCode>
                  <c:ptCount val="11"/>
                  <c:pt idx="0">
                    <c:v>3.586199116491762</c:v>
                  </c:pt>
                  <c:pt idx="1">
                    <c:v>1.750096047774627</c:v>
                  </c:pt>
                  <c:pt idx="2">
                    <c:v>2.856205111779821</c:v>
                  </c:pt>
                </c:numCache>
              </c:numRef>
            </c:minus>
          </c:errBars>
          <c:cat>
            <c:strRef>
              <c:f>'18s'!$AA$2:$AC$2</c:f>
              <c:strCache>
                <c:ptCount val="3"/>
                <c:pt idx="0">
                  <c:v>F1 (0r)</c:v>
                </c:pt>
                <c:pt idx="1">
                  <c:v>F2 (1,2,3)</c:v>
                </c:pt>
                <c:pt idx="2">
                  <c:v>F3(&gt;4)</c:v>
                </c:pt>
              </c:strCache>
            </c:strRef>
          </c:cat>
          <c:val>
            <c:numRef>
              <c:f>'18s'!$AA$12:$AC$12</c:f>
              <c:numCache>
                <c:formatCode>General</c:formatCode>
                <c:ptCount val="3"/>
                <c:pt idx="0">
                  <c:v>20.35898588935854</c:v>
                </c:pt>
                <c:pt idx="1">
                  <c:v>61.64475602902396</c:v>
                </c:pt>
                <c:pt idx="2">
                  <c:v>17.9962580816175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7950224"/>
        <c:axId val="-197347712"/>
      </c:barChart>
      <c:catAx>
        <c:axId val="-197950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97347712"/>
        <c:crosses val="autoZero"/>
        <c:auto val="1"/>
        <c:lblAlgn val="ctr"/>
        <c:lblOffset val="100"/>
        <c:noMultiLvlLbl val="0"/>
      </c:catAx>
      <c:valAx>
        <c:axId val="-197347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979502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GAPDH!$Z$11</c:f>
              <c:strCache>
                <c:ptCount val="1"/>
                <c:pt idx="0">
                  <c:v>Average ctrl GAPDH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GAPDH!$AA$15:$AK$15</c:f>
                <c:numCache>
                  <c:formatCode>General</c:formatCode>
                  <c:ptCount val="11"/>
                  <c:pt idx="0">
                    <c:v>17.24138781153573</c:v>
                  </c:pt>
                  <c:pt idx="1">
                    <c:v>9.879328328459383</c:v>
                  </c:pt>
                  <c:pt idx="2">
                    <c:v>9.592649544892328</c:v>
                  </c:pt>
                </c:numCache>
              </c:numRef>
            </c:plus>
            <c:minus>
              <c:numRef>
                <c:f>GAPDH!$AA$15:$AK$15</c:f>
                <c:numCache>
                  <c:formatCode>General</c:formatCode>
                  <c:ptCount val="11"/>
                  <c:pt idx="0">
                    <c:v>17.24138781153573</c:v>
                  </c:pt>
                  <c:pt idx="1">
                    <c:v>9.879328328459383</c:v>
                  </c:pt>
                  <c:pt idx="2">
                    <c:v>9.592649544892328</c:v>
                  </c:pt>
                </c:numCache>
              </c:numRef>
            </c:minus>
          </c:errBars>
          <c:cat>
            <c:strRef>
              <c:f>GAPDH!$AA$2:$AC$2</c:f>
              <c:strCache>
                <c:ptCount val="3"/>
                <c:pt idx="0">
                  <c:v>F1 (0r)</c:v>
                </c:pt>
                <c:pt idx="1">
                  <c:v>F2 (1,2,3)</c:v>
                </c:pt>
                <c:pt idx="2">
                  <c:v>F3(&gt;4)</c:v>
                </c:pt>
              </c:strCache>
            </c:strRef>
          </c:cat>
          <c:val>
            <c:numRef>
              <c:f>GAPDH!$AA$11:$AC$11</c:f>
              <c:numCache>
                <c:formatCode>General</c:formatCode>
                <c:ptCount val="3"/>
                <c:pt idx="0">
                  <c:v>46.03711882054145</c:v>
                </c:pt>
                <c:pt idx="1">
                  <c:v>25.39111977276969</c:v>
                </c:pt>
                <c:pt idx="2">
                  <c:v>28.57176140668886</c:v>
                </c:pt>
              </c:numCache>
            </c:numRef>
          </c:val>
        </c:ser>
        <c:ser>
          <c:idx val="1"/>
          <c:order val="1"/>
          <c:tx>
            <c:strRef>
              <c:f>GAPDH!$Z$12</c:f>
              <c:strCache>
                <c:ptCount val="1"/>
                <c:pt idx="0">
                  <c:v>Average puromycin  GAPDH 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GAPDH!$AA$16:$AK$16</c:f>
                <c:numCache>
                  <c:formatCode>General</c:formatCode>
                  <c:ptCount val="11"/>
                  <c:pt idx="0">
                    <c:v>8.342027659565536</c:v>
                  </c:pt>
                  <c:pt idx="1">
                    <c:v>1.626293951423028</c:v>
                  </c:pt>
                  <c:pt idx="2">
                    <c:v>7.320661406439861</c:v>
                  </c:pt>
                </c:numCache>
              </c:numRef>
            </c:plus>
            <c:minus>
              <c:numRef>
                <c:f>GAPDH!$AA$16:$AK$16</c:f>
                <c:numCache>
                  <c:formatCode>General</c:formatCode>
                  <c:ptCount val="11"/>
                  <c:pt idx="0">
                    <c:v>8.342027659565536</c:v>
                  </c:pt>
                  <c:pt idx="1">
                    <c:v>1.626293951423028</c:v>
                  </c:pt>
                  <c:pt idx="2">
                    <c:v>7.320661406439861</c:v>
                  </c:pt>
                </c:numCache>
              </c:numRef>
            </c:minus>
          </c:errBars>
          <c:cat>
            <c:strRef>
              <c:f>GAPDH!$AA$2:$AC$2</c:f>
              <c:strCache>
                <c:ptCount val="3"/>
                <c:pt idx="0">
                  <c:v>F1 (0r)</c:v>
                </c:pt>
                <c:pt idx="1">
                  <c:v>F2 (1,2,3)</c:v>
                </c:pt>
                <c:pt idx="2">
                  <c:v>F3(&gt;4)</c:v>
                </c:pt>
              </c:strCache>
            </c:strRef>
          </c:cat>
          <c:val>
            <c:numRef>
              <c:f>GAPDH!$AA$12:$AC$12</c:f>
              <c:numCache>
                <c:formatCode>General</c:formatCode>
                <c:ptCount val="3"/>
                <c:pt idx="0">
                  <c:v>44.70144527462381</c:v>
                </c:pt>
                <c:pt idx="1">
                  <c:v>23.50398168001936</c:v>
                </c:pt>
                <c:pt idx="2">
                  <c:v>31.79457304535682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64493280"/>
        <c:axId val="-169337312"/>
      </c:barChart>
      <c:catAx>
        <c:axId val="-664493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69337312"/>
        <c:crosses val="autoZero"/>
        <c:auto val="1"/>
        <c:lblAlgn val="ctr"/>
        <c:lblOffset val="100"/>
        <c:noMultiLvlLbl val="0"/>
      </c:catAx>
      <c:valAx>
        <c:axId val="-169337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6644932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180378</xdr:colOff>
      <xdr:row>24</xdr:row>
      <xdr:rowOff>54850</xdr:rowOff>
    </xdr:from>
    <xdr:to>
      <xdr:col>31</xdr:col>
      <xdr:colOff>334987</xdr:colOff>
      <xdr:row>38</xdr:row>
      <xdr:rowOff>92398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419100</xdr:colOff>
      <xdr:row>21</xdr:row>
      <xdr:rowOff>57150</xdr:rowOff>
    </xdr:from>
    <xdr:to>
      <xdr:col>30</xdr:col>
      <xdr:colOff>393700</xdr:colOff>
      <xdr:row>35</xdr:row>
      <xdr:rowOff>44450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635001</xdr:colOff>
      <xdr:row>23</xdr:row>
      <xdr:rowOff>13855</xdr:rowOff>
    </xdr:from>
    <xdr:to>
      <xdr:col>30</xdr:col>
      <xdr:colOff>427183</xdr:colOff>
      <xdr:row>36</xdr:row>
      <xdr:rowOff>193963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883878</xdr:colOff>
      <xdr:row>23</xdr:row>
      <xdr:rowOff>98118</xdr:rowOff>
    </xdr:from>
    <xdr:to>
      <xdr:col>31</xdr:col>
      <xdr:colOff>642168</xdr:colOff>
      <xdr:row>37</xdr:row>
      <xdr:rowOff>157932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813525</xdr:colOff>
      <xdr:row>23</xdr:row>
      <xdr:rowOff>72479</xdr:rowOff>
    </xdr:from>
    <xdr:to>
      <xdr:col>30</xdr:col>
      <xdr:colOff>615675</xdr:colOff>
      <xdr:row>37</xdr:row>
      <xdr:rowOff>54809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77190</xdr:colOff>
      <xdr:row>22</xdr:row>
      <xdr:rowOff>122864</xdr:rowOff>
    </xdr:from>
    <xdr:to>
      <xdr:col>30</xdr:col>
      <xdr:colOff>737455</xdr:colOff>
      <xdr:row>36</xdr:row>
      <xdr:rowOff>105194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60"/>
  <sheetViews>
    <sheetView topLeftCell="O1" workbookViewId="0">
      <selection activeCell="AA18" sqref="AA18"/>
    </sheetView>
  </sheetViews>
  <sheetFormatPr baseColWidth="10" defaultColWidth="11.5" defaultRowHeight="15" x14ac:dyDescent="0.2"/>
  <cols>
    <col min="1" max="1" width="11.5" style="3"/>
    <col min="2" max="2" width="13.5" style="3" customWidth="1"/>
    <col min="3" max="7" width="11.5" style="3"/>
    <col min="8" max="8" width="5.5" style="3" customWidth="1"/>
    <col min="9" max="9" width="7.6640625" style="3" customWidth="1"/>
    <col min="10" max="10" width="8.83203125" style="3" customWidth="1"/>
    <col min="11" max="11" width="9.5" style="3" customWidth="1"/>
    <col min="12" max="13" width="10.1640625" style="3" customWidth="1"/>
    <col min="14" max="15" width="10" style="3" customWidth="1"/>
    <col min="16" max="16" width="13" style="3" customWidth="1"/>
    <col min="17" max="17" width="8" style="3" customWidth="1"/>
    <col min="18" max="18" width="9.83203125" style="3" customWidth="1"/>
    <col min="19" max="19" width="10" style="3" customWidth="1"/>
    <col min="20" max="21" width="9.33203125" style="3" customWidth="1"/>
    <col min="22" max="23" width="9.1640625" style="3" customWidth="1"/>
    <col min="24" max="25" width="11.5" style="3"/>
    <col min="26" max="26" width="14.33203125" style="3" customWidth="1"/>
    <col min="27" max="16384" width="11.5" style="3"/>
  </cols>
  <sheetData>
    <row r="1" spans="1:40" ht="20" thickBot="1" x14ac:dyDescent="0.3">
      <c r="A1" s="1" t="s">
        <v>48</v>
      </c>
      <c r="B1" s="2" t="s">
        <v>0</v>
      </c>
      <c r="I1" s="4"/>
      <c r="P1" s="5"/>
      <c r="Q1" s="5"/>
      <c r="AA1" s="3" t="s">
        <v>56</v>
      </c>
    </row>
    <row r="2" spans="1:40" x14ac:dyDescent="0.2">
      <c r="B2" s="6" t="s">
        <v>13</v>
      </c>
      <c r="C2" s="7" t="s">
        <v>14</v>
      </c>
      <c r="D2" s="7" t="s">
        <v>15</v>
      </c>
      <c r="E2" s="30"/>
      <c r="F2" s="30"/>
      <c r="G2" s="30"/>
      <c r="I2" s="8" t="s">
        <v>16</v>
      </c>
      <c r="J2" s="9">
        <v>1</v>
      </c>
      <c r="K2" s="9">
        <v>2</v>
      </c>
      <c r="L2" s="9">
        <v>3</v>
      </c>
      <c r="M2" s="9"/>
      <c r="N2" s="9"/>
      <c r="O2" s="9"/>
      <c r="P2" s="10" t="s">
        <v>1</v>
      </c>
      <c r="Q2" s="10"/>
      <c r="R2" s="9" t="s">
        <v>10</v>
      </c>
      <c r="S2" s="9" t="s">
        <v>11</v>
      </c>
      <c r="T2" s="9" t="s">
        <v>12</v>
      </c>
      <c r="U2" s="9"/>
      <c r="V2" s="9"/>
      <c r="W2" s="11"/>
      <c r="AA2" s="3" t="s">
        <v>9</v>
      </c>
      <c r="AB2" s="3" t="s">
        <v>46</v>
      </c>
      <c r="AC2" s="3" t="s">
        <v>47</v>
      </c>
    </row>
    <row r="3" spans="1:40" x14ac:dyDescent="0.2">
      <c r="B3" s="42">
        <v>27.57337760925293</v>
      </c>
      <c r="C3" s="42">
        <v>27.644268035888672</v>
      </c>
      <c r="D3" s="40">
        <v>27.603876113891602</v>
      </c>
      <c r="E3" s="42"/>
      <c r="F3" s="36"/>
      <c r="G3" s="36"/>
      <c r="I3" s="12"/>
      <c r="J3" s="13" t="s">
        <v>2</v>
      </c>
      <c r="P3" s="5"/>
      <c r="Q3" s="5"/>
      <c r="W3" s="14"/>
      <c r="Z3" s="3" t="s">
        <v>16</v>
      </c>
      <c r="AA3" s="3">
        <v>25.966144697300969</v>
      </c>
      <c r="AB3" s="3">
        <v>9.8801623960624791</v>
      </c>
      <c r="AC3" s="3">
        <v>64.15369290663655</v>
      </c>
      <c r="AK3" s="15"/>
      <c r="AL3" s="15"/>
      <c r="AM3" s="15"/>
      <c r="AN3" s="15"/>
    </row>
    <row r="4" spans="1:40" x14ac:dyDescent="0.2">
      <c r="B4" s="42">
        <v>27.497644424438477</v>
      </c>
      <c r="C4" s="42">
        <v>27.781219482421875</v>
      </c>
      <c r="D4" s="40">
        <v>27.307842254638672</v>
      </c>
      <c r="E4" s="42"/>
      <c r="F4" s="36"/>
      <c r="G4" s="36"/>
      <c r="I4" s="12"/>
      <c r="J4">
        <v>1</v>
      </c>
      <c r="K4" s="3">
        <v>2.1597380986460584</v>
      </c>
      <c r="L4">
        <v>0.39677279500072471</v>
      </c>
      <c r="M4"/>
      <c r="P4" s="5">
        <f>SUM(J4:O4)</f>
        <v>3.5565108936467831</v>
      </c>
      <c r="Q4" s="5"/>
      <c r="R4" s="15">
        <f>J4/P4*100</f>
        <v>28.11744515632898</v>
      </c>
      <c r="S4" s="15">
        <f>K4/P4*100</f>
        <v>60.726317540714781</v>
      </c>
      <c r="T4" s="15">
        <f>L4/P4*100</f>
        <v>11.156237302956239</v>
      </c>
      <c r="U4" s="15"/>
      <c r="V4" s="15"/>
      <c r="W4" s="15"/>
      <c r="Z4" s="3" t="s">
        <v>17</v>
      </c>
      <c r="AA4" s="3">
        <v>22.638603726309299</v>
      </c>
      <c r="AB4" s="3">
        <v>29.426290249601799</v>
      </c>
      <c r="AC4" s="3">
        <v>47.935106024088917</v>
      </c>
      <c r="AK4" s="15"/>
      <c r="AL4" s="15"/>
      <c r="AM4" s="15"/>
      <c r="AN4" s="15"/>
    </row>
    <row r="5" spans="1:40" x14ac:dyDescent="0.2">
      <c r="B5" s="42">
        <v>27.292156219482422</v>
      </c>
      <c r="C5" s="42">
        <v>27.787197113037109</v>
      </c>
      <c r="D5" s="40">
        <v>27.537603378295898</v>
      </c>
      <c r="E5" s="42"/>
      <c r="F5" s="36"/>
      <c r="G5" s="36"/>
      <c r="I5" s="12"/>
      <c r="J5" s="13" t="s">
        <v>48</v>
      </c>
      <c r="P5" s="5"/>
      <c r="Q5" s="5"/>
      <c r="W5" s="14"/>
      <c r="X5" s="16">
        <f>SUM(R4:W4)</f>
        <v>100</v>
      </c>
      <c r="Y5" s="16"/>
      <c r="Z5" s="3" t="s">
        <v>18</v>
      </c>
      <c r="AA5" s="3">
        <v>50.209146699933136</v>
      </c>
      <c r="AB5" s="3">
        <v>16.084037153266443</v>
      </c>
      <c r="AC5" s="3">
        <v>33.706816146800413</v>
      </c>
      <c r="AK5" s="15"/>
      <c r="AL5" s="15"/>
      <c r="AM5" s="15"/>
      <c r="AN5" s="15"/>
    </row>
    <row r="6" spans="1:40" x14ac:dyDescent="0.2">
      <c r="A6" s="17" t="s">
        <v>3</v>
      </c>
      <c r="B6" s="18">
        <f>AVERAGE(B3:B5)</f>
        <v>27.454392751057942</v>
      </c>
      <c r="C6" s="19">
        <f t="shared" ref="C6:D6" si="0">AVERAGE(C3:C5)</f>
        <v>27.737561543782551</v>
      </c>
      <c r="D6" s="19">
        <f t="shared" si="0"/>
        <v>27.483107248942058</v>
      </c>
      <c r="E6" s="18"/>
      <c r="F6" s="33"/>
      <c r="G6" s="33"/>
      <c r="I6" s="12" t="s">
        <v>4</v>
      </c>
      <c r="J6" s="5">
        <v>1</v>
      </c>
      <c r="K6" s="5">
        <v>0.82178403441633296</v>
      </c>
      <c r="L6" s="5">
        <v>0.98029339129540449</v>
      </c>
      <c r="M6" s="5"/>
      <c r="N6" s="5"/>
      <c r="O6" s="5"/>
      <c r="P6" s="5">
        <f>SUM(J6:O6)</f>
        <v>2.8020774257117376</v>
      </c>
      <c r="Q6" s="5"/>
      <c r="R6" s="15">
        <f>J6/P6*100</f>
        <v>35.687807582475941</v>
      </c>
      <c r="S6" s="15">
        <f>K6/P6*100</f>
        <v>29.32767049460087</v>
      </c>
      <c r="T6" s="15">
        <f>L6/P6*100</f>
        <v>34.984521922923186</v>
      </c>
      <c r="U6" s="15"/>
      <c r="V6" s="15"/>
      <c r="W6" s="15"/>
      <c r="Z6" s="3" t="s">
        <v>32</v>
      </c>
      <c r="AA6" s="3">
        <v>5.3169669210731563</v>
      </c>
      <c r="AB6" s="3">
        <v>25.721617611012281</v>
      </c>
      <c r="AC6" s="3">
        <v>68.961415467914563</v>
      </c>
      <c r="AK6" s="15"/>
    </row>
    <row r="7" spans="1:40" ht="16" thickBot="1" x14ac:dyDescent="0.25">
      <c r="A7" s="17" t="s">
        <v>5</v>
      </c>
      <c r="B7" s="5">
        <f>B6-B6</f>
        <v>0</v>
      </c>
      <c r="C7" s="21">
        <f>C6-B6</f>
        <v>0.28316879272460938</v>
      </c>
      <c r="D7" s="21">
        <f>D6-B6</f>
        <v>2.8714497884116952E-2</v>
      </c>
      <c r="E7" s="5"/>
      <c r="F7" s="5"/>
      <c r="G7" s="5"/>
      <c r="I7" s="22" t="s">
        <v>6</v>
      </c>
      <c r="J7" s="23">
        <f t="shared" ref="J7:L7" si="1">J6/J4</f>
        <v>1</v>
      </c>
      <c r="K7" s="23">
        <f t="shared" si="1"/>
        <v>0.38050170755959256</v>
      </c>
      <c r="L7" s="23">
        <f t="shared" si="1"/>
        <v>2.4706668492571775</v>
      </c>
      <c r="M7" s="23"/>
      <c r="N7" s="23"/>
      <c r="O7" s="23"/>
      <c r="P7" s="23">
        <f>SUM(J7:O7)</f>
        <v>3.85116855681677</v>
      </c>
      <c r="Q7" s="23"/>
      <c r="R7" s="24">
        <f>J7/P7*100</f>
        <v>25.966144697300969</v>
      </c>
      <c r="S7" s="24">
        <f>K7/P7*100</f>
        <v>9.8801623960624791</v>
      </c>
      <c r="T7" s="24">
        <f>L7/P7*100</f>
        <v>64.15369290663655</v>
      </c>
      <c r="U7" s="24"/>
      <c r="V7" s="24"/>
      <c r="W7" s="24"/>
      <c r="X7" s="16">
        <f>SUM(R6:W6)</f>
        <v>100</v>
      </c>
      <c r="Y7" s="16"/>
      <c r="Z7" s="3" t="s">
        <v>27</v>
      </c>
      <c r="AA7" s="3">
        <v>7.4311960301257844</v>
      </c>
      <c r="AB7" s="3">
        <v>20.468989566548704</v>
      </c>
      <c r="AC7" s="3">
        <v>72.099814403325524</v>
      </c>
      <c r="AK7" s="15"/>
    </row>
    <row r="8" spans="1:40" ht="16" thickBot="1" x14ac:dyDescent="0.25">
      <c r="A8" s="17" t="s">
        <v>7</v>
      </c>
      <c r="B8" s="5">
        <f t="shared" ref="B8:D8" si="2">2^-B7</f>
        <v>1</v>
      </c>
      <c r="C8" s="21">
        <f t="shared" si="2"/>
        <v>0.82178403441633296</v>
      </c>
      <c r="D8" s="21">
        <f t="shared" si="2"/>
        <v>0.98029339129540449</v>
      </c>
      <c r="E8" s="5"/>
      <c r="F8" s="5"/>
      <c r="G8" s="5"/>
      <c r="P8" s="5"/>
      <c r="Q8" s="5"/>
      <c r="X8" s="16">
        <f>SUM(R7:W7)</f>
        <v>100</v>
      </c>
      <c r="Y8" s="16"/>
      <c r="Z8" s="3" t="s">
        <v>28</v>
      </c>
      <c r="AA8" s="3">
        <v>40.856650990248404</v>
      </c>
      <c r="AB8" s="3">
        <v>25.060390635299751</v>
      </c>
      <c r="AC8" s="3">
        <v>34.082958374451842</v>
      </c>
      <c r="AK8" s="15"/>
    </row>
    <row r="9" spans="1:40" x14ac:dyDescent="0.2">
      <c r="B9" s="5"/>
      <c r="C9" s="5"/>
      <c r="D9" s="5"/>
      <c r="E9" s="5"/>
      <c r="F9" s="5"/>
      <c r="G9" s="5"/>
      <c r="I9" s="8" t="s">
        <v>17</v>
      </c>
      <c r="J9" s="9">
        <v>1</v>
      </c>
      <c r="K9" s="9">
        <v>2</v>
      </c>
      <c r="L9" s="9">
        <v>3</v>
      </c>
      <c r="M9" s="9"/>
      <c r="N9" s="9"/>
      <c r="O9" s="9"/>
      <c r="P9" s="10" t="s">
        <v>1</v>
      </c>
      <c r="Q9" s="10"/>
      <c r="R9" s="9" t="s">
        <v>10</v>
      </c>
      <c r="S9" s="9" t="s">
        <v>11</v>
      </c>
      <c r="T9" s="9" t="s">
        <v>12</v>
      </c>
      <c r="U9" s="9"/>
      <c r="V9" s="9"/>
      <c r="W9" s="11"/>
      <c r="Z9" s="3" t="s">
        <v>29</v>
      </c>
      <c r="AA9" s="3">
        <v>28.885807996319656</v>
      </c>
      <c r="AB9" s="3">
        <v>26.37855282480729</v>
      </c>
      <c r="AC9" s="3">
        <v>44.735639178873058</v>
      </c>
      <c r="AK9" s="15"/>
    </row>
    <row r="10" spans="1:40" x14ac:dyDescent="0.2">
      <c r="B10" s="6" t="s">
        <v>19</v>
      </c>
      <c r="C10" s="7" t="s">
        <v>20</v>
      </c>
      <c r="D10" s="7" t="s">
        <v>21</v>
      </c>
      <c r="E10" s="30"/>
      <c r="F10" s="30"/>
      <c r="G10" s="30"/>
      <c r="I10" s="12"/>
      <c r="J10" s="13" t="s">
        <v>2</v>
      </c>
      <c r="P10" s="5"/>
      <c r="Q10" s="5"/>
      <c r="W10" s="14"/>
    </row>
    <row r="11" spans="1:40" x14ac:dyDescent="0.2">
      <c r="B11" s="40">
        <v>28.463897705078125</v>
      </c>
      <c r="C11" s="40">
        <v>28.458282470703125</v>
      </c>
      <c r="D11" s="40">
        <v>29.043397903442383</v>
      </c>
      <c r="E11" s="36"/>
      <c r="F11" s="36"/>
      <c r="G11" s="36"/>
      <c r="I11" s="12"/>
      <c r="J11" s="34">
        <v>1</v>
      </c>
      <c r="K11" s="34">
        <v>0.68549225699362426</v>
      </c>
      <c r="L11" s="34">
        <v>0.31843458936115104</v>
      </c>
      <c r="M11" s="34"/>
      <c r="N11" s="34"/>
      <c r="O11" s="34"/>
      <c r="P11" s="5">
        <f>SUM(J11:O11)</f>
        <v>2.003926846354775</v>
      </c>
      <c r="Q11" s="5"/>
      <c r="R11" s="15">
        <f>J11/P11*100</f>
        <v>49.902021214948093</v>
      </c>
      <c r="S11" s="15">
        <f>K11/P11*100</f>
        <v>34.20744915117848</v>
      </c>
      <c r="T11" s="15">
        <f>L11/P11*100</f>
        <v>15.890529633873443</v>
      </c>
      <c r="U11" s="15"/>
      <c r="V11" s="15"/>
      <c r="W11" s="15"/>
      <c r="Z11" s="3" t="s">
        <v>51</v>
      </c>
      <c r="AA11" s="3">
        <f>AVERAGE(AA3:AA5)</f>
        <v>32.937965041181137</v>
      </c>
      <c r="AB11" s="3">
        <f t="shared" ref="AB11:AC11" si="3">AVERAGE(AB3:AB5)</f>
        <v>18.463496599643573</v>
      </c>
      <c r="AC11" s="3">
        <f t="shared" si="3"/>
        <v>48.598538359175286</v>
      </c>
    </row>
    <row r="12" spans="1:40" x14ac:dyDescent="0.2">
      <c r="B12" s="40">
        <v>28.214570999145508</v>
      </c>
      <c r="C12" s="40">
        <v>28.402507781982422</v>
      </c>
      <c r="D12" s="40">
        <v>28.860729217529297</v>
      </c>
      <c r="E12" s="36"/>
      <c r="F12" s="36"/>
      <c r="G12" s="36"/>
      <c r="I12" s="12"/>
      <c r="J12" s="13" t="s">
        <v>48</v>
      </c>
      <c r="P12" s="5"/>
      <c r="Q12" s="5"/>
      <c r="W12" s="14"/>
      <c r="X12" s="16">
        <f>SUM(R11:W11)</f>
        <v>100.00000000000001</v>
      </c>
      <c r="Y12" s="16"/>
      <c r="Z12" s="3" t="s">
        <v>45</v>
      </c>
      <c r="AA12" s="35">
        <f>AVERAGE(AA6:AA9)</f>
        <v>20.622655484441751</v>
      </c>
      <c r="AB12" s="35">
        <f>AVERAGE(AB6:AB9)</f>
        <v>24.407387659417004</v>
      </c>
      <c r="AC12" s="35">
        <f>AVERAGE(AC6:AC9)</f>
        <v>54.969956856141238</v>
      </c>
      <c r="AE12" s="35"/>
      <c r="AJ12" s="35"/>
      <c r="AK12" s="35"/>
      <c r="AL12" s="35"/>
      <c r="AM12" s="35"/>
      <c r="AN12" s="35"/>
    </row>
    <row r="13" spans="1:40" x14ac:dyDescent="0.2">
      <c r="B13" s="40">
        <v>28.113315582275391</v>
      </c>
      <c r="C13" s="40"/>
      <c r="D13" s="40">
        <v>28.593557357788086</v>
      </c>
      <c r="E13" s="36"/>
      <c r="F13" s="36"/>
      <c r="G13" s="36"/>
      <c r="I13" s="12" t="s">
        <v>4</v>
      </c>
      <c r="J13" s="5">
        <v>1</v>
      </c>
      <c r="K13" s="5">
        <v>0.89102200656955066</v>
      </c>
      <c r="L13" s="5">
        <v>0.67425517877786834</v>
      </c>
      <c r="M13" s="5"/>
      <c r="N13" s="5"/>
      <c r="O13" s="5"/>
      <c r="P13" s="5">
        <f>SUM(J13:O13)</f>
        <v>2.5652771853474192</v>
      </c>
      <c r="Q13" s="5"/>
      <c r="R13" s="15">
        <f>J13/P13*100</f>
        <v>38.982142191568606</v>
      </c>
      <c r="S13" s="15">
        <f>K13/P13*100</f>
        <v>34.733946555911004</v>
      </c>
      <c r="T13" s="15">
        <f>L13/P13*100</f>
        <v>26.283911252520376</v>
      </c>
      <c r="U13" s="15"/>
      <c r="V13" s="15"/>
      <c r="W13" s="15"/>
      <c r="Z13" s="3" t="s">
        <v>22</v>
      </c>
      <c r="AA13" s="35">
        <f>STDEV(AA3:AA5)</f>
        <v>15.049532190258134</v>
      </c>
      <c r="AB13" s="35">
        <f>STDEV(AB3:AB5)</f>
        <v>9.9879501880736949</v>
      </c>
      <c r="AC13" s="35">
        <f>STDEV(AC3:AC5)</f>
        <v>15.234276581268697</v>
      </c>
      <c r="AD13" s="35"/>
      <c r="AE13" s="35"/>
      <c r="AJ13" s="35"/>
      <c r="AK13" s="35"/>
      <c r="AL13" s="35"/>
      <c r="AM13" s="35"/>
      <c r="AN13" s="35"/>
    </row>
    <row r="14" spans="1:40" ht="16" thickBot="1" x14ac:dyDescent="0.25">
      <c r="A14" s="17" t="s">
        <v>3</v>
      </c>
      <c r="B14" s="27">
        <f t="shared" ref="B14:D14" si="4">AVERAGE(B11:B13)</f>
        <v>28.263928095499676</v>
      </c>
      <c r="C14" s="28">
        <f t="shared" si="4"/>
        <v>28.430395126342773</v>
      </c>
      <c r="D14" s="20">
        <f t="shared" si="4"/>
        <v>28.832561492919922</v>
      </c>
      <c r="E14" s="18"/>
      <c r="F14" s="18"/>
      <c r="G14" s="33"/>
      <c r="I14" s="22" t="s">
        <v>6</v>
      </c>
      <c r="J14" s="23">
        <f t="shared" ref="J14:L14" si="5">J13/J11</f>
        <v>1</v>
      </c>
      <c r="K14" s="23">
        <f t="shared" si="5"/>
        <v>1.2998279666605161</v>
      </c>
      <c r="L14" s="23">
        <f t="shared" si="5"/>
        <v>2.1174055875354831</v>
      </c>
      <c r="M14" s="23"/>
      <c r="N14" s="23"/>
      <c r="O14" s="23"/>
      <c r="P14" s="23">
        <f>SUM(J14:O14)</f>
        <v>4.4172335541959988</v>
      </c>
      <c r="Q14" s="23"/>
      <c r="R14" s="24">
        <f>J14/P14*100</f>
        <v>22.638603726309299</v>
      </c>
      <c r="S14" s="24">
        <f>K14/P14*100</f>
        <v>29.426290249601799</v>
      </c>
      <c r="T14" s="24">
        <f>L14/P14*100</f>
        <v>47.935106024088917</v>
      </c>
      <c r="U14" s="24"/>
      <c r="V14" s="24"/>
      <c r="W14" s="24"/>
      <c r="X14" s="16">
        <f>SUM(R13:W13)</f>
        <v>99.999999999999972</v>
      </c>
      <c r="Y14" s="16"/>
      <c r="Z14" s="3" t="s">
        <v>30</v>
      </c>
      <c r="AA14" s="35">
        <f>STDEV(AA6:AA9)</f>
        <v>17.185002846447752</v>
      </c>
      <c r="AB14" s="35">
        <f>STDEV(AB6:AB9)</f>
        <v>2.6801794031580939</v>
      </c>
      <c r="AC14" s="35">
        <f>STDEV(AC6:AC9)</f>
        <v>18.531063088457131</v>
      </c>
      <c r="AD14" s="35"/>
      <c r="AE14" s="35"/>
      <c r="AJ14" s="35"/>
      <c r="AK14" s="35"/>
      <c r="AL14" s="35"/>
      <c r="AM14" s="35"/>
      <c r="AN14" s="35"/>
    </row>
    <row r="15" spans="1:40" ht="16" thickBot="1" x14ac:dyDescent="0.25">
      <c r="A15" s="17" t="s">
        <v>5</v>
      </c>
      <c r="B15" s="5">
        <f>B14-B14</f>
        <v>0</v>
      </c>
      <c r="C15" s="21">
        <f>C14-B14</f>
        <v>0.16646703084309777</v>
      </c>
      <c r="D15" s="21">
        <f>D14-B14</f>
        <v>0.56863339742024621</v>
      </c>
      <c r="E15" s="5"/>
      <c r="F15" s="5"/>
      <c r="G15" s="5"/>
      <c r="K15" s="5"/>
      <c r="L15" s="5"/>
      <c r="M15" s="5"/>
      <c r="N15" s="5"/>
      <c r="O15" s="5"/>
      <c r="P15" s="5"/>
      <c r="Q15" s="5"/>
      <c r="S15" s="15"/>
      <c r="T15" s="15"/>
      <c r="U15" s="15"/>
      <c r="V15" s="15"/>
      <c r="W15" s="15"/>
      <c r="X15" s="16">
        <f>SUM(R14:W14)</f>
        <v>100.00000000000001</v>
      </c>
      <c r="Y15" s="16"/>
      <c r="Z15" s="3" t="s">
        <v>23</v>
      </c>
      <c r="AA15" s="35">
        <f>AA13/SQRT(3)</f>
        <v>8.6888514612234715</v>
      </c>
      <c r="AB15" s="35">
        <f>AB13/SQRT(3)</f>
        <v>5.7665457297369214</v>
      </c>
      <c r="AC15" s="35">
        <f>AC13/SQRT(3)</f>
        <v>8.7955136851046944</v>
      </c>
      <c r="AD15" s="35"/>
      <c r="AE15" s="35"/>
      <c r="AJ15" s="35"/>
      <c r="AK15" s="35"/>
      <c r="AL15" s="35"/>
      <c r="AM15" s="35"/>
      <c r="AN15" s="35"/>
    </row>
    <row r="16" spans="1:40" x14ac:dyDescent="0.2">
      <c r="A16" s="17" t="s">
        <v>7</v>
      </c>
      <c r="B16" s="5">
        <f t="shared" ref="B16:D16" si="6">2^-B15</f>
        <v>1</v>
      </c>
      <c r="C16" s="21">
        <f t="shared" si="6"/>
        <v>0.89102200656955066</v>
      </c>
      <c r="D16" s="21">
        <f t="shared" si="6"/>
        <v>0.67425517877786834</v>
      </c>
      <c r="E16" s="5"/>
      <c r="F16" s="5"/>
      <c r="G16" s="5"/>
      <c r="I16" s="8" t="s">
        <v>18</v>
      </c>
      <c r="J16" s="9">
        <v>1</v>
      </c>
      <c r="K16" s="9">
        <v>2</v>
      </c>
      <c r="L16" s="9">
        <v>3</v>
      </c>
      <c r="M16" s="9"/>
      <c r="N16" s="9"/>
      <c r="O16" s="9"/>
      <c r="P16" s="10" t="s">
        <v>1</v>
      </c>
      <c r="Q16" s="10"/>
      <c r="R16" s="9" t="s">
        <v>10</v>
      </c>
      <c r="S16" s="9" t="s">
        <v>11</v>
      </c>
      <c r="T16" s="9" t="s">
        <v>12</v>
      </c>
      <c r="U16" s="9"/>
      <c r="V16" s="9"/>
      <c r="W16" s="11"/>
      <c r="Z16" s="3" t="s">
        <v>31</v>
      </c>
      <c r="AA16" s="35">
        <f>AA14/SQRT(4)</f>
        <v>8.5925014232238759</v>
      </c>
      <c r="AB16" s="35">
        <f>AB14/SQRT(4)</f>
        <v>1.3400897015790469</v>
      </c>
      <c r="AC16" s="35">
        <f>AC14/SQRT(4)</f>
        <v>9.2655315442285655</v>
      </c>
      <c r="AD16" s="35"/>
      <c r="AE16" s="35"/>
      <c r="AJ16" s="35"/>
      <c r="AK16" s="35"/>
      <c r="AL16" s="35"/>
      <c r="AM16" s="35"/>
      <c r="AN16" s="35"/>
    </row>
    <row r="17" spans="1:46" x14ac:dyDescent="0.2">
      <c r="B17" s="5"/>
      <c r="C17" s="5"/>
      <c r="D17" s="5"/>
      <c r="E17" s="5"/>
      <c r="F17" s="5"/>
      <c r="G17" s="5"/>
      <c r="I17" s="12"/>
      <c r="J17" s="13" t="s">
        <v>2</v>
      </c>
      <c r="P17" s="5"/>
      <c r="Q17" s="5"/>
      <c r="W17" s="14"/>
      <c r="AA17" s="35"/>
    </row>
    <row r="18" spans="1:46" x14ac:dyDescent="0.2">
      <c r="B18" s="6" t="s">
        <v>24</v>
      </c>
      <c r="C18" s="7" t="s">
        <v>25</v>
      </c>
      <c r="D18" s="7" t="s">
        <v>26</v>
      </c>
      <c r="E18" s="30"/>
      <c r="F18" s="30"/>
      <c r="G18" s="30"/>
      <c r="I18" s="12"/>
      <c r="J18" s="34">
        <v>1</v>
      </c>
      <c r="K18" s="34">
        <v>6.2121106036139278</v>
      </c>
      <c r="L18" s="34">
        <v>2.5762986807555821</v>
      </c>
      <c r="M18" s="34"/>
      <c r="N18" s="34"/>
      <c r="O18" s="34"/>
      <c r="P18" s="5">
        <f>SUM(J18:O18)</f>
        <v>9.7884092843695107</v>
      </c>
      <c r="Q18" s="5"/>
      <c r="R18" s="15">
        <f>J18/P18*100</f>
        <v>10.216164556960614</v>
      </c>
      <c r="S18" s="15">
        <f>K18/P18*100</f>
        <v>63.463944172559813</v>
      </c>
      <c r="T18" s="15">
        <f>L18/P18*100</f>
        <v>26.319891270479566</v>
      </c>
      <c r="U18" s="15"/>
      <c r="V18" s="15"/>
      <c r="W18" s="15"/>
      <c r="Z18" s="3" t="s">
        <v>8</v>
      </c>
      <c r="AA18" s="35">
        <f>TTEST(AA3:AA5,AA6:AA9,2,2)</f>
        <v>0.36970204906363335</v>
      </c>
      <c r="AB18" s="35">
        <f>TTEST(AB3:AB5,AB6:AB9,2,2)</f>
        <v>0.29458377191154111</v>
      </c>
      <c r="AC18" s="35">
        <f>TTEST(AC3:AC5,AC6:AC9,2,2)</f>
        <v>0.64980594520775248</v>
      </c>
      <c r="AD18" s="35"/>
      <c r="AE18" s="35"/>
      <c r="AJ18" s="35"/>
      <c r="AK18" s="35"/>
      <c r="AL18"/>
      <c r="AM18"/>
      <c r="AN18"/>
    </row>
    <row r="19" spans="1:46" x14ac:dyDescent="0.2">
      <c r="B19" s="40">
        <v>29.316322326660156</v>
      </c>
      <c r="C19" s="40">
        <v>28.56663703918457</v>
      </c>
      <c r="D19" s="40">
        <v>28.42683219909668</v>
      </c>
      <c r="E19" s="36"/>
      <c r="F19" s="36"/>
      <c r="G19" s="36"/>
      <c r="I19" s="12"/>
      <c r="J19" s="13" t="s">
        <v>48</v>
      </c>
      <c r="P19" s="5"/>
      <c r="Q19" s="5"/>
      <c r="W19" s="14"/>
      <c r="X19" s="16">
        <f>SUM(R18:W18)</f>
        <v>100</v>
      </c>
      <c r="Y19" s="16"/>
      <c r="AA19" s="35"/>
    </row>
    <row r="20" spans="1:46" x14ac:dyDescent="0.2">
      <c r="B20" s="40">
        <v>29.569202423095703</v>
      </c>
      <c r="C20" s="40">
        <v>28.253253936767578</v>
      </c>
      <c r="D20" s="40">
        <v>28.654617309570312</v>
      </c>
      <c r="E20" s="36"/>
      <c r="F20" s="36"/>
      <c r="G20" s="36"/>
      <c r="I20" s="12" t="s">
        <v>4</v>
      </c>
      <c r="J20" s="5">
        <v>1</v>
      </c>
      <c r="K20" s="5">
        <v>1.9899923483236552</v>
      </c>
      <c r="L20" s="5">
        <v>1.7295419595646804</v>
      </c>
      <c r="M20" s="5"/>
      <c r="N20" s="5"/>
      <c r="O20" s="5"/>
      <c r="P20" s="5">
        <f>SUM(J20:O20)</f>
        <v>4.7195343078883356</v>
      </c>
      <c r="Q20" s="5"/>
      <c r="R20" s="15">
        <f>J20/P20*100</f>
        <v>21.188531214373789</v>
      </c>
      <c r="S20" s="15">
        <f>K20/P20*100</f>
        <v>42.165014988820772</v>
      </c>
      <c r="T20" s="15">
        <f>L20/P20*100</f>
        <v>36.646453796805439</v>
      </c>
      <c r="U20" s="15"/>
      <c r="V20" s="15"/>
      <c r="W20" s="15"/>
      <c r="AA20" s="35">
        <f>AA18/2</f>
        <v>0.18485102453181668</v>
      </c>
      <c r="AB20" s="35">
        <f>AB18/2</f>
        <v>0.14729188595577056</v>
      </c>
      <c r="AC20" s="35">
        <f>AC18/2</f>
        <v>0.32490297260387624</v>
      </c>
      <c r="AD20" s="35"/>
      <c r="AE20" s="35"/>
      <c r="AJ20" s="35"/>
      <c r="AK20" s="35"/>
      <c r="AL20"/>
      <c r="AM20"/>
      <c r="AN20"/>
    </row>
    <row r="21" spans="1:46" ht="16" thickBot="1" x14ac:dyDescent="0.25">
      <c r="B21" s="40">
        <v>29.180646896362305</v>
      </c>
      <c r="C21" s="40">
        <v>28.26799201965332</v>
      </c>
      <c r="D21" s="40">
        <v>28.613552093505859</v>
      </c>
      <c r="E21" s="36"/>
      <c r="F21" s="36"/>
      <c r="G21" s="36"/>
      <c r="I21" s="22" t="s">
        <v>6</v>
      </c>
      <c r="J21" s="23">
        <f t="shared" ref="J21:L21" si="7">J20/J18</f>
        <v>1</v>
      </c>
      <c r="K21" s="23">
        <f t="shared" si="7"/>
        <v>0.32034077873081762</v>
      </c>
      <c r="L21" s="23">
        <f t="shared" si="7"/>
        <v>0.67132820137820226</v>
      </c>
      <c r="M21" s="23"/>
      <c r="N21" s="23"/>
      <c r="O21" s="23"/>
      <c r="P21" s="23">
        <f>SUM(J21:O21)</f>
        <v>1.9916689801090199</v>
      </c>
      <c r="Q21" s="23"/>
      <c r="R21" s="24">
        <f>J21/P21*100</f>
        <v>50.209146699933136</v>
      </c>
      <c r="S21" s="24">
        <f>K21/P21*100</f>
        <v>16.084037153266443</v>
      </c>
      <c r="T21" s="24">
        <f>L21/P21*100</f>
        <v>33.706816146800413</v>
      </c>
      <c r="U21" s="24"/>
      <c r="V21" s="24"/>
      <c r="W21" s="24"/>
      <c r="X21" s="16">
        <f>SUM(R20:W20)</f>
        <v>100</v>
      </c>
      <c r="Y21" s="16"/>
      <c r="AA21" s="35"/>
      <c r="AB21" s="35"/>
      <c r="AC21" s="35"/>
      <c r="AD21" s="35"/>
      <c r="AE21" s="35"/>
      <c r="AF21" s="35"/>
      <c r="AI21" s="35"/>
      <c r="AJ21" s="35"/>
      <c r="AK21" s="35"/>
      <c r="AL21"/>
      <c r="AM21"/>
      <c r="AN21"/>
    </row>
    <row r="22" spans="1:46" x14ac:dyDescent="0.2">
      <c r="A22" s="17" t="s">
        <v>3</v>
      </c>
      <c r="B22" s="29">
        <f t="shared" ref="B22:D22" si="8">AVERAGE(B19:B21)</f>
        <v>29.355390548706055</v>
      </c>
      <c r="C22" s="20">
        <f t="shared" si="8"/>
        <v>28.362627665201824</v>
      </c>
      <c r="D22" s="20">
        <f t="shared" si="8"/>
        <v>28.565000534057617</v>
      </c>
      <c r="E22" s="29"/>
      <c r="F22" s="29"/>
      <c r="G22" s="33"/>
      <c r="K22" s="5"/>
      <c r="L22" s="5"/>
      <c r="M22" s="5"/>
      <c r="N22" s="5"/>
      <c r="O22" s="5"/>
      <c r="P22" s="5"/>
      <c r="Q22" s="5"/>
      <c r="S22" s="15"/>
      <c r="T22" s="15"/>
      <c r="U22" s="15"/>
      <c r="V22" s="15"/>
      <c r="W22" s="15"/>
      <c r="X22" s="16">
        <f>SUM(R21:W21)</f>
        <v>100</v>
      </c>
      <c r="Y22" s="16"/>
      <c r="AA22" s="35"/>
      <c r="AB22" s="35"/>
      <c r="AC22" s="35"/>
      <c r="AD22" s="35"/>
      <c r="AE22" s="35"/>
      <c r="AF22" s="35"/>
      <c r="AI22" s="35"/>
      <c r="AJ22" s="35"/>
      <c r="AK22" s="35"/>
      <c r="AL22"/>
      <c r="AM22"/>
      <c r="AN22"/>
    </row>
    <row r="23" spans="1:46" ht="16" thickBot="1" x14ac:dyDescent="0.25">
      <c r="A23" s="17" t="s">
        <v>5</v>
      </c>
      <c r="B23" s="5">
        <f>B22-B22</f>
        <v>0</v>
      </c>
      <c r="C23" s="21">
        <f>C22-B22</f>
        <v>-0.99276288350423059</v>
      </c>
      <c r="D23" s="21">
        <f>D22-B22</f>
        <v>-0.7903900146484375</v>
      </c>
      <c r="E23" s="5"/>
      <c r="F23" s="5"/>
      <c r="G23" s="5"/>
      <c r="J23" s="13"/>
      <c r="K23" s="13"/>
      <c r="L23" s="13"/>
      <c r="M23" s="13"/>
      <c r="N23" s="13"/>
      <c r="O23" s="13"/>
      <c r="P23" s="5"/>
      <c r="Q23" s="5"/>
      <c r="R23" s="13"/>
      <c r="S23" s="13"/>
      <c r="T23" s="13"/>
      <c r="U23" s="13"/>
      <c r="V23" s="13"/>
      <c r="W23" s="13"/>
      <c r="AA23" s="35"/>
      <c r="AB23" s="35"/>
      <c r="AC23" s="35"/>
      <c r="AD23" s="35"/>
      <c r="AE23" s="35"/>
      <c r="AF23" s="35"/>
      <c r="AI23" s="35"/>
      <c r="AJ23" s="35"/>
      <c r="AK23" s="35"/>
      <c r="AL23"/>
      <c r="AM23"/>
      <c r="AN23"/>
    </row>
    <row r="24" spans="1:46" x14ac:dyDescent="0.2">
      <c r="A24" s="17" t="s">
        <v>7</v>
      </c>
      <c r="B24" s="5">
        <f t="shared" ref="B24:D24" si="9">2^-B23</f>
        <v>1</v>
      </c>
      <c r="C24" s="21">
        <f t="shared" si="9"/>
        <v>1.9899923483236552</v>
      </c>
      <c r="D24" s="21">
        <f t="shared" si="9"/>
        <v>1.7295419595646804</v>
      </c>
      <c r="E24" s="5"/>
      <c r="F24" s="5"/>
      <c r="G24" s="5"/>
      <c r="I24" s="8" t="s">
        <v>32</v>
      </c>
      <c r="J24" s="9">
        <v>1</v>
      </c>
      <c r="K24" s="9">
        <v>2</v>
      </c>
      <c r="L24" s="9">
        <v>3</v>
      </c>
      <c r="M24" s="9"/>
      <c r="N24" s="9"/>
      <c r="O24" s="9"/>
      <c r="P24" s="10" t="s">
        <v>1</v>
      </c>
      <c r="Q24" s="10"/>
      <c r="R24" s="9" t="s">
        <v>10</v>
      </c>
      <c r="S24" s="9" t="s">
        <v>11</v>
      </c>
      <c r="T24" s="9" t="s">
        <v>12</v>
      </c>
      <c r="U24" s="9"/>
      <c r="V24" s="9"/>
      <c r="W24" s="11"/>
      <c r="AA24" s="35"/>
    </row>
    <row r="25" spans="1:46" x14ac:dyDescent="0.2">
      <c r="B25" s="5"/>
      <c r="C25" s="5"/>
      <c r="D25" s="5"/>
      <c r="E25" s="5"/>
      <c r="F25" s="5"/>
      <c r="G25" s="5"/>
      <c r="I25" s="12"/>
      <c r="J25" s="13" t="s">
        <v>2</v>
      </c>
      <c r="P25" s="5"/>
      <c r="Q25" s="5"/>
      <c r="W25" s="14"/>
      <c r="AA25"/>
      <c r="AT25" s="40"/>
    </row>
    <row r="26" spans="1:46" x14ac:dyDescent="0.2">
      <c r="B26" s="30"/>
      <c r="C26" s="30"/>
      <c r="D26" s="30"/>
      <c r="E26" s="30"/>
      <c r="F26" s="30"/>
      <c r="G26" s="30"/>
      <c r="I26" s="12"/>
      <c r="J26" s="3">
        <v>1</v>
      </c>
      <c r="K26" s="3">
        <v>2.1185760456770133</v>
      </c>
      <c r="L26" s="3">
        <v>0.96876066214280088</v>
      </c>
      <c r="M26" s="34"/>
      <c r="N26" s="34"/>
      <c r="O26" s="34"/>
      <c r="P26" s="5">
        <f>SUM(J26:O26)</f>
        <v>4.087336707819814</v>
      </c>
      <c r="Q26" s="5"/>
      <c r="R26" s="15">
        <f>J26/P26*100</f>
        <v>24.465809192739595</v>
      </c>
      <c r="S26" s="15">
        <f>K26/P26*100</f>
        <v>51.832677293842579</v>
      </c>
      <c r="T26" s="15">
        <f>L26/P26*100</f>
        <v>23.701513513417837</v>
      </c>
      <c r="U26" s="15"/>
      <c r="V26" s="15"/>
      <c r="W26" s="15"/>
      <c r="X26" s="16">
        <f>SUM(R26:W26)</f>
        <v>100.00000000000001</v>
      </c>
      <c r="Y26" s="16"/>
      <c r="AA26"/>
      <c r="AT26" s="40"/>
    </row>
    <row r="27" spans="1:46" x14ac:dyDescent="0.2">
      <c r="A27" s="31"/>
      <c r="B27" s="31"/>
      <c r="C27" s="31"/>
      <c r="D27" s="31"/>
      <c r="I27" s="12"/>
      <c r="J27" s="13" t="s">
        <v>48</v>
      </c>
      <c r="P27" s="5"/>
      <c r="Q27" s="5"/>
      <c r="W27" s="14"/>
      <c r="AA27"/>
      <c r="AT27" s="40"/>
    </row>
    <row r="28" spans="1:46" x14ac:dyDescent="0.2">
      <c r="I28" s="12" t="s">
        <v>4</v>
      </c>
      <c r="J28" s="5">
        <v>1</v>
      </c>
      <c r="K28" s="5">
        <v>10.248926452932666</v>
      </c>
      <c r="L28" s="5">
        <v>12.564890378802211</v>
      </c>
      <c r="M28" s="5"/>
      <c r="N28" s="5"/>
      <c r="O28" s="5"/>
      <c r="P28" s="5">
        <f>SUM(J28:O28)</f>
        <v>23.813816831734876</v>
      </c>
      <c r="Q28" s="5"/>
      <c r="R28" s="15">
        <f>J28/P28*100</f>
        <v>4.1992428474018313</v>
      </c>
      <c r="S28" s="15">
        <f>K28/P28*100</f>
        <v>43.03773110102491</v>
      </c>
      <c r="T28" s="15">
        <f>L28/P28*100</f>
        <v>52.763026051573256</v>
      </c>
      <c r="U28" s="15"/>
      <c r="V28" s="15"/>
      <c r="W28" s="15"/>
      <c r="X28" s="16">
        <f>SUM(R28:W28)</f>
        <v>100</v>
      </c>
      <c r="Y28" s="16"/>
      <c r="AA28"/>
      <c r="AT28" s="40"/>
    </row>
    <row r="29" spans="1:46" ht="20" thickBot="1" x14ac:dyDescent="0.3">
      <c r="A29" s="1"/>
      <c r="B29" s="32" t="s">
        <v>0</v>
      </c>
      <c r="C29" s="13"/>
      <c r="D29" s="13"/>
      <c r="E29" s="13"/>
      <c r="F29" s="13"/>
      <c r="G29" s="13"/>
      <c r="I29" s="22" t="s">
        <v>6</v>
      </c>
      <c r="J29" s="23">
        <f t="shared" ref="J29:L29" si="10">J28/J26</f>
        <v>1</v>
      </c>
      <c r="K29" s="23">
        <f t="shared" si="10"/>
        <v>4.8376486054610863</v>
      </c>
      <c r="L29" s="23">
        <f t="shared" si="10"/>
        <v>12.970066673650786</v>
      </c>
      <c r="M29" s="23"/>
      <c r="N29" s="23"/>
      <c r="O29" s="23"/>
      <c r="P29" s="23">
        <f>SUM(J29:O29)</f>
        <v>18.807715279111871</v>
      </c>
      <c r="Q29" s="23"/>
      <c r="R29" s="24">
        <f>J29/P29*100</f>
        <v>5.3169669210731563</v>
      </c>
      <c r="S29" s="24">
        <f>K29/P29*100</f>
        <v>25.721617611012281</v>
      </c>
      <c r="T29" s="24">
        <f>L29/P29*100</f>
        <v>68.961415467914563</v>
      </c>
      <c r="U29" s="24"/>
      <c r="V29" s="24"/>
      <c r="W29" s="24"/>
      <c r="X29" s="16">
        <f>SUM(R29:W29)</f>
        <v>100</v>
      </c>
      <c r="Y29" s="16"/>
      <c r="AA29"/>
      <c r="AT29" s="40"/>
    </row>
    <row r="30" spans="1:46" ht="16" thickBot="1" x14ac:dyDescent="0.25">
      <c r="B30" s="6" t="s">
        <v>33</v>
      </c>
      <c r="C30" s="7" t="s">
        <v>34</v>
      </c>
      <c r="D30" s="7" t="s">
        <v>35</v>
      </c>
      <c r="E30" s="30"/>
      <c r="F30" s="30"/>
      <c r="G30" s="30"/>
      <c r="K30" s="5"/>
      <c r="L30" s="5"/>
      <c r="M30" s="5"/>
      <c r="N30" s="5"/>
      <c r="O30" s="5"/>
      <c r="P30" s="5"/>
      <c r="Q30" s="5"/>
      <c r="S30" s="15"/>
      <c r="T30" s="15"/>
      <c r="U30" s="15"/>
      <c r="V30" s="15"/>
      <c r="W30" s="15"/>
      <c r="AA30"/>
      <c r="AT30" s="40"/>
    </row>
    <row r="31" spans="1:46" x14ac:dyDescent="0.2">
      <c r="B31" s="40"/>
      <c r="C31" s="40">
        <v>27.481426239013672</v>
      </c>
      <c r="D31" s="40"/>
      <c r="E31" s="40"/>
      <c r="F31" s="36"/>
      <c r="G31" s="36"/>
      <c r="I31" s="8" t="s">
        <v>27</v>
      </c>
      <c r="J31" s="9">
        <v>1</v>
      </c>
      <c r="K31" s="9">
        <v>2</v>
      </c>
      <c r="L31" s="9">
        <v>3</v>
      </c>
      <c r="M31" s="9"/>
      <c r="N31" s="9"/>
      <c r="O31" s="9"/>
      <c r="P31" s="10" t="s">
        <v>1</v>
      </c>
      <c r="Q31" s="10"/>
      <c r="R31" s="9" t="s">
        <v>10</v>
      </c>
      <c r="S31" s="9" t="s">
        <v>11</v>
      </c>
      <c r="T31" s="9" t="s">
        <v>12</v>
      </c>
      <c r="U31" s="9"/>
      <c r="V31" s="9"/>
      <c r="W31" s="11"/>
      <c r="AA31"/>
      <c r="AT31" s="40"/>
    </row>
    <row r="32" spans="1:46" x14ac:dyDescent="0.2">
      <c r="B32" s="40">
        <v>30.915889739990234</v>
      </c>
      <c r="C32" s="40">
        <v>27.690517425537109</v>
      </c>
      <c r="D32" s="40">
        <v>27.360696792602539</v>
      </c>
      <c r="E32" s="40"/>
      <c r="F32" s="36"/>
      <c r="G32" s="36"/>
      <c r="I32" s="12"/>
      <c r="J32" s="13" t="s">
        <v>2</v>
      </c>
      <c r="P32" s="5"/>
      <c r="Q32" s="5"/>
      <c r="W32" s="14"/>
      <c r="AA32"/>
      <c r="AT32" s="40"/>
    </row>
    <row r="33" spans="1:46" x14ac:dyDescent="0.2">
      <c r="B33" s="40">
        <v>31.13885498046875</v>
      </c>
      <c r="C33" s="40">
        <v>27.837970733642578</v>
      </c>
      <c r="D33" s="40">
        <v>27.391395568847656</v>
      </c>
      <c r="E33" s="40"/>
      <c r="F33" s="36"/>
      <c r="G33" s="36"/>
      <c r="I33" s="12"/>
      <c r="J33" s="3">
        <v>1</v>
      </c>
      <c r="K33" s="3">
        <v>0.49491380891375669</v>
      </c>
      <c r="L33" s="3">
        <v>4.6790186106902866E-2</v>
      </c>
      <c r="M33"/>
      <c r="P33" s="5">
        <f>SUM(J33:O33)</f>
        <v>1.5417039950206597</v>
      </c>
      <c r="Q33" s="5"/>
      <c r="R33" s="15">
        <f>J33/P33*100</f>
        <v>64.863294330803072</v>
      </c>
      <c r="S33" s="15">
        <f>K33/P33*100</f>
        <v>32.101740055951829</v>
      </c>
      <c r="T33" s="15">
        <f>L33/P33*100</f>
        <v>3.0349656132450931</v>
      </c>
      <c r="U33" s="15"/>
      <c r="V33" s="15"/>
      <c r="W33" s="15"/>
      <c r="X33" s="16">
        <f>SUM(R26:W26)</f>
        <v>100.00000000000001</v>
      </c>
      <c r="Y33" s="16"/>
      <c r="AA33"/>
      <c r="AT33" s="40"/>
    </row>
    <row r="34" spans="1:46" x14ac:dyDescent="0.2">
      <c r="A34" s="17" t="s">
        <v>3</v>
      </c>
      <c r="B34" s="29">
        <f t="shared" ref="B34:D34" si="11">AVERAGE(B31:B33)</f>
        <v>31.027372360229492</v>
      </c>
      <c r="C34" s="28">
        <f t="shared" si="11"/>
        <v>27.669971466064453</v>
      </c>
      <c r="D34" s="28">
        <f t="shared" si="11"/>
        <v>27.376046180725098</v>
      </c>
      <c r="E34" s="18"/>
      <c r="F34" s="33"/>
      <c r="G34" s="33"/>
      <c r="I34" s="12"/>
      <c r="J34" s="13" t="s">
        <v>48</v>
      </c>
      <c r="P34" s="5"/>
      <c r="Q34" s="5"/>
      <c r="W34" s="14"/>
      <c r="AA34"/>
      <c r="AT34" s="40"/>
    </row>
    <row r="35" spans="1:46" x14ac:dyDescent="0.2">
      <c r="A35" s="17" t="s">
        <v>5</v>
      </c>
      <c r="B35" s="5">
        <f>B34-B34</f>
        <v>0</v>
      </c>
      <c r="C35" s="21">
        <f>C34-B34</f>
        <v>-3.3574008941650391</v>
      </c>
      <c r="D35" s="21">
        <f>D34-B34</f>
        <v>-3.6513261795043945</v>
      </c>
      <c r="E35" s="5"/>
      <c r="F35" s="5"/>
      <c r="G35" s="5"/>
      <c r="I35" s="12" t="s">
        <v>4</v>
      </c>
      <c r="J35" s="5">
        <v>1</v>
      </c>
      <c r="K35" s="5">
        <v>1.3632241095415014</v>
      </c>
      <c r="L35" s="5">
        <v>0.45397318554489186</v>
      </c>
      <c r="M35" s="5"/>
      <c r="N35" s="5"/>
      <c r="O35" s="5"/>
      <c r="P35" s="5">
        <f>SUM(J35:O35)</f>
        <v>2.8171972950863933</v>
      </c>
      <c r="Q35" s="5"/>
      <c r="R35" s="15">
        <f>J35/P35*100</f>
        <v>35.49627148031653</v>
      </c>
      <c r="S35" s="15">
        <f>K35/P35*100</f>
        <v>48.389373080797888</v>
      </c>
      <c r="T35" s="15">
        <f>L35/P35*100</f>
        <v>16.114355438885585</v>
      </c>
      <c r="U35" s="15"/>
      <c r="V35" s="15"/>
      <c r="W35" s="15"/>
      <c r="X35" s="16">
        <f>SUM(R28:W28)</f>
        <v>100</v>
      </c>
      <c r="Y35" s="16"/>
      <c r="AA35"/>
      <c r="AT35" s="40"/>
    </row>
    <row r="36" spans="1:46" ht="16" thickBot="1" x14ac:dyDescent="0.25">
      <c r="A36" s="17" t="s">
        <v>7</v>
      </c>
      <c r="B36" s="5">
        <f t="shared" ref="B36:D36" si="12">2^-B35</f>
        <v>1</v>
      </c>
      <c r="C36" s="21">
        <f t="shared" si="12"/>
        <v>10.248926452932666</v>
      </c>
      <c r="D36" s="21">
        <f t="shared" si="12"/>
        <v>12.564890378802211</v>
      </c>
      <c r="E36" s="5"/>
      <c r="F36" s="5"/>
      <c r="G36" s="5"/>
      <c r="I36" s="22" t="s">
        <v>6</v>
      </c>
      <c r="J36" s="23">
        <f t="shared" ref="J36:L36" si="13">J35/J33</f>
        <v>1</v>
      </c>
      <c r="K36" s="23">
        <f t="shared" si="13"/>
        <v>2.7544677173860306</v>
      </c>
      <c r="L36" s="23">
        <f t="shared" si="13"/>
        <v>9.7023163042712941</v>
      </c>
      <c r="M36" s="23"/>
      <c r="N36" s="23"/>
      <c r="O36" s="23"/>
      <c r="P36" s="23">
        <f>SUM(J36:O36)</f>
        <v>13.456784021657324</v>
      </c>
      <c r="Q36" s="23"/>
      <c r="R36" s="24">
        <f>J36/P36*100</f>
        <v>7.4311960301257844</v>
      </c>
      <c r="S36" s="24">
        <f>K36/P36*100</f>
        <v>20.468989566548704</v>
      </c>
      <c r="T36" s="24">
        <f>L36/P36*100</f>
        <v>72.099814403325524</v>
      </c>
      <c r="U36" s="24"/>
      <c r="V36" s="24"/>
      <c r="W36" s="24"/>
      <c r="X36" s="16">
        <f>SUM(R29:W29)</f>
        <v>100</v>
      </c>
      <c r="Y36" s="16"/>
      <c r="AA36"/>
      <c r="AT36" s="40"/>
    </row>
    <row r="37" spans="1:46" ht="16" thickBot="1" x14ac:dyDescent="0.25">
      <c r="B37" s="13"/>
      <c r="C37" s="13"/>
      <c r="D37" s="13"/>
      <c r="E37" s="13"/>
      <c r="F37" s="13"/>
      <c r="G37" s="13"/>
      <c r="K37" s="5"/>
      <c r="L37" s="5"/>
      <c r="M37" s="5"/>
      <c r="N37" s="5"/>
      <c r="O37" s="5"/>
      <c r="P37" s="5"/>
      <c r="Q37" s="5"/>
      <c r="S37" s="15"/>
      <c r="T37" s="15"/>
      <c r="U37" s="15"/>
      <c r="V37" s="15"/>
      <c r="W37" s="15"/>
      <c r="AA37"/>
      <c r="AT37" s="40"/>
    </row>
    <row r="38" spans="1:46" x14ac:dyDescent="0.2">
      <c r="B38" s="6" t="s">
        <v>36</v>
      </c>
      <c r="C38" s="7" t="s">
        <v>37</v>
      </c>
      <c r="D38" s="7" t="s">
        <v>38</v>
      </c>
      <c r="E38" s="30"/>
      <c r="F38" s="30"/>
      <c r="G38" s="30"/>
      <c r="I38" s="8" t="s">
        <v>28</v>
      </c>
      <c r="J38" s="9">
        <v>1</v>
      </c>
      <c r="K38" s="9">
        <v>2</v>
      </c>
      <c r="L38" s="9">
        <v>3</v>
      </c>
      <c r="M38" s="9"/>
      <c r="N38" s="9"/>
      <c r="O38" s="9"/>
      <c r="P38" s="10" t="s">
        <v>1</v>
      </c>
      <c r="Q38" s="10"/>
      <c r="R38" s="9" t="s">
        <v>10</v>
      </c>
      <c r="S38" s="9" t="s">
        <v>11</v>
      </c>
      <c r="T38" s="9" t="s">
        <v>12</v>
      </c>
      <c r="U38" s="9"/>
      <c r="V38" s="9"/>
      <c r="W38" s="11"/>
      <c r="AA38"/>
      <c r="AT38" s="40"/>
    </row>
    <row r="39" spans="1:46" x14ac:dyDescent="0.2">
      <c r="B39" s="40">
        <v>28.793022155761719</v>
      </c>
      <c r="C39" s="40">
        <v>28.454252243041992</v>
      </c>
      <c r="D39" s="40">
        <v>29.61363410949707</v>
      </c>
      <c r="E39" s="36"/>
      <c r="F39" s="36"/>
      <c r="G39" s="36"/>
      <c r="I39" s="12"/>
      <c r="J39" s="13" t="s">
        <v>2</v>
      </c>
      <c r="P39" s="5"/>
      <c r="Q39" s="5"/>
      <c r="W39" s="14"/>
      <c r="AA39"/>
      <c r="AT39" s="40"/>
    </row>
    <row r="40" spans="1:46" x14ac:dyDescent="0.2">
      <c r="B40" s="40">
        <v>28.957378387451172</v>
      </c>
      <c r="C40" s="40">
        <v>28.325159072875977</v>
      </c>
      <c r="D40" s="40">
        <v>30.031927108764648</v>
      </c>
      <c r="E40" s="36"/>
      <c r="F40" s="36"/>
      <c r="G40" s="36"/>
      <c r="I40" s="12"/>
      <c r="J40" s="40">
        <v>1</v>
      </c>
      <c r="K40" s="40">
        <v>2.6817673345040647</v>
      </c>
      <c r="L40" s="40">
        <v>1.004702620322222</v>
      </c>
      <c r="M40"/>
      <c r="N40" s="13"/>
      <c r="O40" s="13"/>
      <c r="P40" s="5">
        <f>SUM(J40:O40)</f>
        <v>4.6864699548262863</v>
      </c>
      <c r="Q40" s="5"/>
      <c r="R40" s="15">
        <f>J40/P40*100</f>
        <v>21.338022213716872</v>
      </c>
      <c r="S40" s="15">
        <f>K40/P40*100</f>
        <v>57.223610955668015</v>
      </c>
      <c r="T40" s="15">
        <f>L40/P40*100</f>
        <v>21.43836683061512</v>
      </c>
      <c r="U40" s="15"/>
      <c r="V40" s="15"/>
      <c r="W40" s="15"/>
      <c r="X40" s="16">
        <f>SUM(R33:W33)</f>
        <v>99.999999999999986</v>
      </c>
      <c r="Y40" s="16"/>
      <c r="AA40"/>
      <c r="AT40" s="40"/>
    </row>
    <row r="41" spans="1:46" x14ac:dyDescent="0.2">
      <c r="B41" s="40">
        <v>28.84678840637207</v>
      </c>
      <c r="C41" s="40">
        <v>28.476709365844727</v>
      </c>
      <c r="D41" s="40">
        <v>30.369590759277344</v>
      </c>
      <c r="E41" s="36"/>
      <c r="F41" s="36"/>
      <c r="G41" s="36"/>
      <c r="I41" s="12"/>
      <c r="J41" s="13" t="s">
        <v>48</v>
      </c>
      <c r="P41" s="5"/>
      <c r="Q41" s="5"/>
      <c r="W41" s="14"/>
      <c r="AA41"/>
      <c r="AT41" s="40"/>
    </row>
    <row r="42" spans="1:46" x14ac:dyDescent="0.2">
      <c r="A42" s="17" t="s">
        <v>3</v>
      </c>
      <c r="B42" s="18">
        <f t="shared" ref="B42:D42" si="14">AVERAGE(B39:B41)</f>
        <v>28.865729649861652</v>
      </c>
      <c r="C42" s="20">
        <f t="shared" si="14"/>
        <v>28.418706893920898</v>
      </c>
      <c r="D42" s="19">
        <f t="shared" si="14"/>
        <v>30.005050659179688</v>
      </c>
      <c r="E42" s="18"/>
      <c r="F42" s="18"/>
      <c r="G42" s="18"/>
      <c r="I42" s="12" t="s">
        <v>4</v>
      </c>
      <c r="J42" s="5">
        <v>1</v>
      </c>
      <c r="K42" s="5">
        <v>1.6449252537046926</v>
      </c>
      <c r="L42" s="5">
        <v>0.83813128969670336</v>
      </c>
      <c r="M42" s="5"/>
      <c r="N42" s="5"/>
      <c r="O42" s="5"/>
      <c r="P42" s="5">
        <f>SUM(J42:O42)</f>
        <v>3.4830565434013958</v>
      </c>
      <c r="Q42" s="5"/>
      <c r="R42" s="15">
        <f>J42/P42*100</f>
        <v>28.710415336049788</v>
      </c>
      <c r="S42" s="15">
        <f>K42/P42*100</f>
        <v>47.226487230618794</v>
      </c>
      <c r="T42" s="15">
        <f>L42/P42*100</f>
        <v>24.063097433331421</v>
      </c>
      <c r="U42" s="15"/>
      <c r="V42" s="15"/>
      <c r="W42" s="15"/>
      <c r="X42" s="16">
        <f>SUM(R35:W35)</f>
        <v>100</v>
      </c>
      <c r="Y42" s="16"/>
      <c r="AA42"/>
      <c r="AT42" s="40"/>
    </row>
    <row r="43" spans="1:46" ht="16" thickBot="1" x14ac:dyDescent="0.25">
      <c r="A43" s="17" t="s">
        <v>5</v>
      </c>
      <c r="B43" s="5">
        <f>B42-B42</f>
        <v>0</v>
      </c>
      <c r="C43" s="21">
        <f>C42-B42</f>
        <v>-0.44702275594075402</v>
      </c>
      <c r="D43" s="21">
        <f>D42-B42</f>
        <v>1.139321009318035</v>
      </c>
      <c r="E43" s="5"/>
      <c r="F43" s="5"/>
      <c r="G43" s="5"/>
      <c r="I43" s="22" t="s">
        <v>6</v>
      </c>
      <c r="J43" s="23">
        <f t="shared" ref="J43:L43" si="15">J42/J40</f>
        <v>1</v>
      </c>
      <c r="K43" s="23">
        <f t="shared" si="15"/>
        <v>0.61337358858123547</v>
      </c>
      <c r="L43" s="23">
        <f t="shared" si="15"/>
        <v>0.83420832467611472</v>
      </c>
      <c r="M43" s="23"/>
      <c r="N43" s="23"/>
      <c r="O43" s="23"/>
      <c r="P43" s="23">
        <f>SUM(J43:O43)</f>
        <v>2.4475819132573502</v>
      </c>
      <c r="Q43" s="23"/>
      <c r="R43" s="24">
        <f>J43/P43*100</f>
        <v>40.856650990248404</v>
      </c>
      <c r="S43" s="24">
        <f>K43/P43*100</f>
        <v>25.060390635299751</v>
      </c>
      <c r="T43" s="24">
        <f>L43/P43*100</f>
        <v>34.082958374451842</v>
      </c>
      <c r="U43" s="24"/>
      <c r="V43" s="24"/>
      <c r="W43" s="24"/>
      <c r="X43" s="16">
        <f>SUM(R36:W36)</f>
        <v>100.00000000000001</v>
      </c>
      <c r="Y43" s="16"/>
      <c r="AA43"/>
      <c r="AT43" s="40"/>
    </row>
    <row r="44" spans="1:46" ht="16" thickBot="1" x14ac:dyDescent="0.25">
      <c r="A44" s="17" t="s">
        <v>7</v>
      </c>
      <c r="B44" s="5">
        <f t="shared" ref="B44:D44" si="16">2^-B43</f>
        <v>1</v>
      </c>
      <c r="C44" s="21">
        <f t="shared" si="16"/>
        <v>1.3632241095415014</v>
      </c>
      <c r="D44" s="21">
        <f t="shared" si="16"/>
        <v>0.45397318554489186</v>
      </c>
      <c r="E44" s="5"/>
      <c r="F44" s="5"/>
      <c r="G44" s="5"/>
      <c r="AA44"/>
      <c r="AT44" s="40"/>
    </row>
    <row r="45" spans="1:46" x14ac:dyDescent="0.2">
      <c r="B45" s="13"/>
      <c r="C45" s="13"/>
      <c r="D45" s="13"/>
      <c r="E45" s="13"/>
      <c r="F45" s="13"/>
      <c r="G45" s="13"/>
      <c r="I45" s="8" t="s">
        <v>29</v>
      </c>
      <c r="J45" s="9">
        <v>1</v>
      </c>
      <c r="K45" s="9">
        <v>2</v>
      </c>
      <c r="L45" s="9">
        <v>3</v>
      </c>
      <c r="M45" s="9"/>
      <c r="N45" s="9"/>
      <c r="O45" s="9"/>
      <c r="P45" s="10" t="s">
        <v>1</v>
      </c>
      <c r="Q45" s="10"/>
      <c r="R45" s="9" t="s">
        <v>10</v>
      </c>
      <c r="S45" s="9" t="s">
        <v>11</v>
      </c>
      <c r="T45" s="9" t="s">
        <v>12</v>
      </c>
      <c r="U45" s="9"/>
      <c r="V45" s="9"/>
      <c r="W45" s="11"/>
      <c r="AA45"/>
      <c r="AT45" s="40"/>
    </row>
    <row r="46" spans="1:46" x14ac:dyDescent="0.2">
      <c r="B46" s="6" t="s">
        <v>39</v>
      </c>
      <c r="C46" s="7" t="s">
        <v>40</v>
      </c>
      <c r="D46" s="7" t="s">
        <v>41</v>
      </c>
      <c r="E46" s="30"/>
      <c r="F46" s="30"/>
      <c r="G46" s="30"/>
      <c r="I46" s="12"/>
      <c r="J46" s="13" t="s">
        <v>2</v>
      </c>
      <c r="P46" s="5"/>
      <c r="Q46" s="5"/>
      <c r="W46" s="14"/>
      <c r="AA46"/>
      <c r="AT46" s="40"/>
    </row>
    <row r="47" spans="1:46" x14ac:dyDescent="0.2">
      <c r="B47" s="40">
        <v>29.79517936706543</v>
      </c>
      <c r="C47" s="40">
        <v>28.76386833190918</v>
      </c>
      <c r="D47" s="40"/>
      <c r="E47" s="36"/>
      <c r="F47" s="36"/>
      <c r="G47" s="36"/>
      <c r="I47" s="12"/>
      <c r="J47" s="40">
        <v>1</v>
      </c>
      <c r="K47" s="40">
        <v>0.89400949436832522</v>
      </c>
      <c r="L47" s="40">
        <v>0.28903776773910556</v>
      </c>
      <c r="M47"/>
      <c r="N47" s="13"/>
      <c r="O47" s="13"/>
      <c r="P47" s="5">
        <f>SUM(J47:O47)</f>
        <v>2.1830472621074306</v>
      </c>
      <c r="Q47" s="5"/>
      <c r="R47" s="15">
        <f>J47/P47*100</f>
        <v>45.807528648492848</v>
      </c>
      <c r="S47" s="15">
        <f>K47/P47*100</f>
        <v>40.952365525301659</v>
      </c>
      <c r="T47" s="15">
        <f>L47/P47*100</f>
        <v>13.2401058262055</v>
      </c>
      <c r="U47" s="15"/>
      <c r="V47" s="15"/>
      <c r="W47" s="15"/>
      <c r="X47" s="16">
        <f>SUM(R40:W40)</f>
        <v>100.00000000000001</v>
      </c>
      <c r="Y47" s="16"/>
      <c r="AA47"/>
      <c r="AT47" s="40"/>
    </row>
    <row r="48" spans="1:46" x14ac:dyDescent="0.2">
      <c r="B48" s="40">
        <v>29.465662002563477</v>
      </c>
      <c r="C48" s="40">
        <v>28.864490509033203</v>
      </c>
      <c r="D48" s="40">
        <v>29.70311164855957</v>
      </c>
      <c r="E48" s="36"/>
      <c r="F48" s="39"/>
      <c r="G48" s="37"/>
      <c r="I48" s="12"/>
      <c r="J48" s="13" t="s">
        <v>48</v>
      </c>
      <c r="P48" s="5"/>
      <c r="Q48" s="5"/>
      <c r="W48" s="14"/>
      <c r="AT48" s="40"/>
    </row>
    <row r="49" spans="1:46" x14ac:dyDescent="0.2">
      <c r="B49" s="40">
        <v>29.296972274780273</v>
      </c>
      <c r="C49" s="40">
        <v>28.775388717651367</v>
      </c>
      <c r="D49" s="40">
        <v>29.844934463500977</v>
      </c>
      <c r="E49" s="36"/>
      <c r="F49" s="39"/>
      <c r="G49" s="37"/>
      <c r="I49" s="12" t="s">
        <v>4</v>
      </c>
      <c r="J49" s="5">
        <v>1</v>
      </c>
      <c r="K49" s="5">
        <v>0.81641049044149272</v>
      </c>
      <c r="L49" s="5">
        <v>0.44763467541884205</v>
      </c>
      <c r="M49" s="5"/>
      <c r="N49" s="5"/>
      <c r="O49" s="5"/>
      <c r="P49" s="5">
        <f>SUM(J49:O49)</f>
        <v>2.2640451658603347</v>
      </c>
      <c r="Q49" s="5"/>
      <c r="R49" s="15">
        <f>J49/P49*100</f>
        <v>44.168730159585891</v>
      </c>
      <c r="S49" s="15">
        <f>K49/P49*100</f>
        <v>36.059814651765464</v>
      </c>
      <c r="T49" s="15">
        <f>L49/P49*100</f>
        <v>19.771455188648648</v>
      </c>
      <c r="U49" s="15"/>
      <c r="V49" s="15"/>
      <c r="W49" s="15"/>
      <c r="X49" s="16">
        <f>SUM(R42:W42)</f>
        <v>100</v>
      </c>
      <c r="AT49" s="40"/>
    </row>
    <row r="50" spans="1:46" ht="16" thickBot="1" x14ac:dyDescent="0.25">
      <c r="A50" s="17" t="s">
        <v>3</v>
      </c>
      <c r="B50" s="27">
        <f t="shared" ref="B50:D50" si="17">AVERAGE(B47:B49)</f>
        <v>29.519271214803059</v>
      </c>
      <c r="C50" s="28">
        <f t="shared" si="17"/>
        <v>28.801249186197918</v>
      </c>
      <c r="D50" s="20">
        <f t="shared" si="17"/>
        <v>29.774023056030273</v>
      </c>
      <c r="E50" s="18"/>
      <c r="F50" s="39"/>
      <c r="G50" s="37"/>
      <c r="I50" s="22" t="s">
        <v>6</v>
      </c>
      <c r="J50" s="23">
        <f t="shared" ref="J50:L50" si="18">J49/J47</f>
        <v>1</v>
      </c>
      <c r="K50" s="23">
        <f t="shared" si="18"/>
        <v>0.91320114113367312</v>
      </c>
      <c r="L50" s="23">
        <f t="shared" si="18"/>
        <v>1.5487065199828522</v>
      </c>
      <c r="M50" s="23"/>
      <c r="N50" s="23"/>
      <c r="O50" s="23"/>
      <c r="P50" s="23">
        <f>SUM(J50:O50)</f>
        <v>3.4619076611165251</v>
      </c>
      <c r="Q50" s="23"/>
      <c r="R50" s="24">
        <f>J50/P50*100</f>
        <v>28.885807996319656</v>
      </c>
      <c r="S50" s="24">
        <f>K50/P50*100</f>
        <v>26.37855282480729</v>
      </c>
      <c r="T50" s="24">
        <f>L50/P50*100</f>
        <v>44.735639178873058</v>
      </c>
      <c r="U50" s="24"/>
      <c r="V50" s="24"/>
      <c r="W50" s="24"/>
      <c r="X50" s="16">
        <f>SUM(R43:W43)</f>
        <v>100</v>
      </c>
      <c r="AT50" s="40"/>
    </row>
    <row r="51" spans="1:46" x14ac:dyDescent="0.2">
      <c r="A51" s="17" t="s">
        <v>5</v>
      </c>
      <c r="B51" s="5">
        <f>B50-B50</f>
        <v>0</v>
      </c>
      <c r="C51" s="21">
        <f>C50-B50</f>
        <v>-0.71802202860514086</v>
      </c>
      <c r="D51" s="21">
        <f>D50-B50</f>
        <v>0.25475184122721473</v>
      </c>
      <c r="E51" s="5"/>
      <c r="F51" s="39"/>
      <c r="G51" s="37"/>
      <c r="AD51" s="40"/>
      <c r="AE51" s="40"/>
      <c r="AF51" s="40"/>
      <c r="AG51" s="40"/>
      <c r="AH51" s="40"/>
      <c r="AT51" s="40"/>
    </row>
    <row r="52" spans="1:46" x14ac:dyDescent="0.2">
      <c r="A52" s="17" t="s">
        <v>7</v>
      </c>
      <c r="B52" s="5">
        <f t="shared" ref="B52:D52" si="19">2^-B51</f>
        <v>1</v>
      </c>
      <c r="C52" s="21">
        <f t="shared" si="19"/>
        <v>1.6449252537046926</v>
      </c>
      <c r="D52" s="21">
        <f t="shared" si="19"/>
        <v>0.83813128969670336</v>
      </c>
      <c r="E52" s="5"/>
      <c r="F52" s="39"/>
      <c r="G52" s="37"/>
      <c r="AT52" s="40"/>
    </row>
    <row r="53" spans="1:46" x14ac:dyDescent="0.2">
      <c r="A53" s="17"/>
      <c r="B53" s="5"/>
      <c r="C53" s="5"/>
      <c r="D53" s="5"/>
      <c r="E53" s="5"/>
      <c r="F53" s="40"/>
      <c r="G53" s="40"/>
      <c r="AT53" s="40"/>
    </row>
    <row r="54" spans="1:46" x14ac:dyDescent="0.2">
      <c r="B54" s="6" t="s">
        <v>42</v>
      </c>
      <c r="C54" s="7" t="s">
        <v>43</v>
      </c>
      <c r="D54" s="7" t="s">
        <v>44</v>
      </c>
      <c r="E54" s="5"/>
      <c r="F54" s="40"/>
      <c r="G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T54" s="40"/>
    </row>
    <row r="55" spans="1:46" x14ac:dyDescent="0.2">
      <c r="B55" s="40">
        <v>28.506153106689453</v>
      </c>
      <c r="C55" s="40">
        <v>28.992763519287109</v>
      </c>
      <c r="D55" s="40">
        <v>29.764959335327148</v>
      </c>
      <c r="E55" s="5"/>
      <c r="F55" s="40"/>
      <c r="G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T55" s="40"/>
    </row>
    <row r="56" spans="1:46" x14ac:dyDescent="0.2">
      <c r="B56" s="40">
        <v>28.869958877563477</v>
      </c>
      <c r="C56" s="40"/>
      <c r="D56" s="40">
        <v>29.861364364624023</v>
      </c>
      <c r="E56" s="5"/>
      <c r="F56" s="40"/>
      <c r="G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T56" s="40"/>
    </row>
    <row r="57" spans="1:46" x14ac:dyDescent="0.2">
      <c r="B57" s="40">
        <v>28.722427368164062</v>
      </c>
      <c r="C57" s="40">
        <v>28.99152946472168</v>
      </c>
      <c r="D57" s="40">
        <v>29.951034545898438</v>
      </c>
      <c r="E57" s="5"/>
      <c r="F57" s="40"/>
      <c r="G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T57" s="40"/>
    </row>
    <row r="58" spans="1:46" x14ac:dyDescent="0.2">
      <c r="A58" s="17" t="s">
        <v>3</v>
      </c>
      <c r="B58" s="27">
        <f t="shared" ref="B58:D58" si="20">AVERAGE(B55:B57)</f>
        <v>28.699513117472332</v>
      </c>
      <c r="C58" s="28">
        <f t="shared" si="20"/>
        <v>28.992146492004395</v>
      </c>
      <c r="D58" s="20">
        <f t="shared" si="20"/>
        <v>29.859119415283203</v>
      </c>
      <c r="E58" s="5"/>
      <c r="F58" s="40"/>
      <c r="G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T58" s="40"/>
    </row>
    <row r="59" spans="1:46" x14ac:dyDescent="0.2">
      <c r="A59" s="17" t="s">
        <v>5</v>
      </c>
      <c r="B59" s="5">
        <f>B58-B58</f>
        <v>0</v>
      </c>
      <c r="C59" s="21">
        <f>C58-B58</f>
        <v>0.29263337453206262</v>
      </c>
      <c r="D59" s="21">
        <f>D58-B58</f>
        <v>1.1596062978108712</v>
      </c>
      <c r="E59" s="5"/>
      <c r="F59" s="40"/>
      <c r="G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T59" s="40"/>
    </row>
    <row r="60" spans="1:46" x14ac:dyDescent="0.2">
      <c r="A60" s="17" t="s">
        <v>7</v>
      </c>
      <c r="B60" s="5">
        <f t="shared" ref="B60:D60" si="21">2^-B59</f>
        <v>1</v>
      </c>
      <c r="C60" s="21">
        <f t="shared" si="21"/>
        <v>0.81641049044149272</v>
      </c>
      <c r="D60" s="21">
        <f t="shared" si="21"/>
        <v>0.44763467541884205</v>
      </c>
      <c r="F60" s="39"/>
      <c r="G60" s="37"/>
      <c r="AD60"/>
      <c r="AE60"/>
      <c r="AF60"/>
      <c r="AT60" s="40"/>
    </row>
    <row r="61" spans="1:46" x14ac:dyDescent="0.2">
      <c r="A61" s="17"/>
      <c r="B61" s="5"/>
      <c r="C61" s="5"/>
      <c r="D61" s="5"/>
      <c r="F61" s="40"/>
      <c r="G61" s="40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/>
      <c r="AE61"/>
      <c r="AF61"/>
      <c r="AT61" s="40"/>
    </row>
    <row r="62" spans="1:46" ht="19" x14ac:dyDescent="0.25">
      <c r="A62" s="1" t="s">
        <v>2</v>
      </c>
      <c r="B62" s="2" t="s">
        <v>0</v>
      </c>
      <c r="F62" s="39"/>
      <c r="G62" s="37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/>
      <c r="AE62"/>
      <c r="AF62"/>
      <c r="AT62" s="40"/>
    </row>
    <row r="63" spans="1:46" x14ac:dyDescent="0.2">
      <c r="B63" s="6" t="s">
        <v>13</v>
      </c>
      <c r="C63" s="7" t="s">
        <v>14</v>
      </c>
      <c r="D63" s="7" t="s">
        <v>15</v>
      </c>
      <c r="E63" s="30"/>
      <c r="F63" s="39"/>
      <c r="G63" s="37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T63" s="40"/>
    </row>
    <row r="64" spans="1:46" x14ac:dyDescent="0.2">
      <c r="B64" s="42">
        <v>21.348468780517578</v>
      </c>
      <c r="C64" s="42">
        <v>20.269552230834961</v>
      </c>
      <c r="D64" s="40">
        <v>22.684026718139648</v>
      </c>
      <c r="E64" s="36"/>
      <c r="F64" s="42"/>
      <c r="G64" s="37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T64" s="40"/>
    </row>
    <row r="65" spans="1:46" x14ac:dyDescent="0.2">
      <c r="B65" s="42">
        <v>21.442758560180664</v>
      </c>
      <c r="C65" s="42">
        <v>20.219573974609375</v>
      </c>
      <c r="D65" s="40">
        <v>22.625144958496094</v>
      </c>
      <c r="E65" s="36"/>
      <c r="F65" s="42"/>
      <c r="G65" s="37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T65" s="40"/>
    </row>
    <row r="66" spans="1:46" x14ac:dyDescent="0.2">
      <c r="B66" s="42">
        <v>21.259065628051758</v>
      </c>
      <c r="C66" s="42">
        <v>20.228597640991211</v>
      </c>
      <c r="D66" s="40">
        <v>22.741966247558594</v>
      </c>
      <c r="E66" s="36"/>
      <c r="F66" s="42"/>
      <c r="G66" s="37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T66" s="40"/>
    </row>
    <row r="67" spans="1:46" x14ac:dyDescent="0.2">
      <c r="A67" s="17" t="s">
        <v>3</v>
      </c>
      <c r="B67" s="18">
        <f t="shared" ref="B67:D67" si="22">AVERAGE(B64:B66)</f>
        <v>21.35009765625</v>
      </c>
      <c r="C67" s="19">
        <f t="shared" si="22"/>
        <v>20.239241282145183</v>
      </c>
      <c r="D67" s="19">
        <f t="shared" si="22"/>
        <v>22.683712641398113</v>
      </c>
      <c r="E67" s="18"/>
      <c r="F67" s="39"/>
      <c r="G67" s="37"/>
      <c r="I67"/>
      <c r="J67"/>
      <c r="L67"/>
      <c r="M67"/>
      <c r="O67"/>
      <c r="Z67"/>
      <c r="AA67"/>
      <c r="AB67"/>
      <c r="AC67"/>
      <c r="AD67"/>
      <c r="AE67"/>
      <c r="AF67"/>
      <c r="AT67" s="40"/>
    </row>
    <row r="68" spans="1:46" x14ac:dyDescent="0.2">
      <c r="A68" s="17" t="s">
        <v>5</v>
      </c>
      <c r="B68" s="5">
        <f>B67-B67</f>
        <v>0</v>
      </c>
      <c r="C68" s="21">
        <f>C67-B67</f>
        <v>-1.1108563741048165</v>
      </c>
      <c r="D68" s="21">
        <f>D67-B67</f>
        <v>1.3336149851481132</v>
      </c>
      <c r="E68" s="5"/>
      <c r="F68" s="39"/>
      <c r="G68" s="37"/>
      <c r="I68"/>
      <c r="J68"/>
      <c r="L68"/>
      <c r="M68"/>
      <c r="O68"/>
      <c r="Z68"/>
      <c r="AA68"/>
      <c r="AT68" s="40"/>
    </row>
    <row r="69" spans="1:46" x14ac:dyDescent="0.2">
      <c r="A69" s="17" t="s">
        <v>7</v>
      </c>
      <c r="B69" s="5">
        <f>2^AB90-B68</f>
        <v>1</v>
      </c>
      <c r="C69" s="21">
        <f>2^-C68</f>
        <v>2.1597380986460584</v>
      </c>
      <c r="D69" s="21">
        <f>2^-D68</f>
        <v>0.39677279500072471</v>
      </c>
      <c r="E69" s="5"/>
      <c r="F69" s="39"/>
      <c r="G69" s="37"/>
      <c r="I69"/>
      <c r="J69"/>
      <c r="L69"/>
      <c r="M69"/>
      <c r="Z69"/>
      <c r="AA69"/>
      <c r="AT69" s="40"/>
    </row>
    <row r="70" spans="1:46" x14ac:dyDescent="0.2">
      <c r="B70" s="5"/>
      <c r="C70" s="5"/>
      <c r="D70" s="5"/>
      <c r="E70" s="5"/>
      <c r="F70" s="39"/>
      <c r="G70" s="37"/>
      <c r="I70"/>
      <c r="J70"/>
      <c r="L70"/>
      <c r="M70"/>
      <c r="Z70"/>
      <c r="AA70"/>
      <c r="AT70" s="40"/>
    </row>
    <row r="71" spans="1:46" x14ac:dyDescent="0.2">
      <c r="B71" s="6" t="s">
        <v>19</v>
      </c>
      <c r="C71" s="7" t="s">
        <v>20</v>
      </c>
      <c r="D71" s="7" t="s">
        <v>21</v>
      </c>
      <c r="E71" s="30"/>
      <c r="F71" s="39"/>
      <c r="G71" s="37"/>
      <c r="I71"/>
      <c r="J71"/>
      <c r="L71"/>
      <c r="M71"/>
      <c r="Z71"/>
      <c r="AA71"/>
      <c r="AT71" s="40"/>
    </row>
    <row r="72" spans="1:46" x14ac:dyDescent="0.2">
      <c r="B72" s="40">
        <v>21.896997451782227</v>
      </c>
      <c r="C72" s="40">
        <v>22.55430793762207</v>
      </c>
      <c r="D72" s="40">
        <v>23.588205337524414</v>
      </c>
      <c r="E72" s="36"/>
      <c r="F72" s="39"/>
      <c r="G72" s="37"/>
      <c r="I72"/>
      <c r="J72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Z72"/>
      <c r="AA72"/>
      <c r="AT72" s="40"/>
    </row>
    <row r="73" spans="1:46" x14ac:dyDescent="0.2">
      <c r="B73" s="40">
        <v>22.00517463684082</v>
      </c>
      <c r="C73" s="40">
        <v>22.45677375793457</v>
      </c>
      <c r="D73" s="40">
        <v>23.735635757446289</v>
      </c>
      <c r="E73" s="36"/>
      <c r="F73" s="39"/>
      <c r="G73" s="37"/>
      <c r="I73"/>
      <c r="J73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Z73"/>
      <c r="AA73"/>
      <c r="AT73" s="40"/>
    </row>
    <row r="74" spans="1:46" x14ac:dyDescent="0.2">
      <c r="B74" s="40">
        <v>21.97541618347168</v>
      </c>
      <c r="C74" s="40">
        <v>22.500869750976562</v>
      </c>
      <c r="D74" s="40">
        <v>23.506540298461914</v>
      </c>
      <c r="E74" s="36"/>
      <c r="F74" s="39"/>
      <c r="G74" s="37"/>
      <c r="I74"/>
      <c r="J7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Z74"/>
      <c r="AA74"/>
      <c r="AT74" s="40"/>
    </row>
    <row r="75" spans="1:46" x14ac:dyDescent="0.2">
      <c r="A75" s="17" t="s">
        <v>3</v>
      </c>
      <c r="B75" s="27">
        <f t="shared" ref="B75:D75" si="23">AVERAGE(B72:B74)</f>
        <v>21.959196090698242</v>
      </c>
      <c r="C75" s="28">
        <f t="shared" si="23"/>
        <v>22.503983815511067</v>
      </c>
      <c r="D75" s="20">
        <f t="shared" si="23"/>
        <v>23.610127131144207</v>
      </c>
      <c r="E75" s="18"/>
      <c r="F75" s="39"/>
      <c r="G75" s="37"/>
      <c r="I75"/>
      <c r="J75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Z75"/>
      <c r="AA75"/>
      <c r="AT75" s="40"/>
    </row>
    <row r="76" spans="1:46" x14ac:dyDescent="0.2">
      <c r="A76" s="17" t="s">
        <v>5</v>
      </c>
      <c r="B76" s="5">
        <f>B75-B75</f>
        <v>0</v>
      </c>
      <c r="C76" s="21">
        <f>C75-B75</f>
        <v>0.54478772481282434</v>
      </c>
      <c r="D76" s="21">
        <f>D75-B75</f>
        <v>1.6509310404459647</v>
      </c>
      <c r="E76" s="5"/>
      <c r="F76" s="39"/>
      <c r="G76" s="37"/>
      <c r="I76"/>
      <c r="J76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AA76"/>
      <c r="AT76" s="40"/>
    </row>
    <row r="77" spans="1:46" x14ac:dyDescent="0.2">
      <c r="A77" s="17" t="s">
        <v>7</v>
      </c>
      <c r="B77" s="5">
        <f t="shared" ref="B77:D77" si="24">2^-B76</f>
        <v>1</v>
      </c>
      <c r="C77" s="21">
        <f t="shared" si="24"/>
        <v>0.68549225699362426</v>
      </c>
      <c r="D77" s="21">
        <f t="shared" si="24"/>
        <v>0.31843458936115104</v>
      </c>
      <c r="E77" s="5"/>
      <c r="F77" s="5"/>
      <c r="G77" s="5"/>
      <c r="I77"/>
      <c r="J77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AA77"/>
      <c r="AT77" s="40"/>
    </row>
    <row r="78" spans="1:46" x14ac:dyDescent="0.2">
      <c r="B78" s="5"/>
      <c r="C78" s="5"/>
      <c r="D78" s="5"/>
      <c r="E78" s="5"/>
      <c r="F78" s="5"/>
      <c r="G78" s="5"/>
      <c r="I78"/>
      <c r="J78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AA78"/>
      <c r="AT78" s="40"/>
    </row>
    <row r="79" spans="1:46" x14ac:dyDescent="0.2">
      <c r="B79" s="6" t="s">
        <v>24</v>
      </c>
      <c r="C79" s="7" t="s">
        <v>25</v>
      </c>
      <c r="D79" s="7" t="s">
        <v>26</v>
      </c>
      <c r="E79" s="30"/>
      <c r="F79" s="30"/>
      <c r="G79" s="30"/>
      <c r="I79"/>
      <c r="J79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AA79"/>
      <c r="AT79" s="40"/>
    </row>
    <row r="80" spans="1:46" x14ac:dyDescent="0.2">
      <c r="B80" s="40">
        <v>24.568019866943359</v>
      </c>
      <c r="C80" s="40">
        <v>22.089349746704102</v>
      </c>
      <c r="D80" s="40">
        <v>23.248331069946289</v>
      </c>
      <c r="E80" s="36"/>
      <c r="F80" s="36"/>
      <c r="G80" s="36"/>
      <c r="I80"/>
      <c r="J80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AA80"/>
      <c r="AT80" s="40"/>
    </row>
    <row r="81" spans="1:46" x14ac:dyDescent="0.2">
      <c r="B81" s="40">
        <v>24.742578506469727</v>
      </c>
      <c r="C81" s="40">
        <v>22.105154037475586</v>
      </c>
      <c r="D81" s="40">
        <v>23.282764434814453</v>
      </c>
      <c r="E81" s="36"/>
      <c r="F81" s="36"/>
      <c r="G81" s="36"/>
      <c r="I81"/>
      <c r="J81"/>
      <c r="L81"/>
      <c r="M81"/>
      <c r="AA81"/>
      <c r="AT81" s="40"/>
    </row>
    <row r="82" spans="1:46" x14ac:dyDescent="0.2">
      <c r="B82" s="40">
        <v>24.680191040039062</v>
      </c>
      <c r="C82" s="40">
        <v>21.891035079956055</v>
      </c>
      <c r="D82" s="40">
        <v>23.363794326782227</v>
      </c>
      <c r="E82" s="36"/>
      <c r="F82" s="36"/>
      <c r="G82" s="36"/>
      <c r="I82"/>
      <c r="J82"/>
      <c r="L82"/>
      <c r="M82"/>
      <c r="AA82"/>
      <c r="AT82" s="40"/>
    </row>
    <row r="83" spans="1:46" x14ac:dyDescent="0.2">
      <c r="A83" s="17" t="s">
        <v>3</v>
      </c>
      <c r="B83" s="29">
        <f t="shared" ref="B83:D83" si="25">AVERAGE(B80:B82)</f>
        <v>24.663596471150715</v>
      </c>
      <c r="C83" s="20">
        <f t="shared" si="25"/>
        <v>22.028512954711914</v>
      </c>
      <c r="D83" s="20">
        <f t="shared" si="25"/>
        <v>23.298296610514324</v>
      </c>
      <c r="E83" s="29"/>
      <c r="F83" s="29"/>
      <c r="G83" s="33"/>
      <c r="I83"/>
      <c r="J83"/>
      <c r="L83"/>
      <c r="M83"/>
      <c r="AA83"/>
      <c r="AT83" s="40"/>
    </row>
    <row r="84" spans="1:46" x14ac:dyDescent="0.2">
      <c r="A84" s="17" t="s">
        <v>5</v>
      </c>
      <c r="B84" s="5">
        <f>B83-B83</f>
        <v>0</v>
      </c>
      <c r="C84" s="21">
        <f>C83-B83</f>
        <v>-2.6350835164388009</v>
      </c>
      <c r="D84" s="21">
        <f>D83-B83</f>
        <v>-1.3652998606363909</v>
      </c>
      <c r="E84" s="5"/>
      <c r="F84" s="5"/>
      <c r="G84" s="5"/>
      <c r="I84"/>
      <c r="J84"/>
      <c r="L84"/>
      <c r="M84"/>
      <c r="AA84"/>
      <c r="AT84" s="40"/>
    </row>
    <row r="85" spans="1:46" x14ac:dyDescent="0.2">
      <c r="A85" s="17" t="s">
        <v>7</v>
      </c>
      <c r="B85" s="5">
        <f t="shared" ref="B85:D85" si="26">2^-B84</f>
        <v>1</v>
      </c>
      <c r="C85" s="21">
        <f t="shared" si="26"/>
        <v>6.2121106036139278</v>
      </c>
      <c r="D85" s="21">
        <f t="shared" si="26"/>
        <v>2.5762986807555821</v>
      </c>
      <c r="E85" s="5"/>
      <c r="F85" s="5"/>
      <c r="G85" s="5"/>
      <c r="I85"/>
      <c r="J85"/>
      <c r="L85"/>
      <c r="M85"/>
      <c r="AA85"/>
      <c r="AT85" s="40"/>
    </row>
    <row r="86" spans="1:46" x14ac:dyDescent="0.2">
      <c r="I86"/>
      <c r="J86"/>
      <c r="L86"/>
      <c r="M86"/>
      <c r="AA86"/>
      <c r="AT86" s="40"/>
    </row>
    <row r="87" spans="1:46" x14ac:dyDescent="0.2">
      <c r="A87" s="31"/>
      <c r="B87" s="31"/>
      <c r="C87" s="31"/>
      <c r="D87" s="31"/>
      <c r="I87"/>
      <c r="J87"/>
      <c r="L87"/>
      <c r="M87"/>
      <c r="AA87"/>
      <c r="AT87" s="40"/>
    </row>
    <row r="88" spans="1:46" x14ac:dyDescent="0.2">
      <c r="I88"/>
      <c r="J88"/>
      <c r="L88"/>
      <c r="M88"/>
      <c r="AA88"/>
      <c r="AT88" s="40"/>
    </row>
    <row r="89" spans="1:46" ht="19" x14ac:dyDescent="0.25">
      <c r="A89" s="1"/>
      <c r="B89" s="32" t="s">
        <v>0</v>
      </c>
      <c r="C89" s="13"/>
      <c r="D89" s="13"/>
      <c r="E89" s="13"/>
      <c r="F89" s="13"/>
      <c r="G89" s="13"/>
      <c r="I89"/>
      <c r="L89"/>
      <c r="M89"/>
      <c r="AA89"/>
      <c r="AT89" s="40"/>
    </row>
    <row r="90" spans="1:46" x14ac:dyDescent="0.2">
      <c r="B90" s="6" t="s">
        <v>33</v>
      </c>
      <c r="C90" s="7" t="s">
        <v>34</v>
      </c>
      <c r="D90" s="7" t="s">
        <v>35</v>
      </c>
      <c r="E90" s="30"/>
      <c r="F90" s="30"/>
      <c r="G90" s="30"/>
      <c r="I90"/>
      <c r="L90"/>
      <c r="M90"/>
      <c r="AA90"/>
      <c r="AT90" s="40"/>
    </row>
    <row r="91" spans="1:46" x14ac:dyDescent="0.2">
      <c r="B91" s="40">
        <v>22.554492950439453</v>
      </c>
      <c r="C91" s="40">
        <v>21.309545516967773</v>
      </c>
      <c r="D91" s="40">
        <v>22.458810806274414</v>
      </c>
      <c r="E91" s="36"/>
      <c r="F91" s="36"/>
      <c r="G91" s="36"/>
      <c r="I91"/>
      <c r="L91"/>
      <c r="M91"/>
      <c r="AA91"/>
      <c r="AT91" s="40"/>
    </row>
    <row r="92" spans="1:46" x14ac:dyDescent="0.2">
      <c r="B92" s="40">
        <v>22.398162841796875</v>
      </c>
      <c r="C92" s="40">
        <v>21.258102416992188</v>
      </c>
      <c r="D92" s="40">
        <v>22.583444595336914</v>
      </c>
      <c r="E92" s="36"/>
      <c r="F92" s="36"/>
      <c r="G92" s="36"/>
      <c r="I92"/>
      <c r="L92"/>
      <c r="M92"/>
      <c r="AA92"/>
      <c r="AT92" s="40"/>
    </row>
    <row r="93" spans="1:46" x14ac:dyDescent="0.2">
      <c r="B93" s="40">
        <v>22.328022003173828</v>
      </c>
      <c r="C93" s="40">
        <v>21.4637451171875</v>
      </c>
      <c r="D93" s="40">
        <v>22.375785827636719</v>
      </c>
      <c r="E93" s="36"/>
      <c r="F93" s="36"/>
      <c r="G93" s="36"/>
      <c r="I93"/>
      <c r="L93"/>
      <c r="M93"/>
      <c r="AT93" s="40"/>
    </row>
    <row r="94" spans="1:46" x14ac:dyDescent="0.2">
      <c r="A94" s="17" t="s">
        <v>3</v>
      </c>
      <c r="B94" s="29">
        <f t="shared" ref="B94:D94" si="27">AVERAGE(B91:B93)</f>
        <v>22.426892598470051</v>
      </c>
      <c r="C94" s="28">
        <f t="shared" si="27"/>
        <v>21.34379768371582</v>
      </c>
      <c r="D94" s="28">
        <f t="shared" si="27"/>
        <v>22.472680409749348</v>
      </c>
      <c r="E94" s="18"/>
      <c r="F94" s="33"/>
      <c r="G94" s="33"/>
      <c r="I94"/>
      <c r="K94"/>
      <c r="L94"/>
      <c r="M94"/>
      <c r="AT94" s="40"/>
    </row>
    <row r="95" spans="1:46" x14ac:dyDescent="0.2">
      <c r="A95" s="17" t="s">
        <v>5</v>
      </c>
      <c r="B95" s="5">
        <f>B94-B94</f>
        <v>0</v>
      </c>
      <c r="C95" s="21">
        <f>C94-B94</f>
        <v>-1.0830949147542306</v>
      </c>
      <c r="D95" s="21">
        <f>D94-B94</f>
        <v>4.5787811279296875E-2</v>
      </c>
      <c r="E95" s="5"/>
      <c r="F95" s="5"/>
      <c r="G95" s="5"/>
      <c r="I95"/>
      <c r="K95"/>
      <c r="L95"/>
      <c r="AT95" s="40"/>
    </row>
    <row r="96" spans="1:46" x14ac:dyDescent="0.2">
      <c r="A96" s="17" t="s">
        <v>7</v>
      </c>
      <c r="B96" s="5">
        <f t="shared" ref="B96:D96" si="28">2^-B95</f>
        <v>1</v>
      </c>
      <c r="C96" s="21">
        <f t="shared" si="28"/>
        <v>2.1185760456770133</v>
      </c>
      <c r="D96" s="21">
        <f t="shared" si="28"/>
        <v>0.96876066214280088</v>
      </c>
      <c r="E96" s="5"/>
      <c r="F96" s="5"/>
      <c r="G96" s="5"/>
      <c r="I96"/>
      <c r="K96"/>
      <c r="L96"/>
    </row>
    <row r="97" spans="1:12" x14ac:dyDescent="0.2">
      <c r="B97" s="13"/>
      <c r="C97" s="13"/>
      <c r="D97" s="13"/>
      <c r="E97" s="13"/>
      <c r="F97" s="13"/>
      <c r="G97" s="13"/>
      <c r="I97"/>
      <c r="K97"/>
      <c r="L97"/>
    </row>
    <row r="98" spans="1:12" x14ac:dyDescent="0.2">
      <c r="B98" s="6" t="s">
        <v>36</v>
      </c>
      <c r="C98" s="7" t="s">
        <v>37</v>
      </c>
      <c r="D98" s="7" t="s">
        <v>38</v>
      </c>
      <c r="E98" s="30"/>
      <c r="F98" s="30"/>
      <c r="G98" s="30"/>
      <c r="I98"/>
      <c r="L98"/>
    </row>
    <row r="99" spans="1:12" x14ac:dyDescent="0.2">
      <c r="B99" s="40">
        <v>20.714864730834961</v>
      </c>
      <c r="C99" s="40">
        <v>21.743024826049805</v>
      </c>
      <c r="D99" s="40">
        <v>25.218416213989258</v>
      </c>
      <c r="E99" s="36"/>
      <c r="F99" s="36"/>
      <c r="G99" s="36"/>
      <c r="I99"/>
      <c r="L99"/>
    </row>
    <row r="100" spans="1:12" x14ac:dyDescent="0.2">
      <c r="B100" s="40">
        <v>20.705694198608398</v>
      </c>
      <c r="C100" s="40">
        <v>21.771030426025391</v>
      </c>
      <c r="D100" s="40">
        <v>25.105438232421875</v>
      </c>
      <c r="E100" s="36"/>
      <c r="F100" s="36"/>
      <c r="G100" s="36"/>
      <c r="I100"/>
      <c r="L100"/>
    </row>
    <row r="101" spans="1:12" x14ac:dyDescent="0.2">
      <c r="B101" s="40">
        <v>20.733554840087891</v>
      </c>
      <c r="C101" s="40">
        <v>21.684310913085938</v>
      </c>
      <c r="D101" s="40">
        <v>25.083209991455078</v>
      </c>
      <c r="E101" s="36"/>
      <c r="F101" s="36"/>
      <c r="G101" s="36"/>
      <c r="I101"/>
    </row>
    <row r="102" spans="1:12" x14ac:dyDescent="0.2">
      <c r="A102" s="17" t="s">
        <v>3</v>
      </c>
      <c r="B102" s="18">
        <f t="shared" ref="B102:D102" si="29">AVERAGE(B99:B101)</f>
        <v>20.718037923177082</v>
      </c>
      <c r="C102" s="20">
        <f t="shared" si="29"/>
        <v>21.732788721720379</v>
      </c>
      <c r="D102" s="19">
        <f t="shared" si="29"/>
        <v>25.135688145955402</v>
      </c>
      <c r="E102" s="18"/>
      <c r="F102" s="18"/>
      <c r="G102" s="18"/>
      <c r="I102"/>
    </row>
    <row r="103" spans="1:12" x14ac:dyDescent="0.2">
      <c r="A103" s="17" t="s">
        <v>5</v>
      </c>
      <c r="B103" s="5">
        <f>B102-B102</f>
        <v>0</v>
      </c>
      <c r="C103" s="21">
        <f>C102-B102</f>
        <v>1.0147507985432966</v>
      </c>
      <c r="D103" s="21">
        <f>D102-B102</f>
        <v>4.4176502227783203</v>
      </c>
      <c r="E103" s="5"/>
      <c r="F103" s="5"/>
      <c r="G103" s="5"/>
      <c r="I103"/>
    </row>
    <row r="104" spans="1:12" x14ac:dyDescent="0.2">
      <c r="A104" s="17" t="s">
        <v>7</v>
      </c>
      <c r="B104" s="5">
        <f t="shared" ref="B104:D104" si="30">2^-B103</f>
        <v>1</v>
      </c>
      <c r="C104" s="21">
        <f t="shared" si="30"/>
        <v>0.49491380891375669</v>
      </c>
      <c r="D104" s="21">
        <f t="shared" si="30"/>
        <v>4.6790186106902866E-2</v>
      </c>
      <c r="E104" s="5"/>
      <c r="F104" s="5"/>
      <c r="G104" s="5"/>
      <c r="I104"/>
    </row>
    <row r="105" spans="1:12" x14ac:dyDescent="0.2">
      <c r="B105" s="13"/>
      <c r="C105" s="13"/>
      <c r="D105" s="13"/>
      <c r="E105" s="13"/>
      <c r="F105" s="13"/>
      <c r="G105" s="13"/>
      <c r="I105"/>
    </row>
    <row r="106" spans="1:12" x14ac:dyDescent="0.2">
      <c r="B106" s="6" t="s">
        <v>39</v>
      </c>
      <c r="C106" s="7" t="s">
        <v>40</v>
      </c>
      <c r="D106" s="7" t="s">
        <v>41</v>
      </c>
      <c r="E106" s="30"/>
      <c r="F106" s="30"/>
      <c r="G106" s="30"/>
      <c r="I106"/>
    </row>
    <row r="107" spans="1:12" x14ac:dyDescent="0.2">
      <c r="B107" s="40">
        <v>22.813346862792969</v>
      </c>
      <c r="C107" s="40">
        <v>21.351091384887695</v>
      </c>
      <c r="D107" s="40">
        <v>22.854394912719727</v>
      </c>
      <c r="E107" s="36"/>
      <c r="F107" s="36"/>
      <c r="G107" s="36"/>
      <c r="I107"/>
    </row>
    <row r="108" spans="1:12" x14ac:dyDescent="0.2">
      <c r="B108" s="40">
        <v>22.786087036132812</v>
      </c>
      <c r="C108" s="40">
        <v>21.331336975097656</v>
      </c>
      <c r="D108" s="40">
        <v>22.836635589599609</v>
      </c>
      <c r="E108" s="36"/>
      <c r="F108" s="36"/>
      <c r="G108" s="36"/>
      <c r="I108"/>
    </row>
    <row r="109" spans="1:12" x14ac:dyDescent="0.2">
      <c r="B109" s="40">
        <v>22.79368782043457</v>
      </c>
      <c r="C109" s="40">
        <v>21.441141128540039</v>
      </c>
      <c r="D109" s="40">
        <v>22.681785583496094</v>
      </c>
      <c r="E109" s="36"/>
      <c r="F109" s="36"/>
      <c r="G109" s="36"/>
      <c r="I109"/>
    </row>
    <row r="110" spans="1:12" x14ac:dyDescent="0.2">
      <c r="A110" s="17" t="s">
        <v>3</v>
      </c>
      <c r="B110" s="27">
        <f>AVERAGE(B107:B109)</f>
        <v>22.797707239786785</v>
      </c>
      <c r="C110" s="28">
        <f t="shared" ref="C110:D110" si="31">AVERAGE(C107:C109)</f>
        <v>21.374523162841797</v>
      </c>
      <c r="D110" s="20">
        <f t="shared" si="31"/>
        <v>22.790938695271809</v>
      </c>
      <c r="E110" s="18"/>
      <c r="F110" s="18"/>
      <c r="G110" s="18"/>
    </row>
    <row r="111" spans="1:12" x14ac:dyDescent="0.2">
      <c r="A111" s="17" t="s">
        <v>5</v>
      </c>
      <c r="B111" s="5">
        <f>B110-B110</f>
        <v>0</v>
      </c>
      <c r="C111" s="21">
        <f>C110-B110</f>
        <v>-1.4231840769449882</v>
      </c>
      <c r="D111" s="21">
        <f>D110-B110</f>
        <v>-6.7685445149763268E-3</v>
      </c>
      <c r="E111" s="5"/>
      <c r="F111" s="5"/>
      <c r="G111" s="5"/>
    </row>
    <row r="112" spans="1:12" x14ac:dyDescent="0.2">
      <c r="A112" s="17" t="s">
        <v>7</v>
      </c>
      <c r="B112" s="5">
        <f t="shared" ref="B112:D112" si="32">2^-B111</f>
        <v>1</v>
      </c>
      <c r="C112" s="21">
        <f t="shared" si="32"/>
        <v>2.6817673345040647</v>
      </c>
      <c r="D112" s="21">
        <f t="shared" si="32"/>
        <v>1.004702620322222</v>
      </c>
      <c r="E112" s="5"/>
      <c r="F112" s="5"/>
      <c r="G112" s="5"/>
    </row>
    <row r="114" spans="1:11" x14ac:dyDescent="0.2">
      <c r="B114" s="6" t="s">
        <v>42</v>
      </c>
      <c r="C114" s="7" t="s">
        <v>43</v>
      </c>
      <c r="D114" s="7" t="s">
        <v>44</v>
      </c>
    </row>
    <row r="115" spans="1:11" x14ac:dyDescent="0.2">
      <c r="B115" s="40">
        <v>21.046085357666016</v>
      </c>
      <c r="C115" s="40"/>
      <c r="D115" s="40">
        <v>23.094522476196289</v>
      </c>
    </row>
    <row r="116" spans="1:11" x14ac:dyDescent="0.2">
      <c r="B116" s="40">
        <v>21.360177993774414</v>
      </c>
      <c r="C116" s="40">
        <v>21.491025924682617</v>
      </c>
      <c r="D116" s="40">
        <v>23.098045349121094</v>
      </c>
      <c r="K116"/>
    </row>
    <row r="117" spans="1:11" x14ac:dyDescent="0.2">
      <c r="B117" s="40">
        <v>21.510578155517578</v>
      </c>
      <c r="C117" s="40">
        <v>21.443477630615234</v>
      </c>
      <c r="D117" s="40"/>
      <c r="K117"/>
    </row>
    <row r="118" spans="1:11" x14ac:dyDescent="0.2">
      <c r="A118" s="17" t="s">
        <v>3</v>
      </c>
      <c r="B118" s="27">
        <f>AVERAGE(B115:B117)</f>
        <v>21.305613835652668</v>
      </c>
      <c r="C118" s="28">
        <f t="shared" ref="C118:D118" si="33">AVERAGE(C115:C117)</f>
        <v>21.467251777648926</v>
      </c>
      <c r="D118" s="20">
        <f t="shared" si="33"/>
        <v>23.096283912658691</v>
      </c>
      <c r="K118"/>
    </row>
    <row r="119" spans="1:11" x14ac:dyDescent="0.2">
      <c r="A119" s="17" t="s">
        <v>5</v>
      </c>
      <c r="B119" s="5">
        <f>B118-B118</f>
        <v>0</v>
      </c>
      <c r="C119" s="21">
        <f>C118-B118</f>
        <v>0.16163794199625769</v>
      </c>
      <c r="D119" s="21">
        <f>D118-B118</f>
        <v>1.7906700770060233</v>
      </c>
    </row>
    <row r="120" spans="1:11" x14ac:dyDescent="0.2">
      <c r="A120" s="17" t="s">
        <v>7</v>
      </c>
      <c r="B120" s="5">
        <f t="shared" ref="B120:D120" si="34">2^-B119</f>
        <v>1</v>
      </c>
      <c r="C120" s="21">
        <f t="shared" si="34"/>
        <v>0.89400949436832522</v>
      </c>
      <c r="D120" s="21">
        <f t="shared" si="34"/>
        <v>0.28903776773910556</v>
      </c>
    </row>
    <row r="137" spans="1:11" x14ac:dyDescent="0.2">
      <c r="K137"/>
    </row>
    <row r="138" spans="1:11" x14ac:dyDescent="0.2">
      <c r="B138" s="30"/>
      <c r="C138" s="30"/>
      <c r="D138" s="30"/>
      <c r="E138" s="30"/>
      <c r="F138" s="30"/>
      <c r="G138" s="30"/>
      <c r="K138"/>
    </row>
    <row r="139" spans="1:11" x14ac:dyDescent="0.2">
      <c r="K139"/>
    </row>
    <row r="142" spans="1:11" x14ac:dyDescent="0.2">
      <c r="A142" s="17"/>
      <c r="B142" s="29"/>
      <c r="C142" s="33"/>
      <c r="D142" s="33"/>
      <c r="E142" s="18"/>
      <c r="F142" s="33"/>
      <c r="G142" s="33"/>
    </row>
    <row r="143" spans="1:11" x14ac:dyDescent="0.2">
      <c r="A143" s="17"/>
      <c r="B143" s="5"/>
      <c r="C143" s="5"/>
      <c r="D143" s="5"/>
      <c r="E143" s="5"/>
      <c r="F143" s="5"/>
      <c r="G143" s="5"/>
    </row>
    <row r="144" spans="1:11" x14ac:dyDescent="0.2">
      <c r="A144" s="17"/>
      <c r="B144" s="5"/>
      <c r="C144" s="5"/>
      <c r="D144" s="5"/>
      <c r="E144" s="5"/>
      <c r="F144" s="5"/>
      <c r="G144" s="5"/>
    </row>
    <row r="158" spans="10:11" x14ac:dyDescent="0.2">
      <c r="J158"/>
      <c r="K158"/>
    </row>
    <row r="159" spans="10:11" x14ac:dyDescent="0.2">
      <c r="J159"/>
      <c r="K159"/>
    </row>
    <row r="160" spans="10:11" x14ac:dyDescent="0.2">
      <c r="J160"/>
      <c r="K160"/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60"/>
  <sheetViews>
    <sheetView topLeftCell="F1" zoomScale="70" zoomScaleNormal="70" workbookViewId="0">
      <selection activeCell="AA18" sqref="AA18"/>
    </sheetView>
  </sheetViews>
  <sheetFormatPr baseColWidth="10" defaultColWidth="11.5" defaultRowHeight="15" x14ac:dyDescent="0.2"/>
  <cols>
    <col min="1" max="1" width="11.5" style="3"/>
    <col min="2" max="2" width="13.5" style="3" customWidth="1"/>
    <col min="3" max="7" width="11.5" style="3"/>
    <col min="8" max="8" width="5.5" style="3" customWidth="1"/>
    <col min="9" max="9" width="7.6640625" style="3" customWidth="1"/>
    <col min="10" max="10" width="8.83203125" style="3" customWidth="1"/>
    <col min="11" max="11" width="9.5" style="3" customWidth="1"/>
    <col min="12" max="13" width="10.1640625" style="3" customWidth="1"/>
    <col min="14" max="15" width="10" style="3" customWidth="1"/>
    <col min="16" max="16" width="13" style="3" customWidth="1"/>
    <col min="17" max="17" width="8" style="3" customWidth="1"/>
    <col min="18" max="18" width="9.83203125" style="3" customWidth="1"/>
    <col min="19" max="19" width="10" style="3" customWidth="1"/>
    <col min="20" max="21" width="9.33203125" style="3" customWidth="1"/>
    <col min="22" max="23" width="9.1640625" style="3" customWidth="1"/>
    <col min="24" max="25" width="11.5" style="3"/>
    <col min="26" max="26" width="14.33203125" style="3" customWidth="1"/>
    <col min="27" max="16384" width="11.5" style="3"/>
  </cols>
  <sheetData>
    <row r="1" spans="1:40" ht="20" thickBot="1" x14ac:dyDescent="0.3">
      <c r="A1" s="1" t="s">
        <v>49</v>
      </c>
      <c r="B1" s="2" t="s">
        <v>0</v>
      </c>
      <c r="I1" s="4"/>
      <c r="P1" s="5"/>
      <c r="Q1" s="5"/>
      <c r="AA1" s="3" t="s">
        <v>57</v>
      </c>
    </row>
    <row r="2" spans="1:40" x14ac:dyDescent="0.2">
      <c r="B2" s="6" t="s">
        <v>13</v>
      </c>
      <c r="C2" s="7" t="s">
        <v>14</v>
      </c>
      <c r="D2" s="7" t="s">
        <v>15</v>
      </c>
      <c r="E2" s="30"/>
      <c r="F2" s="30"/>
      <c r="G2" s="30"/>
      <c r="I2" s="8" t="s">
        <v>16</v>
      </c>
      <c r="J2" s="9">
        <v>1</v>
      </c>
      <c r="K2" s="9">
        <v>2</v>
      </c>
      <c r="L2" s="9">
        <v>3</v>
      </c>
      <c r="M2" s="9"/>
      <c r="N2" s="9"/>
      <c r="O2" s="9"/>
      <c r="P2" s="10" t="s">
        <v>1</v>
      </c>
      <c r="Q2" s="10"/>
      <c r="R2" s="9" t="s">
        <v>10</v>
      </c>
      <c r="S2" s="9" t="s">
        <v>11</v>
      </c>
      <c r="T2" s="9" t="s">
        <v>12</v>
      </c>
      <c r="U2" s="9"/>
      <c r="V2" s="9"/>
      <c r="W2" s="11"/>
      <c r="AA2" s="3" t="s">
        <v>9</v>
      </c>
      <c r="AB2" s="3" t="s">
        <v>46</v>
      </c>
      <c r="AC2" s="3" t="s">
        <v>47</v>
      </c>
    </row>
    <row r="3" spans="1:40" x14ac:dyDescent="0.2">
      <c r="B3" s="42">
        <v>26.219615936279297</v>
      </c>
      <c r="C3" s="42">
        <v>27.202533721923828</v>
      </c>
      <c r="D3" s="41">
        <v>25.336503982543945</v>
      </c>
      <c r="E3" s="36"/>
      <c r="F3" s="42"/>
      <c r="G3" s="36"/>
      <c r="I3" s="12"/>
      <c r="J3" s="13" t="s">
        <v>2</v>
      </c>
      <c r="P3" s="5"/>
      <c r="Q3" s="5"/>
      <c r="W3" s="14"/>
      <c r="Z3" s="3" t="s">
        <v>16</v>
      </c>
      <c r="AA3" s="3">
        <v>16.149486282227542</v>
      </c>
      <c r="AB3" s="3">
        <v>4.1584382104804467</v>
      </c>
      <c r="AC3" s="3">
        <v>79.692075507292003</v>
      </c>
      <c r="AL3" s="15"/>
      <c r="AM3" s="15"/>
      <c r="AN3" s="15"/>
    </row>
    <row r="4" spans="1:40" x14ac:dyDescent="0.2">
      <c r="B4" s="42">
        <v>26.32415771484375</v>
      </c>
      <c r="C4" s="42">
        <v>27.205175399780273</v>
      </c>
      <c r="D4" s="41">
        <v>25.310213088989258</v>
      </c>
      <c r="E4" s="36"/>
      <c r="F4" s="42"/>
      <c r="G4" s="36"/>
      <c r="I4" s="12"/>
      <c r="J4">
        <v>1</v>
      </c>
      <c r="K4" s="3">
        <v>2.1597380986460584</v>
      </c>
      <c r="L4">
        <v>0.39677279500072471</v>
      </c>
      <c r="M4"/>
      <c r="P4" s="5">
        <f>SUM(J4:O4)</f>
        <v>3.5565108936467831</v>
      </c>
      <c r="Q4" s="5"/>
      <c r="R4" s="15">
        <f>J4/P4*100</f>
        <v>28.11744515632898</v>
      </c>
      <c r="S4" s="15">
        <f>K4/P4*100</f>
        <v>60.726317540714781</v>
      </c>
      <c r="T4" s="15">
        <f>L4/P4*100</f>
        <v>11.156237302956239</v>
      </c>
      <c r="U4" s="15"/>
      <c r="V4" s="15"/>
      <c r="W4" s="15"/>
      <c r="Z4" s="3" t="s">
        <v>17</v>
      </c>
      <c r="AA4" s="3">
        <v>6.3153884032015108</v>
      </c>
      <c r="AB4" s="3">
        <v>24.088432045577367</v>
      </c>
      <c r="AC4" s="3">
        <v>69.596179551221113</v>
      </c>
      <c r="AL4" s="15"/>
      <c r="AM4" s="15"/>
      <c r="AN4" s="15"/>
    </row>
    <row r="5" spans="1:40" x14ac:dyDescent="0.2">
      <c r="B5" s="42">
        <v>26.498996734619141</v>
      </c>
      <c r="C5" s="42">
        <v>27.174615859985352</v>
      </c>
      <c r="D5" s="41">
        <v>25.488054275512695</v>
      </c>
      <c r="E5" s="36"/>
      <c r="F5" s="42"/>
      <c r="G5" s="36"/>
      <c r="I5" s="12"/>
      <c r="J5" s="13" t="s">
        <v>49</v>
      </c>
      <c r="P5" s="5"/>
      <c r="Q5" s="5"/>
      <c r="W5" s="14"/>
      <c r="X5" s="16">
        <f>SUM(R4:W4)</f>
        <v>100</v>
      </c>
      <c r="Y5" s="16"/>
      <c r="Z5" s="3" t="s">
        <v>18</v>
      </c>
      <c r="AA5" s="3">
        <v>24.589488993288999</v>
      </c>
      <c r="AB5" s="3">
        <v>9.152868063707297</v>
      </c>
      <c r="AC5" s="3">
        <v>66.257642943003702</v>
      </c>
      <c r="AL5" s="15"/>
      <c r="AM5" s="15"/>
      <c r="AN5" s="15"/>
    </row>
    <row r="6" spans="1:40" x14ac:dyDescent="0.2">
      <c r="A6" s="17" t="s">
        <v>3</v>
      </c>
      <c r="B6" s="18">
        <f>AVERAGE(B3:B5)</f>
        <v>26.34759012858073</v>
      </c>
      <c r="C6" s="19">
        <f t="shared" ref="C6:D6" si="0">AVERAGE(C3:C5)</f>
        <v>27.194108327229817</v>
      </c>
      <c r="D6" s="19">
        <f t="shared" si="0"/>
        <v>25.378257115681965</v>
      </c>
      <c r="E6" s="18"/>
      <c r="F6" s="33"/>
      <c r="G6" s="33"/>
      <c r="I6" s="12" t="s">
        <v>4</v>
      </c>
      <c r="J6" s="5">
        <v>1</v>
      </c>
      <c r="K6" s="5">
        <v>0.55612527092727837</v>
      </c>
      <c r="L6" s="5">
        <v>1.9579351928509556</v>
      </c>
      <c r="M6" s="5"/>
      <c r="N6" s="5"/>
      <c r="O6" s="5"/>
      <c r="P6" s="5">
        <f>SUM(J6:O6)</f>
        <v>3.5140604637782342</v>
      </c>
      <c r="Q6" s="5"/>
      <c r="R6" s="15">
        <f>J6/P6*100</f>
        <v>28.45710853036444</v>
      </c>
      <c r="S6" s="15">
        <f>K6/P6*100</f>
        <v>15.825717191255887</v>
      </c>
      <c r="T6" s="15">
        <f>L6/P6*100</f>
        <v>55.717174278379666</v>
      </c>
      <c r="U6" s="15"/>
      <c r="V6" s="15"/>
      <c r="W6" s="15"/>
      <c r="Z6" s="3" t="s">
        <v>32</v>
      </c>
      <c r="AA6" s="3">
        <v>1.9702468805530975</v>
      </c>
      <c r="AB6" s="3">
        <v>17.104868664262607</v>
      </c>
      <c r="AC6" s="3">
        <v>80.924884455184298</v>
      </c>
      <c r="AL6" s="15"/>
    </row>
    <row r="7" spans="1:40" ht="16" thickBot="1" x14ac:dyDescent="0.25">
      <c r="A7" s="17" t="s">
        <v>5</v>
      </c>
      <c r="B7" s="5">
        <f>B6-B6</f>
        <v>0</v>
      </c>
      <c r="C7" s="21">
        <f>C6-B6</f>
        <v>0.84651819864908617</v>
      </c>
      <c r="D7" s="21">
        <f>D6-B6</f>
        <v>-0.96933301289876539</v>
      </c>
      <c r="E7" s="5"/>
      <c r="F7" s="5"/>
      <c r="G7" s="5"/>
      <c r="I7" s="22" t="s">
        <v>6</v>
      </c>
      <c r="J7" s="23">
        <f t="shared" ref="J7:L7" si="1">J6/J4</f>
        <v>1</v>
      </c>
      <c r="K7" s="23">
        <f t="shared" si="1"/>
        <v>0.25749662483423974</v>
      </c>
      <c r="L7" s="23">
        <f t="shared" si="1"/>
        <v>4.9346508065084942</v>
      </c>
      <c r="M7" s="23"/>
      <c r="N7" s="23"/>
      <c r="O7" s="23"/>
      <c r="P7" s="23">
        <f>SUM(J7:O7)</f>
        <v>6.1921474313427343</v>
      </c>
      <c r="Q7" s="23"/>
      <c r="R7" s="24">
        <f>J7/P7*100</f>
        <v>16.149486282227542</v>
      </c>
      <c r="S7" s="24">
        <f>K7/P7*100</f>
        <v>4.1584382104804467</v>
      </c>
      <c r="T7" s="24">
        <f>L7/P7*100</f>
        <v>79.692075507292003</v>
      </c>
      <c r="U7" s="24"/>
      <c r="V7" s="24"/>
      <c r="W7" s="24"/>
      <c r="X7" s="16">
        <f>SUM(R6:W6)</f>
        <v>100</v>
      </c>
      <c r="Y7" s="16"/>
      <c r="Z7" s="3" t="s">
        <v>27</v>
      </c>
      <c r="AA7" s="3">
        <v>2.3293723389002801</v>
      </c>
      <c r="AB7" s="3">
        <v>12.220857171202852</v>
      </c>
      <c r="AC7" s="3">
        <v>85.449770489896864</v>
      </c>
      <c r="AL7" s="15"/>
    </row>
    <row r="8" spans="1:40" ht="16" thickBot="1" x14ac:dyDescent="0.25">
      <c r="A8" s="17" t="s">
        <v>7</v>
      </c>
      <c r="B8" s="5">
        <f t="shared" ref="B8:D8" si="2">2^-B7</f>
        <v>1</v>
      </c>
      <c r="C8" s="21">
        <f t="shared" si="2"/>
        <v>0.55612527092727837</v>
      </c>
      <c r="D8" s="21">
        <f t="shared" si="2"/>
        <v>1.9579351928509556</v>
      </c>
      <c r="E8" s="5"/>
      <c r="F8" s="5"/>
      <c r="G8" s="5"/>
      <c r="P8" s="5"/>
      <c r="Q8" s="5"/>
      <c r="X8" s="16">
        <f>SUM(R7:W7)</f>
        <v>100</v>
      </c>
      <c r="Y8" s="16"/>
      <c r="Z8" s="3" t="s">
        <v>28</v>
      </c>
      <c r="AA8" s="3">
        <v>16.649516679312573</v>
      </c>
      <c r="AB8" s="3">
        <v>16.473427585037882</v>
      </c>
      <c r="AC8" s="3">
        <v>66.877055735649549</v>
      </c>
      <c r="AL8" s="15"/>
    </row>
    <row r="9" spans="1:40" x14ac:dyDescent="0.2">
      <c r="B9" s="5"/>
      <c r="C9" s="5"/>
      <c r="D9" s="5"/>
      <c r="E9" s="5"/>
      <c r="F9" s="5"/>
      <c r="G9" s="5"/>
      <c r="I9" s="8" t="s">
        <v>17</v>
      </c>
      <c r="J9" s="9">
        <v>1</v>
      </c>
      <c r="K9" s="9">
        <v>2</v>
      </c>
      <c r="L9" s="9">
        <v>3</v>
      </c>
      <c r="M9" s="9"/>
      <c r="N9" s="9"/>
      <c r="O9" s="9"/>
      <c r="P9" s="10" t="s">
        <v>1</v>
      </c>
      <c r="Q9" s="10"/>
      <c r="R9" s="9" t="s">
        <v>10</v>
      </c>
      <c r="S9" s="9" t="s">
        <v>11</v>
      </c>
      <c r="T9" s="9" t="s">
        <v>12</v>
      </c>
      <c r="U9" s="9"/>
      <c r="V9" s="9"/>
      <c r="W9" s="11"/>
      <c r="Z9" s="3" t="s">
        <v>29</v>
      </c>
      <c r="AA9" s="3">
        <v>18.563757100005009</v>
      </c>
      <c r="AB9" s="3">
        <v>25.046263272513507</v>
      </c>
      <c r="AC9" s="3">
        <v>56.38997962748148</v>
      </c>
      <c r="AL9" s="15"/>
    </row>
    <row r="10" spans="1:40" x14ac:dyDescent="0.2">
      <c r="B10" s="6" t="s">
        <v>19</v>
      </c>
      <c r="C10" s="7" t="s">
        <v>20</v>
      </c>
      <c r="D10" s="7" t="s">
        <v>21</v>
      </c>
      <c r="E10" s="30"/>
      <c r="F10" s="30"/>
      <c r="G10" s="30"/>
      <c r="I10" s="12"/>
      <c r="J10" s="13" t="s">
        <v>2</v>
      </c>
      <c r="P10" s="5"/>
      <c r="Q10" s="5"/>
      <c r="W10" s="14"/>
    </row>
    <row r="11" spans="1:40" x14ac:dyDescent="0.2">
      <c r="B11" s="41">
        <v>28.245367050170898</v>
      </c>
      <c r="C11" s="41">
        <v>27.155092239379883</v>
      </c>
      <c r="D11" s="41">
        <v>26.843551635742188</v>
      </c>
      <c r="E11" s="36"/>
      <c r="F11" s="36"/>
      <c r="G11" s="36"/>
      <c r="I11" s="12"/>
      <c r="J11" s="34">
        <v>1</v>
      </c>
      <c r="K11" s="34">
        <v>0.68549225699362426</v>
      </c>
      <c r="L11" s="34">
        <v>0.31843458936115104</v>
      </c>
      <c r="M11" s="34"/>
      <c r="N11" s="34"/>
      <c r="O11" s="34"/>
      <c r="P11" s="5">
        <f>SUM(J11:O11)</f>
        <v>2.003926846354775</v>
      </c>
      <c r="Q11" s="5"/>
      <c r="R11" s="15">
        <f>J11/P11*100</f>
        <v>49.902021214948093</v>
      </c>
      <c r="S11" s="15">
        <f>K11/P11*100</f>
        <v>34.20744915117848</v>
      </c>
      <c r="T11" s="15">
        <f>L11/P11*100</f>
        <v>15.890529633873443</v>
      </c>
      <c r="U11" s="15"/>
      <c r="V11" s="15"/>
      <c r="W11" s="15"/>
      <c r="Z11" s="3" t="s">
        <v>62</v>
      </c>
      <c r="AA11" s="3">
        <f>AVERAGE(AA3:AA5)</f>
        <v>15.684787892906016</v>
      </c>
      <c r="AB11" s="3">
        <f t="shared" ref="AB11:AC11" si="3">AVERAGE(AB3:AB5)</f>
        <v>12.466579439921704</v>
      </c>
      <c r="AC11" s="3">
        <f t="shared" si="3"/>
        <v>71.848632667172282</v>
      </c>
    </row>
    <row r="12" spans="1:40" x14ac:dyDescent="0.2">
      <c r="B12" s="41">
        <v>28.368886947631836</v>
      </c>
      <c r="C12" s="41">
        <v>27.17436408996582</v>
      </c>
      <c r="D12" s="41">
        <v>26.740749359130859</v>
      </c>
      <c r="E12" s="36"/>
      <c r="F12" s="36"/>
      <c r="G12" s="36"/>
      <c r="I12" s="12"/>
      <c r="J12" s="13" t="s">
        <v>49</v>
      </c>
      <c r="P12" s="5"/>
      <c r="Q12" s="5"/>
      <c r="W12" s="14"/>
      <c r="X12" s="16">
        <f>SUM(R11:W11)</f>
        <v>100.00000000000001</v>
      </c>
      <c r="Y12" s="16"/>
      <c r="Z12" s="3" t="s">
        <v>50</v>
      </c>
      <c r="AA12" s="35">
        <f>AVERAGE(AA6:AA9)</f>
        <v>9.8782232496927413</v>
      </c>
      <c r="AB12" s="35">
        <f>AVERAGE(AB6:AB9)</f>
        <v>17.711354173254215</v>
      </c>
      <c r="AC12" s="35">
        <f>AVERAGE(AC6:AC9)</f>
        <v>72.410422577053041</v>
      </c>
      <c r="AE12" s="35"/>
      <c r="AK12" s="35"/>
      <c r="AL12" s="35"/>
      <c r="AM12" s="35"/>
      <c r="AN12" s="35"/>
    </row>
    <row r="13" spans="1:40" x14ac:dyDescent="0.2">
      <c r="B13" s="41">
        <v>29.195598602294922</v>
      </c>
      <c r="C13" s="41">
        <v>27.320568084716797</v>
      </c>
      <c r="D13" s="41"/>
      <c r="E13" s="36"/>
      <c r="F13" s="36"/>
      <c r="G13" s="36"/>
      <c r="I13" s="12" t="s">
        <v>4</v>
      </c>
      <c r="J13" s="5">
        <v>1</v>
      </c>
      <c r="K13" s="5">
        <v>2.6146346980004576</v>
      </c>
      <c r="L13" s="5">
        <v>3.5091793950888852</v>
      </c>
      <c r="M13" s="5"/>
      <c r="N13" s="5"/>
      <c r="O13" s="5"/>
      <c r="P13" s="5">
        <f>SUM(J13:O13)</f>
        <v>7.1238140930893428</v>
      </c>
      <c r="Q13" s="5"/>
      <c r="R13" s="15">
        <f>J13/P13*100</f>
        <v>14.037424151341602</v>
      </c>
      <c r="S13" s="15">
        <f>K13/P13*100</f>
        <v>36.70273625664737</v>
      </c>
      <c r="T13" s="15">
        <f>L13/P13*100</f>
        <v>49.259839592011026</v>
      </c>
      <c r="U13" s="15"/>
      <c r="V13" s="15"/>
      <c r="W13" s="15"/>
      <c r="Z13" s="3" t="s">
        <v>22</v>
      </c>
      <c r="AA13" s="35">
        <f>STDEV(AA3:AA5)</f>
        <v>9.1459087322658927</v>
      </c>
      <c r="AB13" s="35">
        <f>STDEV(AB3:AB5)</f>
        <v>10.369989193841516</v>
      </c>
      <c r="AC13" s="35">
        <f>STDEV(AC3:AC5)</f>
        <v>6.9947232511923625</v>
      </c>
      <c r="AD13" s="35"/>
      <c r="AE13" s="35"/>
      <c r="AK13" s="35"/>
      <c r="AL13" s="35"/>
      <c r="AM13" s="35"/>
      <c r="AN13" s="35"/>
    </row>
    <row r="14" spans="1:40" ht="16" thickBot="1" x14ac:dyDescent="0.25">
      <c r="A14" s="17" t="s">
        <v>3</v>
      </c>
      <c r="B14" s="27">
        <f t="shared" ref="B14:D14" si="4">AVERAGE(B11:B13)</f>
        <v>28.603284200032551</v>
      </c>
      <c r="C14" s="28">
        <f t="shared" si="4"/>
        <v>27.2166748046875</v>
      </c>
      <c r="D14" s="20">
        <f t="shared" si="4"/>
        <v>26.792150497436523</v>
      </c>
      <c r="E14" s="18"/>
      <c r="F14" s="18"/>
      <c r="G14" s="33"/>
      <c r="I14" s="22" t="s">
        <v>6</v>
      </c>
      <c r="J14" s="23">
        <f t="shared" ref="J14:L14" si="5">J13/J11</f>
        <v>1</v>
      </c>
      <c r="K14" s="23">
        <f t="shared" si="5"/>
        <v>3.8142439558216283</v>
      </c>
      <c r="L14" s="23">
        <f t="shared" si="5"/>
        <v>11.020094902783837</v>
      </c>
      <c r="M14" s="23"/>
      <c r="N14" s="23"/>
      <c r="O14" s="23"/>
      <c r="P14" s="23">
        <f>SUM(J14:O14)</f>
        <v>15.834338858605467</v>
      </c>
      <c r="Q14" s="23"/>
      <c r="R14" s="24">
        <f>J14/P14*100</f>
        <v>6.3153884032015108</v>
      </c>
      <c r="S14" s="24">
        <f>K14/P14*100</f>
        <v>24.088432045577367</v>
      </c>
      <c r="T14" s="24">
        <f>L14/P14*100</f>
        <v>69.596179551221113</v>
      </c>
      <c r="U14" s="24"/>
      <c r="V14" s="24"/>
      <c r="W14" s="24"/>
      <c r="X14" s="16">
        <f>SUM(R13:W13)</f>
        <v>100</v>
      </c>
      <c r="Y14" s="16"/>
      <c r="Z14" s="3" t="s">
        <v>30</v>
      </c>
      <c r="AA14" s="35">
        <f>STDEV(AA6:AA9)</f>
        <v>8.9593555070138091</v>
      </c>
      <c r="AB14" s="35">
        <f>STDEV(AB6:AB9)</f>
        <v>5.3493530990317302</v>
      </c>
      <c r="AC14" s="35">
        <f>STDEV(AC6:AC9)</f>
        <v>13.289010446836111</v>
      </c>
      <c r="AD14" s="35"/>
      <c r="AE14" s="35"/>
      <c r="AK14" s="35"/>
      <c r="AL14" s="35"/>
      <c r="AM14" s="35"/>
      <c r="AN14" s="35"/>
    </row>
    <row r="15" spans="1:40" ht="16" thickBot="1" x14ac:dyDescent="0.25">
      <c r="A15" s="17" t="s">
        <v>5</v>
      </c>
      <c r="B15" s="5">
        <f>B14-B14</f>
        <v>0</v>
      </c>
      <c r="C15" s="21">
        <f>C14-B14</f>
        <v>-1.3866093953450509</v>
      </c>
      <c r="D15" s="21">
        <f>D14-B14</f>
        <v>-1.8111337025960275</v>
      </c>
      <c r="E15" s="5"/>
      <c r="F15" s="5"/>
      <c r="G15" s="5"/>
      <c r="K15" s="5"/>
      <c r="L15" s="5"/>
      <c r="M15" s="5"/>
      <c r="N15" s="5"/>
      <c r="O15" s="5"/>
      <c r="P15" s="5"/>
      <c r="Q15" s="5"/>
      <c r="S15" s="15"/>
      <c r="T15" s="15"/>
      <c r="U15" s="15"/>
      <c r="V15" s="15"/>
      <c r="W15" s="15"/>
      <c r="X15" s="16">
        <f>SUM(R14:W14)</f>
        <v>99.999999999999986</v>
      </c>
      <c r="Y15" s="16"/>
      <c r="Z15" s="3" t="s">
        <v>23</v>
      </c>
      <c r="AA15" s="35">
        <f>AA13/SQRT(3)</f>
        <v>5.2803928685574624</v>
      </c>
      <c r="AB15" s="35">
        <f>AB13/SQRT(3)</f>
        <v>5.9871160525579095</v>
      </c>
      <c r="AC15" s="35">
        <f>AC13/SQRT(3)</f>
        <v>4.0384053519828447</v>
      </c>
      <c r="AD15" s="35"/>
      <c r="AE15" s="35"/>
      <c r="AK15" s="35"/>
      <c r="AL15" s="35"/>
      <c r="AM15" s="35"/>
      <c r="AN15" s="35"/>
    </row>
    <row r="16" spans="1:40" x14ac:dyDescent="0.2">
      <c r="A16" s="17" t="s">
        <v>7</v>
      </c>
      <c r="B16" s="5">
        <f t="shared" ref="B16:D16" si="6">2^-B15</f>
        <v>1</v>
      </c>
      <c r="C16" s="21">
        <f t="shared" si="6"/>
        <v>2.6146346980004576</v>
      </c>
      <c r="D16" s="21">
        <f t="shared" si="6"/>
        <v>3.5091793950888852</v>
      </c>
      <c r="E16" s="5"/>
      <c r="F16" s="5"/>
      <c r="G16" s="5"/>
      <c r="I16" s="8" t="s">
        <v>18</v>
      </c>
      <c r="J16" s="9">
        <v>1</v>
      </c>
      <c r="K16" s="9">
        <v>2</v>
      </c>
      <c r="L16" s="9">
        <v>3</v>
      </c>
      <c r="M16" s="9"/>
      <c r="N16" s="9"/>
      <c r="O16" s="9"/>
      <c r="P16" s="10" t="s">
        <v>1</v>
      </c>
      <c r="Q16" s="10"/>
      <c r="R16" s="9" t="s">
        <v>10</v>
      </c>
      <c r="S16" s="9" t="s">
        <v>11</v>
      </c>
      <c r="T16" s="9" t="s">
        <v>12</v>
      </c>
      <c r="U16" s="9"/>
      <c r="V16" s="9"/>
      <c r="W16" s="11"/>
      <c r="Z16" s="3" t="s">
        <v>31</v>
      </c>
      <c r="AA16" s="35">
        <f>AA14/SQRT(4)</f>
        <v>4.4796777535069046</v>
      </c>
      <c r="AB16" s="35">
        <f>AB14/SQRT(4)</f>
        <v>2.6746765495158651</v>
      </c>
      <c r="AC16" s="35">
        <f>AC14/SQRT(4)</f>
        <v>6.6445052234180553</v>
      </c>
      <c r="AD16" s="35"/>
      <c r="AE16" s="35"/>
      <c r="AK16" s="35"/>
      <c r="AL16" s="35"/>
      <c r="AM16" s="35"/>
      <c r="AN16" s="35"/>
    </row>
    <row r="17" spans="1:46" x14ac:dyDescent="0.2">
      <c r="B17" s="5"/>
      <c r="C17" s="5"/>
      <c r="D17" s="5"/>
      <c r="E17" s="5"/>
      <c r="F17" s="5"/>
      <c r="G17" s="5"/>
      <c r="I17" s="12"/>
      <c r="J17" s="13" t="s">
        <v>2</v>
      </c>
      <c r="P17" s="5"/>
      <c r="Q17" s="5"/>
      <c r="W17" s="14"/>
      <c r="AA17" s="35"/>
    </row>
    <row r="18" spans="1:46" x14ac:dyDescent="0.2">
      <c r="B18" s="6" t="s">
        <v>24</v>
      </c>
      <c r="C18" s="7" t="s">
        <v>25</v>
      </c>
      <c r="D18" s="7" t="s">
        <v>26</v>
      </c>
      <c r="E18" s="30"/>
      <c r="F18" s="30"/>
      <c r="G18" s="30"/>
      <c r="I18" s="12"/>
      <c r="J18" s="34">
        <v>1</v>
      </c>
      <c r="K18" s="34">
        <v>6.2121106036139278</v>
      </c>
      <c r="L18" s="34">
        <v>2.5762986807555821</v>
      </c>
      <c r="M18" s="34"/>
      <c r="N18" s="34"/>
      <c r="O18" s="34"/>
      <c r="P18" s="5">
        <f>SUM(J18:O18)</f>
        <v>9.7884092843695107</v>
      </c>
      <c r="Q18" s="5"/>
      <c r="R18" s="15">
        <f>J18/P18*100</f>
        <v>10.216164556960614</v>
      </c>
      <c r="S18" s="15">
        <f>K18/P18*100</f>
        <v>63.463944172559813</v>
      </c>
      <c r="T18" s="15">
        <f>L18/P18*100</f>
        <v>26.319891270479566</v>
      </c>
      <c r="U18" s="15"/>
      <c r="V18" s="15"/>
      <c r="W18" s="15"/>
      <c r="Z18" s="3" t="s">
        <v>8</v>
      </c>
      <c r="AA18" s="35">
        <f>TTEST(AA3:AA5,AA6:AA9,2,2)</f>
        <v>0.43844418635699467</v>
      </c>
      <c r="AB18" s="35">
        <f>TTEST(AB3:AB5,AB6:AB9,2,2)</f>
        <v>0.41659558596927815</v>
      </c>
      <c r="AC18" s="35">
        <f>TTEST(AC3:AC5,AC6:AC9,2,2)</f>
        <v>0.95019958417460226</v>
      </c>
      <c r="AD18" s="35"/>
      <c r="AE18" s="35"/>
      <c r="AK18" s="35"/>
      <c r="AL18" s="35"/>
      <c r="AM18" s="35"/>
      <c r="AN18"/>
    </row>
    <row r="19" spans="1:46" x14ac:dyDescent="0.2">
      <c r="B19" s="41">
        <v>28.660671234130859</v>
      </c>
      <c r="C19" s="41">
        <v>27.534912109375</v>
      </c>
      <c r="D19" s="41">
        <v>25.889738082885742</v>
      </c>
      <c r="E19" s="36"/>
      <c r="F19" s="36"/>
      <c r="G19" s="36"/>
      <c r="I19" s="12"/>
      <c r="J19" s="13" t="s">
        <v>49</v>
      </c>
      <c r="P19" s="5"/>
      <c r="Q19" s="5"/>
      <c r="W19" s="14"/>
      <c r="X19" s="16">
        <f>SUM(R18:W18)</f>
        <v>100</v>
      </c>
      <c r="Y19" s="16"/>
      <c r="AA19" s="35"/>
    </row>
    <row r="20" spans="1:46" x14ac:dyDescent="0.2">
      <c r="B20" s="41">
        <v>28.870088577270508</v>
      </c>
      <c r="C20" s="41">
        <v>27.556869506835938</v>
      </c>
      <c r="D20" s="41">
        <v>26.01704216003418</v>
      </c>
      <c r="E20" s="36"/>
      <c r="F20" s="36"/>
      <c r="G20" s="36"/>
      <c r="I20" s="12" t="s">
        <v>4</v>
      </c>
      <c r="J20" s="5">
        <v>1</v>
      </c>
      <c r="K20" s="5">
        <v>2.312314370077122</v>
      </c>
      <c r="L20" s="5">
        <v>6.9419693166711358</v>
      </c>
      <c r="M20" s="5"/>
      <c r="N20" s="5"/>
      <c r="O20" s="5"/>
      <c r="P20" s="5">
        <f>SUM(J20:O20)</f>
        <v>10.254283686748257</v>
      </c>
      <c r="Q20" s="5"/>
      <c r="R20" s="15">
        <f>J20/P20*100</f>
        <v>9.7520219895253426</v>
      </c>
      <c r="S20" s="15">
        <f>K20/P20*100</f>
        <v>22.549740583687534</v>
      </c>
      <c r="T20" s="15">
        <f>L20/P20*100</f>
        <v>67.698237426787131</v>
      </c>
      <c r="U20" s="15"/>
      <c r="V20" s="15"/>
      <c r="W20" s="15"/>
      <c r="AA20" s="35">
        <f>AA18/2</f>
        <v>0.21922209317849733</v>
      </c>
      <c r="AB20" s="35">
        <f>AB18/2</f>
        <v>0.20829779298463907</v>
      </c>
      <c r="AC20" s="35">
        <f>AC18/2</f>
        <v>0.47509979208730113</v>
      </c>
      <c r="AD20" s="35"/>
      <c r="AE20" s="35"/>
      <c r="AK20" s="35"/>
      <c r="AL20" s="35"/>
      <c r="AM20" s="35"/>
      <c r="AN20"/>
    </row>
    <row r="21" spans="1:46" ht="16" thickBot="1" x14ac:dyDescent="0.25">
      <c r="B21" s="41"/>
      <c r="C21" s="41">
        <v>27.576345443725586</v>
      </c>
      <c r="D21" s="41">
        <v>26.003324508666992</v>
      </c>
      <c r="E21" s="36"/>
      <c r="F21" s="36"/>
      <c r="G21" s="36"/>
      <c r="I21" s="22" t="s">
        <v>6</v>
      </c>
      <c r="J21" s="23">
        <f t="shared" ref="J21:L21" si="7">J20/J18</f>
        <v>1</v>
      </c>
      <c r="K21" s="23">
        <f t="shared" si="7"/>
        <v>0.37222685132681332</v>
      </c>
      <c r="L21" s="23">
        <f t="shared" si="7"/>
        <v>2.6945514386690523</v>
      </c>
      <c r="M21" s="23"/>
      <c r="N21" s="23"/>
      <c r="O21" s="23"/>
      <c r="P21" s="23">
        <f>SUM(J21:O21)</f>
        <v>4.0667782899958658</v>
      </c>
      <c r="Q21" s="23"/>
      <c r="R21" s="24">
        <f>J21/P21*100</f>
        <v>24.589488993288999</v>
      </c>
      <c r="S21" s="24">
        <f>K21/P21*100</f>
        <v>9.152868063707297</v>
      </c>
      <c r="T21" s="24">
        <f>L21/P21*100</f>
        <v>66.257642943003702</v>
      </c>
      <c r="U21" s="24"/>
      <c r="V21" s="24"/>
      <c r="W21" s="24"/>
      <c r="X21" s="16">
        <f>SUM(R20:W20)</f>
        <v>100</v>
      </c>
      <c r="Y21" s="16"/>
      <c r="AA21" s="35"/>
      <c r="AB21" s="35"/>
      <c r="AC21" s="35"/>
      <c r="AD21" s="35"/>
      <c r="AE21" s="35"/>
      <c r="AF21" s="35"/>
      <c r="AI21" s="35"/>
      <c r="AJ21" s="35"/>
      <c r="AK21" s="35"/>
      <c r="AL21" s="35"/>
      <c r="AM21" s="35"/>
      <c r="AN21"/>
    </row>
    <row r="22" spans="1:46" x14ac:dyDescent="0.2">
      <c r="A22" s="17" t="s">
        <v>3</v>
      </c>
      <c r="B22" s="29">
        <f t="shared" ref="B22:D22" si="8">AVERAGE(B19:B21)</f>
        <v>28.765379905700684</v>
      </c>
      <c r="C22" s="20">
        <f t="shared" si="8"/>
        <v>27.556042353312176</v>
      </c>
      <c r="D22" s="20">
        <f t="shared" si="8"/>
        <v>25.970034917195637</v>
      </c>
      <c r="E22" s="29"/>
      <c r="F22" s="29"/>
      <c r="G22" s="33"/>
      <c r="K22" s="5"/>
      <c r="L22" s="5"/>
      <c r="M22" s="5"/>
      <c r="N22" s="5"/>
      <c r="O22" s="5"/>
      <c r="P22" s="5"/>
      <c r="Q22" s="5"/>
      <c r="S22" s="15"/>
      <c r="T22" s="15"/>
      <c r="U22" s="15"/>
      <c r="V22" s="15"/>
      <c r="W22" s="15"/>
      <c r="X22" s="16">
        <f>SUM(R21:W21)</f>
        <v>100</v>
      </c>
      <c r="Y22" s="16"/>
      <c r="AA22" s="35"/>
      <c r="AB22" s="35"/>
      <c r="AC22" s="35"/>
      <c r="AD22" s="35"/>
      <c r="AE22" s="35"/>
      <c r="AF22" s="35"/>
      <c r="AI22" s="35"/>
      <c r="AJ22" s="35"/>
      <c r="AK22" s="35"/>
      <c r="AL22" s="35"/>
      <c r="AM22" s="35"/>
      <c r="AN22"/>
    </row>
    <row r="23" spans="1:46" ht="16" thickBot="1" x14ac:dyDescent="0.25">
      <c r="A23" s="17" t="s">
        <v>5</v>
      </c>
      <c r="B23" s="5">
        <f>B22-B22</f>
        <v>0</v>
      </c>
      <c r="C23" s="21">
        <f>C22-B22</f>
        <v>-1.2093375523885079</v>
      </c>
      <c r="D23" s="21">
        <f>D22-B22</f>
        <v>-2.7953449885050468</v>
      </c>
      <c r="E23" s="5"/>
      <c r="F23" s="5"/>
      <c r="G23" s="5"/>
      <c r="J23" s="13"/>
      <c r="K23" s="13"/>
      <c r="L23" s="13"/>
      <c r="M23" s="13"/>
      <c r="N23" s="13"/>
      <c r="O23" s="13"/>
      <c r="P23" s="5"/>
      <c r="Q23" s="5"/>
      <c r="R23" s="13"/>
      <c r="S23" s="13"/>
      <c r="T23" s="13"/>
      <c r="U23" s="13"/>
      <c r="V23" s="13"/>
      <c r="W23" s="13"/>
      <c r="AA23" s="35"/>
      <c r="AB23" s="35"/>
      <c r="AC23" s="35"/>
      <c r="AD23" s="35"/>
      <c r="AE23" s="35"/>
      <c r="AF23" s="35"/>
      <c r="AI23" s="35"/>
      <c r="AJ23" s="35"/>
      <c r="AK23" s="35"/>
      <c r="AL23" s="35"/>
      <c r="AM23" s="35"/>
      <c r="AN23"/>
    </row>
    <row r="24" spans="1:46" x14ac:dyDescent="0.2">
      <c r="A24" s="17" t="s">
        <v>7</v>
      </c>
      <c r="B24" s="5">
        <f t="shared" ref="B24:D24" si="9">2^-B23</f>
        <v>1</v>
      </c>
      <c r="C24" s="21">
        <f t="shared" si="9"/>
        <v>2.312314370077122</v>
      </c>
      <c r="D24" s="21">
        <f t="shared" si="9"/>
        <v>6.9419693166711358</v>
      </c>
      <c r="E24" s="5"/>
      <c r="F24" s="5"/>
      <c r="G24" s="5"/>
      <c r="I24" s="8" t="s">
        <v>32</v>
      </c>
      <c r="J24" s="9">
        <v>1</v>
      </c>
      <c r="K24" s="9">
        <v>2</v>
      </c>
      <c r="L24" s="9">
        <v>3</v>
      </c>
      <c r="M24" s="9"/>
      <c r="N24" s="9"/>
      <c r="O24" s="9"/>
      <c r="P24" s="10" t="s">
        <v>1</v>
      </c>
      <c r="Q24" s="10"/>
      <c r="R24" s="9" t="s">
        <v>10</v>
      </c>
      <c r="S24" s="9" t="s">
        <v>11</v>
      </c>
      <c r="T24" s="9" t="s">
        <v>12</v>
      </c>
      <c r="U24" s="9"/>
      <c r="V24" s="9"/>
      <c r="W24" s="11"/>
      <c r="AA24" s="35"/>
    </row>
    <row r="25" spans="1:46" x14ac:dyDescent="0.2">
      <c r="B25" s="5"/>
      <c r="C25" s="5"/>
      <c r="D25" s="5"/>
      <c r="E25" s="5"/>
      <c r="F25" s="5"/>
      <c r="G25" s="5"/>
      <c r="I25" s="12"/>
      <c r="J25" s="13" t="s">
        <v>2</v>
      </c>
      <c r="P25" s="5"/>
      <c r="Q25" s="5"/>
      <c r="W25" s="14"/>
      <c r="AA25"/>
      <c r="AT25" s="40"/>
    </row>
    <row r="26" spans="1:46" x14ac:dyDescent="0.2">
      <c r="B26" s="30"/>
      <c r="C26" s="30"/>
      <c r="D26" s="30"/>
      <c r="E26" s="30"/>
      <c r="F26" s="30"/>
      <c r="G26" s="30"/>
      <c r="I26" s="12"/>
      <c r="J26" s="3">
        <v>1</v>
      </c>
      <c r="K26" s="3">
        <v>2.1185760456770133</v>
      </c>
      <c r="L26" s="3">
        <v>0.96876066214280088</v>
      </c>
      <c r="M26" s="34"/>
      <c r="N26" s="34"/>
      <c r="O26" s="34"/>
      <c r="P26" s="5">
        <f>SUM(J26:O26)</f>
        <v>4.087336707819814</v>
      </c>
      <c r="Q26" s="5"/>
      <c r="R26" s="15">
        <f>J26/P26*100</f>
        <v>24.465809192739595</v>
      </c>
      <c r="S26" s="15">
        <f>K26/P26*100</f>
        <v>51.832677293842579</v>
      </c>
      <c r="T26" s="15">
        <f>L26/P26*100</f>
        <v>23.701513513417837</v>
      </c>
      <c r="U26" s="15"/>
      <c r="V26" s="15"/>
      <c r="W26" s="15"/>
      <c r="X26" s="16">
        <f>SUM(R26:W26)</f>
        <v>100.00000000000001</v>
      </c>
      <c r="Y26" s="16"/>
      <c r="AA26"/>
      <c r="AT26" s="40"/>
    </row>
    <row r="27" spans="1:46" x14ac:dyDescent="0.2">
      <c r="A27" s="31"/>
      <c r="B27" s="31"/>
      <c r="C27" s="31"/>
      <c r="D27" s="31"/>
      <c r="I27" s="12"/>
      <c r="J27" s="13" t="s">
        <v>49</v>
      </c>
      <c r="P27" s="5"/>
      <c r="Q27" s="5"/>
      <c r="W27" s="14"/>
      <c r="AA27"/>
      <c r="AT27" s="40"/>
    </row>
    <row r="28" spans="1:46" x14ac:dyDescent="0.2">
      <c r="I28" s="12" t="s">
        <v>4</v>
      </c>
      <c r="J28" s="5">
        <v>1</v>
      </c>
      <c r="K28" s="5">
        <v>18.39260113757177</v>
      </c>
      <c r="L28" s="5">
        <v>39.790366081750143</v>
      </c>
      <c r="M28" s="5"/>
      <c r="N28" s="5"/>
      <c r="O28" s="5"/>
      <c r="P28" s="5">
        <f>SUM(J28:O28)</f>
        <v>59.18296721932191</v>
      </c>
      <c r="Q28" s="5"/>
      <c r="R28" s="15">
        <f>J28/P28*100</f>
        <v>1.6896753356319085</v>
      </c>
      <c r="S28" s="15">
        <f>K28/P28*100</f>
        <v>31.07752450027041</v>
      </c>
      <c r="T28" s="15">
        <f>L28/P28*100</f>
        <v>67.232800164097696</v>
      </c>
      <c r="U28" s="15"/>
      <c r="V28" s="15"/>
      <c r="W28" s="15"/>
      <c r="X28" s="16">
        <f>SUM(R28:W28)</f>
        <v>100.00000000000001</v>
      </c>
      <c r="Y28" s="16"/>
      <c r="AA28"/>
      <c r="AT28" s="40"/>
    </row>
    <row r="29" spans="1:46" ht="20" thickBot="1" x14ac:dyDescent="0.3">
      <c r="A29" s="1"/>
      <c r="B29" s="32" t="s">
        <v>0</v>
      </c>
      <c r="C29" s="13"/>
      <c r="D29" s="13"/>
      <c r="E29" s="13"/>
      <c r="F29" s="13"/>
      <c r="G29" s="13"/>
      <c r="I29" s="22" t="s">
        <v>6</v>
      </c>
      <c r="J29" s="23">
        <f t="shared" ref="J29:L29" si="10">J28/J26</f>
        <v>1</v>
      </c>
      <c r="K29" s="23">
        <f t="shared" si="10"/>
        <v>8.6815864717729401</v>
      </c>
      <c r="L29" s="23">
        <f t="shared" si="10"/>
        <v>41.073474219873738</v>
      </c>
      <c r="M29" s="23"/>
      <c r="N29" s="23"/>
      <c r="O29" s="23"/>
      <c r="P29" s="23">
        <f>SUM(J29:O29)</f>
        <v>50.755060691646676</v>
      </c>
      <c r="Q29" s="23"/>
      <c r="R29" s="24">
        <f>J29/P29*100</f>
        <v>1.9702468805530975</v>
      </c>
      <c r="S29" s="24">
        <f>K29/P29*100</f>
        <v>17.104868664262607</v>
      </c>
      <c r="T29" s="24">
        <f>L29/P29*100</f>
        <v>80.924884455184298</v>
      </c>
      <c r="U29" s="24"/>
      <c r="V29" s="24"/>
      <c r="W29" s="24"/>
      <c r="X29" s="16">
        <f>SUM(R29:W29)</f>
        <v>100</v>
      </c>
      <c r="Y29" s="16"/>
      <c r="AA29"/>
      <c r="AT29" s="40"/>
    </row>
    <row r="30" spans="1:46" ht="16" thickBot="1" x14ac:dyDescent="0.25">
      <c r="B30" s="6" t="s">
        <v>33</v>
      </c>
      <c r="C30" s="7" t="s">
        <v>34</v>
      </c>
      <c r="D30" s="7" t="s">
        <v>35</v>
      </c>
      <c r="E30" s="30"/>
      <c r="F30" s="30"/>
      <c r="G30" s="30"/>
      <c r="K30" s="5"/>
      <c r="L30" s="5"/>
      <c r="M30" s="5"/>
      <c r="N30" s="5"/>
      <c r="O30" s="5"/>
      <c r="P30" s="5"/>
      <c r="Q30" s="5"/>
      <c r="S30" s="15"/>
      <c r="T30" s="15"/>
      <c r="U30" s="15"/>
      <c r="V30" s="15"/>
      <c r="W30" s="15"/>
      <c r="AA30"/>
      <c r="AT30" s="40"/>
    </row>
    <row r="31" spans="1:46" x14ac:dyDescent="0.2">
      <c r="B31" s="41">
        <v>30.238763809204102</v>
      </c>
      <c r="C31" s="41">
        <v>26.109674453735352</v>
      </c>
      <c r="D31" s="41">
        <v>24.992145538330078</v>
      </c>
      <c r="E31" s="40"/>
      <c r="F31" s="36"/>
      <c r="G31" s="36"/>
      <c r="I31" s="8" t="s">
        <v>27</v>
      </c>
      <c r="J31" s="9">
        <v>1</v>
      </c>
      <c r="K31" s="9">
        <v>2</v>
      </c>
      <c r="L31" s="9">
        <v>3</v>
      </c>
      <c r="M31" s="9"/>
      <c r="N31" s="9"/>
      <c r="O31" s="9"/>
      <c r="P31" s="10" t="s">
        <v>1</v>
      </c>
      <c r="Q31" s="10"/>
      <c r="R31" s="9" t="s">
        <v>10</v>
      </c>
      <c r="S31" s="9" t="s">
        <v>11</v>
      </c>
      <c r="T31" s="9" t="s">
        <v>12</v>
      </c>
      <c r="U31" s="9"/>
      <c r="V31" s="9"/>
      <c r="W31" s="11"/>
      <c r="AA31"/>
      <c r="AT31" s="40"/>
    </row>
    <row r="32" spans="1:46" x14ac:dyDescent="0.2">
      <c r="B32" s="41">
        <v>30.443807601928711</v>
      </c>
      <c r="C32" s="41">
        <v>26.17078971862793</v>
      </c>
      <c r="D32" s="41">
        <v>25.061731338500977</v>
      </c>
      <c r="E32" s="40"/>
      <c r="F32" s="36"/>
      <c r="G32" s="36"/>
      <c r="I32" s="12"/>
      <c r="J32" s="13" t="s">
        <v>2</v>
      </c>
      <c r="P32" s="5"/>
      <c r="Q32" s="5"/>
      <c r="W32" s="14"/>
      <c r="AA32"/>
      <c r="AT32" s="40"/>
    </row>
    <row r="33" spans="1:46" x14ac:dyDescent="0.2">
      <c r="B33" s="41"/>
      <c r="C33" s="41"/>
      <c r="D33" s="41"/>
      <c r="E33" s="40"/>
      <c r="F33" s="36"/>
      <c r="G33" s="36"/>
      <c r="I33" s="12"/>
      <c r="J33" s="3">
        <v>1</v>
      </c>
      <c r="K33" s="3">
        <v>0.49491380891375669</v>
      </c>
      <c r="L33" s="3">
        <v>4.6790186106902866E-2</v>
      </c>
      <c r="M33"/>
      <c r="P33" s="5">
        <f>SUM(J33:O33)</f>
        <v>1.5417039950206597</v>
      </c>
      <c r="Q33" s="5"/>
      <c r="R33" s="15">
        <f>J33/P33*100</f>
        <v>64.863294330803072</v>
      </c>
      <c r="S33" s="15">
        <f>K33/P33*100</f>
        <v>32.101740055951829</v>
      </c>
      <c r="T33" s="15">
        <f>L33/P33*100</f>
        <v>3.0349656132450931</v>
      </c>
      <c r="U33" s="15"/>
      <c r="V33" s="15"/>
      <c r="W33" s="15"/>
      <c r="X33" s="16">
        <f>SUM(R26:W26)</f>
        <v>100.00000000000001</v>
      </c>
      <c r="Y33" s="16"/>
      <c r="AA33"/>
      <c r="AT33" s="40"/>
    </row>
    <row r="34" spans="1:46" x14ac:dyDescent="0.2">
      <c r="A34" s="17" t="s">
        <v>3</v>
      </c>
      <c r="B34" s="29">
        <f t="shared" ref="B34:D34" si="11">AVERAGE(B31:B33)</f>
        <v>30.341285705566406</v>
      </c>
      <c r="C34" s="28">
        <f t="shared" si="11"/>
        <v>26.140232086181641</v>
      </c>
      <c r="D34" s="28">
        <f t="shared" si="11"/>
        <v>25.026938438415527</v>
      </c>
      <c r="E34" s="18"/>
      <c r="F34" s="33"/>
      <c r="G34" s="33"/>
      <c r="I34" s="12"/>
      <c r="J34" s="13" t="s">
        <v>49</v>
      </c>
      <c r="P34" s="5"/>
      <c r="Q34" s="5"/>
      <c r="W34" s="14"/>
      <c r="AA34"/>
      <c r="AT34" s="40"/>
    </row>
    <row r="35" spans="1:46" x14ac:dyDescent="0.2">
      <c r="A35" s="17" t="s">
        <v>5</v>
      </c>
      <c r="B35" s="5">
        <f>B34-B34</f>
        <v>0</v>
      </c>
      <c r="C35" s="21">
        <f>C34-B34</f>
        <v>-4.2010536193847656</v>
      </c>
      <c r="D35" s="21">
        <f>D34-B34</f>
        <v>-5.3143472671508789</v>
      </c>
      <c r="E35" s="5"/>
      <c r="F35" s="5"/>
      <c r="G35" s="5"/>
      <c r="I35" s="12" t="s">
        <v>4</v>
      </c>
      <c r="J35" s="5">
        <v>1</v>
      </c>
      <c r="K35" s="5">
        <v>2.596523908945553</v>
      </c>
      <c r="L35" s="5">
        <v>1.7164326188839378</v>
      </c>
      <c r="M35" s="5"/>
      <c r="N35" s="5"/>
      <c r="O35" s="5"/>
      <c r="P35" s="5">
        <f>SUM(J35:O35)</f>
        <v>5.312956527829491</v>
      </c>
      <c r="Q35" s="5"/>
      <c r="R35" s="15">
        <f>J35/P35*100</f>
        <v>18.821911957343481</v>
      </c>
      <c r="S35" s="15">
        <f>K35/P35*100</f>
        <v>48.871544409310545</v>
      </c>
      <c r="T35" s="15">
        <f>L35/P35*100</f>
        <v>32.306543633345974</v>
      </c>
      <c r="U35" s="15"/>
      <c r="V35" s="15"/>
      <c r="W35" s="15"/>
      <c r="X35" s="16">
        <f>SUM(R28:W28)</f>
        <v>100.00000000000001</v>
      </c>
      <c r="Y35" s="16"/>
      <c r="AA35"/>
      <c r="AT35" s="40"/>
    </row>
    <row r="36" spans="1:46" ht="16" thickBot="1" x14ac:dyDescent="0.25">
      <c r="A36" s="17" t="s">
        <v>7</v>
      </c>
      <c r="B36" s="5">
        <f t="shared" ref="B36:D36" si="12">2^-B35</f>
        <v>1</v>
      </c>
      <c r="C36" s="21">
        <f t="shared" si="12"/>
        <v>18.39260113757177</v>
      </c>
      <c r="D36" s="21">
        <f t="shared" si="12"/>
        <v>39.790366081750143</v>
      </c>
      <c r="E36" s="5"/>
      <c r="F36" s="5"/>
      <c r="G36" s="5"/>
      <c r="I36" s="22" t="s">
        <v>6</v>
      </c>
      <c r="J36" s="23">
        <f t="shared" ref="J36:L36" si="13">J35/J33</f>
        <v>1</v>
      </c>
      <c r="K36" s="23">
        <f t="shared" si="13"/>
        <v>5.2464163702452309</v>
      </c>
      <c r="L36" s="23">
        <f t="shared" si="13"/>
        <v>36.68360315905467</v>
      </c>
      <c r="M36" s="23"/>
      <c r="N36" s="23"/>
      <c r="O36" s="23"/>
      <c r="P36" s="23">
        <f>SUM(J36:O36)</f>
        <v>42.930019529299898</v>
      </c>
      <c r="Q36" s="23"/>
      <c r="R36" s="24">
        <f>J36/P36*100</f>
        <v>2.3293723389002801</v>
      </c>
      <c r="S36" s="24">
        <f>K36/P36*100</f>
        <v>12.220857171202852</v>
      </c>
      <c r="T36" s="24">
        <f>L36/P36*100</f>
        <v>85.449770489896864</v>
      </c>
      <c r="U36" s="24"/>
      <c r="V36" s="24"/>
      <c r="W36" s="24"/>
      <c r="X36" s="16">
        <f>SUM(R29:W29)</f>
        <v>100</v>
      </c>
      <c r="Y36" s="16"/>
      <c r="AA36"/>
      <c r="AT36" s="40"/>
    </row>
    <row r="37" spans="1:46" ht="16" thickBot="1" x14ac:dyDescent="0.25">
      <c r="B37" s="13"/>
      <c r="C37" s="13"/>
      <c r="D37" s="13"/>
      <c r="E37" s="13"/>
      <c r="F37" s="13"/>
      <c r="G37" s="13"/>
      <c r="K37" s="5"/>
      <c r="L37" s="5"/>
      <c r="M37" s="5"/>
      <c r="N37" s="5"/>
      <c r="O37" s="5"/>
      <c r="P37" s="5"/>
      <c r="Q37" s="5"/>
      <c r="S37" s="15"/>
      <c r="T37" s="15"/>
      <c r="U37" s="15"/>
      <c r="V37" s="15"/>
      <c r="W37" s="15"/>
      <c r="AA37"/>
      <c r="AT37" s="40"/>
    </row>
    <row r="38" spans="1:46" x14ac:dyDescent="0.2">
      <c r="B38" s="6" t="s">
        <v>36</v>
      </c>
      <c r="C38" s="7" t="s">
        <v>37</v>
      </c>
      <c r="D38" s="7" t="s">
        <v>38</v>
      </c>
      <c r="E38" s="30"/>
      <c r="F38" s="30"/>
      <c r="G38" s="30"/>
      <c r="I38" s="8" t="s">
        <v>28</v>
      </c>
      <c r="J38" s="9">
        <v>1</v>
      </c>
      <c r="K38" s="9">
        <v>2</v>
      </c>
      <c r="L38" s="9">
        <v>3</v>
      </c>
      <c r="M38" s="9"/>
      <c r="N38" s="9"/>
      <c r="O38" s="9"/>
      <c r="P38" s="10" t="s">
        <v>1</v>
      </c>
      <c r="Q38" s="10"/>
      <c r="R38" s="9" t="s">
        <v>10</v>
      </c>
      <c r="S38" s="9" t="s">
        <v>11</v>
      </c>
      <c r="T38" s="9" t="s">
        <v>12</v>
      </c>
      <c r="U38" s="9"/>
      <c r="V38" s="9"/>
      <c r="W38" s="11"/>
      <c r="AA38"/>
      <c r="AT38" s="40"/>
    </row>
    <row r="39" spans="1:46" x14ac:dyDescent="0.2">
      <c r="B39" s="41">
        <v>29.04823112487793</v>
      </c>
      <c r="C39" s="41">
        <v>27.561681747436523</v>
      </c>
      <c r="D39" s="41">
        <v>28.212381362915039</v>
      </c>
      <c r="E39" s="36"/>
      <c r="F39" s="36"/>
      <c r="G39" s="36"/>
      <c r="I39" s="12"/>
      <c r="J39" s="13" t="s">
        <v>2</v>
      </c>
      <c r="P39" s="5"/>
      <c r="Q39" s="5"/>
      <c r="W39" s="14"/>
      <c r="AA39"/>
      <c r="AT39" s="40"/>
    </row>
    <row r="40" spans="1:46" x14ac:dyDescent="0.2">
      <c r="B40" s="41">
        <v>29.136264801025391</v>
      </c>
      <c r="C40" s="41">
        <v>27.758834838867188</v>
      </c>
      <c r="D40" s="41">
        <v>28.190223693847656</v>
      </c>
      <c r="E40" s="36"/>
      <c r="F40" s="36"/>
      <c r="G40" s="36"/>
      <c r="I40" s="12"/>
      <c r="J40" s="40">
        <v>1</v>
      </c>
      <c r="K40" s="40">
        <v>2.6817673345040647</v>
      </c>
      <c r="L40" s="40">
        <v>1.004702620322222</v>
      </c>
      <c r="M40"/>
      <c r="N40" s="13"/>
      <c r="O40" s="13"/>
      <c r="P40" s="5">
        <f>SUM(J40:O40)</f>
        <v>4.6864699548262863</v>
      </c>
      <c r="Q40" s="5"/>
      <c r="R40" s="15">
        <f>J40/P40*100</f>
        <v>21.338022213716872</v>
      </c>
      <c r="S40" s="15">
        <f>K40/P40*100</f>
        <v>57.223610955668015</v>
      </c>
      <c r="T40" s="15">
        <f>L40/P40*100</f>
        <v>21.43836683061512</v>
      </c>
      <c r="U40" s="15"/>
      <c r="V40" s="15"/>
      <c r="W40" s="15"/>
      <c r="X40" s="16">
        <f>SUM(R33:W33)</f>
        <v>99.999999999999986</v>
      </c>
      <c r="Y40" s="16"/>
      <c r="AA40"/>
      <c r="AT40" s="40"/>
    </row>
    <row r="41" spans="1:46" x14ac:dyDescent="0.2">
      <c r="B41" s="41">
        <v>28.926023483276367</v>
      </c>
      <c r="C41" s="41"/>
      <c r="D41" s="41">
        <v>28.369674682617188</v>
      </c>
      <c r="E41" s="36"/>
      <c r="F41" s="36"/>
      <c r="G41" s="36"/>
      <c r="I41" s="12"/>
      <c r="J41" s="13" t="s">
        <v>49</v>
      </c>
      <c r="P41" s="5"/>
      <c r="Q41" s="5"/>
      <c r="W41" s="14"/>
      <c r="AA41"/>
      <c r="AT41" s="40"/>
    </row>
    <row r="42" spans="1:46" x14ac:dyDescent="0.2">
      <c r="A42" s="17" t="s">
        <v>3</v>
      </c>
      <c r="B42" s="18">
        <f t="shared" ref="B42:D42" si="14">AVERAGE(B39:B41)</f>
        <v>29.036839803059895</v>
      </c>
      <c r="C42" s="20">
        <f t="shared" si="14"/>
        <v>27.660258293151855</v>
      </c>
      <c r="D42" s="19">
        <f t="shared" si="14"/>
        <v>28.257426579793293</v>
      </c>
      <c r="E42" s="18"/>
      <c r="F42" s="18"/>
      <c r="G42" s="18"/>
      <c r="I42" s="12" t="s">
        <v>4</v>
      </c>
      <c r="J42" s="5">
        <v>1</v>
      </c>
      <c r="K42" s="5">
        <v>2.6534043501553941</v>
      </c>
      <c r="L42" s="5">
        <v>4.0356458647553124</v>
      </c>
      <c r="M42" s="5"/>
      <c r="N42" s="5"/>
      <c r="O42" s="5"/>
      <c r="P42" s="5">
        <f>SUM(J42:O42)</f>
        <v>7.6890502149107061</v>
      </c>
      <c r="Q42" s="5"/>
      <c r="R42" s="15">
        <f>J42/P42*100</f>
        <v>13.005507469060184</v>
      </c>
      <c r="S42" s="15">
        <f>K42/P42*100</f>
        <v>34.508870094382758</v>
      </c>
      <c r="T42" s="15">
        <f>L42/P42*100</f>
        <v>52.485622436557058</v>
      </c>
      <c r="U42" s="15"/>
      <c r="V42" s="15"/>
      <c r="W42" s="15"/>
      <c r="X42" s="16">
        <f>SUM(R35:W35)</f>
        <v>100</v>
      </c>
      <c r="Y42" s="16"/>
      <c r="AA42"/>
      <c r="AT42" s="40"/>
    </row>
    <row r="43" spans="1:46" ht="16" thickBot="1" x14ac:dyDescent="0.25">
      <c r="A43" s="17" t="s">
        <v>5</v>
      </c>
      <c r="B43" s="5">
        <f>B42-B42</f>
        <v>0</v>
      </c>
      <c r="C43" s="21">
        <f>C42-B42</f>
        <v>-1.3765815099080392</v>
      </c>
      <c r="D43" s="21">
        <f>D42-B42</f>
        <v>-0.77941322326660156</v>
      </c>
      <c r="E43" s="5"/>
      <c r="F43" s="5"/>
      <c r="G43" s="5"/>
      <c r="I43" s="22" t="s">
        <v>6</v>
      </c>
      <c r="J43" s="23">
        <f t="shared" ref="J43:L43" si="15">J42/J40</f>
        <v>1</v>
      </c>
      <c r="K43" s="23">
        <f t="shared" si="15"/>
        <v>0.98942377141232662</v>
      </c>
      <c r="L43" s="23">
        <f t="shared" si="15"/>
        <v>4.0167565836157815</v>
      </c>
      <c r="M43" s="23"/>
      <c r="N43" s="23"/>
      <c r="O43" s="23"/>
      <c r="P43" s="23">
        <f>SUM(J43:O43)</f>
        <v>6.0061803550281079</v>
      </c>
      <c r="Q43" s="23"/>
      <c r="R43" s="24">
        <f>J43/P43*100</f>
        <v>16.649516679312573</v>
      </c>
      <c r="S43" s="24">
        <f>K43/P43*100</f>
        <v>16.473427585037882</v>
      </c>
      <c r="T43" s="24">
        <f>L43/P43*100</f>
        <v>66.877055735649549</v>
      </c>
      <c r="U43" s="24"/>
      <c r="V43" s="24"/>
      <c r="W43" s="24"/>
      <c r="X43" s="16">
        <f>SUM(R36:W36)</f>
        <v>100</v>
      </c>
      <c r="Y43" s="16"/>
      <c r="AA43"/>
      <c r="AT43" s="40"/>
    </row>
    <row r="44" spans="1:46" ht="16" thickBot="1" x14ac:dyDescent="0.25">
      <c r="A44" s="17" t="s">
        <v>7</v>
      </c>
      <c r="B44" s="5">
        <f t="shared" ref="B44:D44" si="16">2^-B43</f>
        <v>1</v>
      </c>
      <c r="C44" s="21">
        <f t="shared" si="16"/>
        <v>2.596523908945553</v>
      </c>
      <c r="D44" s="21">
        <f t="shared" si="16"/>
        <v>1.7164326188839378</v>
      </c>
      <c r="E44" s="5"/>
      <c r="F44" s="5"/>
      <c r="G44" s="5"/>
      <c r="AA44"/>
      <c r="AT44" s="40"/>
    </row>
    <row r="45" spans="1:46" x14ac:dyDescent="0.2">
      <c r="B45" s="13"/>
      <c r="C45" s="13"/>
      <c r="D45" s="13"/>
      <c r="E45" s="13"/>
      <c r="F45" s="13"/>
      <c r="G45" s="13"/>
      <c r="I45" s="8" t="s">
        <v>29</v>
      </c>
      <c r="J45" s="9">
        <v>1</v>
      </c>
      <c r="K45" s="9">
        <v>2</v>
      </c>
      <c r="L45" s="9">
        <v>3</v>
      </c>
      <c r="M45" s="9"/>
      <c r="N45" s="9"/>
      <c r="O45" s="9"/>
      <c r="P45" s="10" t="s">
        <v>1</v>
      </c>
      <c r="Q45" s="10"/>
      <c r="R45" s="9" t="s">
        <v>10</v>
      </c>
      <c r="S45" s="9" t="s">
        <v>11</v>
      </c>
      <c r="T45" s="9" t="s">
        <v>12</v>
      </c>
      <c r="U45" s="9"/>
      <c r="V45" s="9"/>
      <c r="W45" s="11"/>
      <c r="AT45" s="40"/>
    </row>
    <row r="46" spans="1:46" x14ac:dyDescent="0.2">
      <c r="B46" s="6" t="s">
        <v>39</v>
      </c>
      <c r="C46" s="7" t="s">
        <v>40</v>
      </c>
      <c r="D46" s="7" t="s">
        <v>41</v>
      </c>
      <c r="E46" s="30"/>
      <c r="F46" s="30"/>
      <c r="G46" s="30"/>
      <c r="I46" s="12"/>
      <c r="J46" s="13" t="s">
        <v>2</v>
      </c>
      <c r="P46" s="5"/>
      <c r="Q46" s="5"/>
      <c r="W46" s="14"/>
      <c r="AA46"/>
      <c r="AT46" s="40"/>
    </row>
    <row r="47" spans="1:46" x14ac:dyDescent="0.2">
      <c r="B47" s="41">
        <v>29.696613311767578</v>
      </c>
      <c r="C47" s="41">
        <v>28.109329223632812</v>
      </c>
      <c r="D47" s="41">
        <v>27.52931022644043</v>
      </c>
      <c r="E47" s="36"/>
      <c r="F47" s="36"/>
      <c r="G47" s="36"/>
      <c r="I47" s="12"/>
      <c r="J47" s="40">
        <v>1</v>
      </c>
      <c r="K47" s="40">
        <v>0.89400949436832522</v>
      </c>
      <c r="L47" s="40">
        <v>0.28903776773910556</v>
      </c>
      <c r="M47"/>
      <c r="N47" s="13"/>
      <c r="O47" s="13"/>
      <c r="P47" s="5">
        <f>SUM(J47:O47)</f>
        <v>2.1830472621074306</v>
      </c>
      <c r="Q47" s="5"/>
      <c r="R47" s="15">
        <f>J47/P47*100</f>
        <v>45.807528648492848</v>
      </c>
      <c r="S47" s="15">
        <f>K47/P47*100</f>
        <v>40.952365525301659</v>
      </c>
      <c r="T47" s="15">
        <f>L47/P47*100</f>
        <v>13.2401058262055</v>
      </c>
      <c r="U47" s="15"/>
      <c r="V47" s="15"/>
      <c r="W47" s="15"/>
      <c r="X47" s="16">
        <f>SUM(R40:W40)</f>
        <v>100.00000000000001</v>
      </c>
      <c r="Y47" s="16"/>
      <c r="AA47"/>
      <c r="AT47" s="40"/>
    </row>
    <row r="48" spans="1:46" x14ac:dyDescent="0.2">
      <c r="B48" s="41">
        <v>29.510551452636719</v>
      </c>
      <c r="C48" s="41"/>
      <c r="D48" s="41">
        <v>27.537975311279297</v>
      </c>
      <c r="E48" s="36"/>
      <c r="F48" s="40"/>
      <c r="G48" s="40"/>
      <c r="I48" s="12"/>
      <c r="J48" s="13" t="s">
        <v>49</v>
      </c>
      <c r="P48" s="5"/>
      <c r="Q48" s="5"/>
      <c r="W48" s="14"/>
      <c r="AT48" s="40"/>
    </row>
    <row r="49" spans="1:46" x14ac:dyDescent="0.2">
      <c r="B49" s="41"/>
      <c r="C49" s="41">
        <v>28.282146453857422</v>
      </c>
      <c r="D49" s="41">
        <v>27.705062866210938</v>
      </c>
      <c r="E49" s="36"/>
      <c r="F49" s="40"/>
      <c r="G49" s="40"/>
      <c r="I49" s="12" t="s">
        <v>4</v>
      </c>
      <c r="J49" s="5">
        <v>1</v>
      </c>
      <c r="K49" s="5">
        <v>1.2061996417777796</v>
      </c>
      <c r="L49" s="5">
        <v>0.87799219449905908</v>
      </c>
      <c r="M49" s="5"/>
      <c r="N49" s="5"/>
      <c r="O49" s="5"/>
      <c r="P49" s="5">
        <f>SUM(J49:O49)</f>
        <v>3.0841918362768386</v>
      </c>
      <c r="Q49" s="5"/>
      <c r="R49" s="15">
        <f>J49/P49*100</f>
        <v>32.423404674048285</v>
      </c>
      <c r="S49" s="15">
        <f>K49/P49*100</f>
        <v>39.109099103053026</v>
      </c>
      <c r="T49" s="15">
        <f>L49/P49*100</f>
        <v>28.467496222898696</v>
      </c>
      <c r="U49" s="15"/>
      <c r="V49" s="15"/>
      <c r="W49" s="15"/>
      <c r="X49" s="16">
        <f>SUM(R42:W42)</f>
        <v>100</v>
      </c>
      <c r="AT49" s="40"/>
    </row>
    <row r="50" spans="1:46" ht="16" thickBot="1" x14ac:dyDescent="0.25">
      <c r="A50" s="17" t="s">
        <v>3</v>
      </c>
      <c r="B50" s="27">
        <f t="shared" ref="B50:D50" si="17">AVERAGE(B47:B49)</f>
        <v>29.603582382202148</v>
      </c>
      <c r="C50" s="28">
        <f t="shared" si="17"/>
        <v>28.195737838745117</v>
      </c>
      <c r="D50" s="20">
        <f t="shared" si="17"/>
        <v>27.590782801310223</v>
      </c>
      <c r="E50" s="18"/>
      <c r="F50" s="40"/>
      <c r="G50" s="40"/>
      <c r="I50" s="22" t="s">
        <v>6</v>
      </c>
      <c r="J50" s="23">
        <f t="shared" ref="J50:L50" si="18">J49/J47</f>
        <v>1</v>
      </c>
      <c r="K50" s="23">
        <f t="shared" si="18"/>
        <v>1.3492022728797044</v>
      </c>
      <c r="L50" s="23">
        <f t="shared" si="18"/>
        <v>3.0376383036958754</v>
      </c>
      <c r="M50" s="23"/>
      <c r="N50" s="23"/>
      <c r="O50" s="23"/>
      <c r="P50" s="23">
        <f>SUM(J50:O50)</f>
        <v>5.3868405765755796</v>
      </c>
      <c r="Q50" s="23"/>
      <c r="R50" s="24">
        <f>J50/P50*100</f>
        <v>18.563757100005009</v>
      </c>
      <c r="S50" s="24">
        <f>K50/P50*100</f>
        <v>25.046263272513507</v>
      </c>
      <c r="T50" s="24">
        <f>L50/P50*100</f>
        <v>56.38997962748148</v>
      </c>
      <c r="U50" s="24"/>
      <c r="V50" s="24"/>
      <c r="W50" s="24"/>
      <c r="X50" s="16">
        <f>SUM(R43:W43)</f>
        <v>100</v>
      </c>
      <c r="AT50" s="40"/>
    </row>
    <row r="51" spans="1:46" x14ac:dyDescent="0.2">
      <c r="A51" s="17" t="s">
        <v>5</v>
      </c>
      <c r="B51" s="5">
        <f>B50-B50</f>
        <v>0</v>
      </c>
      <c r="C51" s="21">
        <f>C50-B50</f>
        <v>-1.4078445434570312</v>
      </c>
      <c r="D51" s="21">
        <f>D50-B50</f>
        <v>-2.0127995808919259</v>
      </c>
      <c r="E51" s="5"/>
      <c r="F51" s="40"/>
      <c r="G51" s="40"/>
      <c r="AD51" s="40"/>
      <c r="AE51" s="40"/>
      <c r="AF51" s="40"/>
      <c r="AG51" s="40"/>
      <c r="AH51" s="40"/>
      <c r="AT51" s="40"/>
    </row>
    <row r="52" spans="1:46" x14ac:dyDescent="0.2">
      <c r="A52" s="17" t="s">
        <v>7</v>
      </c>
      <c r="B52" s="5">
        <f t="shared" ref="B52:D52" si="19">2^-B51</f>
        <v>1</v>
      </c>
      <c r="C52" s="21">
        <f t="shared" si="19"/>
        <v>2.6534043501553941</v>
      </c>
      <c r="D52" s="21">
        <f t="shared" si="19"/>
        <v>4.0356458647553124</v>
      </c>
      <c r="E52" s="5"/>
      <c r="F52" s="40"/>
      <c r="G52" s="40"/>
      <c r="AT52" s="40"/>
    </row>
    <row r="53" spans="1:46" x14ac:dyDescent="0.2">
      <c r="A53" s="17"/>
      <c r="B53" s="5"/>
      <c r="C53" s="5"/>
      <c r="D53" s="5"/>
      <c r="E53" s="5"/>
      <c r="F53" s="40"/>
      <c r="G53" s="40"/>
      <c r="AT53" s="40"/>
    </row>
    <row r="54" spans="1:46" x14ac:dyDescent="0.2">
      <c r="B54" s="6" t="s">
        <v>42</v>
      </c>
      <c r="C54" s="7" t="s">
        <v>43</v>
      </c>
      <c r="D54" s="7" t="s">
        <v>44</v>
      </c>
      <c r="E54" s="5"/>
      <c r="F54" s="40"/>
      <c r="G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T54" s="40"/>
    </row>
    <row r="55" spans="1:46" x14ac:dyDescent="0.2">
      <c r="B55" s="41">
        <v>28.343484878540039</v>
      </c>
      <c r="C55" s="41">
        <v>28.219852447509766</v>
      </c>
      <c r="D55" s="41">
        <v>28.635011672973633</v>
      </c>
      <c r="E55" s="5"/>
      <c r="F55" s="40"/>
      <c r="G55" s="40"/>
      <c r="I55" s="40"/>
      <c r="J55" s="41"/>
      <c r="K55" s="40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T55" s="40"/>
    </row>
    <row r="56" spans="1:46" x14ac:dyDescent="0.2">
      <c r="B56" s="41">
        <v>28.500329971313477</v>
      </c>
      <c r="C56" s="41">
        <v>28.083024978637695</v>
      </c>
      <c r="D56" s="41">
        <v>28.458240509033203</v>
      </c>
      <c r="E56" s="5"/>
      <c r="F56" s="40"/>
      <c r="G56" s="40"/>
      <c r="I56" s="40"/>
      <c r="J56" s="41"/>
      <c r="K56" s="40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T56" s="40"/>
    </row>
    <row r="57" spans="1:46" x14ac:dyDescent="0.2">
      <c r="B57" s="41"/>
      <c r="C57" s="41"/>
      <c r="D57" s="41">
        <v>28.735630035400391</v>
      </c>
      <c r="E57" s="5"/>
      <c r="F57" s="40"/>
      <c r="G57" s="40"/>
      <c r="I57" s="40"/>
      <c r="J57" s="41"/>
      <c r="K57" s="40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T57" s="40"/>
    </row>
    <row r="58" spans="1:46" x14ac:dyDescent="0.2">
      <c r="A58" s="17" t="s">
        <v>3</v>
      </c>
      <c r="B58" s="27">
        <f t="shared" ref="B58:D58" si="20">AVERAGE(B55:B57)</f>
        <v>28.421907424926758</v>
      </c>
      <c r="C58" s="28">
        <f t="shared" si="20"/>
        <v>28.15143871307373</v>
      </c>
      <c r="D58" s="20">
        <f t="shared" si="20"/>
        <v>28.60962740580241</v>
      </c>
      <c r="E58" s="5"/>
      <c r="F58" s="40"/>
      <c r="G58" s="40"/>
      <c r="I58" s="40"/>
      <c r="J58" s="41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T58" s="40"/>
    </row>
    <row r="59" spans="1:46" x14ac:dyDescent="0.2">
      <c r="A59" s="17" t="s">
        <v>5</v>
      </c>
      <c r="B59" s="5">
        <f>B58-B58</f>
        <v>0</v>
      </c>
      <c r="C59" s="21">
        <f>C58-B58</f>
        <v>-0.27046871185302734</v>
      </c>
      <c r="D59" s="21">
        <f>D58-B58</f>
        <v>0.18771998087565223</v>
      </c>
      <c r="E59" s="5"/>
      <c r="F59" s="40"/>
      <c r="G59" s="40"/>
      <c r="I59" s="40"/>
      <c r="J59" s="41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T59" s="40"/>
    </row>
    <row r="60" spans="1:46" x14ac:dyDescent="0.2">
      <c r="A60" s="17" t="s">
        <v>7</v>
      </c>
      <c r="B60" s="5">
        <f t="shared" ref="B60:D60" si="21">2^-B59</f>
        <v>1</v>
      </c>
      <c r="C60" s="21">
        <f t="shared" si="21"/>
        <v>1.2061996417777796</v>
      </c>
      <c r="D60" s="21">
        <f t="shared" si="21"/>
        <v>0.87799219449905908</v>
      </c>
      <c r="F60" s="40"/>
      <c r="G60" s="40"/>
      <c r="J60" s="41"/>
      <c r="AD60"/>
      <c r="AE60"/>
      <c r="AF60"/>
      <c r="AT60" s="40"/>
    </row>
    <row r="61" spans="1:46" x14ac:dyDescent="0.2">
      <c r="A61" s="17"/>
      <c r="B61" s="5"/>
      <c r="C61" s="5"/>
      <c r="D61" s="5"/>
      <c r="F61" s="40"/>
      <c r="G61" s="40"/>
      <c r="I61" s="40"/>
      <c r="J61" s="41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/>
      <c r="AE61"/>
      <c r="AF61"/>
      <c r="AT61" s="40"/>
    </row>
    <row r="62" spans="1:46" ht="19" x14ac:dyDescent="0.25">
      <c r="A62" s="1" t="s">
        <v>2</v>
      </c>
      <c r="B62" s="2" t="s">
        <v>0</v>
      </c>
      <c r="F62" s="40"/>
      <c r="G62" s="40"/>
      <c r="I62" s="40"/>
      <c r="J62" s="41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/>
      <c r="AE62"/>
      <c r="AF62"/>
      <c r="AT62" s="40"/>
    </row>
    <row r="63" spans="1:46" x14ac:dyDescent="0.2">
      <c r="B63" s="6" t="s">
        <v>13</v>
      </c>
      <c r="C63" s="7" t="s">
        <v>14</v>
      </c>
      <c r="D63" s="7" t="s">
        <v>15</v>
      </c>
      <c r="E63" s="30"/>
      <c r="F63" s="40"/>
      <c r="G63" s="40"/>
      <c r="I63" s="40"/>
      <c r="J63" s="41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T63" s="40"/>
    </row>
    <row r="64" spans="1:46" x14ac:dyDescent="0.2">
      <c r="B64" s="42">
        <v>21.348468780517578</v>
      </c>
      <c r="C64" s="42">
        <v>20.269552230834961</v>
      </c>
      <c r="D64" s="40">
        <v>22.684026718139648</v>
      </c>
      <c r="E64" s="36"/>
      <c r="F64" s="42"/>
      <c r="G64" s="40"/>
      <c r="I64" s="40"/>
      <c r="J64" s="41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T64" s="40"/>
    </row>
    <row r="65" spans="1:46" x14ac:dyDescent="0.2">
      <c r="B65" s="42">
        <v>21.442758560180664</v>
      </c>
      <c r="C65" s="42">
        <v>20.219573974609375</v>
      </c>
      <c r="D65" s="40">
        <v>22.625144958496094</v>
      </c>
      <c r="E65" s="36"/>
      <c r="F65" s="42"/>
      <c r="G65" s="40"/>
      <c r="I65" s="40"/>
      <c r="J65" s="41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T65" s="40"/>
    </row>
    <row r="66" spans="1:46" x14ac:dyDescent="0.2">
      <c r="B66" s="42">
        <v>21.259065628051758</v>
      </c>
      <c r="C66" s="42">
        <v>20.228597640991211</v>
      </c>
      <c r="D66" s="40">
        <v>22.741966247558594</v>
      </c>
      <c r="E66" s="36"/>
      <c r="F66" s="42"/>
      <c r="G66" s="40"/>
      <c r="I66" s="40"/>
      <c r="J66" s="41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T66" s="40"/>
    </row>
    <row r="67" spans="1:46" x14ac:dyDescent="0.2">
      <c r="A67" s="17" t="s">
        <v>3</v>
      </c>
      <c r="B67" s="18">
        <f t="shared" ref="B67:D67" si="22">AVERAGE(B64:B66)</f>
        <v>21.35009765625</v>
      </c>
      <c r="C67" s="19">
        <f t="shared" si="22"/>
        <v>20.239241282145183</v>
      </c>
      <c r="D67" s="19">
        <f t="shared" si="22"/>
        <v>22.683712641398113</v>
      </c>
      <c r="E67" s="18"/>
      <c r="F67" s="40"/>
      <c r="G67" s="40"/>
      <c r="I67"/>
      <c r="J67" s="41"/>
      <c r="L67"/>
      <c r="M67"/>
      <c r="O67"/>
      <c r="Z67"/>
      <c r="AA67"/>
      <c r="AB67"/>
      <c r="AC67"/>
      <c r="AD67"/>
      <c r="AE67"/>
      <c r="AF67"/>
      <c r="AT67" s="40"/>
    </row>
    <row r="68" spans="1:46" x14ac:dyDescent="0.2">
      <c r="A68" s="17" t="s">
        <v>5</v>
      </c>
      <c r="B68" s="5">
        <f>B67-B67</f>
        <v>0</v>
      </c>
      <c r="C68" s="21">
        <f>C67-B67</f>
        <v>-1.1108563741048165</v>
      </c>
      <c r="D68" s="21">
        <f>D67-B67</f>
        <v>1.3336149851481132</v>
      </c>
      <c r="E68" s="5"/>
      <c r="F68" s="40"/>
      <c r="G68" s="40"/>
      <c r="I68"/>
      <c r="J68" s="41"/>
      <c r="L68"/>
      <c r="M68"/>
      <c r="O68"/>
      <c r="Z68"/>
      <c r="AA68"/>
      <c r="AT68" s="40"/>
    </row>
    <row r="69" spans="1:46" x14ac:dyDescent="0.2">
      <c r="A69" s="17" t="s">
        <v>7</v>
      </c>
      <c r="B69" s="5">
        <f>2^AB90-B68</f>
        <v>1</v>
      </c>
      <c r="C69" s="21">
        <f>2^-C68</f>
        <v>2.1597380986460584</v>
      </c>
      <c r="D69" s="21">
        <f>2^-D68</f>
        <v>0.39677279500072471</v>
      </c>
      <c r="E69" s="5"/>
      <c r="F69" s="40"/>
      <c r="G69" s="40"/>
      <c r="I69"/>
      <c r="J69" s="41"/>
      <c r="L69"/>
      <c r="M69"/>
      <c r="Z69"/>
      <c r="AA69"/>
      <c r="AT69" s="40"/>
    </row>
    <row r="70" spans="1:46" x14ac:dyDescent="0.2">
      <c r="B70" s="5"/>
      <c r="C70" s="5"/>
      <c r="D70" s="5"/>
      <c r="E70" s="5"/>
      <c r="F70" s="40"/>
      <c r="G70" s="40"/>
      <c r="I70"/>
      <c r="J70" s="41"/>
      <c r="L70"/>
      <c r="M70"/>
      <c r="Z70"/>
      <c r="AA70"/>
      <c r="AT70" s="40"/>
    </row>
    <row r="71" spans="1:46" x14ac:dyDescent="0.2">
      <c r="B71" s="6" t="s">
        <v>19</v>
      </c>
      <c r="C71" s="7" t="s">
        <v>20</v>
      </c>
      <c r="D71" s="7" t="s">
        <v>21</v>
      </c>
      <c r="E71" s="30"/>
      <c r="F71" s="40"/>
      <c r="G71" s="40"/>
      <c r="I71"/>
      <c r="J71" s="41"/>
      <c r="L71"/>
      <c r="M71"/>
      <c r="Z71"/>
      <c r="AA71"/>
      <c r="AT71" s="40"/>
    </row>
    <row r="72" spans="1:46" x14ac:dyDescent="0.2">
      <c r="B72" s="40">
        <v>21.896997451782227</v>
      </c>
      <c r="C72" s="40">
        <v>22.55430793762207</v>
      </c>
      <c r="D72" s="40">
        <v>23.588205337524414</v>
      </c>
      <c r="E72" s="36"/>
      <c r="F72" s="40"/>
      <c r="G72" s="40"/>
      <c r="I72"/>
      <c r="J72" s="41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Z72"/>
      <c r="AA72"/>
      <c r="AT72" s="40"/>
    </row>
    <row r="73" spans="1:46" x14ac:dyDescent="0.2">
      <c r="B73" s="40">
        <v>22.00517463684082</v>
      </c>
      <c r="C73" s="40">
        <v>22.45677375793457</v>
      </c>
      <c r="D73" s="40">
        <v>23.735635757446289</v>
      </c>
      <c r="E73" s="36"/>
      <c r="F73" s="40"/>
      <c r="G73" s="40"/>
      <c r="I73"/>
      <c r="J73" s="41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Z73"/>
      <c r="AA73"/>
      <c r="AT73" s="40"/>
    </row>
    <row r="74" spans="1:46" x14ac:dyDescent="0.2">
      <c r="B74" s="40">
        <v>21.97541618347168</v>
      </c>
      <c r="C74" s="40">
        <v>22.500869750976562</v>
      </c>
      <c r="D74" s="40">
        <v>23.506540298461914</v>
      </c>
      <c r="E74" s="36"/>
      <c r="F74" s="40"/>
      <c r="G74" s="40"/>
      <c r="I74"/>
      <c r="J74" s="41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Z74"/>
      <c r="AA74"/>
      <c r="AT74" s="40"/>
    </row>
    <row r="75" spans="1:46" x14ac:dyDescent="0.2">
      <c r="A75" s="17" t="s">
        <v>3</v>
      </c>
      <c r="B75" s="27">
        <f t="shared" ref="B75:D75" si="23">AVERAGE(B72:B74)</f>
        <v>21.959196090698242</v>
      </c>
      <c r="C75" s="28">
        <f t="shared" si="23"/>
        <v>22.503983815511067</v>
      </c>
      <c r="D75" s="20">
        <f t="shared" si="23"/>
        <v>23.610127131144207</v>
      </c>
      <c r="E75" s="18"/>
      <c r="F75" s="40"/>
      <c r="G75" s="40"/>
      <c r="I75"/>
      <c r="J75" s="41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Z75"/>
      <c r="AA75"/>
      <c r="AT75" s="40"/>
    </row>
    <row r="76" spans="1:46" x14ac:dyDescent="0.2">
      <c r="A76" s="17" t="s">
        <v>5</v>
      </c>
      <c r="B76" s="5">
        <f>B75-B75</f>
        <v>0</v>
      </c>
      <c r="C76" s="21">
        <f>C75-B75</f>
        <v>0.54478772481282434</v>
      </c>
      <c r="D76" s="21">
        <f>D75-B75</f>
        <v>1.6509310404459647</v>
      </c>
      <c r="E76" s="5"/>
      <c r="F76" s="40"/>
      <c r="G76" s="40"/>
      <c r="I76"/>
      <c r="J76" s="41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AA76"/>
      <c r="AT76" s="40"/>
    </row>
    <row r="77" spans="1:46" x14ac:dyDescent="0.2">
      <c r="A77" s="17" t="s">
        <v>7</v>
      </c>
      <c r="B77" s="5">
        <f t="shared" ref="B77:D77" si="24">2^-B76</f>
        <v>1</v>
      </c>
      <c r="C77" s="21">
        <f t="shared" si="24"/>
        <v>0.68549225699362426</v>
      </c>
      <c r="D77" s="21">
        <f t="shared" si="24"/>
        <v>0.31843458936115104</v>
      </c>
      <c r="E77" s="5"/>
      <c r="F77" s="5"/>
      <c r="G77" s="5"/>
      <c r="I77"/>
      <c r="J77" s="41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AA77"/>
      <c r="AT77" s="40"/>
    </row>
    <row r="78" spans="1:46" x14ac:dyDescent="0.2">
      <c r="B78" s="5"/>
      <c r="C78" s="5"/>
      <c r="D78" s="5"/>
      <c r="E78" s="5"/>
      <c r="F78" s="5"/>
      <c r="G78" s="5"/>
      <c r="I78"/>
      <c r="J78" s="41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AA78"/>
      <c r="AT78" s="40"/>
    </row>
    <row r="79" spans="1:46" x14ac:dyDescent="0.2">
      <c r="B79" s="6" t="s">
        <v>24</v>
      </c>
      <c r="C79" s="7" t="s">
        <v>25</v>
      </c>
      <c r="D79" s="7" t="s">
        <v>26</v>
      </c>
      <c r="E79" s="30"/>
      <c r="F79" s="30"/>
      <c r="G79" s="30"/>
      <c r="I79"/>
      <c r="J79" s="41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AA79"/>
      <c r="AT79" s="40"/>
    </row>
    <row r="80" spans="1:46" x14ac:dyDescent="0.2">
      <c r="B80" s="40">
        <v>24.568019866943359</v>
      </c>
      <c r="C80" s="40">
        <v>22.089349746704102</v>
      </c>
      <c r="D80" s="40">
        <v>23.248331069946289</v>
      </c>
      <c r="E80" s="36"/>
      <c r="F80" s="36"/>
      <c r="G80" s="36"/>
      <c r="I80"/>
      <c r="J80" s="41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AA80"/>
      <c r="AT80" s="40"/>
    </row>
    <row r="81" spans="1:46" x14ac:dyDescent="0.2">
      <c r="B81" s="40">
        <v>24.742578506469727</v>
      </c>
      <c r="C81" s="40">
        <v>22.105154037475586</v>
      </c>
      <c r="D81" s="40">
        <v>23.282764434814453</v>
      </c>
      <c r="E81" s="36"/>
      <c r="F81" s="36"/>
      <c r="G81" s="36"/>
      <c r="I81"/>
      <c r="J81" s="41"/>
      <c r="L81"/>
      <c r="M81"/>
      <c r="AA81"/>
      <c r="AT81" s="40"/>
    </row>
    <row r="82" spans="1:46" x14ac:dyDescent="0.2">
      <c r="B82" s="40">
        <v>24.680191040039062</v>
      </c>
      <c r="C82" s="40">
        <v>21.891035079956055</v>
      </c>
      <c r="D82" s="40">
        <v>23.363794326782227</v>
      </c>
      <c r="E82" s="36"/>
      <c r="F82" s="36"/>
      <c r="G82" s="36"/>
      <c r="I82"/>
      <c r="J82" s="41"/>
      <c r="L82"/>
      <c r="M82"/>
      <c r="AA82"/>
      <c r="AT82" s="40"/>
    </row>
    <row r="83" spans="1:46" x14ac:dyDescent="0.2">
      <c r="A83" s="17" t="s">
        <v>3</v>
      </c>
      <c r="B83" s="29">
        <f t="shared" ref="B83:D83" si="25">AVERAGE(B80:B82)</f>
        <v>24.663596471150715</v>
      </c>
      <c r="C83" s="20">
        <f t="shared" si="25"/>
        <v>22.028512954711914</v>
      </c>
      <c r="D83" s="20">
        <f t="shared" si="25"/>
        <v>23.298296610514324</v>
      </c>
      <c r="E83" s="29"/>
      <c r="F83" s="29"/>
      <c r="G83" s="33"/>
      <c r="I83"/>
      <c r="J83" s="41"/>
      <c r="L83"/>
      <c r="M83"/>
      <c r="AA83"/>
      <c r="AT83" s="40"/>
    </row>
    <row r="84" spans="1:46" x14ac:dyDescent="0.2">
      <c r="A84" s="17" t="s">
        <v>5</v>
      </c>
      <c r="B84" s="5">
        <f>B83-B83</f>
        <v>0</v>
      </c>
      <c r="C84" s="21">
        <f>C83-B83</f>
        <v>-2.6350835164388009</v>
      </c>
      <c r="D84" s="21">
        <f>D83-B83</f>
        <v>-1.3652998606363909</v>
      </c>
      <c r="E84" s="5"/>
      <c r="F84" s="5"/>
      <c r="G84" s="5"/>
      <c r="I84"/>
      <c r="J84" s="41"/>
      <c r="L84"/>
      <c r="M84"/>
      <c r="AA84"/>
      <c r="AT84" s="40"/>
    </row>
    <row r="85" spans="1:46" x14ac:dyDescent="0.2">
      <c r="A85" s="17" t="s">
        <v>7</v>
      </c>
      <c r="B85" s="5">
        <f t="shared" ref="B85:D85" si="26">2^-B84</f>
        <v>1</v>
      </c>
      <c r="C85" s="21">
        <f t="shared" si="26"/>
        <v>6.2121106036139278</v>
      </c>
      <c r="D85" s="21">
        <f t="shared" si="26"/>
        <v>2.5762986807555821</v>
      </c>
      <c r="E85" s="5"/>
      <c r="F85" s="5"/>
      <c r="G85" s="5"/>
      <c r="I85"/>
      <c r="J85" s="41"/>
      <c r="L85"/>
      <c r="M85"/>
      <c r="AA85"/>
      <c r="AT85" s="40"/>
    </row>
    <row r="86" spans="1:46" x14ac:dyDescent="0.2">
      <c r="I86"/>
      <c r="J86" s="41"/>
      <c r="L86"/>
      <c r="M86"/>
      <c r="AA86"/>
      <c r="AT86" s="40"/>
    </row>
    <row r="87" spans="1:46" x14ac:dyDescent="0.2">
      <c r="A87" s="31"/>
      <c r="B87" s="31"/>
      <c r="C87" s="31"/>
      <c r="D87" s="31"/>
      <c r="I87"/>
      <c r="J87" s="41"/>
      <c r="L87"/>
      <c r="M87"/>
      <c r="AA87"/>
      <c r="AT87" s="40"/>
    </row>
    <row r="88" spans="1:46" x14ac:dyDescent="0.2">
      <c r="I88"/>
      <c r="J88" s="41"/>
      <c r="L88"/>
      <c r="M88"/>
      <c r="AA88"/>
      <c r="AT88" s="40"/>
    </row>
    <row r="89" spans="1:46" ht="19" x14ac:dyDescent="0.25">
      <c r="A89" s="1"/>
      <c r="B89" s="32" t="s">
        <v>0</v>
      </c>
      <c r="C89" s="13"/>
      <c r="D89" s="13"/>
      <c r="E89" s="13"/>
      <c r="F89" s="13"/>
      <c r="G89" s="13"/>
      <c r="I89"/>
      <c r="J89" s="41"/>
      <c r="L89"/>
      <c r="M89"/>
      <c r="AA89"/>
      <c r="AT89" s="40"/>
    </row>
    <row r="90" spans="1:46" x14ac:dyDescent="0.2">
      <c r="B90" s="6" t="s">
        <v>33</v>
      </c>
      <c r="C90" s="7" t="s">
        <v>34</v>
      </c>
      <c r="D90" s="7" t="s">
        <v>35</v>
      </c>
      <c r="E90" s="30"/>
      <c r="F90" s="30"/>
      <c r="G90" s="30"/>
      <c r="I90"/>
      <c r="J90" s="41"/>
      <c r="L90"/>
      <c r="M90"/>
      <c r="AA90"/>
      <c r="AT90" s="40"/>
    </row>
    <row r="91" spans="1:46" x14ac:dyDescent="0.2">
      <c r="B91" s="40">
        <v>22.554492950439453</v>
      </c>
      <c r="C91" s="40">
        <v>21.309545516967773</v>
      </c>
      <c r="D91" s="40">
        <v>22.458810806274414</v>
      </c>
      <c r="E91" s="36"/>
      <c r="F91" s="36"/>
      <c r="G91" s="36"/>
      <c r="I91"/>
      <c r="J91" s="41"/>
      <c r="L91"/>
      <c r="M91"/>
      <c r="AA91"/>
      <c r="AT91" s="40"/>
    </row>
    <row r="92" spans="1:46" x14ac:dyDescent="0.2">
      <c r="B92" s="40">
        <v>22.398162841796875</v>
      </c>
      <c r="C92" s="40">
        <v>21.258102416992188</v>
      </c>
      <c r="D92" s="40">
        <v>22.583444595336914</v>
      </c>
      <c r="E92" s="36"/>
      <c r="F92" s="36"/>
      <c r="G92" s="36"/>
      <c r="I92"/>
      <c r="J92" s="41"/>
      <c r="L92"/>
      <c r="M92"/>
      <c r="AA92"/>
      <c r="AT92" s="40"/>
    </row>
    <row r="93" spans="1:46" x14ac:dyDescent="0.2">
      <c r="B93" s="40">
        <v>22.328022003173828</v>
      </c>
      <c r="C93" s="40">
        <v>21.4637451171875</v>
      </c>
      <c r="D93" s="40">
        <v>22.375785827636719</v>
      </c>
      <c r="E93" s="36"/>
      <c r="F93" s="36"/>
      <c r="G93" s="36"/>
      <c r="I93"/>
      <c r="J93" s="41"/>
      <c r="L93"/>
      <c r="M93"/>
      <c r="AT93" s="40"/>
    </row>
    <row r="94" spans="1:46" x14ac:dyDescent="0.2">
      <c r="A94" s="17" t="s">
        <v>3</v>
      </c>
      <c r="B94" s="29">
        <f t="shared" ref="B94:D94" si="27">AVERAGE(B91:B93)</f>
        <v>22.426892598470051</v>
      </c>
      <c r="C94" s="28">
        <f t="shared" si="27"/>
        <v>21.34379768371582</v>
      </c>
      <c r="D94" s="28">
        <f t="shared" si="27"/>
        <v>22.472680409749348</v>
      </c>
      <c r="E94" s="18"/>
      <c r="F94" s="33"/>
      <c r="G94" s="33"/>
      <c r="I94"/>
      <c r="J94" s="41"/>
      <c r="K94"/>
      <c r="L94"/>
      <c r="M94"/>
      <c r="AT94" s="40"/>
    </row>
    <row r="95" spans="1:46" x14ac:dyDescent="0.2">
      <c r="A95" s="17" t="s">
        <v>5</v>
      </c>
      <c r="B95" s="5">
        <f>B94-B94</f>
        <v>0</v>
      </c>
      <c r="C95" s="21">
        <f>C94-B94</f>
        <v>-1.0830949147542306</v>
      </c>
      <c r="D95" s="21">
        <f>D94-B94</f>
        <v>4.5787811279296875E-2</v>
      </c>
      <c r="E95" s="5"/>
      <c r="F95" s="5"/>
      <c r="G95" s="5"/>
      <c r="I95"/>
      <c r="J95" s="41"/>
      <c r="K95"/>
      <c r="L95"/>
      <c r="AT95" s="40"/>
    </row>
    <row r="96" spans="1:46" x14ac:dyDescent="0.2">
      <c r="A96" s="17" t="s">
        <v>7</v>
      </c>
      <c r="B96" s="5">
        <f t="shared" ref="B96:D96" si="28">2^-B95</f>
        <v>1</v>
      </c>
      <c r="C96" s="21">
        <f t="shared" si="28"/>
        <v>2.1185760456770133</v>
      </c>
      <c r="D96" s="21">
        <f t="shared" si="28"/>
        <v>0.96876066214280088</v>
      </c>
      <c r="E96" s="5"/>
      <c r="F96" s="5"/>
      <c r="G96" s="5"/>
      <c r="I96"/>
      <c r="J96" s="41"/>
      <c r="K96"/>
      <c r="L96"/>
    </row>
    <row r="97" spans="1:12" x14ac:dyDescent="0.2">
      <c r="B97" s="13"/>
      <c r="C97" s="13"/>
      <c r="D97" s="13"/>
      <c r="E97" s="13"/>
      <c r="F97" s="13"/>
      <c r="G97" s="13"/>
      <c r="I97"/>
      <c r="J97" s="41"/>
      <c r="K97"/>
      <c r="L97"/>
    </row>
    <row r="98" spans="1:12" x14ac:dyDescent="0.2">
      <c r="B98" s="6" t="s">
        <v>36</v>
      </c>
      <c r="C98" s="7" t="s">
        <v>37</v>
      </c>
      <c r="D98" s="7" t="s">
        <v>38</v>
      </c>
      <c r="E98" s="30"/>
      <c r="F98" s="30"/>
      <c r="G98" s="30"/>
      <c r="I98"/>
      <c r="J98" s="41"/>
      <c r="L98"/>
    </row>
    <row r="99" spans="1:12" x14ac:dyDescent="0.2">
      <c r="B99" s="40">
        <v>20.714864730834961</v>
      </c>
      <c r="C99" s="40">
        <v>21.743024826049805</v>
      </c>
      <c r="D99" s="40">
        <v>25.218416213989258</v>
      </c>
      <c r="E99" s="36"/>
      <c r="F99" s="36"/>
      <c r="G99" s="36"/>
      <c r="I99"/>
      <c r="J99" s="41"/>
      <c r="L99"/>
    </row>
    <row r="100" spans="1:12" x14ac:dyDescent="0.2">
      <c r="B100" s="40">
        <v>20.705694198608398</v>
      </c>
      <c r="C100" s="40">
        <v>21.771030426025391</v>
      </c>
      <c r="D100" s="40">
        <v>25.105438232421875</v>
      </c>
      <c r="E100" s="36"/>
      <c r="F100" s="36"/>
      <c r="G100" s="36"/>
      <c r="I100"/>
      <c r="J100" s="41"/>
      <c r="L100"/>
    </row>
    <row r="101" spans="1:12" x14ac:dyDescent="0.2">
      <c r="B101" s="40">
        <v>20.733554840087891</v>
      </c>
      <c r="C101" s="40">
        <v>21.684310913085938</v>
      </c>
      <c r="D101" s="40">
        <v>25.083209991455078</v>
      </c>
      <c r="E101" s="36"/>
      <c r="F101" s="36"/>
      <c r="G101" s="36"/>
      <c r="I101"/>
      <c r="J101" s="41"/>
    </row>
    <row r="102" spans="1:12" x14ac:dyDescent="0.2">
      <c r="A102" s="17" t="s">
        <v>3</v>
      </c>
      <c r="B102" s="18">
        <f t="shared" ref="B102:D102" si="29">AVERAGE(B99:B101)</f>
        <v>20.718037923177082</v>
      </c>
      <c r="C102" s="20">
        <f t="shared" si="29"/>
        <v>21.732788721720379</v>
      </c>
      <c r="D102" s="19">
        <f t="shared" si="29"/>
        <v>25.135688145955402</v>
      </c>
      <c r="E102" s="18"/>
      <c r="F102" s="18"/>
      <c r="G102" s="18"/>
      <c r="I102"/>
      <c r="J102" s="41"/>
    </row>
    <row r="103" spans="1:12" x14ac:dyDescent="0.2">
      <c r="A103" s="17" t="s">
        <v>5</v>
      </c>
      <c r="B103" s="5">
        <f>B102-B102</f>
        <v>0</v>
      </c>
      <c r="C103" s="21">
        <f>C102-B102</f>
        <v>1.0147507985432966</v>
      </c>
      <c r="D103" s="21">
        <f>D102-B102</f>
        <v>4.4176502227783203</v>
      </c>
      <c r="E103" s="5"/>
      <c r="F103" s="5"/>
      <c r="G103" s="5"/>
      <c r="I103"/>
      <c r="J103" s="41"/>
    </row>
    <row r="104" spans="1:12" x14ac:dyDescent="0.2">
      <c r="A104" s="17" t="s">
        <v>7</v>
      </c>
      <c r="B104" s="5">
        <f t="shared" ref="B104:D104" si="30">2^-B103</f>
        <v>1</v>
      </c>
      <c r="C104" s="21">
        <f t="shared" si="30"/>
        <v>0.49491380891375669</v>
      </c>
      <c r="D104" s="21">
        <f t="shared" si="30"/>
        <v>4.6790186106902866E-2</v>
      </c>
      <c r="E104" s="5"/>
      <c r="F104" s="5"/>
      <c r="G104" s="5"/>
      <c r="I104"/>
      <c r="J104" s="41"/>
    </row>
    <row r="105" spans="1:12" x14ac:dyDescent="0.2">
      <c r="B105" s="13"/>
      <c r="C105" s="13"/>
      <c r="D105" s="13"/>
      <c r="E105" s="13"/>
      <c r="F105" s="13"/>
      <c r="G105" s="13"/>
      <c r="I105"/>
      <c r="J105" s="41"/>
    </row>
    <row r="106" spans="1:12" x14ac:dyDescent="0.2">
      <c r="B106" s="6" t="s">
        <v>39</v>
      </c>
      <c r="C106" s="7" t="s">
        <v>40</v>
      </c>
      <c r="D106" s="7" t="s">
        <v>41</v>
      </c>
      <c r="E106" s="30"/>
      <c r="F106" s="30"/>
      <c r="G106" s="30"/>
      <c r="I106"/>
      <c r="J106" s="41"/>
    </row>
    <row r="107" spans="1:12" x14ac:dyDescent="0.2">
      <c r="B107" s="40">
        <v>22.813346862792969</v>
      </c>
      <c r="C107" s="40">
        <v>21.351091384887695</v>
      </c>
      <c r="D107" s="40">
        <v>22.854394912719727</v>
      </c>
      <c r="E107" s="36"/>
      <c r="F107" s="36"/>
      <c r="G107" s="36"/>
      <c r="I107"/>
      <c r="J107" s="41"/>
    </row>
    <row r="108" spans="1:12" x14ac:dyDescent="0.2">
      <c r="B108" s="40">
        <v>22.786087036132812</v>
      </c>
      <c r="C108" s="40">
        <v>21.331336975097656</v>
      </c>
      <c r="D108" s="40">
        <v>22.836635589599609</v>
      </c>
      <c r="E108" s="36"/>
      <c r="F108" s="36"/>
      <c r="G108" s="36"/>
      <c r="I108"/>
      <c r="J108" s="41"/>
    </row>
    <row r="109" spans="1:12" x14ac:dyDescent="0.2">
      <c r="B109" s="40">
        <v>22.79368782043457</v>
      </c>
      <c r="C109" s="40">
        <v>21.441141128540039</v>
      </c>
      <c r="D109" s="40">
        <v>22.681785583496094</v>
      </c>
      <c r="E109" s="36"/>
      <c r="F109" s="36"/>
      <c r="G109" s="36"/>
      <c r="I109"/>
      <c r="J109" s="41"/>
    </row>
    <row r="110" spans="1:12" x14ac:dyDescent="0.2">
      <c r="A110" s="17" t="s">
        <v>3</v>
      </c>
      <c r="B110" s="27">
        <f>AVERAGE(B107:B109)</f>
        <v>22.797707239786785</v>
      </c>
      <c r="C110" s="28">
        <f t="shared" ref="C110:D110" si="31">AVERAGE(C107:C109)</f>
        <v>21.374523162841797</v>
      </c>
      <c r="D110" s="20">
        <f t="shared" si="31"/>
        <v>22.790938695271809</v>
      </c>
      <c r="E110" s="18"/>
      <c r="F110" s="18"/>
      <c r="G110" s="18"/>
      <c r="J110" s="41"/>
    </row>
    <row r="111" spans="1:12" x14ac:dyDescent="0.2">
      <c r="A111" s="17" t="s">
        <v>5</v>
      </c>
      <c r="B111" s="5">
        <f>B110-B110</f>
        <v>0</v>
      </c>
      <c r="C111" s="21">
        <f>C110-B110</f>
        <v>-1.4231840769449882</v>
      </c>
      <c r="D111" s="21">
        <f>D110-B110</f>
        <v>-6.7685445149763268E-3</v>
      </c>
      <c r="E111" s="5"/>
      <c r="F111" s="5"/>
      <c r="G111" s="5"/>
      <c r="J111" s="41"/>
    </row>
    <row r="112" spans="1:12" x14ac:dyDescent="0.2">
      <c r="A112" s="17" t="s">
        <v>7</v>
      </c>
      <c r="B112" s="5">
        <f t="shared" ref="B112:D112" si="32">2^-B111</f>
        <v>1</v>
      </c>
      <c r="C112" s="21">
        <f t="shared" si="32"/>
        <v>2.6817673345040647</v>
      </c>
      <c r="D112" s="21">
        <f t="shared" si="32"/>
        <v>1.004702620322222</v>
      </c>
      <c r="E112" s="5"/>
      <c r="F112" s="5"/>
      <c r="G112" s="5"/>
      <c r="J112" s="41"/>
    </row>
    <row r="113" spans="1:11" x14ac:dyDescent="0.2">
      <c r="J113" s="41"/>
    </row>
    <row r="114" spans="1:11" x14ac:dyDescent="0.2">
      <c r="B114" s="6" t="s">
        <v>42</v>
      </c>
      <c r="C114" s="7" t="s">
        <v>43</v>
      </c>
      <c r="D114" s="7" t="s">
        <v>44</v>
      </c>
      <c r="J114" s="41"/>
    </row>
    <row r="115" spans="1:11" x14ac:dyDescent="0.2">
      <c r="B115" s="40">
        <v>21.046085357666016</v>
      </c>
      <c r="C115" s="40"/>
      <c r="D115" s="40">
        <v>23.094522476196289</v>
      </c>
      <c r="J115" s="41"/>
    </row>
    <row r="116" spans="1:11" x14ac:dyDescent="0.2">
      <c r="B116" s="40">
        <v>21.360177993774414</v>
      </c>
      <c r="C116" s="40">
        <v>21.491025924682617</v>
      </c>
      <c r="D116" s="40">
        <v>23.098045349121094</v>
      </c>
      <c r="J116" s="41"/>
      <c r="K116"/>
    </row>
    <row r="117" spans="1:11" x14ac:dyDescent="0.2">
      <c r="B117" s="40">
        <v>21.510578155517578</v>
      </c>
      <c r="C117" s="40">
        <v>21.443477630615234</v>
      </c>
      <c r="D117" s="40"/>
      <c r="J117" s="41"/>
      <c r="K117"/>
    </row>
    <row r="118" spans="1:11" x14ac:dyDescent="0.2">
      <c r="A118" s="17" t="s">
        <v>3</v>
      </c>
      <c r="B118" s="27">
        <f>AVERAGE(B115:B117)</f>
        <v>21.305613835652668</v>
      </c>
      <c r="C118" s="28">
        <f t="shared" ref="C118:D118" si="33">AVERAGE(C115:C117)</f>
        <v>21.467251777648926</v>
      </c>
      <c r="D118" s="20">
        <f t="shared" si="33"/>
        <v>23.096283912658691</v>
      </c>
      <c r="K118"/>
    </row>
    <row r="119" spans="1:11" x14ac:dyDescent="0.2">
      <c r="A119" s="17" t="s">
        <v>5</v>
      </c>
      <c r="B119" s="5">
        <f>B118-B118</f>
        <v>0</v>
      </c>
      <c r="C119" s="21">
        <f>C118-B118</f>
        <v>0.16163794199625769</v>
      </c>
      <c r="D119" s="21">
        <f>D118-B118</f>
        <v>1.7906700770060233</v>
      </c>
    </row>
    <row r="120" spans="1:11" x14ac:dyDescent="0.2">
      <c r="A120" s="17" t="s">
        <v>7</v>
      </c>
      <c r="B120" s="5">
        <f t="shared" ref="B120:D120" si="34">2^-B119</f>
        <v>1</v>
      </c>
      <c r="C120" s="21">
        <f t="shared" si="34"/>
        <v>0.89400949436832522</v>
      </c>
      <c r="D120" s="21">
        <f t="shared" si="34"/>
        <v>0.28903776773910556</v>
      </c>
    </row>
    <row r="137" spans="1:11" x14ac:dyDescent="0.2">
      <c r="K137"/>
    </row>
    <row r="138" spans="1:11" x14ac:dyDescent="0.2">
      <c r="B138" s="30"/>
      <c r="C138" s="30"/>
      <c r="D138" s="30"/>
      <c r="E138" s="30"/>
      <c r="F138" s="30"/>
      <c r="G138" s="30"/>
      <c r="K138"/>
    </row>
    <row r="139" spans="1:11" x14ac:dyDescent="0.2">
      <c r="K139"/>
    </row>
    <row r="142" spans="1:11" x14ac:dyDescent="0.2">
      <c r="A142" s="17"/>
      <c r="B142" s="29"/>
      <c r="C142" s="33"/>
      <c r="D142" s="33"/>
      <c r="E142" s="18"/>
      <c r="F142" s="33"/>
      <c r="G142" s="33"/>
    </row>
    <row r="143" spans="1:11" x14ac:dyDescent="0.2">
      <c r="A143" s="17"/>
      <c r="B143" s="5"/>
      <c r="C143" s="5"/>
      <c r="D143" s="5"/>
      <c r="E143" s="5"/>
      <c r="F143" s="5"/>
      <c r="G143" s="5"/>
    </row>
    <row r="144" spans="1:11" x14ac:dyDescent="0.2">
      <c r="A144" s="17"/>
      <c r="B144" s="5"/>
      <c r="C144" s="5"/>
      <c r="D144" s="5"/>
      <c r="E144" s="5"/>
      <c r="F144" s="5"/>
      <c r="G144" s="5"/>
    </row>
    <row r="158" spans="10:11" x14ac:dyDescent="0.2">
      <c r="J158"/>
      <c r="K158"/>
    </row>
    <row r="159" spans="10:11" x14ac:dyDescent="0.2">
      <c r="J159"/>
      <c r="K159"/>
    </row>
    <row r="160" spans="10:11" x14ac:dyDescent="0.2">
      <c r="J160"/>
      <c r="K160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80"/>
  <sheetViews>
    <sheetView topLeftCell="L1" zoomScale="81" zoomScaleNormal="81" workbookViewId="0">
      <selection activeCell="AC12" sqref="AC12"/>
    </sheetView>
  </sheetViews>
  <sheetFormatPr baseColWidth="10" defaultColWidth="11.5" defaultRowHeight="15" x14ac:dyDescent="0.2"/>
  <cols>
    <col min="1" max="1" width="11.5" style="3"/>
    <col min="2" max="2" width="13.5" style="3" customWidth="1"/>
    <col min="3" max="7" width="11.5" style="3"/>
    <col min="8" max="8" width="5.5" style="3" customWidth="1"/>
    <col min="9" max="9" width="7.6640625" style="3" customWidth="1"/>
    <col min="10" max="10" width="8.83203125" style="3" customWidth="1"/>
    <col min="11" max="11" width="9.5" style="3" customWidth="1"/>
    <col min="12" max="13" width="10.1640625" style="3" customWidth="1"/>
    <col min="14" max="15" width="10" style="3" customWidth="1"/>
    <col min="16" max="16" width="13" style="3" customWidth="1"/>
    <col min="17" max="17" width="8" style="3" customWidth="1"/>
    <col min="18" max="18" width="9.83203125" style="3" customWidth="1"/>
    <col min="19" max="19" width="10" style="3" customWidth="1"/>
    <col min="20" max="21" width="9.33203125" style="3" customWidth="1"/>
    <col min="22" max="23" width="9.1640625" style="3" customWidth="1"/>
    <col min="24" max="25" width="11.5" style="3"/>
    <col min="26" max="26" width="14.33203125" style="3" customWidth="1"/>
    <col min="27" max="16384" width="11.5" style="3"/>
  </cols>
  <sheetData>
    <row r="1" spans="1:40" ht="20" thickBot="1" x14ac:dyDescent="0.3">
      <c r="A1" s="1" t="s">
        <v>52</v>
      </c>
      <c r="B1" s="2" t="s">
        <v>0</v>
      </c>
      <c r="I1" s="4"/>
      <c r="P1" s="5"/>
      <c r="Q1" s="5"/>
      <c r="AA1" s="3" t="s">
        <v>58</v>
      </c>
    </row>
    <row r="2" spans="1:40" x14ac:dyDescent="0.2">
      <c r="B2" s="6" t="s">
        <v>13</v>
      </c>
      <c r="C2" s="7" t="s">
        <v>14</v>
      </c>
      <c r="D2" s="7" t="s">
        <v>15</v>
      </c>
      <c r="E2" s="30"/>
      <c r="F2" s="30"/>
      <c r="G2" s="30"/>
      <c r="I2" s="8" t="s">
        <v>16</v>
      </c>
      <c r="J2" s="9">
        <v>1</v>
      </c>
      <c r="K2" s="9">
        <v>2</v>
      </c>
      <c r="L2" s="9">
        <v>3</v>
      </c>
      <c r="M2" s="9"/>
      <c r="N2" s="9"/>
      <c r="O2" s="9"/>
      <c r="P2" s="10" t="s">
        <v>1</v>
      </c>
      <c r="Q2" s="10"/>
      <c r="R2" s="9" t="s">
        <v>10</v>
      </c>
      <c r="S2" s="9" t="s">
        <v>11</v>
      </c>
      <c r="T2" s="9" t="s">
        <v>12</v>
      </c>
      <c r="U2" s="9"/>
      <c r="V2" s="9"/>
      <c r="W2" s="11"/>
      <c r="AA2" s="3" t="s">
        <v>9</v>
      </c>
      <c r="AB2" s="3" t="s">
        <v>46</v>
      </c>
      <c r="AC2" s="3" t="s">
        <v>47</v>
      </c>
    </row>
    <row r="3" spans="1:40" x14ac:dyDescent="0.2">
      <c r="B3" s="42">
        <v>28.152490615844727</v>
      </c>
      <c r="C3" s="42">
        <v>27.601810455322266</v>
      </c>
      <c r="D3" s="42">
        <v>28.054086685180664</v>
      </c>
      <c r="E3" s="36"/>
      <c r="F3" s="42"/>
      <c r="G3" s="36"/>
      <c r="I3" s="12"/>
      <c r="J3" s="13" t="s">
        <v>2</v>
      </c>
      <c r="P3" s="5"/>
      <c r="Q3" s="5"/>
      <c r="W3" s="14"/>
      <c r="Z3" s="3" t="s">
        <v>16</v>
      </c>
      <c r="AA3" s="3">
        <v>25.137301989424738</v>
      </c>
      <c r="AB3" s="3">
        <v>15.642266830184019</v>
      </c>
      <c r="AC3" s="3">
        <v>59.220431180391245</v>
      </c>
      <c r="AM3" s="15"/>
      <c r="AN3" s="15"/>
    </row>
    <row r="4" spans="1:40" x14ac:dyDescent="0.2">
      <c r="B4" s="42">
        <v>28.086858749389648</v>
      </c>
      <c r="C4" s="42">
        <v>27.679298400878906</v>
      </c>
      <c r="D4" s="42">
        <v>28.107789993286133</v>
      </c>
      <c r="E4" s="36"/>
      <c r="F4" s="42"/>
      <c r="G4" s="36"/>
      <c r="I4" s="12"/>
      <c r="J4">
        <v>1</v>
      </c>
      <c r="K4" s="3">
        <v>2.1597380986460584</v>
      </c>
      <c r="L4">
        <v>0.39677279500072471</v>
      </c>
      <c r="M4"/>
      <c r="P4" s="5">
        <f>SUM(J4:O4)</f>
        <v>3.5565108936467831</v>
      </c>
      <c r="Q4" s="5"/>
      <c r="R4" s="15">
        <f>J4/P4*100</f>
        <v>28.11744515632898</v>
      </c>
      <c r="S4" s="15">
        <f>K4/P4*100</f>
        <v>60.726317540714781</v>
      </c>
      <c r="T4" s="15">
        <f>L4/P4*100</f>
        <v>11.156237302956239</v>
      </c>
      <c r="U4" s="15"/>
      <c r="V4" s="15"/>
      <c r="W4" s="15"/>
      <c r="Z4" s="3" t="s">
        <v>17</v>
      </c>
      <c r="AA4" s="3">
        <v>21.314616986862205</v>
      </c>
      <c r="AB4" s="3">
        <v>37.44583719764929</v>
      </c>
      <c r="AC4" s="3">
        <v>41.239545815488498</v>
      </c>
      <c r="AM4" s="15"/>
      <c r="AN4" s="15"/>
    </row>
    <row r="5" spans="1:40" x14ac:dyDescent="0.2">
      <c r="B5" s="42">
        <v>27.972637176513672</v>
      </c>
      <c r="C5" s="42">
        <v>27.651449203491211</v>
      </c>
      <c r="D5" s="42">
        <v>28.342159271240234</v>
      </c>
      <c r="E5" s="36"/>
      <c r="F5" s="42"/>
      <c r="G5" s="36"/>
      <c r="I5" s="12"/>
      <c r="J5" s="13" t="s">
        <v>52</v>
      </c>
      <c r="P5" s="5"/>
      <c r="Q5" s="5"/>
      <c r="W5" s="14"/>
      <c r="X5" s="16">
        <f>SUM(R4:W4)</f>
        <v>100</v>
      </c>
      <c r="Y5" s="16"/>
      <c r="Z5" s="3" t="s">
        <v>18</v>
      </c>
      <c r="AA5" s="3">
        <v>31.385716883870955</v>
      </c>
      <c r="AB5" s="3">
        <v>22.555161343307983</v>
      </c>
      <c r="AC5" s="3">
        <v>46.059121772821058</v>
      </c>
      <c r="AM5" s="15"/>
      <c r="AN5" s="15"/>
    </row>
    <row r="6" spans="1:40" x14ac:dyDescent="0.2">
      <c r="A6" s="17" t="s">
        <v>3</v>
      </c>
      <c r="B6" s="18">
        <f>AVERAGE(B3:B5)</f>
        <v>28.070662180582683</v>
      </c>
      <c r="C6" s="19">
        <f t="shared" ref="C6:D6" si="0">AVERAGE(C3:C5)</f>
        <v>27.644186019897461</v>
      </c>
      <c r="D6" s="19">
        <f t="shared" si="0"/>
        <v>28.168011983235676</v>
      </c>
      <c r="E6" s="18"/>
      <c r="F6" s="33"/>
      <c r="G6" s="33"/>
      <c r="I6" s="12" t="s">
        <v>4</v>
      </c>
      <c r="J6" s="5">
        <v>1</v>
      </c>
      <c r="K6" s="5">
        <v>1.3439469214535644</v>
      </c>
      <c r="L6" s="5">
        <v>0.93474852673039899</v>
      </c>
      <c r="M6" s="5"/>
      <c r="N6" s="5"/>
      <c r="O6" s="5"/>
      <c r="P6" s="5">
        <f>SUM(J6:O6)</f>
        <v>3.2786954481839636</v>
      </c>
      <c r="Q6" s="5"/>
      <c r="R6" s="15">
        <f>J6/P6*100</f>
        <v>30.499935593404686</v>
      </c>
      <c r="S6" s="15">
        <f>K6/P6*100</f>
        <v>40.990294545288222</v>
      </c>
      <c r="T6" s="15">
        <f>L6/P6*100</f>
        <v>28.509769861307088</v>
      </c>
      <c r="U6" s="15"/>
      <c r="V6" s="15"/>
      <c r="W6" s="15"/>
      <c r="Z6" s="3" t="s">
        <v>32</v>
      </c>
      <c r="AA6" s="3">
        <v>8.6597267162389802</v>
      </c>
      <c r="AB6" s="3">
        <v>21.729893083933202</v>
      </c>
      <c r="AC6" s="3">
        <v>69.610380199827816</v>
      </c>
      <c r="AM6" s="15"/>
    </row>
    <row r="7" spans="1:40" ht="16" thickBot="1" x14ac:dyDescent="0.25">
      <c r="A7" s="17" t="s">
        <v>5</v>
      </c>
      <c r="B7" s="5">
        <f>B6-B6</f>
        <v>0</v>
      </c>
      <c r="C7" s="21">
        <f>C6-B6</f>
        <v>-0.42647616068522254</v>
      </c>
      <c r="D7" s="21">
        <f>D6-B6</f>
        <v>9.7349802652992423E-2</v>
      </c>
      <c r="E7" s="5"/>
      <c r="F7" s="5"/>
      <c r="G7" s="5"/>
      <c r="I7" s="22" t="s">
        <v>6</v>
      </c>
      <c r="J7" s="23">
        <f t="shared" ref="J7:L7" si="1">J6/J4</f>
        <v>1</v>
      </c>
      <c r="K7" s="23">
        <f t="shared" si="1"/>
        <v>0.62227309982450463</v>
      </c>
      <c r="L7" s="23">
        <f t="shared" si="1"/>
        <v>2.3558785746101663</v>
      </c>
      <c r="M7" s="23"/>
      <c r="N7" s="23"/>
      <c r="O7" s="23"/>
      <c r="P7" s="23">
        <f>SUM(J7:O7)</f>
        <v>3.9781516744346708</v>
      </c>
      <c r="Q7" s="23"/>
      <c r="R7" s="24">
        <f>J7/P7*100</f>
        <v>25.137301989424738</v>
      </c>
      <c r="S7" s="24">
        <f>K7/P7*100</f>
        <v>15.642266830184019</v>
      </c>
      <c r="T7" s="24">
        <f>L7/P7*100</f>
        <v>59.220431180391245</v>
      </c>
      <c r="U7" s="24"/>
      <c r="V7" s="24"/>
      <c r="W7" s="24"/>
      <c r="X7" s="16">
        <f>SUM(R6:W6)</f>
        <v>100</v>
      </c>
      <c r="Y7" s="16"/>
      <c r="Z7" s="3" t="s">
        <v>27</v>
      </c>
      <c r="AA7" s="3">
        <v>9.6270470532830945</v>
      </c>
      <c r="AB7" s="3">
        <v>35.088722664469806</v>
      </c>
      <c r="AC7" s="3">
        <v>55.284230282247101</v>
      </c>
      <c r="AM7" s="15"/>
    </row>
    <row r="8" spans="1:40" ht="16" thickBot="1" x14ac:dyDescent="0.25">
      <c r="A8" s="17" t="s">
        <v>7</v>
      </c>
      <c r="B8" s="5">
        <f t="shared" ref="B8:D8" si="2">2^-B7</f>
        <v>1</v>
      </c>
      <c r="C8" s="21">
        <f t="shared" si="2"/>
        <v>1.3439469214535644</v>
      </c>
      <c r="D8" s="21">
        <f t="shared" si="2"/>
        <v>0.93474852673039899</v>
      </c>
      <c r="E8" s="5"/>
      <c r="F8" s="5"/>
      <c r="G8" s="5"/>
      <c r="P8" s="5"/>
      <c r="Q8" s="5"/>
      <c r="X8" s="16">
        <f>SUM(R7:W7)</f>
        <v>100</v>
      </c>
      <c r="Y8" s="16"/>
      <c r="Z8" s="3" t="s">
        <v>28</v>
      </c>
      <c r="AA8" s="3">
        <v>18.886513309222899</v>
      </c>
      <c r="AB8" s="3">
        <v>30.88469289524819</v>
      </c>
      <c r="AC8" s="3">
        <v>50.228793795528901</v>
      </c>
      <c r="AM8" s="15"/>
    </row>
    <row r="9" spans="1:40" x14ac:dyDescent="0.2">
      <c r="B9" s="5"/>
      <c r="C9" s="5"/>
      <c r="D9" s="5"/>
      <c r="E9" s="5"/>
      <c r="F9" s="5"/>
      <c r="G9" s="5"/>
      <c r="I9" s="8" t="s">
        <v>17</v>
      </c>
      <c r="J9" s="9">
        <v>1</v>
      </c>
      <c r="K9" s="9">
        <v>2</v>
      </c>
      <c r="L9" s="9">
        <v>3</v>
      </c>
      <c r="M9" s="9"/>
      <c r="N9" s="9"/>
      <c r="O9" s="9"/>
      <c r="P9" s="10" t="s">
        <v>1</v>
      </c>
      <c r="Q9" s="10"/>
      <c r="R9" s="9" t="s">
        <v>10</v>
      </c>
      <c r="S9" s="9" t="s">
        <v>11</v>
      </c>
      <c r="T9" s="9" t="s">
        <v>12</v>
      </c>
      <c r="U9" s="9"/>
      <c r="V9" s="9"/>
      <c r="W9" s="11"/>
      <c r="Z9" s="3" t="s">
        <v>29</v>
      </c>
      <c r="AA9" s="3">
        <v>20.504759929297599</v>
      </c>
      <c r="AB9" s="3">
        <v>35.378402612939787</v>
      </c>
      <c r="AC9" s="3">
        <v>44.116837457762628</v>
      </c>
      <c r="AM9" s="15"/>
    </row>
    <row r="10" spans="1:40" x14ac:dyDescent="0.2">
      <c r="B10" s="6" t="s">
        <v>19</v>
      </c>
      <c r="C10" s="7" t="s">
        <v>20</v>
      </c>
      <c r="D10" s="7" t="s">
        <v>21</v>
      </c>
      <c r="E10" s="30"/>
      <c r="F10" s="30"/>
      <c r="G10" s="30"/>
      <c r="I10" s="12"/>
      <c r="J10" s="13" t="s">
        <v>2</v>
      </c>
      <c r="P10" s="5"/>
      <c r="Q10" s="5"/>
      <c r="W10" s="14"/>
    </row>
    <row r="11" spans="1:40" x14ac:dyDescent="0.2">
      <c r="B11" s="42">
        <v>29.364032745361328</v>
      </c>
      <c r="C11" s="42"/>
      <c r="D11" s="42">
        <v>30.346742630004883</v>
      </c>
      <c r="E11" s="36"/>
      <c r="F11" s="36"/>
      <c r="G11" s="36"/>
      <c r="I11" s="12"/>
      <c r="J11" s="34">
        <v>1</v>
      </c>
      <c r="K11" s="34">
        <v>0.68549225699362426</v>
      </c>
      <c r="L11" s="34">
        <v>0.31843458936115104</v>
      </c>
      <c r="M11" s="34"/>
      <c r="N11" s="34"/>
      <c r="O11" s="34"/>
      <c r="P11" s="5">
        <f>SUM(J11:O11)</f>
        <v>2.003926846354775</v>
      </c>
      <c r="Q11" s="5"/>
      <c r="R11" s="15">
        <f>J11/P11*100</f>
        <v>49.902021214948093</v>
      </c>
      <c r="S11" s="15">
        <f>K11/P11*100</f>
        <v>34.20744915117848</v>
      </c>
      <c r="T11" s="15">
        <f>L11/P11*100</f>
        <v>15.890529633873443</v>
      </c>
      <c r="U11" s="15"/>
      <c r="V11" s="15"/>
      <c r="W11" s="15"/>
      <c r="Z11" s="25" t="s">
        <v>61</v>
      </c>
      <c r="AA11" s="25">
        <f>AVERAGE(AA3:AA5)</f>
        <v>25.945878620052635</v>
      </c>
      <c r="AB11" s="25">
        <f t="shared" ref="AB11:AC11" si="3">AVERAGE(AB3:AB5)</f>
        <v>25.214421790380431</v>
      </c>
      <c r="AC11" s="25">
        <f t="shared" si="3"/>
        <v>48.839699589566941</v>
      </c>
    </row>
    <row r="12" spans="1:40" x14ac:dyDescent="0.2">
      <c r="B12" s="42">
        <v>28.858753204345703</v>
      </c>
      <c r="C12" s="42">
        <v>28.828712463378906</v>
      </c>
      <c r="D12" s="42">
        <v>29.852298736572266</v>
      </c>
      <c r="E12" s="36"/>
      <c r="F12" s="36"/>
      <c r="G12" s="36"/>
      <c r="I12" s="12"/>
      <c r="J12" s="13" t="s">
        <v>52</v>
      </c>
      <c r="P12" s="5"/>
      <c r="Q12" s="5"/>
      <c r="W12" s="14"/>
      <c r="X12" s="16">
        <f>SUM(R11:W11)</f>
        <v>100.00000000000001</v>
      </c>
      <c r="Y12" s="16"/>
      <c r="Z12" s="25" t="s">
        <v>53</v>
      </c>
      <c r="AA12" s="26">
        <f>AVERAGE(AA6:AA9)</f>
        <v>14.419511752010644</v>
      </c>
      <c r="AB12" s="26">
        <f>AVERAGE(AB6:AB9)</f>
        <v>30.770427814147745</v>
      </c>
      <c r="AC12" s="26">
        <f>AVERAGE(AC6:AC9)</f>
        <v>54.810060433841613</v>
      </c>
      <c r="AE12" s="35"/>
      <c r="AG12" s="35"/>
      <c r="AL12" s="35"/>
      <c r="AM12" s="35"/>
      <c r="AN12" s="35"/>
    </row>
    <row r="13" spans="1:40" x14ac:dyDescent="0.2">
      <c r="B13" s="42">
        <v>29.024856567382812</v>
      </c>
      <c r="C13" s="42">
        <v>28.800033569335938</v>
      </c>
      <c r="D13" s="42">
        <v>29.144838333129883</v>
      </c>
      <c r="E13" s="36"/>
      <c r="F13" s="36"/>
      <c r="G13" s="36"/>
      <c r="I13" s="12" t="s">
        <v>4</v>
      </c>
      <c r="J13" s="5">
        <v>1</v>
      </c>
      <c r="K13" s="5">
        <v>1.2042830265940994</v>
      </c>
      <c r="L13" s="5">
        <v>0.61610761503665534</v>
      </c>
      <c r="M13" s="5"/>
      <c r="N13" s="5"/>
      <c r="O13" s="5"/>
      <c r="P13" s="5">
        <f>SUM(J13:O13)</f>
        <v>2.8203906416307549</v>
      </c>
      <c r="Q13" s="5"/>
      <c r="R13" s="15">
        <f>J13/P13*100</f>
        <v>35.456081339916736</v>
      </c>
      <c r="S13" s="15">
        <f>K13/P13*100</f>
        <v>42.699156947201494</v>
      </c>
      <c r="T13" s="15">
        <f>L13/P13*100</f>
        <v>21.844761712881759</v>
      </c>
      <c r="U13" s="15"/>
      <c r="V13" s="15"/>
      <c r="W13" s="15"/>
      <c r="Z13" s="3" t="s">
        <v>22</v>
      </c>
      <c r="AA13">
        <f>STDEV(AA3:AA5)</f>
        <v>5.0840053510574243</v>
      </c>
      <c r="AB13">
        <f>STDEV(AB3:AB5)</f>
        <v>11.142381692720605</v>
      </c>
      <c r="AC13">
        <f>STDEV(AC3:AC5)</f>
        <v>9.3073502874167815</v>
      </c>
      <c r="AD13" s="35"/>
      <c r="AE13" s="35"/>
      <c r="AG13" s="35"/>
      <c r="AL13" s="35"/>
      <c r="AM13" s="35"/>
      <c r="AN13" s="35"/>
    </row>
    <row r="14" spans="1:40" ht="16" thickBot="1" x14ac:dyDescent="0.25">
      <c r="A14" s="17" t="s">
        <v>3</v>
      </c>
      <c r="B14" s="27">
        <f t="shared" ref="B14:D14" si="4">AVERAGE(B11:B13)</f>
        <v>29.082547505696613</v>
      </c>
      <c r="C14" s="28">
        <f t="shared" si="4"/>
        <v>28.814373016357422</v>
      </c>
      <c r="D14" s="20">
        <f t="shared" si="4"/>
        <v>29.781293233235676</v>
      </c>
      <c r="E14" s="18"/>
      <c r="F14" s="18"/>
      <c r="G14" s="33"/>
      <c r="I14" s="22" t="s">
        <v>6</v>
      </c>
      <c r="J14" s="23">
        <f t="shared" ref="J14:L14" si="5">J13/J11</f>
        <v>1</v>
      </c>
      <c r="K14" s="23">
        <f t="shared" si="5"/>
        <v>1.7568149228639651</v>
      </c>
      <c r="L14" s="23">
        <f t="shared" si="5"/>
        <v>1.9348011667724321</v>
      </c>
      <c r="M14" s="23"/>
      <c r="N14" s="23"/>
      <c r="O14" s="23"/>
      <c r="P14" s="23">
        <f>SUM(J14:O14)</f>
        <v>4.6916160896363976</v>
      </c>
      <c r="Q14" s="23"/>
      <c r="R14" s="24">
        <f>J14/P14*100</f>
        <v>21.314616986862205</v>
      </c>
      <c r="S14" s="24">
        <f>K14/P14*100</f>
        <v>37.44583719764929</v>
      </c>
      <c r="T14" s="24">
        <f>L14/P14*100</f>
        <v>41.239545815488498</v>
      </c>
      <c r="U14" s="24"/>
      <c r="V14" s="24"/>
      <c r="W14" s="24"/>
      <c r="X14" s="16">
        <f>SUM(R13:W13)</f>
        <v>100</v>
      </c>
      <c r="Y14" s="16"/>
      <c r="Z14" s="3" t="s">
        <v>30</v>
      </c>
      <c r="AA14">
        <f>STDEV(AA6:AA9)</f>
        <v>6.1407705770030683</v>
      </c>
      <c r="AB14">
        <f>STDEV(AB6:AB9)</f>
        <v>6.3672450054319709</v>
      </c>
      <c r="AC14">
        <f>STDEV(AC6:AC9)</f>
        <v>10.872094613398078</v>
      </c>
      <c r="AD14" s="35"/>
      <c r="AE14" s="35"/>
      <c r="AG14" s="35"/>
      <c r="AL14" s="35"/>
      <c r="AM14" s="35"/>
      <c r="AN14" s="35"/>
    </row>
    <row r="15" spans="1:40" ht="16" thickBot="1" x14ac:dyDescent="0.25">
      <c r="A15" s="17" t="s">
        <v>5</v>
      </c>
      <c r="B15" s="5">
        <f>B14-B14</f>
        <v>0</v>
      </c>
      <c r="C15" s="21">
        <f>C14-B14</f>
        <v>-0.26817448933919152</v>
      </c>
      <c r="D15" s="21">
        <f>D14-B14</f>
        <v>0.6987457275390625</v>
      </c>
      <c r="E15" s="5"/>
      <c r="F15" s="5"/>
      <c r="G15" s="5"/>
      <c r="K15" s="5"/>
      <c r="L15" s="5"/>
      <c r="M15" s="5"/>
      <c r="N15" s="5"/>
      <c r="O15" s="5"/>
      <c r="P15" s="5"/>
      <c r="Q15" s="5"/>
      <c r="S15" s="15"/>
      <c r="T15" s="15"/>
      <c r="U15" s="15"/>
      <c r="V15" s="15"/>
      <c r="W15" s="15"/>
      <c r="X15" s="16">
        <f>SUM(R14:W14)</f>
        <v>100</v>
      </c>
      <c r="Y15" s="16"/>
      <c r="Z15" s="25" t="s">
        <v>23</v>
      </c>
      <c r="AA15" s="26">
        <f>AA13/SQRT(3)</f>
        <v>2.9352518579945022</v>
      </c>
      <c r="AB15" s="26">
        <f>AB13/SQRT(3)</f>
        <v>6.4330570697057992</v>
      </c>
      <c r="AC15" s="26">
        <f>AC13/SQRT(3)</f>
        <v>5.3736011938822195</v>
      </c>
      <c r="AD15" s="35"/>
      <c r="AE15" s="35"/>
      <c r="AG15" s="35"/>
      <c r="AL15" s="35"/>
      <c r="AM15" s="35"/>
      <c r="AN15" s="35"/>
    </row>
    <row r="16" spans="1:40" x14ac:dyDescent="0.2">
      <c r="A16" s="17" t="s">
        <v>7</v>
      </c>
      <c r="B16" s="5">
        <f t="shared" ref="B16:D16" si="6">2^-B15</f>
        <v>1</v>
      </c>
      <c r="C16" s="21">
        <f t="shared" si="6"/>
        <v>1.2042830265940994</v>
      </c>
      <c r="D16" s="21">
        <f t="shared" si="6"/>
        <v>0.61610761503665534</v>
      </c>
      <c r="E16" s="5"/>
      <c r="F16" s="5"/>
      <c r="G16" s="5"/>
      <c r="I16" s="8" t="s">
        <v>18</v>
      </c>
      <c r="J16" s="9">
        <v>1</v>
      </c>
      <c r="K16" s="9">
        <v>2</v>
      </c>
      <c r="L16" s="9">
        <v>3</v>
      </c>
      <c r="M16" s="9"/>
      <c r="N16" s="9"/>
      <c r="O16" s="9"/>
      <c r="P16" s="10" t="s">
        <v>1</v>
      </c>
      <c r="Q16" s="10"/>
      <c r="R16" s="9" t="s">
        <v>10</v>
      </c>
      <c r="S16" s="9" t="s">
        <v>11</v>
      </c>
      <c r="T16" s="9" t="s">
        <v>12</v>
      </c>
      <c r="U16" s="9"/>
      <c r="V16" s="9"/>
      <c r="W16" s="11"/>
      <c r="Z16" s="25" t="s">
        <v>31</v>
      </c>
      <c r="AA16" s="26">
        <f>AA14/SQRT(4)</f>
        <v>3.0703852885015341</v>
      </c>
      <c r="AB16" s="26">
        <f>AB14/SQRT(4)</f>
        <v>3.1836225027159855</v>
      </c>
      <c r="AC16" s="26">
        <f>AC14/SQRT(4)</f>
        <v>5.4360473066990389</v>
      </c>
      <c r="AD16" s="35"/>
      <c r="AE16" s="35"/>
      <c r="AG16" s="35"/>
      <c r="AL16" s="35"/>
      <c r="AM16" s="35"/>
      <c r="AN16" s="35"/>
    </row>
    <row r="17" spans="1:46" x14ac:dyDescent="0.2">
      <c r="B17" s="5"/>
      <c r="C17" s="5"/>
      <c r="D17" s="5"/>
      <c r="E17" s="5"/>
      <c r="F17" s="5"/>
      <c r="G17" s="5"/>
      <c r="I17" s="12"/>
      <c r="J17" s="13" t="s">
        <v>2</v>
      </c>
      <c r="P17" s="5"/>
      <c r="Q17" s="5"/>
      <c r="W17" s="14"/>
      <c r="AA17"/>
      <c r="AG17" s="35"/>
    </row>
    <row r="18" spans="1:46" x14ac:dyDescent="0.2">
      <c r="B18" s="6" t="s">
        <v>24</v>
      </c>
      <c r="C18" s="7" t="s">
        <v>25</v>
      </c>
      <c r="D18" s="7" t="s">
        <v>26</v>
      </c>
      <c r="E18" s="30"/>
      <c r="F18" s="30"/>
      <c r="G18" s="30"/>
      <c r="I18" s="12"/>
      <c r="J18" s="34">
        <v>1</v>
      </c>
      <c r="K18" s="34">
        <v>6.2121106036139278</v>
      </c>
      <c r="L18" s="34">
        <v>2.5762986807555821</v>
      </c>
      <c r="M18" s="34"/>
      <c r="N18" s="34"/>
      <c r="O18" s="34"/>
      <c r="P18" s="5">
        <f>SUM(J18:O18)</f>
        <v>9.7884092843695107</v>
      </c>
      <c r="Q18" s="5"/>
      <c r="R18" s="15">
        <f>J18/P18*100</f>
        <v>10.216164556960614</v>
      </c>
      <c r="S18" s="15">
        <f>K18/P18*100</f>
        <v>63.463944172559813</v>
      </c>
      <c r="T18" s="15">
        <f>L18/P18*100</f>
        <v>26.319891270479566</v>
      </c>
      <c r="U18" s="15"/>
      <c r="V18" s="15"/>
      <c r="W18" s="15"/>
      <c r="Z18" s="3" t="s">
        <v>8</v>
      </c>
      <c r="AA18">
        <f>TTEST(AA3:AA5,AA6:AA9,2,2)</f>
        <v>4.6616017611522606E-2</v>
      </c>
      <c r="AB18">
        <f>TTEST(AB3:AB5,AB6:AB9,2,2)</f>
        <v>0.43629792662196076</v>
      </c>
      <c r="AC18">
        <f>TTEST(AC3:AC5,AC6:AC9,2,2)</f>
        <v>0.48109812715949063</v>
      </c>
      <c r="AD18" s="35"/>
      <c r="AE18" s="35"/>
      <c r="AG18" s="35"/>
      <c r="AL18" s="35"/>
      <c r="AM18" s="35"/>
      <c r="AN18"/>
    </row>
    <row r="19" spans="1:46" x14ac:dyDescent="0.2">
      <c r="B19" s="42">
        <v>30.854795455932617</v>
      </c>
      <c r="C19" s="42"/>
      <c r="D19" s="42">
        <v>28.947416305541992</v>
      </c>
      <c r="E19" s="36"/>
      <c r="F19" s="36"/>
      <c r="G19" s="36"/>
      <c r="I19" s="12"/>
      <c r="J19" s="13" t="s">
        <v>52</v>
      </c>
      <c r="P19" s="5"/>
      <c r="Q19" s="5"/>
      <c r="W19" s="14"/>
      <c r="X19" s="16">
        <f>SUM(R18:W18)</f>
        <v>100</v>
      </c>
      <c r="Y19" s="16"/>
      <c r="AA19"/>
      <c r="AG19" s="35"/>
    </row>
    <row r="20" spans="1:46" x14ac:dyDescent="0.2">
      <c r="B20" s="42"/>
      <c r="C20" s="42">
        <v>28.679546356201172</v>
      </c>
      <c r="D20" s="42">
        <v>28.72730827331543</v>
      </c>
      <c r="E20" s="36"/>
      <c r="F20" s="36"/>
      <c r="G20" s="36"/>
      <c r="I20" s="12" t="s">
        <v>4</v>
      </c>
      <c r="J20" s="5">
        <v>1</v>
      </c>
      <c r="K20" s="5">
        <v>4.4642968476846017</v>
      </c>
      <c r="L20" s="5">
        <v>3.7807661076895687</v>
      </c>
      <c r="M20" s="5"/>
      <c r="N20" s="5"/>
      <c r="O20" s="5"/>
      <c r="P20" s="5">
        <f>SUM(J20:O20)</f>
        <v>9.2450629553741699</v>
      </c>
      <c r="Q20" s="5"/>
      <c r="R20" s="15">
        <f>J20/P20*100</f>
        <v>10.81658399544698</v>
      </c>
      <c r="S20" s="15">
        <f>K20/P20*100</f>
        <v>48.288441833589665</v>
      </c>
      <c r="T20" s="15">
        <f>L20/P20*100</f>
        <v>40.894974170963359</v>
      </c>
      <c r="U20" s="15"/>
      <c r="V20" s="15"/>
      <c r="W20" s="15"/>
      <c r="AA20" s="26">
        <f>AA18/2</f>
        <v>2.3308008805761303E-2</v>
      </c>
      <c r="AB20" s="26">
        <f>AB18/2</f>
        <v>0.21814896331098038</v>
      </c>
      <c r="AC20" s="26">
        <f>AC18/2</f>
        <v>0.24054906357974531</v>
      </c>
      <c r="AD20" s="35"/>
      <c r="AE20" s="35"/>
      <c r="AG20" s="35"/>
      <c r="AL20" s="35"/>
      <c r="AM20" s="35"/>
      <c r="AN20"/>
    </row>
    <row r="21" spans="1:46" ht="16" thickBot="1" x14ac:dyDescent="0.25">
      <c r="B21" s="42">
        <v>30.753952026367188</v>
      </c>
      <c r="C21" s="42">
        <v>28.612335205078125</v>
      </c>
      <c r="D21" s="42">
        <v>28.98236083984375</v>
      </c>
      <c r="E21" s="36"/>
      <c r="F21" s="36"/>
      <c r="G21" s="36"/>
      <c r="I21" s="22" t="s">
        <v>6</v>
      </c>
      <c r="J21" s="23">
        <f t="shared" ref="J21:L21" si="7">J20/J18</f>
        <v>1</v>
      </c>
      <c r="K21" s="23">
        <f t="shared" si="7"/>
        <v>0.7186441344246951</v>
      </c>
      <c r="L21" s="23">
        <f t="shared" si="7"/>
        <v>1.4675185512965205</v>
      </c>
      <c r="M21" s="23"/>
      <c r="N21" s="23"/>
      <c r="O21" s="23"/>
      <c r="P21" s="23">
        <f>SUM(J21:O21)</f>
        <v>3.1861626857212157</v>
      </c>
      <c r="Q21" s="23"/>
      <c r="R21" s="24">
        <f>J21/P21*100</f>
        <v>31.385716883870955</v>
      </c>
      <c r="S21" s="24">
        <f>K21/P21*100</f>
        <v>22.555161343307983</v>
      </c>
      <c r="T21" s="24">
        <f>L21/P21*100</f>
        <v>46.059121772821058</v>
      </c>
      <c r="U21" s="24"/>
      <c r="V21" s="24"/>
      <c r="W21" s="24"/>
      <c r="X21" s="16">
        <f>SUM(R20:W20)</f>
        <v>100</v>
      </c>
      <c r="Y21" s="16"/>
      <c r="AA21" s="35"/>
      <c r="AB21" s="35"/>
      <c r="AC21" s="35"/>
      <c r="AD21" s="35"/>
      <c r="AE21" s="35"/>
      <c r="AF21"/>
      <c r="AI21"/>
      <c r="AJ21"/>
      <c r="AK21"/>
      <c r="AL21"/>
      <c r="AM21"/>
      <c r="AN21"/>
    </row>
    <row r="22" spans="1:46" x14ac:dyDescent="0.2">
      <c r="A22" s="17" t="s">
        <v>3</v>
      </c>
      <c r="B22" s="29">
        <f t="shared" ref="B22:D22" si="8">AVERAGE(B19:B21)</f>
        <v>30.804373741149902</v>
      </c>
      <c r="C22" s="20">
        <f t="shared" si="8"/>
        <v>28.645940780639648</v>
      </c>
      <c r="D22" s="20">
        <f t="shared" si="8"/>
        <v>28.885695139567058</v>
      </c>
      <c r="E22" s="29"/>
      <c r="F22" s="29"/>
      <c r="G22" s="33"/>
      <c r="K22" s="5"/>
      <c r="L22" s="5"/>
      <c r="M22" s="5"/>
      <c r="N22" s="5"/>
      <c r="O22" s="5"/>
      <c r="P22" s="5"/>
      <c r="Q22" s="5"/>
      <c r="S22" s="15"/>
      <c r="T22" s="15"/>
      <c r="U22" s="15"/>
      <c r="V22" s="15"/>
      <c r="W22" s="15"/>
      <c r="X22" s="16">
        <f>SUM(R21:W21)</f>
        <v>100</v>
      </c>
      <c r="Y22" s="16"/>
      <c r="AA22" s="35"/>
      <c r="AB22" s="35"/>
      <c r="AC22" s="35"/>
      <c r="AD22" s="35"/>
      <c r="AE22" s="35"/>
      <c r="AF22"/>
      <c r="AI22"/>
      <c r="AJ22"/>
      <c r="AK22"/>
      <c r="AL22"/>
      <c r="AM22"/>
      <c r="AN22"/>
    </row>
    <row r="23" spans="1:46" ht="16" thickBot="1" x14ac:dyDescent="0.25">
      <c r="A23" s="17" t="s">
        <v>5</v>
      </c>
      <c r="B23" s="5">
        <f>B22-B22</f>
        <v>0</v>
      </c>
      <c r="C23" s="21">
        <f>C22-B22</f>
        <v>-2.1584329605102539</v>
      </c>
      <c r="D23" s="21">
        <f>D22-B22</f>
        <v>-1.9186786015828439</v>
      </c>
      <c r="E23" s="5"/>
      <c r="F23" s="5"/>
      <c r="G23" s="5"/>
      <c r="J23" s="13"/>
      <c r="K23" s="13"/>
      <c r="L23" s="13"/>
      <c r="M23" s="13"/>
      <c r="N23" s="13"/>
      <c r="O23" s="13"/>
      <c r="P23" s="5"/>
      <c r="Q23" s="5"/>
      <c r="R23" s="13"/>
      <c r="S23" s="13"/>
      <c r="T23" s="13"/>
      <c r="U23" s="13"/>
      <c r="V23" s="13"/>
      <c r="W23" s="13"/>
      <c r="AA23"/>
      <c r="AB23"/>
      <c r="AC23"/>
      <c r="AD23"/>
      <c r="AE23"/>
      <c r="AF23"/>
      <c r="AI23"/>
      <c r="AJ23"/>
      <c r="AK23"/>
      <c r="AL23"/>
      <c r="AM23"/>
      <c r="AN23"/>
    </row>
    <row r="24" spans="1:46" x14ac:dyDescent="0.2">
      <c r="A24" s="17" t="s">
        <v>7</v>
      </c>
      <c r="B24" s="5">
        <f t="shared" ref="B24:D24" si="9">2^-B23</f>
        <v>1</v>
      </c>
      <c r="C24" s="21">
        <f t="shared" si="9"/>
        <v>4.4642968476846017</v>
      </c>
      <c r="D24" s="21">
        <f t="shared" si="9"/>
        <v>3.7807661076895687</v>
      </c>
      <c r="E24" s="5"/>
      <c r="F24" s="5"/>
      <c r="G24" s="5"/>
      <c r="I24" s="8" t="s">
        <v>32</v>
      </c>
      <c r="J24" s="9">
        <v>1</v>
      </c>
      <c r="K24" s="9">
        <v>2</v>
      </c>
      <c r="L24" s="9">
        <v>3</v>
      </c>
      <c r="M24" s="9"/>
      <c r="N24" s="9"/>
      <c r="O24" s="9"/>
      <c r="P24" s="10" t="s">
        <v>1</v>
      </c>
      <c r="Q24" s="10"/>
      <c r="R24" s="9" t="s">
        <v>10</v>
      </c>
      <c r="S24" s="9" t="s">
        <v>11</v>
      </c>
      <c r="T24" s="9" t="s">
        <v>12</v>
      </c>
      <c r="U24" s="9"/>
      <c r="V24" s="9"/>
      <c r="W24" s="11"/>
      <c r="AA24"/>
    </row>
    <row r="25" spans="1:46" x14ac:dyDescent="0.2">
      <c r="B25" s="5"/>
      <c r="C25" s="5"/>
      <c r="D25" s="5"/>
      <c r="E25" s="5"/>
      <c r="F25" s="5"/>
      <c r="G25" s="5"/>
      <c r="I25" s="12"/>
      <c r="J25" s="13" t="s">
        <v>2</v>
      </c>
      <c r="P25" s="5"/>
      <c r="Q25" s="5"/>
      <c r="W25" s="14"/>
      <c r="AA25"/>
      <c r="AT25" s="41"/>
    </row>
    <row r="26" spans="1:46" x14ac:dyDescent="0.2">
      <c r="B26" s="30"/>
      <c r="C26" s="30"/>
      <c r="D26" s="30"/>
      <c r="E26" s="30"/>
      <c r="F26" s="30"/>
      <c r="G26" s="30"/>
      <c r="I26" s="12"/>
      <c r="J26" s="3">
        <v>1</v>
      </c>
      <c r="K26" s="3">
        <v>2.1185760456770133</v>
      </c>
      <c r="L26" s="3">
        <v>0.96876066214280088</v>
      </c>
      <c r="M26" s="34"/>
      <c r="N26" s="34"/>
      <c r="O26" s="34"/>
      <c r="P26" s="5">
        <f>SUM(J26:O26)</f>
        <v>4.087336707819814</v>
      </c>
      <c r="Q26" s="5"/>
      <c r="R26" s="15">
        <f>J26/P26*100</f>
        <v>24.465809192739595</v>
      </c>
      <c r="S26" s="15">
        <f>K26/P26*100</f>
        <v>51.832677293842579</v>
      </c>
      <c r="T26" s="15">
        <f>L26/P26*100</f>
        <v>23.701513513417837</v>
      </c>
      <c r="U26" s="15"/>
      <c r="V26" s="15"/>
      <c r="W26" s="15"/>
      <c r="X26" s="16">
        <f>SUM(R26:W26)</f>
        <v>100.00000000000001</v>
      </c>
      <c r="Y26" s="16"/>
      <c r="AA26"/>
      <c r="AT26" s="41"/>
    </row>
    <row r="27" spans="1:46" x14ac:dyDescent="0.2">
      <c r="A27" s="31"/>
      <c r="B27" s="31"/>
      <c r="C27" s="31"/>
      <c r="D27" s="31"/>
      <c r="I27" s="12"/>
      <c r="J27" s="13" t="s">
        <v>52</v>
      </c>
      <c r="P27" s="5"/>
      <c r="Q27" s="5"/>
      <c r="W27" s="14"/>
      <c r="AA27"/>
      <c r="AT27" s="41"/>
    </row>
    <row r="28" spans="1:46" x14ac:dyDescent="0.2">
      <c r="I28" s="12" t="s">
        <v>4</v>
      </c>
      <c r="J28" s="5">
        <v>1</v>
      </c>
      <c r="K28" s="5">
        <v>5.3161528615463789</v>
      </c>
      <c r="L28" s="5">
        <v>7.78728939424147</v>
      </c>
      <c r="M28" s="5"/>
      <c r="N28" s="5"/>
      <c r="O28" s="5"/>
      <c r="P28" s="5">
        <f>SUM(J28:O28)</f>
        <v>14.103442255787849</v>
      </c>
      <c r="Q28" s="5"/>
      <c r="R28" s="15">
        <f>J28/P28*100</f>
        <v>7.0904675742520542</v>
      </c>
      <c r="S28" s="15">
        <f>K28/P28*100</f>
        <v>37.694009484561875</v>
      </c>
      <c r="T28" s="15">
        <f>L28/P28*100</f>
        <v>55.215522941186066</v>
      </c>
      <c r="U28" s="15"/>
      <c r="V28" s="15"/>
      <c r="W28" s="15"/>
      <c r="X28" s="16">
        <f>SUM(R28:W28)</f>
        <v>100</v>
      </c>
      <c r="Y28" s="16"/>
      <c r="AA28"/>
      <c r="AT28" s="41"/>
    </row>
    <row r="29" spans="1:46" ht="20" thickBot="1" x14ac:dyDescent="0.3">
      <c r="A29" s="1"/>
      <c r="B29" s="32" t="s">
        <v>0</v>
      </c>
      <c r="C29" s="13"/>
      <c r="D29" s="13"/>
      <c r="E29" s="13"/>
      <c r="F29" s="13"/>
      <c r="G29" s="13"/>
      <c r="I29" s="22" t="s">
        <v>6</v>
      </c>
      <c r="J29" s="23">
        <f t="shared" ref="J29:L29" si="10">J28/J26</f>
        <v>1</v>
      </c>
      <c r="K29" s="23">
        <f t="shared" si="10"/>
        <v>2.5093047154923092</v>
      </c>
      <c r="L29" s="23">
        <f t="shared" si="10"/>
        <v>8.0384038065880699</v>
      </c>
      <c r="M29" s="23"/>
      <c r="N29" s="23"/>
      <c r="O29" s="23"/>
      <c r="P29" s="23">
        <f>SUM(J29:O29)</f>
        <v>11.547708522080379</v>
      </c>
      <c r="Q29" s="23"/>
      <c r="R29" s="24">
        <f>J29/P29*100</f>
        <v>8.6597267162389802</v>
      </c>
      <c r="S29" s="24">
        <f>K29/P29*100</f>
        <v>21.729893083933202</v>
      </c>
      <c r="T29" s="24">
        <f>L29/P29*100</f>
        <v>69.610380199827816</v>
      </c>
      <c r="U29" s="24"/>
      <c r="V29" s="24"/>
      <c r="W29" s="24"/>
      <c r="X29" s="16">
        <f>SUM(R29:W29)</f>
        <v>100</v>
      </c>
      <c r="Y29" s="16"/>
      <c r="AA29"/>
      <c r="AT29" s="41"/>
    </row>
    <row r="30" spans="1:46" ht="16" thickBot="1" x14ac:dyDescent="0.25">
      <c r="B30" s="6" t="s">
        <v>33</v>
      </c>
      <c r="C30" s="7" t="s">
        <v>34</v>
      </c>
      <c r="D30" s="7" t="s">
        <v>35</v>
      </c>
      <c r="E30" s="30"/>
      <c r="F30" s="30"/>
      <c r="G30" s="30"/>
      <c r="K30" s="5"/>
      <c r="L30" s="5"/>
      <c r="M30" s="5"/>
      <c r="N30" s="5"/>
      <c r="O30" s="5"/>
      <c r="P30" s="5"/>
      <c r="Q30" s="5"/>
      <c r="S30" s="15"/>
      <c r="T30" s="15"/>
      <c r="U30" s="15"/>
      <c r="V30" s="15"/>
      <c r="W30" s="15"/>
      <c r="AA30"/>
      <c r="AT30" s="41"/>
    </row>
    <row r="31" spans="1:46" x14ac:dyDescent="0.2">
      <c r="B31" s="42">
        <v>30.766576766967773</v>
      </c>
      <c r="C31" s="42">
        <v>28.380237579345703</v>
      </c>
      <c r="D31" s="42">
        <v>27.876255035400391</v>
      </c>
      <c r="E31" s="41"/>
      <c r="F31" s="36"/>
      <c r="G31" s="36"/>
      <c r="I31" s="8" t="s">
        <v>27</v>
      </c>
      <c r="J31" s="9">
        <v>1</v>
      </c>
      <c r="K31" s="9">
        <v>2</v>
      </c>
      <c r="L31" s="9">
        <v>3</v>
      </c>
      <c r="M31" s="9"/>
      <c r="N31" s="9"/>
      <c r="O31" s="9"/>
      <c r="P31" s="10" t="s">
        <v>1</v>
      </c>
      <c r="Q31" s="10"/>
      <c r="R31" s="9" t="s">
        <v>10</v>
      </c>
      <c r="S31" s="9" t="s">
        <v>11</v>
      </c>
      <c r="T31" s="9" t="s">
        <v>12</v>
      </c>
      <c r="U31" s="9"/>
      <c r="V31" s="9"/>
      <c r="W31" s="11"/>
      <c r="AA31"/>
      <c r="AT31" s="41"/>
    </row>
    <row r="32" spans="1:46" x14ac:dyDescent="0.2">
      <c r="B32" s="42">
        <v>30.755001068115234</v>
      </c>
      <c r="C32" s="42">
        <v>28.367593765258789</v>
      </c>
      <c r="D32" s="42">
        <v>27.980903625488281</v>
      </c>
      <c r="E32" s="41"/>
      <c r="F32" s="36"/>
      <c r="G32" s="36"/>
      <c r="I32" s="12"/>
      <c r="J32" s="13" t="s">
        <v>2</v>
      </c>
      <c r="P32" s="5"/>
      <c r="Q32" s="5"/>
      <c r="W32" s="14"/>
      <c r="AA32"/>
      <c r="AT32" s="41"/>
    </row>
    <row r="33" spans="1:46" x14ac:dyDescent="0.2">
      <c r="B33" s="42">
        <v>30.835311889648438</v>
      </c>
      <c r="C33" s="42">
        <v>28.377910614013672</v>
      </c>
      <c r="D33" s="42">
        <v>27.616367340087891</v>
      </c>
      <c r="E33" s="41"/>
      <c r="F33" s="36"/>
      <c r="G33" s="36"/>
      <c r="I33" s="12"/>
      <c r="J33" s="3">
        <v>1</v>
      </c>
      <c r="K33" s="3">
        <v>0.49491380891375669</v>
      </c>
      <c r="L33" s="3">
        <v>4.6790186106902866E-2</v>
      </c>
      <c r="M33"/>
      <c r="P33" s="5">
        <f>SUM(J33:O33)</f>
        <v>1.5417039950206597</v>
      </c>
      <c r="Q33" s="5"/>
      <c r="R33" s="15">
        <f>J33/P33*100</f>
        <v>64.863294330803072</v>
      </c>
      <c r="S33" s="15">
        <f>K33/P33*100</f>
        <v>32.101740055951829</v>
      </c>
      <c r="T33" s="15">
        <f>L33/P33*100</f>
        <v>3.0349656132450931</v>
      </c>
      <c r="U33" s="15"/>
      <c r="V33" s="15"/>
      <c r="W33" s="15"/>
      <c r="X33" s="16">
        <f>SUM(R26:W26)</f>
        <v>100.00000000000001</v>
      </c>
      <c r="Y33" s="16"/>
      <c r="AA33"/>
      <c r="AT33" s="41"/>
    </row>
    <row r="34" spans="1:46" x14ac:dyDescent="0.2">
      <c r="A34" s="17" t="s">
        <v>3</v>
      </c>
      <c r="B34" s="29">
        <f t="shared" ref="B34:D34" si="11">AVERAGE(B31:B33)</f>
        <v>30.785629908243816</v>
      </c>
      <c r="C34" s="28">
        <f t="shared" si="11"/>
        <v>28.375247319539387</v>
      </c>
      <c r="D34" s="28">
        <f t="shared" si="11"/>
        <v>27.824508666992188</v>
      </c>
      <c r="E34" s="18"/>
      <c r="F34" s="33"/>
      <c r="G34" s="33"/>
      <c r="I34" s="12"/>
      <c r="J34" s="13" t="s">
        <v>52</v>
      </c>
      <c r="P34" s="5"/>
      <c r="Q34" s="5"/>
      <c r="W34" s="14"/>
      <c r="AA34"/>
      <c r="AT34" s="41"/>
    </row>
    <row r="35" spans="1:46" x14ac:dyDescent="0.2">
      <c r="A35" s="17" t="s">
        <v>5</v>
      </c>
      <c r="B35" s="5">
        <f>B34-B34</f>
        <v>0</v>
      </c>
      <c r="C35" s="21">
        <f>C34-B34</f>
        <v>-2.4103825887044295</v>
      </c>
      <c r="D35" s="21">
        <f>D34-B34</f>
        <v>-2.9611212412516288</v>
      </c>
      <c r="E35" s="5"/>
      <c r="F35" s="5"/>
      <c r="G35" s="5"/>
      <c r="I35" s="12" t="s">
        <v>4</v>
      </c>
      <c r="J35" s="5">
        <v>1</v>
      </c>
      <c r="K35" s="5">
        <v>1.8038650156871263</v>
      </c>
      <c r="L35" s="5">
        <v>0.26869707911119634</v>
      </c>
      <c r="M35" s="5"/>
      <c r="N35" s="5"/>
      <c r="O35" s="5"/>
      <c r="P35" s="5">
        <f>SUM(J35:O35)</f>
        <v>3.0725620947983225</v>
      </c>
      <c r="Q35" s="5"/>
      <c r="R35" s="15">
        <f>J35/P35*100</f>
        <v>32.546128252149714</v>
      </c>
      <c r="S35" s="15">
        <f>K35/P35*100</f>
        <v>58.708822150119275</v>
      </c>
      <c r="T35" s="15">
        <f>L35/P35*100</f>
        <v>8.7450495977310148</v>
      </c>
      <c r="U35" s="15"/>
      <c r="V35" s="15"/>
      <c r="W35" s="15"/>
      <c r="X35" s="16">
        <f>SUM(R28:W28)</f>
        <v>100</v>
      </c>
      <c r="Y35" s="16"/>
      <c r="AA35"/>
      <c r="AT35" s="41"/>
    </row>
    <row r="36" spans="1:46" ht="16" thickBot="1" x14ac:dyDescent="0.25">
      <c r="A36" s="17" t="s">
        <v>7</v>
      </c>
      <c r="B36" s="5">
        <f t="shared" ref="B36:D36" si="12">2^-B35</f>
        <v>1</v>
      </c>
      <c r="C36" s="21">
        <f t="shared" si="12"/>
        <v>5.3161528615463789</v>
      </c>
      <c r="D36" s="21">
        <f t="shared" si="12"/>
        <v>7.78728939424147</v>
      </c>
      <c r="E36" s="5"/>
      <c r="F36" s="5"/>
      <c r="G36" s="5"/>
      <c r="I36" s="22" t="s">
        <v>6</v>
      </c>
      <c r="J36" s="23">
        <f t="shared" ref="J36:L36" si="13">J35/J33</f>
        <v>1</v>
      </c>
      <c r="K36" s="23">
        <f t="shared" si="13"/>
        <v>3.6448063949685965</v>
      </c>
      <c r="L36" s="23">
        <f t="shared" si="13"/>
        <v>5.7425947932178874</v>
      </c>
      <c r="M36" s="23"/>
      <c r="N36" s="23"/>
      <c r="O36" s="23"/>
      <c r="P36" s="23">
        <f>SUM(J36:O36)</f>
        <v>10.387401188186484</v>
      </c>
      <c r="Q36" s="23"/>
      <c r="R36" s="24">
        <f>J36/P36*100</f>
        <v>9.6270470532830945</v>
      </c>
      <c r="S36" s="24">
        <f>K36/P36*100</f>
        <v>35.088722664469806</v>
      </c>
      <c r="T36" s="24">
        <f>L36/P36*100</f>
        <v>55.284230282247101</v>
      </c>
      <c r="U36" s="24"/>
      <c r="V36" s="24"/>
      <c r="W36" s="24"/>
      <c r="X36" s="16">
        <f>SUM(R29:W29)</f>
        <v>100</v>
      </c>
      <c r="Y36" s="16"/>
      <c r="AA36"/>
      <c r="AT36" s="41"/>
    </row>
    <row r="37" spans="1:46" ht="16" thickBot="1" x14ac:dyDescent="0.25">
      <c r="B37" s="13"/>
      <c r="C37" s="13"/>
      <c r="D37" s="13"/>
      <c r="E37" s="13"/>
      <c r="F37" s="13"/>
      <c r="G37" s="13"/>
      <c r="K37" s="5"/>
      <c r="L37" s="5"/>
      <c r="M37" s="5"/>
      <c r="N37" s="5"/>
      <c r="O37" s="5"/>
      <c r="P37" s="5"/>
      <c r="Q37" s="5"/>
      <c r="S37" s="15"/>
      <c r="T37" s="15"/>
      <c r="U37" s="15"/>
      <c r="V37" s="15"/>
      <c r="W37" s="15"/>
      <c r="AA37"/>
      <c r="AT37" s="41"/>
    </row>
    <row r="38" spans="1:46" x14ac:dyDescent="0.2">
      <c r="B38" s="6" t="s">
        <v>36</v>
      </c>
      <c r="C38" s="7" t="s">
        <v>37</v>
      </c>
      <c r="D38" s="7" t="s">
        <v>38</v>
      </c>
      <c r="E38" s="30"/>
      <c r="F38" s="30"/>
      <c r="G38" s="30"/>
      <c r="I38" s="8" t="s">
        <v>28</v>
      </c>
      <c r="J38" s="9">
        <v>1</v>
      </c>
      <c r="K38" s="9">
        <v>2</v>
      </c>
      <c r="L38" s="9">
        <v>3</v>
      </c>
      <c r="M38" s="9"/>
      <c r="N38" s="9"/>
      <c r="O38" s="9"/>
      <c r="P38" s="10" t="s">
        <v>1</v>
      </c>
      <c r="Q38" s="10"/>
      <c r="R38" s="9" t="s">
        <v>10</v>
      </c>
      <c r="S38" s="9" t="s">
        <v>11</v>
      </c>
      <c r="T38" s="9" t="s">
        <v>12</v>
      </c>
      <c r="U38" s="9"/>
      <c r="V38" s="9"/>
      <c r="W38" s="11"/>
      <c r="AA38"/>
      <c r="AT38" s="41"/>
    </row>
    <row r="39" spans="1:46" x14ac:dyDescent="0.2">
      <c r="B39" s="42">
        <v>29.094406127929688</v>
      </c>
      <c r="C39" s="42"/>
      <c r="D39" s="42"/>
      <c r="E39" s="36"/>
      <c r="F39" s="36"/>
      <c r="G39" s="36"/>
      <c r="I39" s="12"/>
      <c r="J39" s="13" t="s">
        <v>2</v>
      </c>
      <c r="P39" s="5"/>
      <c r="Q39" s="5"/>
      <c r="W39" s="14"/>
      <c r="AA39"/>
      <c r="AT39" s="41"/>
    </row>
    <row r="40" spans="1:46" x14ac:dyDescent="0.2">
      <c r="B40" s="42">
        <v>29.211645126342773</v>
      </c>
      <c r="C40" s="42">
        <v>28.255912780761719</v>
      </c>
      <c r="D40" s="42">
        <v>30.901195526123047</v>
      </c>
      <c r="E40" s="36"/>
      <c r="F40" s="36"/>
      <c r="G40" s="36"/>
      <c r="I40" s="12"/>
      <c r="J40" s="41">
        <v>1</v>
      </c>
      <c r="K40" s="41">
        <v>2.6817673345040647</v>
      </c>
      <c r="L40" s="41">
        <v>1.004702620322222</v>
      </c>
      <c r="M40"/>
      <c r="N40" s="13"/>
      <c r="O40" s="13"/>
      <c r="P40" s="5">
        <f>SUM(J40:O40)</f>
        <v>4.6864699548262863</v>
      </c>
      <c r="Q40" s="5"/>
      <c r="R40" s="15">
        <f>J40/P40*100</f>
        <v>21.338022213716872</v>
      </c>
      <c r="S40" s="15">
        <f>K40/P40*100</f>
        <v>57.223610955668015</v>
      </c>
      <c r="T40" s="15">
        <f>L40/P40*100</f>
        <v>21.43836683061512</v>
      </c>
      <c r="U40" s="15"/>
      <c r="V40" s="15"/>
      <c r="W40" s="15"/>
      <c r="X40" s="16">
        <f>SUM(R33:W33)</f>
        <v>99.999999999999986</v>
      </c>
      <c r="Y40" s="16"/>
      <c r="AA40"/>
      <c r="AT40" s="41"/>
    </row>
    <row r="41" spans="1:46" x14ac:dyDescent="0.2">
      <c r="B41" s="42">
        <v>28.957511901855469</v>
      </c>
      <c r="C41" s="42">
        <v>28.217613220214844</v>
      </c>
      <c r="D41" s="42">
        <v>31.066408157348633</v>
      </c>
      <c r="E41" s="36"/>
      <c r="F41" s="36"/>
      <c r="G41" s="36"/>
      <c r="I41" s="12"/>
      <c r="J41" s="13" t="s">
        <v>52</v>
      </c>
      <c r="P41" s="5"/>
      <c r="Q41" s="5"/>
      <c r="W41" s="14"/>
      <c r="AT41" s="41"/>
    </row>
    <row r="42" spans="1:46" x14ac:dyDescent="0.2">
      <c r="A42" s="17" t="s">
        <v>3</v>
      </c>
      <c r="B42" s="18">
        <f t="shared" ref="B42:D42" si="14">AVERAGE(B39:B41)</f>
        <v>29.087854385375977</v>
      </c>
      <c r="C42" s="20">
        <f t="shared" si="14"/>
        <v>28.236763000488281</v>
      </c>
      <c r="D42" s="19">
        <f t="shared" si="14"/>
        <v>30.98380184173584</v>
      </c>
      <c r="E42" s="18"/>
      <c r="F42" s="18"/>
      <c r="G42" s="18"/>
      <c r="I42" s="12" t="s">
        <v>4</v>
      </c>
      <c r="J42" s="5">
        <v>1</v>
      </c>
      <c r="K42" s="5">
        <v>4.385434155399131</v>
      </c>
      <c r="L42" s="5">
        <v>2.672012558154329</v>
      </c>
      <c r="M42" s="5"/>
      <c r="N42" s="5"/>
      <c r="O42" s="5"/>
      <c r="P42" s="5">
        <f>SUM(J42:O42)</f>
        <v>8.0574467135534604</v>
      </c>
      <c r="Q42" s="5"/>
      <c r="R42" s="15">
        <f>J42/P42*100</f>
        <v>12.410879470265641</v>
      </c>
      <c r="S42" s="15">
        <f>K42/P42*100</f>
        <v>54.42709472744481</v>
      </c>
      <c r="T42" s="15">
        <f>L42/P42*100</f>
        <v>33.162025802289541</v>
      </c>
      <c r="U42" s="15"/>
      <c r="V42" s="15"/>
      <c r="W42" s="15"/>
      <c r="X42" s="16">
        <f>SUM(R35:W35)</f>
        <v>100</v>
      </c>
      <c r="Y42" s="16"/>
      <c r="AA42"/>
      <c r="AT42" s="41"/>
    </row>
    <row r="43" spans="1:46" ht="16" thickBot="1" x14ac:dyDescent="0.25">
      <c r="A43" s="17" t="s">
        <v>5</v>
      </c>
      <c r="B43" s="5">
        <f>B42-B42</f>
        <v>0</v>
      </c>
      <c r="C43" s="21">
        <f>C42-B42</f>
        <v>-0.85109138488769531</v>
      </c>
      <c r="D43" s="21">
        <f>D42-B42</f>
        <v>1.8959474563598633</v>
      </c>
      <c r="E43" s="5"/>
      <c r="F43" s="5"/>
      <c r="G43" s="5"/>
      <c r="I43" s="22" t="s">
        <v>6</v>
      </c>
      <c r="J43" s="23">
        <f t="shared" ref="J43:L43" si="15">J42/J40</f>
        <v>1</v>
      </c>
      <c r="K43" s="23">
        <f t="shared" si="15"/>
        <v>1.6352776391059005</v>
      </c>
      <c r="L43" s="23">
        <f t="shared" si="15"/>
        <v>2.6595059116073347</v>
      </c>
      <c r="M43" s="23"/>
      <c r="N43" s="23"/>
      <c r="O43" s="23"/>
      <c r="P43" s="23">
        <f>SUM(J43:O43)</f>
        <v>5.2947835507132357</v>
      </c>
      <c r="Q43" s="23"/>
      <c r="R43" s="24">
        <f>J43/P43*100</f>
        <v>18.886513309222899</v>
      </c>
      <c r="S43" s="24">
        <f>K43/P43*100</f>
        <v>30.88469289524819</v>
      </c>
      <c r="T43" s="24">
        <f>L43/P43*100</f>
        <v>50.228793795528901</v>
      </c>
      <c r="U43" s="24"/>
      <c r="V43" s="24"/>
      <c r="W43" s="24"/>
      <c r="X43" s="16">
        <f>SUM(R36:W36)</f>
        <v>100</v>
      </c>
      <c r="Y43" s="16"/>
      <c r="AA43"/>
      <c r="AT43" s="41"/>
    </row>
    <row r="44" spans="1:46" ht="16" thickBot="1" x14ac:dyDescent="0.25">
      <c r="A44" s="17" t="s">
        <v>7</v>
      </c>
      <c r="B44" s="5">
        <f t="shared" ref="B44:D44" si="16">2^-B43</f>
        <v>1</v>
      </c>
      <c r="C44" s="21">
        <f t="shared" si="16"/>
        <v>1.8038650156871263</v>
      </c>
      <c r="D44" s="21">
        <f t="shared" si="16"/>
        <v>0.26869707911119634</v>
      </c>
      <c r="E44" s="5"/>
      <c r="F44" s="5"/>
      <c r="G44" s="5"/>
      <c r="AA44"/>
      <c r="AT44" s="41"/>
    </row>
    <row r="45" spans="1:46" x14ac:dyDescent="0.2">
      <c r="B45" s="13"/>
      <c r="C45" s="13"/>
      <c r="D45" s="13"/>
      <c r="E45" s="13"/>
      <c r="F45" s="13"/>
      <c r="G45" s="13"/>
      <c r="I45" s="8" t="s">
        <v>29</v>
      </c>
      <c r="J45" s="9">
        <v>1</v>
      </c>
      <c r="K45" s="9">
        <v>2</v>
      </c>
      <c r="L45" s="9">
        <v>3</v>
      </c>
      <c r="M45" s="9"/>
      <c r="N45" s="9"/>
      <c r="O45" s="9"/>
      <c r="P45" s="10" t="s">
        <v>1</v>
      </c>
      <c r="Q45" s="10"/>
      <c r="R45" s="9" t="s">
        <v>10</v>
      </c>
      <c r="S45" s="9" t="s">
        <v>11</v>
      </c>
      <c r="T45" s="9" t="s">
        <v>12</v>
      </c>
      <c r="U45" s="9"/>
      <c r="V45" s="9"/>
      <c r="W45" s="11"/>
      <c r="AA45"/>
      <c r="AT45" s="41"/>
    </row>
    <row r="46" spans="1:46" x14ac:dyDescent="0.2">
      <c r="B46" s="6" t="s">
        <v>39</v>
      </c>
      <c r="C46" s="7" t="s">
        <v>40</v>
      </c>
      <c r="D46" s="7" t="s">
        <v>41</v>
      </c>
      <c r="E46" s="30"/>
      <c r="F46" s="30"/>
      <c r="G46" s="30"/>
      <c r="I46" s="12"/>
      <c r="J46" s="13" t="s">
        <v>2</v>
      </c>
      <c r="P46" s="5"/>
      <c r="Q46" s="5"/>
      <c r="W46" s="14"/>
      <c r="AA46"/>
      <c r="AT46" s="41"/>
    </row>
    <row r="47" spans="1:46" x14ac:dyDescent="0.2">
      <c r="B47" s="42">
        <v>30.800006866455078</v>
      </c>
      <c r="C47" s="42">
        <v>28.875507354736328</v>
      </c>
      <c r="D47" s="42">
        <v>29.538022994995117</v>
      </c>
      <c r="E47" s="36"/>
      <c r="F47" s="36"/>
      <c r="G47" s="36"/>
      <c r="I47" s="12"/>
      <c r="J47" s="41">
        <v>1</v>
      </c>
      <c r="K47" s="41">
        <v>0.89400949436832522</v>
      </c>
      <c r="L47" s="41">
        <v>0.28903776773910556</v>
      </c>
      <c r="M47"/>
      <c r="N47" s="13"/>
      <c r="O47" s="13"/>
      <c r="P47" s="5">
        <f>SUM(J47:O47)</f>
        <v>2.1830472621074306</v>
      </c>
      <c r="Q47" s="5"/>
      <c r="R47" s="15">
        <f>J47/P47*100</f>
        <v>45.807528648492848</v>
      </c>
      <c r="S47" s="15">
        <f>K47/P47*100</f>
        <v>40.952365525301659</v>
      </c>
      <c r="T47" s="15">
        <f>L47/P47*100</f>
        <v>13.2401058262055</v>
      </c>
      <c r="U47" s="15"/>
      <c r="V47" s="15"/>
      <c r="W47" s="15"/>
      <c r="X47" s="16">
        <f>SUM(R40:W40)</f>
        <v>100.00000000000001</v>
      </c>
      <c r="Y47" s="16"/>
      <c r="AA47"/>
      <c r="AT47" s="41"/>
    </row>
    <row r="48" spans="1:46" x14ac:dyDescent="0.2">
      <c r="B48" s="42">
        <v>31.074422836303711</v>
      </c>
      <c r="C48" s="42">
        <v>28.871166229248047</v>
      </c>
      <c r="D48" s="42">
        <v>29.679267883300781</v>
      </c>
      <c r="E48" s="36"/>
      <c r="F48" s="41"/>
      <c r="G48" s="41"/>
      <c r="I48" s="12"/>
      <c r="J48" s="13" t="s">
        <v>52</v>
      </c>
      <c r="P48" s="5"/>
      <c r="Q48" s="5"/>
      <c r="W48" s="14"/>
      <c r="AT48" s="41"/>
    </row>
    <row r="49" spans="1:46" x14ac:dyDescent="0.2">
      <c r="B49" s="42">
        <v>31.143739700317383</v>
      </c>
      <c r="C49" s="42"/>
      <c r="D49" s="42">
        <v>29.547098159790039</v>
      </c>
      <c r="E49" s="36"/>
      <c r="F49" s="41"/>
      <c r="G49" s="41"/>
      <c r="I49" s="12" t="s">
        <v>4</v>
      </c>
      <c r="J49" s="5">
        <v>1</v>
      </c>
      <c r="K49" s="5">
        <v>1.5425017381628419</v>
      </c>
      <c r="L49" s="5">
        <v>0.62187668924039308</v>
      </c>
      <c r="M49" s="5"/>
      <c r="N49" s="5"/>
      <c r="O49" s="5"/>
      <c r="P49" s="5">
        <f>SUM(J49:O49)</f>
        <v>3.1643784274032347</v>
      </c>
      <c r="Q49" s="5"/>
      <c r="R49" s="15">
        <f>J49/P49*100</f>
        <v>31.601782875906665</v>
      </c>
      <c r="S49" s="15">
        <f>K49/P49*100</f>
        <v>48.745805015130763</v>
      </c>
      <c r="T49" s="15">
        <f>L49/P49*100</f>
        <v>19.652412108962583</v>
      </c>
      <c r="U49" s="15"/>
      <c r="V49" s="15"/>
      <c r="W49" s="15"/>
      <c r="X49" s="16">
        <f>SUM(R42:W42)</f>
        <v>100</v>
      </c>
      <c r="AT49" s="41"/>
    </row>
    <row r="50" spans="1:46" ht="16" thickBot="1" x14ac:dyDescent="0.25">
      <c r="A50" s="17" t="s">
        <v>3</v>
      </c>
      <c r="B50" s="27">
        <f t="shared" ref="B50:D50" si="17">AVERAGE(B47:B49)</f>
        <v>31.006056467692058</v>
      </c>
      <c r="C50" s="28">
        <f t="shared" si="17"/>
        <v>28.873336791992188</v>
      </c>
      <c r="D50" s="20">
        <f t="shared" si="17"/>
        <v>29.58812967936198</v>
      </c>
      <c r="E50" s="18"/>
      <c r="F50" s="41"/>
      <c r="G50" s="41"/>
      <c r="I50" s="22" t="s">
        <v>6</v>
      </c>
      <c r="J50" s="23">
        <f t="shared" ref="J50:L50" si="18">J49/J47</f>
        <v>1</v>
      </c>
      <c r="K50" s="23">
        <f t="shared" si="18"/>
        <v>1.7253751194809377</v>
      </c>
      <c r="L50" s="23">
        <f t="shared" si="18"/>
        <v>2.1515412816283521</v>
      </c>
      <c r="M50" s="23"/>
      <c r="N50" s="23"/>
      <c r="O50" s="23"/>
      <c r="P50" s="23">
        <f>SUM(J50:O50)</f>
        <v>4.8769164011092894</v>
      </c>
      <c r="Q50" s="23"/>
      <c r="R50" s="24">
        <f>J50/P50*100</f>
        <v>20.504759929297599</v>
      </c>
      <c r="S50" s="24">
        <f>K50/P50*100</f>
        <v>35.378402612939787</v>
      </c>
      <c r="T50" s="24">
        <f>L50/P50*100</f>
        <v>44.116837457762628</v>
      </c>
      <c r="U50" s="24"/>
      <c r="V50" s="24"/>
      <c r="W50" s="24"/>
      <c r="X50" s="16">
        <f>SUM(R43:W43)</f>
        <v>99.999999999999986</v>
      </c>
      <c r="AT50" s="41"/>
    </row>
    <row r="51" spans="1:46" x14ac:dyDescent="0.2">
      <c r="A51" s="17" t="s">
        <v>5</v>
      </c>
      <c r="B51" s="5">
        <f>B50-B50</f>
        <v>0</v>
      </c>
      <c r="C51" s="21">
        <f>C50-B50</f>
        <v>-2.132719675699871</v>
      </c>
      <c r="D51" s="21">
        <f>D50-B50</f>
        <v>-1.4179267883300781</v>
      </c>
      <c r="E51" s="5"/>
      <c r="F51" s="41"/>
      <c r="G51" s="41"/>
      <c r="AD51" s="41"/>
      <c r="AE51" s="41"/>
      <c r="AF51" s="41"/>
      <c r="AG51" s="41"/>
      <c r="AH51" s="41"/>
      <c r="AT51" s="41"/>
    </row>
    <row r="52" spans="1:46" x14ac:dyDescent="0.2">
      <c r="A52" s="17" t="s">
        <v>7</v>
      </c>
      <c r="B52" s="5">
        <f t="shared" ref="B52:D52" si="19">2^-B51</f>
        <v>1</v>
      </c>
      <c r="C52" s="21">
        <f t="shared" si="19"/>
        <v>4.385434155399131</v>
      </c>
      <c r="D52" s="21">
        <f t="shared" si="19"/>
        <v>2.672012558154329</v>
      </c>
      <c r="E52" s="5"/>
      <c r="F52" s="41"/>
      <c r="G52" s="41"/>
      <c r="AT52" s="41"/>
    </row>
    <row r="53" spans="1:46" x14ac:dyDescent="0.2">
      <c r="A53" s="17"/>
      <c r="B53" s="5"/>
      <c r="C53" s="5"/>
      <c r="D53" s="5"/>
      <c r="E53" s="5"/>
      <c r="F53" s="41"/>
      <c r="G53" s="41"/>
      <c r="AT53" s="41"/>
    </row>
    <row r="54" spans="1:46" x14ac:dyDescent="0.2">
      <c r="B54" s="6" t="s">
        <v>42</v>
      </c>
      <c r="C54" s="7" t="s">
        <v>43</v>
      </c>
      <c r="D54" s="7" t="s">
        <v>44</v>
      </c>
      <c r="E54" s="5"/>
      <c r="F54" s="41"/>
      <c r="G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T54" s="41"/>
    </row>
    <row r="55" spans="1:46" x14ac:dyDescent="0.2">
      <c r="B55" s="42">
        <v>29.41302490234375</v>
      </c>
      <c r="C55" s="42">
        <v>28.797101974487305</v>
      </c>
      <c r="D55" s="42">
        <v>30.048280715942383</v>
      </c>
      <c r="E55" s="5"/>
      <c r="F55" s="41"/>
      <c r="G55" s="42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T55" s="41"/>
    </row>
    <row r="56" spans="1:46" x14ac:dyDescent="0.2">
      <c r="B56" s="42">
        <v>29.436958312988281</v>
      </c>
      <c r="C56" s="42">
        <v>29.001733779907227</v>
      </c>
      <c r="D56" s="42">
        <v>30.221319198608398</v>
      </c>
      <c r="E56" s="5"/>
      <c r="F56" s="41"/>
      <c r="G56" s="42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T56" s="41"/>
    </row>
    <row r="57" spans="1:46" x14ac:dyDescent="0.2">
      <c r="B57" s="42">
        <v>29.498517990112305</v>
      </c>
      <c r="C57" s="42">
        <v>28.673849105834961</v>
      </c>
      <c r="D57" s="42"/>
      <c r="E57" s="5"/>
      <c r="F57" s="41"/>
      <c r="G57" s="42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T57" s="41"/>
    </row>
    <row r="58" spans="1:46" x14ac:dyDescent="0.2">
      <c r="A58" s="17" t="s">
        <v>3</v>
      </c>
      <c r="B58" s="27">
        <f t="shared" ref="B58:D58" si="20">AVERAGE(B55:B57)</f>
        <v>29.449500401814777</v>
      </c>
      <c r="C58" s="28">
        <f t="shared" si="20"/>
        <v>28.824228286743164</v>
      </c>
      <c r="D58" s="20">
        <f t="shared" si="20"/>
        <v>30.134799957275391</v>
      </c>
      <c r="E58" s="5"/>
      <c r="F58" s="41"/>
      <c r="G58" s="42"/>
      <c r="I58" s="41"/>
      <c r="J58" s="41"/>
      <c r="K58" s="41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T58" s="41"/>
    </row>
    <row r="59" spans="1:46" x14ac:dyDescent="0.2">
      <c r="A59" s="17" t="s">
        <v>5</v>
      </c>
      <c r="B59" s="5">
        <f>B58-B58</f>
        <v>0</v>
      </c>
      <c r="C59" s="21">
        <f>C58-B58</f>
        <v>-0.6252721150716134</v>
      </c>
      <c r="D59" s="21">
        <f>D58-B58</f>
        <v>0.68529955546061316</v>
      </c>
      <c r="E59" s="5"/>
      <c r="F59" s="41"/>
      <c r="G59" s="42"/>
      <c r="I59" s="41"/>
      <c r="J59" s="41"/>
      <c r="K59" s="41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T59" s="41"/>
    </row>
    <row r="60" spans="1:46" x14ac:dyDescent="0.2">
      <c r="A60" s="17" t="s">
        <v>7</v>
      </c>
      <c r="B60" s="5">
        <f t="shared" ref="B60:D60" si="21">2^-B59</f>
        <v>1</v>
      </c>
      <c r="C60" s="21">
        <f t="shared" si="21"/>
        <v>1.5425017381628419</v>
      </c>
      <c r="D60" s="21">
        <f t="shared" si="21"/>
        <v>0.62187668924039308</v>
      </c>
      <c r="F60" s="41"/>
      <c r="G60" s="42"/>
      <c r="J60" s="41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T60" s="41"/>
    </row>
    <row r="61" spans="1:46" x14ac:dyDescent="0.2">
      <c r="A61" s="17"/>
      <c r="B61" s="5"/>
      <c r="C61" s="5"/>
      <c r="D61" s="5"/>
      <c r="F61" s="41"/>
      <c r="G61" s="42"/>
      <c r="I61" s="41"/>
      <c r="J61" s="41"/>
      <c r="K61" s="41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T61" s="41"/>
    </row>
    <row r="62" spans="1:46" ht="19" x14ac:dyDescent="0.25">
      <c r="A62" s="1" t="s">
        <v>2</v>
      </c>
      <c r="B62" s="2" t="s">
        <v>0</v>
      </c>
      <c r="F62" s="41"/>
      <c r="G62" s="42"/>
      <c r="I62" s="41"/>
      <c r="J62" s="41"/>
      <c r="K62" s="41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T62" s="41"/>
    </row>
    <row r="63" spans="1:46" x14ac:dyDescent="0.2">
      <c r="B63" s="6" t="s">
        <v>13</v>
      </c>
      <c r="C63" s="7" t="s">
        <v>14</v>
      </c>
      <c r="D63" s="7" t="s">
        <v>15</v>
      </c>
      <c r="E63" s="30"/>
      <c r="F63" s="42"/>
      <c r="G63" s="42"/>
      <c r="I63" s="41"/>
      <c r="J63" s="41"/>
      <c r="K63" s="41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T63" s="41"/>
    </row>
    <row r="64" spans="1:46" x14ac:dyDescent="0.2">
      <c r="B64" s="42">
        <v>21.348468780517578</v>
      </c>
      <c r="C64" s="42">
        <v>20.269552230834961</v>
      </c>
      <c r="D64" s="41">
        <v>22.684026718139648</v>
      </c>
      <c r="E64" s="36"/>
      <c r="F64" s="42"/>
      <c r="G64" s="42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T64" s="41"/>
    </row>
    <row r="65" spans="1:46" x14ac:dyDescent="0.2">
      <c r="B65" s="42">
        <v>21.442758560180664</v>
      </c>
      <c r="C65" s="42">
        <v>20.219573974609375</v>
      </c>
      <c r="D65" s="41">
        <v>22.625144958496094</v>
      </c>
      <c r="E65" s="36"/>
      <c r="F65" s="42"/>
      <c r="G65" s="42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T65" s="41"/>
    </row>
    <row r="66" spans="1:46" x14ac:dyDescent="0.2">
      <c r="B66" s="42">
        <v>21.259065628051758</v>
      </c>
      <c r="C66" s="42">
        <v>20.228597640991211</v>
      </c>
      <c r="D66" s="41">
        <v>22.741966247558594</v>
      </c>
      <c r="E66" s="36"/>
      <c r="F66" s="41"/>
      <c r="G66" s="42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T66" s="41"/>
    </row>
    <row r="67" spans="1:46" x14ac:dyDescent="0.2">
      <c r="A67" s="17" t="s">
        <v>3</v>
      </c>
      <c r="B67" s="18">
        <f t="shared" ref="B67:D67" si="22">AVERAGE(B64:B66)</f>
        <v>21.35009765625</v>
      </c>
      <c r="C67" s="19">
        <f t="shared" si="22"/>
        <v>20.239241282145183</v>
      </c>
      <c r="D67" s="19">
        <f t="shared" si="22"/>
        <v>22.683712641398113</v>
      </c>
      <c r="E67" s="18"/>
      <c r="F67" s="41"/>
      <c r="G67" s="42"/>
      <c r="I67"/>
      <c r="J67" s="41"/>
      <c r="L67"/>
      <c r="M67"/>
      <c r="O67"/>
      <c r="Z67"/>
      <c r="AA67"/>
      <c r="AB67"/>
      <c r="AC67"/>
      <c r="AD67"/>
      <c r="AE67"/>
      <c r="AF67"/>
      <c r="AT67" s="41"/>
    </row>
    <row r="68" spans="1:46" x14ac:dyDescent="0.2">
      <c r="A68" s="17" t="s">
        <v>5</v>
      </c>
      <c r="B68" s="5">
        <f>B67-B67</f>
        <v>0</v>
      </c>
      <c r="C68" s="21">
        <f>C67-B67</f>
        <v>-1.1108563741048165</v>
      </c>
      <c r="D68" s="21">
        <f>D67-B67</f>
        <v>1.3336149851481132</v>
      </c>
      <c r="E68" s="5"/>
      <c r="F68" s="41"/>
      <c r="G68" s="42"/>
      <c r="I68"/>
      <c r="J68" s="41"/>
      <c r="L68"/>
      <c r="M68"/>
      <c r="O68"/>
      <c r="Z68"/>
      <c r="AA68"/>
      <c r="AT68" s="41"/>
    </row>
    <row r="69" spans="1:46" x14ac:dyDescent="0.2">
      <c r="A69" s="17" t="s">
        <v>7</v>
      </c>
      <c r="B69" s="5">
        <f>2^AB90-B68</f>
        <v>1</v>
      </c>
      <c r="C69" s="21">
        <f>2^-C68</f>
        <v>2.1597380986460584</v>
      </c>
      <c r="D69" s="21">
        <f>2^-D68</f>
        <v>0.39677279500072471</v>
      </c>
      <c r="E69" s="5"/>
      <c r="F69" s="41"/>
      <c r="G69" s="42"/>
      <c r="I69"/>
      <c r="J69" s="41"/>
      <c r="L69" s="42"/>
      <c r="M69"/>
      <c r="Z69"/>
      <c r="AA69"/>
      <c r="AT69" s="41"/>
    </row>
    <row r="70" spans="1:46" x14ac:dyDescent="0.2">
      <c r="B70" s="5"/>
      <c r="C70" s="5"/>
      <c r="D70" s="5"/>
      <c r="E70" s="5"/>
      <c r="F70" s="41"/>
      <c r="G70" s="42"/>
      <c r="I70"/>
      <c r="J70" s="41"/>
      <c r="L70" s="42"/>
      <c r="M70"/>
      <c r="Z70"/>
      <c r="AA70"/>
      <c r="AT70" s="41"/>
    </row>
    <row r="71" spans="1:46" x14ac:dyDescent="0.2">
      <c r="B71" s="6" t="s">
        <v>19</v>
      </c>
      <c r="C71" s="7" t="s">
        <v>20</v>
      </c>
      <c r="D71" s="7" t="s">
        <v>21</v>
      </c>
      <c r="E71" s="30"/>
      <c r="F71" s="41"/>
      <c r="G71" s="42"/>
      <c r="I71"/>
      <c r="J71" s="41"/>
      <c r="L71" s="42"/>
      <c r="M71"/>
      <c r="Z71"/>
      <c r="AA71"/>
      <c r="AT71" s="41"/>
    </row>
    <row r="72" spans="1:46" x14ac:dyDescent="0.2">
      <c r="B72" s="41">
        <v>21.896997451782227</v>
      </c>
      <c r="C72" s="41">
        <v>22.55430793762207</v>
      </c>
      <c r="D72" s="41">
        <v>23.588205337524414</v>
      </c>
      <c r="E72" s="36"/>
      <c r="F72" s="41"/>
      <c r="G72" s="42"/>
      <c r="I72"/>
      <c r="J72" s="41"/>
      <c r="K72" s="34"/>
      <c r="L72" s="42"/>
      <c r="M72" s="34"/>
      <c r="N72" s="34"/>
      <c r="O72" s="34"/>
      <c r="P72" s="34"/>
      <c r="Q72" s="34"/>
      <c r="R72" s="34"/>
      <c r="S72" s="34"/>
      <c r="T72" s="34"/>
      <c r="U72" s="34"/>
      <c r="V72" s="34"/>
      <c r="Z72"/>
      <c r="AA72"/>
      <c r="AT72" s="41"/>
    </row>
    <row r="73" spans="1:46" x14ac:dyDescent="0.2">
      <c r="B73" s="41">
        <v>22.00517463684082</v>
      </c>
      <c r="C73" s="41">
        <v>22.45677375793457</v>
      </c>
      <c r="D73" s="41">
        <v>23.735635757446289</v>
      </c>
      <c r="E73" s="36"/>
      <c r="F73" s="41"/>
      <c r="G73" s="42"/>
      <c r="I73"/>
      <c r="J73" s="41"/>
      <c r="K73" s="34"/>
      <c r="L73" s="42"/>
      <c r="M73" s="34"/>
      <c r="N73" s="34"/>
      <c r="O73" s="34"/>
      <c r="P73" s="34"/>
      <c r="Q73" s="34"/>
      <c r="R73" s="34"/>
      <c r="S73" s="34"/>
      <c r="T73" s="34"/>
      <c r="U73" s="34"/>
      <c r="V73" s="34"/>
      <c r="Z73"/>
      <c r="AA73"/>
      <c r="AT73" s="41"/>
    </row>
    <row r="74" spans="1:46" x14ac:dyDescent="0.2">
      <c r="B74" s="41">
        <v>21.97541618347168</v>
      </c>
      <c r="C74" s="41">
        <v>22.500869750976562</v>
      </c>
      <c r="D74" s="41">
        <v>23.506540298461914</v>
      </c>
      <c r="E74" s="36"/>
      <c r="F74" s="41"/>
      <c r="G74" s="42"/>
      <c r="I74"/>
      <c r="J74" s="41"/>
      <c r="K74" s="34"/>
      <c r="L74" s="42"/>
      <c r="M74" s="34"/>
      <c r="N74" s="34"/>
      <c r="O74" s="34"/>
      <c r="P74" s="34"/>
      <c r="Q74" s="34"/>
      <c r="R74" s="34"/>
      <c r="S74" s="34"/>
      <c r="T74" s="34"/>
      <c r="U74" s="34"/>
      <c r="V74" s="34"/>
      <c r="Z74"/>
      <c r="AA74"/>
      <c r="AT74" s="41"/>
    </row>
    <row r="75" spans="1:46" x14ac:dyDescent="0.2">
      <c r="A75" s="17" t="s">
        <v>3</v>
      </c>
      <c r="B75" s="27">
        <f t="shared" ref="B75:D75" si="23">AVERAGE(B72:B74)</f>
        <v>21.959196090698242</v>
      </c>
      <c r="C75" s="28">
        <f t="shared" si="23"/>
        <v>22.503983815511067</v>
      </c>
      <c r="D75" s="20">
        <f t="shared" si="23"/>
        <v>23.610127131144207</v>
      </c>
      <c r="E75" s="18"/>
      <c r="F75" s="41"/>
      <c r="G75" s="42"/>
      <c r="I75"/>
      <c r="J75" s="41"/>
      <c r="K75" s="34"/>
      <c r="L75" s="42"/>
      <c r="M75" s="34"/>
      <c r="N75" s="34"/>
      <c r="O75" s="34"/>
      <c r="P75" s="34"/>
      <c r="Q75" s="34"/>
      <c r="R75" s="34"/>
      <c r="S75" s="34"/>
      <c r="T75" s="34"/>
      <c r="U75" s="34"/>
      <c r="V75" s="34"/>
      <c r="Z75"/>
      <c r="AA75"/>
      <c r="AT75" s="41"/>
    </row>
    <row r="76" spans="1:46" x14ac:dyDescent="0.2">
      <c r="A76" s="17" t="s">
        <v>5</v>
      </c>
      <c r="B76" s="5">
        <f>B75-B75</f>
        <v>0</v>
      </c>
      <c r="C76" s="21">
        <f>C75-B75</f>
        <v>0.54478772481282434</v>
      </c>
      <c r="D76" s="21">
        <f>D75-B75</f>
        <v>1.6509310404459647</v>
      </c>
      <c r="E76" s="5"/>
      <c r="F76" s="41"/>
      <c r="G76" s="42"/>
      <c r="I76"/>
      <c r="J76" s="41"/>
      <c r="K76" s="34"/>
      <c r="L76" s="42"/>
      <c r="M76" s="34"/>
      <c r="N76" s="34"/>
      <c r="O76" s="34"/>
      <c r="P76" s="34"/>
      <c r="Q76" s="34"/>
      <c r="R76" s="34"/>
      <c r="S76" s="34"/>
      <c r="T76" s="34"/>
      <c r="U76" s="34"/>
      <c r="V76" s="34"/>
      <c r="AA76"/>
      <c r="AT76" s="41"/>
    </row>
    <row r="77" spans="1:46" x14ac:dyDescent="0.2">
      <c r="A77" s="17" t="s">
        <v>7</v>
      </c>
      <c r="B77" s="5">
        <f t="shared" ref="B77:D77" si="24">2^-B76</f>
        <v>1</v>
      </c>
      <c r="C77" s="21">
        <f t="shared" si="24"/>
        <v>0.68549225699362426</v>
      </c>
      <c r="D77" s="21">
        <f t="shared" si="24"/>
        <v>0.31843458936115104</v>
      </c>
      <c r="E77" s="5"/>
      <c r="F77" s="5"/>
      <c r="G77" s="42"/>
      <c r="I77"/>
      <c r="J77" s="41"/>
      <c r="K77" s="34"/>
      <c r="L77" s="42"/>
      <c r="M77" s="34"/>
      <c r="N77" s="34"/>
      <c r="O77" s="34"/>
      <c r="P77" s="34"/>
      <c r="Q77" s="34"/>
      <c r="R77" s="34"/>
      <c r="S77" s="34"/>
      <c r="T77" s="34"/>
      <c r="U77" s="34"/>
      <c r="V77" s="34"/>
      <c r="AA77"/>
      <c r="AT77" s="41"/>
    </row>
    <row r="78" spans="1:46" x14ac:dyDescent="0.2">
      <c r="B78" s="5"/>
      <c r="C78" s="5"/>
      <c r="D78" s="5"/>
      <c r="E78" s="5"/>
      <c r="F78" s="5"/>
      <c r="G78" s="42"/>
      <c r="I78"/>
      <c r="J78" s="41"/>
      <c r="K78" s="34"/>
      <c r="L78" s="42"/>
      <c r="M78" s="34"/>
      <c r="N78" s="34"/>
      <c r="O78" s="34"/>
      <c r="P78" s="34"/>
      <c r="Q78" s="34"/>
      <c r="R78" s="34"/>
      <c r="S78" s="34"/>
      <c r="T78" s="34"/>
      <c r="U78" s="34"/>
      <c r="V78" s="34"/>
      <c r="AA78"/>
      <c r="AT78" s="41"/>
    </row>
    <row r="79" spans="1:46" x14ac:dyDescent="0.2">
      <c r="B79" s="6" t="s">
        <v>24</v>
      </c>
      <c r="C79" s="7" t="s">
        <v>25</v>
      </c>
      <c r="D79" s="7" t="s">
        <v>26</v>
      </c>
      <c r="E79" s="30"/>
      <c r="F79" s="30"/>
      <c r="G79" s="42"/>
      <c r="I79"/>
      <c r="J79" s="41"/>
      <c r="K79" s="34"/>
      <c r="L79" s="42"/>
      <c r="M79" s="34"/>
      <c r="N79" s="34"/>
      <c r="O79" s="34"/>
      <c r="P79" s="34"/>
      <c r="Q79" s="34"/>
      <c r="R79" s="34"/>
      <c r="S79" s="34"/>
      <c r="T79" s="34"/>
      <c r="U79" s="34"/>
      <c r="V79" s="34"/>
      <c r="AA79"/>
      <c r="AT79" s="41"/>
    </row>
    <row r="80" spans="1:46" x14ac:dyDescent="0.2">
      <c r="B80" s="41">
        <v>24.568019866943359</v>
      </c>
      <c r="C80" s="41">
        <v>22.089349746704102</v>
      </c>
      <c r="D80" s="41">
        <v>23.248331069946289</v>
      </c>
      <c r="E80" s="36"/>
      <c r="F80" s="36"/>
      <c r="G80" s="42"/>
      <c r="I80"/>
      <c r="J80" s="41"/>
      <c r="K80" s="34"/>
      <c r="L80" s="42"/>
      <c r="M80" s="34"/>
      <c r="N80" s="34"/>
      <c r="O80" s="34"/>
      <c r="P80" s="34"/>
      <c r="Q80" s="34"/>
      <c r="R80" s="34"/>
      <c r="S80" s="34"/>
      <c r="T80" s="34"/>
      <c r="U80" s="34"/>
      <c r="V80" s="34"/>
      <c r="AA80"/>
      <c r="AT80" s="41"/>
    </row>
    <row r="81" spans="1:46" x14ac:dyDescent="0.2">
      <c r="B81" s="41">
        <v>24.742578506469727</v>
      </c>
      <c r="C81" s="41">
        <v>22.105154037475586</v>
      </c>
      <c r="D81" s="41">
        <v>23.282764434814453</v>
      </c>
      <c r="E81" s="36"/>
      <c r="F81" s="36"/>
      <c r="G81" s="42"/>
      <c r="I81"/>
      <c r="J81" s="41"/>
      <c r="L81" s="42"/>
      <c r="M81"/>
      <c r="AA81"/>
      <c r="AT81" s="41"/>
    </row>
    <row r="82" spans="1:46" x14ac:dyDescent="0.2">
      <c r="B82" s="41">
        <v>24.680191040039062</v>
      </c>
      <c r="C82" s="41">
        <v>21.891035079956055</v>
      </c>
      <c r="D82" s="41">
        <v>23.363794326782227</v>
      </c>
      <c r="E82" s="36"/>
      <c r="F82" s="36"/>
      <c r="G82" s="42"/>
      <c r="I82"/>
      <c r="J82" s="41"/>
      <c r="L82" s="42"/>
      <c r="M82"/>
      <c r="AA82"/>
      <c r="AT82" s="41"/>
    </row>
    <row r="83" spans="1:46" x14ac:dyDescent="0.2">
      <c r="A83" s="17" t="s">
        <v>3</v>
      </c>
      <c r="B83" s="29">
        <f t="shared" ref="B83:D83" si="25">AVERAGE(B80:B82)</f>
        <v>24.663596471150715</v>
      </c>
      <c r="C83" s="20">
        <f t="shared" si="25"/>
        <v>22.028512954711914</v>
      </c>
      <c r="D83" s="20">
        <f t="shared" si="25"/>
        <v>23.298296610514324</v>
      </c>
      <c r="E83" s="29"/>
      <c r="F83" s="29"/>
      <c r="G83" s="42"/>
      <c r="I83"/>
      <c r="J83" s="41"/>
      <c r="L83" s="42"/>
      <c r="M83"/>
      <c r="AA83"/>
      <c r="AT83" s="41"/>
    </row>
    <row r="84" spans="1:46" x14ac:dyDescent="0.2">
      <c r="A84" s="17" t="s">
        <v>5</v>
      </c>
      <c r="B84" s="5">
        <f>B83-B83</f>
        <v>0</v>
      </c>
      <c r="C84" s="21">
        <f>C83-B83</f>
        <v>-2.6350835164388009</v>
      </c>
      <c r="D84" s="21">
        <f>D83-B83</f>
        <v>-1.3652998606363909</v>
      </c>
      <c r="E84" s="5"/>
      <c r="F84" s="5"/>
      <c r="G84" s="42"/>
      <c r="I84"/>
      <c r="J84" s="41"/>
      <c r="L84" s="42"/>
      <c r="M84"/>
      <c r="AA84"/>
      <c r="AT84" s="41"/>
    </row>
    <row r="85" spans="1:46" x14ac:dyDescent="0.2">
      <c r="A85" s="17" t="s">
        <v>7</v>
      </c>
      <c r="B85" s="5">
        <f t="shared" ref="B85:D85" si="26">2^-B84</f>
        <v>1</v>
      </c>
      <c r="C85" s="21">
        <f t="shared" si="26"/>
        <v>6.2121106036139278</v>
      </c>
      <c r="D85" s="21">
        <f t="shared" si="26"/>
        <v>2.5762986807555821</v>
      </c>
      <c r="E85" s="5"/>
      <c r="F85" s="5"/>
      <c r="G85" s="42"/>
      <c r="I85"/>
      <c r="J85" s="41"/>
      <c r="L85" s="42"/>
      <c r="M85"/>
      <c r="AA85"/>
      <c r="AT85" s="41"/>
    </row>
    <row r="86" spans="1:46" x14ac:dyDescent="0.2">
      <c r="G86" s="42"/>
      <c r="I86"/>
      <c r="J86" s="41"/>
      <c r="L86" s="42"/>
      <c r="M86"/>
      <c r="AA86"/>
      <c r="AT86" s="41"/>
    </row>
    <row r="87" spans="1:46" x14ac:dyDescent="0.2">
      <c r="A87" s="31"/>
      <c r="B87" s="31"/>
      <c r="C87" s="31"/>
      <c r="D87" s="31"/>
      <c r="G87" s="42"/>
      <c r="I87"/>
      <c r="J87" s="41"/>
      <c r="L87" s="42"/>
      <c r="M87"/>
      <c r="AA87"/>
      <c r="AT87" s="41"/>
    </row>
    <row r="88" spans="1:46" x14ac:dyDescent="0.2">
      <c r="G88" s="42"/>
      <c r="I88"/>
      <c r="J88" s="41"/>
      <c r="L88" s="42"/>
      <c r="M88"/>
      <c r="AA88"/>
      <c r="AT88" s="41"/>
    </row>
    <row r="89" spans="1:46" ht="19" x14ac:dyDescent="0.25">
      <c r="A89" s="1"/>
      <c r="B89" s="32" t="s">
        <v>0</v>
      </c>
      <c r="C89" s="13"/>
      <c r="D89" s="13"/>
      <c r="E89" s="13"/>
      <c r="F89" s="13"/>
      <c r="G89" s="42"/>
      <c r="I89"/>
      <c r="J89" s="41"/>
      <c r="L89" s="42"/>
      <c r="M89"/>
      <c r="AA89"/>
      <c r="AT89" s="41"/>
    </row>
    <row r="90" spans="1:46" x14ac:dyDescent="0.2">
      <c r="B90" s="6" t="s">
        <v>33</v>
      </c>
      <c r="C90" s="7" t="s">
        <v>34</v>
      </c>
      <c r="D90" s="7" t="s">
        <v>35</v>
      </c>
      <c r="E90" s="30"/>
      <c r="F90" s="30"/>
      <c r="G90" s="42"/>
      <c r="I90"/>
      <c r="J90" s="41"/>
      <c r="L90" s="42"/>
      <c r="M90"/>
      <c r="AA90"/>
      <c r="AT90" s="41"/>
    </row>
    <row r="91" spans="1:46" x14ac:dyDescent="0.2">
      <c r="B91" s="41">
        <v>22.554492950439453</v>
      </c>
      <c r="C91" s="41">
        <v>21.309545516967773</v>
      </c>
      <c r="D91" s="41">
        <v>22.458810806274414</v>
      </c>
      <c r="E91" s="36"/>
      <c r="F91" s="36"/>
      <c r="G91" s="42"/>
      <c r="I91"/>
      <c r="J91" s="41"/>
      <c r="L91" s="42"/>
      <c r="M91"/>
      <c r="AA91"/>
      <c r="AT91" s="41"/>
    </row>
    <row r="92" spans="1:46" x14ac:dyDescent="0.2">
      <c r="B92" s="41">
        <v>22.398162841796875</v>
      </c>
      <c r="C92" s="41">
        <v>21.258102416992188</v>
      </c>
      <c r="D92" s="41">
        <v>22.583444595336914</v>
      </c>
      <c r="E92" s="36"/>
      <c r="F92" s="36"/>
      <c r="G92" s="42"/>
      <c r="I92"/>
      <c r="J92" s="41"/>
      <c r="L92" s="42"/>
      <c r="M92"/>
      <c r="AA92"/>
      <c r="AT92" s="41"/>
    </row>
    <row r="93" spans="1:46" x14ac:dyDescent="0.2">
      <c r="B93" s="41">
        <v>22.328022003173828</v>
      </c>
      <c r="C93" s="41">
        <v>21.4637451171875</v>
      </c>
      <c r="D93" s="41">
        <v>22.375785827636719</v>
      </c>
      <c r="E93" s="36"/>
      <c r="F93" s="36"/>
      <c r="G93" s="42"/>
      <c r="I93"/>
      <c r="J93" s="41"/>
      <c r="L93" s="42"/>
      <c r="M93"/>
      <c r="AT93" s="41"/>
    </row>
    <row r="94" spans="1:46" x14ac:dyDescent="0.2">
      <c r="A94" s="17" t="s">
        <v>3</v>
      </c>
      <c r="B94" s="29">
        <f t="shared" ref="B94:D94" si="27">AVERAGE(B91:B93)</f>
        <v>22.426892598470051</v>
      </c>
      <c r="C94" s="28">
        <f t="shared" si="27"/>
        <v>21.34379768371582</v>
      </c>
      <c r="D94" s="28">
        <f t="shared" si="27"/>
        <v>22.472680409749348</v>
      </c>
      <c r="E94" s="18"/>
      <c r="F94" s="33"/>
      <c r="G94" s="42"/>
      <c r="I94"/>
      <c r="J94" s="41"/>
      <c r="K94"/>
      <c r="L94" s="42"/>
      <c r="M94"/>
      <c r="AT94" s="41"/>
    </row>
    <row r="95" spans="1:46" x14ac:dyDescent="0.2">
      <c r="A95" s="17" t="s">
        <v>5</v>
      </c>
      <c r="B95" s="5">
        <f>B94-B94</f>
        <v>0</v>
      </c>
      <c r="C95" s="21">
        <f>C94-B94</f>
        <v>-1.0830949147542306</v>
      </c>
      <c r="D95" s="21">
        <f>D94-B94</f>
        <v>4.5787811279296875E-2</v>
      </c>
      <c r="E95" s="5"/>
      <c r="F95" s="5"/>
      <c r="G95" s="42"/>
      <c r="I95"/>
      <c r="J95" s="41"/>
      <c r="K95"/>
      <c r="L95" s="42"/>
      <c r="AT95" s="41"/>
    </row>
    <row r="96" spans="1:46" x14ac:dyDescent="0.2">
      <c r="A96" s="17" t="s">
        <v>7</v>
      </c>
      <c r="B96" s="5">
        <f t="shared" ref="B96:D96" si="28">2^-B95</f>
        <v>1</v>
      </c>
      <c r="C96" s="21">
        <f t="shared" si="28"/>
        <v>2.1185760456770133</v>
      </c>
      <c r="D96" s="21">
        <f t="shared" si="28"/>
        <v>0.96876066214280088</v>
      </c>
      <c r="E96" s="5"/>
      <c r="F96" s="5"/>
      <c r="G96" s="42"/>
      <c r="I96"/>
      <c r="J96" s="41"/>
      <c r="K96"/>
      <c r="L96" s="42"/>
    </row>
    <row r="97" spans="1:12" x14ac:dyDescent="0.2">
      <c r="B97" s="13"/>
      <c r="C97" s="13"/>
      <c r="D97" s="13"/>
      <c r="E97" s="13"/>
      <c r="F97" s="13"/>
      <c r="G97" s="42"/>
      <c r="I97"/>
      <c r="J97" s="41"/>
      <c r="K97"/>
      <c r="L97" s="42"/>
    </row>
    <row r="98" spans="1:12" x14ac:dyDescent="0.2">
      <c r="B98" s="6" t="s">
        <v>36</v>
      </c>
      <c r="C98" s="7" t="s">
        <v>37</v>
      </c>
      <c r="D98" s="7" t="s">
        <v>38</v>
      </c>
      <c r="E98" s="30"/>
      <c r="F98" s="30"/>
      <c r="G98" s="42"/>
      <c r="I98"/>
      <c r="J98" s="41"/>
      <c r="L98" s="42"/>
    </row>
    <row r="99" spans="1:12" x14ac:dyDescent="0.2">
      <c r="B99" s="41">
        <v>20.714864730834961</v>
      </c>
      <c r="C99" s="41">
        <v>21.743024826049805</v>
      </c>
      <c r="D99" s="41">
        <v>25.218416213989258</v>
      </c>
      <c r="E99" s="36"/>
      <c r="F99" s="36"/>
      <c r="G99" s="42"/>
      <c r="I99"/>
      <c r="J99" s="41"/>
      <c r="L99" s="42"/>
    </row>
    <row r="100" spans="1:12" x14ac:dyDescent="0.2">
      <c r="B100" s="41">
        <v>20.705694198608398</v>
      </c>
      <c r="C100" s="41">
        <v>21.771030426025391</v>
      </c>
      <c r="D100" s="41">
        <v>25.105438232421875</v>
      </c>
      <c r="E100" s="36"/>
      <c r="F100" s="36"/>
      <c r="G100" s="42"/>
      <c r="I100"/>
      <c r="J100" s="41"/>
      <c r="L100" s="42"/>
    </row>
    <row r="101" spans="1:12" x14ac:dyDescent="0.2">
      <c r="B101" s="41">
        <v>20.733554840087891</v>
      </c>
      <c r="C101" s="41">
        <v>21.684310913085938</v>
      </c>
      <c r="D101" s="41">
        <v>25.083209991455078</v>
      </c>
      <c r="E101" s="36"/>
      <c r="F101" s="36"/>
      <c r="G101" s="42"/>
      <c r="I101"/>
      <c r="J101" s="41"/>
      <c r="L101" s="42"/>
    </row>
    <row r="102" spans="1:12" x14ac:dyDescent="0.2">
      <c r="A102" s="17" t="s">
        <v>3</v>
      </c>
      <c r="B102" s="18">
        <f t="shared" ref="B102:D102" si="29">AVERAGE(B99:B101)</f>
        <v>20.718037923177082</v>
      </c>
      <c r="C102" s="20">
        <f t="shared" si="29"/>
        <v>21.732788721720379</v>
      </c>
      <c r="D102" s="19">
        <f t="shared" si="29"/>
        <v>25.135688145955402</v>
      </c>
      <c r="E102" s="18"/>
      <c r="F102" s="18"/>
      <c r="G102" s="42"/>
      <c r="I102"/>
      <c r="J102" s="41"/>
      <c r="L102" s="42"/>
    </row>
    <row r="103" spans="1:12" x14ac:dyDescent="0.2">
      <c r="A103" s="17" t="s">
        <v>5</v>
      </c>
      <c r="B103" s="5">
        <f>B102-B102</f>
        <v>0</v>
      </c>
      <c r="C103" s="21">
        <f>C102-B102</f>
        <v>1.0147507985432966</v>
      </c>
      <c r="D103" s="21">
        <f>D102-B102</f>
        <v>4.4176502227783203</v>
      </c>
      <c r="E103" s="5"/>
      <c r="F103" s="5"/>
      <c r="G103" s="42"/>
      <c r="I103"/>
      <c r="J103" s="41"/>
      <c r="L103" s="42"/>
    </row>
    <row r="104" spans="1:12" x14ac:dyDescent="0.2">
      <c r="A104" s="17" t="s">
        <v>7</v>
      </c>
      <c r="B104" s="5">
        <f t="shared" ref="B104:D104" si="30">2^-B103</f>
        <v>1</v>
      </c>
      <c r="C104" s="21">
        <f t="shared" si="30"/>
        <v>0.49491380891375669</v>
      </c>
      <c r="D104" s="21">
        <f t="shared" si="30"/>
        <v>4.6790186106902866E-2</v>
      </c>
      <c r="E104" s="5"/>
      <c r="F104" s="5"/>
      <c r="G104" s="42"/>
      <c r="I104"/>
      <c r="J104" s="41"/>
      <c r="L104" s="42"/>
    </row>
    <row r="105" spans="1:12" x14ac:dyDescent="0.2">
      <c r="B105" s="13"/>
      <c r="C105" s="13"/>
      <c r="D105" s="13"/>
      <c r="E105" s="13"/>
      <c r="F105" s="13"/>
      <c r="G105" s="42"/>
      <c r="I105"/>
      <c r="J105" s="41"/>
      <c r="L105" s="42"/>
    </row>
    <row r="106" spans="1:12" x14ac:dyDescent="0.2">
      <c r="B106" s="6" t="s">
        <v>39</v>
      </c>
      <c r="C106" s="7" t="s">
        <v>40</v>
      </c>
      <c r="D106" s="7" t="s">
        <v>41</v>
      </c>
      <c r="E106" s="30"/>
      <c r="F106" s="30"/>
      <c r="G106" s="42"/>
      <c r="I106"/>
      <c r="J106" s="41"/>
      <c r="L106" s="42"/>
    </row>
    <row r="107" spans="1:12" x14ac:dyDescent="0.2">
      <c r="B107" s="41">
        <v>22.813346862792969</v>
      </c>
      <c r="C107" s="41">
        <v>21.351091384887695</v>
      </c>
      <c r="D107" s="41">
        <v>22.854394912719727</v>
      </c>
      <c r="E107" s="36"/>
      <c r="F107" s="36"/>
      <c r="G107" s="42"/>
      <c r="I107"/>
      <c r="J107" s="41"/>
      <c r="L107" s="42"/>
    </row>
    <row r="108" spans="1:12" x14ac:dyDescent="0.2">
      <c r="B108" s="41">
        <v>22.786087036132812</v>
      </c>
      <c r="C108" s="41">
        <v>21.331336975097656</v>
      </c>
      <c r="D108" s="41">
        <v>22.836635589599609</v>
      </c>
      <c r="E108" s="36"/>
      <c r="F108" s="36"/>
      <c r="G108" s="42"/>
      <c r="I108"/>
      <c r="J108" s="41"/>
      <c r="L108" s="42"/>
    </row>
    <row r="109" spans="1:12" x14ac:dyDescent="0.2">
      <c r="B109" s="41">
        <v>22.79368782043457</v>
      </c>
      <c r="C109" s="41">
        <v>21.441141128540039</v>
      </c>
      <c r="D109" s="41">
        <v>22.681785583496094</v>
      </c>
      <c r="E109" s="36"/>
      <c r="F109" s="36"/>
      <c r="G109" s="42"/>
      <c r="I109"/>
      <c r="J109" s="41"/>
      <c r="L109" s="42"/>
    </row>
    <row r="110" spans="1:12" x14ac:dyDescent="0.2">
      <c r="A110" s="17" t="s">
        <v>3</v>
      </c>
      <c r="B110" s="27">
        <f>AVERAGE(B107:B109)</f>
        <v>22.797707239786785</v>
      </c>
      <c r="C110" s="28">
        <f t="shared" ref="C110:D110" si="31">AVERAGE(C107:C109)</f>
        <v>21.374523162841797</v>
      </c>
      <c r="D110" s="20">
        <f t="shared" si="31"/>
        <v>22.790938695271809</v>
      </c>
      <c r="E110" s="18"/>
      <c r="F110" s="18"/>
      <c r="G110" s="42"/>
      <c r="J110" s="41"/>
      <c r="L110" s="42"/>
    </row>
    <row r="111" spans="1:12" x14ac:dyDescent="0.2">
      <c r="A111" s="17" t="s">
        <v>5</v>
      </c>
      <c r="B111" s="5">
        <f>B110-B110</f>
        <v>0</v>
      </c>
      <c r="C111" s="21">
        <f>C110-B110</f>
        <v>-1.4231840769449882</v>
      </c>
      <c r="D111" s="21">
        <f>D110-B110</f>
        <v>-6.7685445149763268E-3</v>
      </c>
      <c r="E111" s="5"/>
      <c r="F111" s="5"/>
      <c r="G111" s="42"/>
      <c r="J111" s="41"/>
      <c r="L111" s="42"/>
    </row>
    <row r="112" spans="1:12" x14ac:dyDescent="0.2">
      <c r="A112" s="17" t="s">
        <v>7</v>
      </c>
      <c r="B112" s="5">
        <f t="shared" ref="B112:D112" si="32">2^-B111</f>
        <v>1</v>
      </c>
      <c r="C112" s="21">
        <f t="shared" si="32"/>
        <v>2.6817673345040647</v>
      </c>
      <c r="D112" s="21">
        <f t="shared" si="32"/>
        <v>1.004702620322222</v>
      </c>
      <c r="E112" s="5"/>
      <c r="F112" s="5"/>
      <c r="G112" s="42"/>
      <c r="J112" s="41"/>
      <c r="L112" s="42"/>
    </row>
    <row r="113" spans="1:35" x14ac:dyDescent="0.2">
      <c r="G113" s="42"/>
      <c r="J113" s="41"/>
      <c r="L113" s="42"/>
    </row>
    <row r="114" spans="1:35" x14ac:dyDescent="0.2">
      <c r="B114" s="6" t="s">
        <v>42</v>
      </c>
      <c r="C114" s="7" t="s">
        <v>43</v>
      </c>
      <c r="D114" s="7" t="s">
        <v>44</v>
      </c>
      <c r="G114" s="42"/>
      <c r="J114" s="41"/>
      <c r="L114" s="42"/>
    </row>
    <row r="115" spans="1:35" x14ac:dyDescent="0.2">
      <c r="B115" s="41">
        <v>21.046085357666016</v>
      </c>
      <c r="C115" s="41"/>
      <c r="D115" s="41">
        <v>23.094522476196289</v>
      </c>
      <c r="G115" s="42"/>
      <c r="J115" s="41"/>
      <c r="L115" s="42"/>
    </row>
    <row r="116" spans="1:35" x14ac:dyDescent="0.2">
      <c r="B116" s="41">
        <v>21.360177993774414</v>
      </c>
      <c r="C116" s="41">
        <v>21.491025924682617</v>
      </c>
      <c r="D116" s="41">
        <v>23.098045349121094</v>
      </c>
      <c r="G116" s="42"/>
      <c r="J116" s="41"/>
      <c r="K116"/>
      <c r="L116" s="42"/>
    </row>
    <row r="117" spans="1:35" x14ac:dyDescent="0.2">
      <c r="B117" s="41">
        <v>21.510578155517578</v>
      </c>
      <c r="C117" s="41">
        <v>21.443477630615234</v>
      </c>
      <c r="D117" s="41"/>
      <c r="G117" s="42"/>
      <c r="J117" s="41"/>
      <c r="K117"/>
      <c r="L117" s="42"/>
    </row>
    <row r="118" spans="1:35" x14ac:dyDescent="0.2">
      <c r="A118" s="17" t="s">
        <v>3</v>
      </c>
      <c r="B118" s="27">
        <f>AVERAGE(B115:B117)</f>
        <v>21.305613835652668</v>
      </c>
      <c r="C118" s="28">
        <f t="shared" ref="C118:D118" si="33">AVERAGE(C115:C117)</f>
        <v>21.467251777648926</v>
      </c>
      <c r="D118" s="20">
        <f t="shared" si="33"/>
        <v>23.096283912658691</v>
      </c>
      <c r="G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</row>
    <row r="119" spans="1:35" x14ac:dyDescent="0.2">
      <c r="A119" s="17" t="s">
        <v>5</v>
      </c>
      <c r="B119" s="5">
        <f>B118-B118</f>
        <v>0</v>
      </c>
      <c r="C119" s="21">
        <f>C118-B118</f>
        <v>0.16163794199625769</v>
      </c>
      <c r="D119" s="21">
        <f>D118-B118</f>
        <v>1.7906700770060233</v>
      </c>
      <c r="G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</row>
    <row r="120" spans="1:35" x14ac:dyDescent="0.2">
      <c r="A120" s="17" t="s">
        <v>7</v>
      </c>
      <c r="B120" s="5">
        <f t="shared" ref="B120:D120" si="34">2^-B119</f>
        <v>1</v>
      </c>
      <c r="C120" s="21">
        <f t="shared" si="34"/>
        <v>0.89400949436832522</v>
      </c>
      <c r="D120" s="21">
        <f t="shared" si="34"/>
        <v>0.28903776773910556</v>
      </c>
      <c r="G120" s="42"/>
      <c r="L120" s="42"/>
    </row>
    <row r="121" spans="1:35" x14ac:dyDescent="0.2">
      <c r="G121" s="42"/>
      <c r="L121" s="42"/>
    </row>
    <row r="122" spans="1:35" x14ac:dyDescent="0.2">
      <c r="G122" s="42"/>
      <c r="L122" s="42"/>
    </row>
    <row r="123" spans="1:35" x14ac:dyDescent="0.2">
      <c r="G123" s="42"/>
      <c r="L123" s="42"/>
    </row>
    <row r="124" spans="1:35" x14ac:dyDescent="0.2">
      <c r="G124" s="42"/>
      <c r="L124" s="42"/>
    </row>
    <row r="125" spans="1:35" x14ac:dyDescent="0.2">
      <c r="G125" s="42"/>
      <c r="L125" s="42"/>
    </row>
    <row r="126" spans="1:35" x14ac:dyDescent="0.2">
      <c r="G126" s="42"/>
      <c r="L126" s="42"/>
    </row>
    <row r="127" spans="1:35" x14ac:dyDescent="0.2">
      <c r="G127" s="42"/>
      <c r="L127" s="42"/>
    </row>
    <row r="128" spans="1:35" x14ac:dyDescent="0.2">
      <c r="G128" s="42"/>
      <c r="L128" s="42"/>
    </row>
    <row r="129" spans="1:12" x14ac:dyDescent="0.2">
      <c r="G129" s="42"/>
      <c r="L129" s="42"/>
    </row>
    <row r="130" spans="1:12" x14ac:dyDescent="0.2">
      <c r="G130" s="42"/>
      <c r="L130" s="42"/>
    </row>
    <row r="131" spans="1:12" x14ac:dyDescent="0.2">
      <c r="G131" s="42"/>
      <c r="L131" s="42"/>
    </row>
    <row r="132" spans="1:12" x14ac:dyDescent="0.2">
      <c r="G132" s="42"/>
    </row>
    <row r="133" spans="1:12" x14ac:dyDescent="0.2">
      <c r="G133" s="42"/>
    </row>
    <row r="134" spans="1:12" x14ac:dyDescent="0.2">
      <c r="G134" s="42"/>
    </row>
    <row r="135" spans="1:12" x14ac:dyDescent="0.2">
      <c r="G135" s="42"/>
    </row>
    <row r="136" spans="1:12" x14ac:dyDescent="0.2">
      <c r="G136" s="42"/>
    </row>
    <row r="137" spans="1:12" x14ac:dyDescent="0.2">
      <c r="G137" s="42"/>
      <c r="K137"/>
    </row>
    <row r="138" spans="1:12" x14ac:dyDescent="0.2">
      <c r="B138" s="30"/>
      <c r="C138" s="30"/>
      <c r="D138" s="30"/>
      <c r="E138" s="30"/>
      <c r="F138" s="30"/>
      <c r="G138" s="42"/>
      <c r="K138"/>
    </row>
    <row r="139" spans="1:12" x14ac:dyDescent="0.2">
      <c r="G139" s="42"/>
      <c r="K139"/>
    </row>
    <row r="140" spans="1:12" x14ac:dyDescent="0.2">
      <c r="G140" s="42"/>
    </row>
    <row r="141" spans="1:12" x14ac:dyDescent="0.2">
      <c r="G141" s="42"/>
    </row>
    <row r="142" spans="1:12" x14ac:dyDescent="0.2">
      <c r="A142" s="17"/>
      <c r="B142" s="29"/>
      <c r="C142" s="33"/>
      <c r="D142" s="33"/>
      <c r="E142" s="18"/>
      <c r="F142" s="33"/>
      <c r="G142" s="42"/>
    </row>
    <row r="143" spans="1:12" x14ac:dyDescent="0.2">
      <c r="A143" s="17"/>
      <c r="B143" s="5"/>
      <c r="C143" s="5"/>
      <c r="D143" s="5"/>
      <c r="E143" s="5"/>
      <c r="F143" s="5"/>
      <c r="G143" s="42"/>
    </row>
    <row r="144" spans="1:12" x14ac:dyDescent="0.2">
      <c r="A144" s="17"/>
      <c r="B144" s="5"/>
      <c r="C144" s="5"/>
      <c r="D144" s="5"/>
      <c r="E144" s="5"/>
      <c r="F144" s="5"/>
      <c r="G144" s="42"/>
    </row>
    <row r="145" spans="7:11" x14ac:dyDescent="0.2">
      <c r="G145" s="42"/>
    </row>
    <row r="146" spans="7:11" x14ac:dyDescent="0.2">
      <c r="G146" s="42"/>
    </row>
    <row r="147" spans="7:11" x14ac:dyDescent="0.2">
      <c r="G147" s="42"/>
    </row>
    <row r="148" spans="7:11" x14ac:dyDescent="0.2">
      <c r="G148" s="42"/>
    </row>
    <row r="149" spans="7:11" x14ac:dyDescent="0.2">
      <c r="G149" s="42"/>
    </row>
    <row r="150" spans="7:11" x14ac:dyDescent="0.2">
      <c r="G150" s="42"/>
    </row>
    <row r="151" spans="7:11" x14ac:dyDescent="0.2">
      <c r="G151" s="42"/>
    </row>
    <row r="152" spans="7:11" x14ac:dyDescent="0.2">
      <c r="G152" s="42"/>
    </row>
    <row r="153" spans="7:11" x14ac:dyDescent="0.2">
      <c r="G153" s="42"/>
    </row>
    <row r="154" spans="7:11" x14ac:dyDescent="0.2">
      <c r="G154" s="42"/>
    </row>
    <row r="155" spans="7:11" x14ac:dyDescent="0.2">
      <c r="G155" s="42"/>
    </row>
    <row r="156" spans="7:11" x14ac:dyDescent="0.2">
      <c r="G156" s="42"/>
    </row>
    <row r="157" spans="7:11" x14ac:dyDescent="0.2">
      <c r="G157" s="42"/>
    </row>
    <row r="158" spans="7:11" x14ac:dyDescent="0.2">
      <c r="G158" s="42"/>
      <c r="J158"/>
      <c r="K158"/>
    </row>
    <row r="159" spans="7:11" x14ac:dyDescent="0.2">
      <c r="G159" s="42"/>
      <c r="J159"/>
      <c r="K159"/>
    </row>
    <row r="160" spans="7:11" x14ac:dyDescent="0.2">
      <c r="G160" s="42"/>
      <c r="J160"/>
      <c r="K160"/>
    </row>
    <row r="161" spans="7:7" x14ac:dyDescent="0.2">
      <c r="G161" s="42"/>
    </row>
    <row r="162" spans="7:7" x14ac:dyDescent="0.2">
      <c r="G162" s="42"/>
    </row>
    <row r="163" spans="7:7" x14ac:dyDescent="0.2">
      <c r="G163" s="42"/>
    </row>
    <row r="164" spans="7:7" x14ac:dyDescent="0.2">
      <c r="G164" s="42"/>
    </row>
    <row r="165" spans="7:7" x14ac:dyDescent="0.2">
      <c r="G165" s="42"/>
    </row>
    <row r="166" spans="7:7" x14ac:dyDescent="0.2">
      <c r="G166" s="42"/>
    </row>
    <row r="167" spans="7:7" x14ac:dyDescent="0.2">
      <c r="G167" s="42"/>
    </row>
    <row r="168" spans="7:7" x14ac:dyDescent="0.2">
      <c r="G168" s="42"/>
    </row>
    <row r="169" spans="7:7" x14ac:dyDescent="0.2">
      <c r="G169" s="42"/>
    </row>
    <row r="170" spans="7:7" x14ac:dyDescent="0.2">
      <c r="G170" s="42"/>
    </row>
    <row r="171" spans="7:7" x14ac:dyDescent="0.2">
      <c r="G171" s="42"/>
    </row>
    <row r="172" spans="7:7" x14ac:dyDescent="0.2">
      <c r="G172" s="42"/>
    </row>
    <row r="173" spans="7:7" x14ac:dyDescent="0.2">
      <c r="G173" s="42"/>
    </row>
    <row r="174" spans="7:7" x14ac:dyDescent="0.2">
      <c r="G174" s="42"/>
    </row>
    <row r="175" spans="7:7" x14ac:dyDescent="0.2">
      <c r="G175" s="42"/>
    </row>
    <row r="176" spans="7:7" x14ac:dyDescent="0.2">
      <c r="G176" s="42"/>
    </row>
    <row r="177" spans="7:7" x14ac:dyDescent="0.2">
      <c r="G177" s="42"/>
    </row>
    <row r="178" spans="7:7" x14ac:dyDescent="0.2">
      <c r="G178" s="42"/>
    </row>
    <row r="179" spans="7:7" x14ac:dyDescent="0.2">
      <c r="G179" s="42"/>
    </row>
    <row r="180" spans="7:7" x14ac:dyDescent="0.2">
      <c r="G180" s="4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80"/>
  <sheetViews>
    <sheetView topLeftCell="C1" zoomScale="62" zoomScaleNormal="62" workbookViewId="0">
      <selection activeCell="AG19" sqref="AG19"/>
    </sheetView>
  </sheetViews>
  <sheetFormatPr baseColWidth="10" defaultColWidth="11.5" defaultRowHeight="15" x14ac:dyDescent="0.2"/>
  <cols>
    <col min="1" max="1" width="11.5" style="3"/>
    <col min="2" max="2" width="13.5" style="3" customWidth="1"/>
    <col min="3" max="7" width="11.5" style="3"/>
    <col min="8" max="8" width="5.5" style="3" customWidth="1"/>
    <col min="9" max="9" width="7.6640625" style="3" customWidth="1"/>
    <col min="10" max="10" width="8.83203125" style="3" customWidth="1"/>
    <col min="11" max="11" width="9.5" style="3" customWidth="1"/>
    <col min="12" max="13" width="10.1640625" style="3" customWidth="1"/>
    <col min="14" max="15" width="10" style="3" customWidth="1"/>
    <col min="16" max="16" width="13" style="3" customWidth="1"/>
    <col min="17" max="17" width="8" style="3" customWidth="1"/>
    <col min="18" max="18" width="9.83203125" style="3" customWidth="1"/>
    <col min="19" max="19" width="10" style="3" customWidth="1"/>
    <col min="20" max="21" width="9.33203125" style="3" customWidth="1"/>
    <col min="22" max="23" width="9.1640625" style="3" customWidth="1"/>
    <col min="24" max="25" width="11.5" style="3"/>
    <col min="26" max="26" width="14.33203125" style="3" customWidth="1"/>
    <col min="27" max="16384" width="11.5" style="3"/>
  </cols>
  <sheetData>
    <row r="1" spans="1:40" ht="20" thickBot="1" x14ac:dyDescent="0.3">
      <c r="A1" s="1" t="s">
        <v>54</v>
      </c>
      <c r="B1" s="2" t="s">
        <v>0</v>
      </c>
      <c r="I1" s="4"/>
      <c r="P1" s="5"/>
      <c r="Q1" s="5"/>
      <c r="AA1" s="3" t="s">
        <v>59</v>
      </c>
    </row>
    <row r="2" spans="1:40" x14ac:dyDescent="0.2">
      <c r="B2" s="6" t="s">
        <v>13</v>
      </c>
      <c r="C2" s="7" t="s">
        <v>14</v>
      </c>
      <c r="D2" s="7" t="s">
        <v>15</v>
      </c>
      <c r="E2" s="30"/>
      <c r="F2" s="30"/>
      <c r="G2" s="30"/>
      <c r="I2" s="8" t="s">
        <v>16</v>
      </c>
      <c r="J2" s="9">
        <v>1</v>
      </c>
      <c r="K2" s="9">
        <v>2</v>
      </c>
      <c r="L2" s="9">
        <v>3</v>
      </c>
      <c r="M2" s="9"/>
      <c r="N2" s="9"/>
      <c r="O2" s="9"/>
      <c r="P2" s="10" t="s">
        <v>1</v>
      </c>
      <c r="Q2" s="10"/>
      <c r="R2" s="9" t="s">
        <v>10</v>
      </c>
      <c r="S2" s="9" t="s">
        <v>11</v>
      </c>
      <c r="T2" s="9" t="s">
        <v>12</v>
      </c>
      <c r="U2" s="9"/>
      <c r="V2" s="9"/>
      <c r="W2" s="11"/>
      <c r="AA2" s="3" t="s">
        <v>9</v>
      </c>
      <c r="AB2" s="3" t="s">
        <v>46</v>
      </c>
      <c r="AC2" s="3" t="s">
        <v>47</v>
      </c>
    </row>
    <row r="3" spans="1:40" x14ac:dyDescent="0.2">
      <c r="B3" s="42">
        <v>26.100337982177734</v>
      </c>
      <c r="C3" s="42">
        <v>25.36760139465332</v>
      </c>
      <c r="D3" s="42">
        <v>27.455438613891602</v>
      </c>
      <c r="E3" s="42"/>
      <c r="F3" s="36"/>
      <c r="G3" s="36"/>
      <c r="I3" s="12"/>
      <c r="J3" s="13" t="s">
        <v>2</v>
      </c>
      <c r="P3" s="5"/>
      <c r="Q3" s="5"/>
      <c r="W3" s="14"/>
      <c r="Z3" s="3" t="s">
        <v>16</v>
      </c>
      <c r="AA3" s="3">
        <v>35.575635242880985</v>
      </c>
      <c r="AB3" s="3">
        <v>27.081425428845634</v>
      </c>
      <c r="AC3" s="3">
        <v>37.342939328273388</v>
      </c>
      <c r="AL3" s="15"/>
      <c r="AM3" s="15"/>
      <c r="AN3" s="15"/>
    </row>
    <row r="4" spans="1:40" x14ac:dyDescent="0.2">
      <c r="B4" s="42">
        <v>26.351152420043945</v>
      </c>
      <c r="C4" s="42">
        <v>25.623142242431641</v>
      </c>
      <c r="D4" s="42"/>
      <c r="E4" s="42"/>
      <c r="F4" s="36"/>
      <c r="G4" s="36"/>
      <c r="I4" s="12"/>
      <c r="J4">
        <v>1</v>
      </c>
      <c r="K4" s="3">
        <v>2.1597380986460584</v>
      </c>
      <c r="L4">
        <v>0.39677279500072471</v>
      </c>
      <c r="M4"/>
      <c r="P4" s="5">
        <f>SUM(J4:O4)</f>
        <v>3.5565108936467831</v>
      </c>
      <c r="Q4" s="5"/>
      <c r="R4" s="15">
        <f>J4/P4*100</f>
        <v>28.11744515632898</v>
      </c>
      <c r="S4" s="15">
        <f>K4/P4*100</f>
        <v>60.726317540714781</v>
      </c>
      <c r="T4" s="15">
        <f>L4/P4*100</f>
        <v>11.156237302956239</v>
      </c>
      <c r="U4" s="15"/>
      <c r="V4" s="15"/>
      <c r="W4" s="15"/>
      <c r="Z4" s="3" t="s">
        <v>17</v>
      </c>
      <c r="AA4" s="3">
        <v>31.639782411811794</v>
      </c>
      <c r="AB4" s="3">
        <v>35.517373987677345</v>
      </c>
      <c r="AC4" s="3">
        <v>32.842843600510854</v>
      </c>
      <c r="AL4" s="15"/>
      <c r="AM4" s="15"/>
      <c r="AN4" s="15"/>
    </row>
    <row r="5" spans="1:40" x14ac:dyDescent="0.2">
      <c r="B5" s="42">
        <v>26.262941360473633</v>
      </c>
      <c r="C5" s="42">
        <v>25.571876525878906</v>
      </c>
      <c r="D5" s="42">
        <v>27.548187255859375</v>
      </c>
      <c r="E5" s="42"/>
      <c r="F5" s="36"/>
      <c r="G5" s="36"/>
      <c r="I5" s="12"/>
      <c r="J5" s="13" t="s">
        <v>54</v>
      </c>
      <c r="P5" s="5"/>
      <c r="Q5" s="5"/>
      <c r="W5" s="14"/>
      <c r="X5" s="16">
        <f>SUM(R4:W4)</f>
        <v>100</v>
      </c>
      <c r="Y5" s="16"/>
      <c r="Z5" s="3" t="s">
        <v>18</v>
      </c>
      <c r="AA5" s="3">
        <v>58.274625798818803</v>
      </c>
      <c r="AB5" s="3">
        <v>15.774985997669452</v>
      </c>
      <c r="AC5" s="3">
        <v>25.950388203511761</v>
      </c>
      <c r="AL5" s="15"/>
      <c r="AM5" s="15"/>
      <c r="AN5" s="15"/>
    </row>
    <row r="6" spans="1:40" x14ac:dyDescent="0.2">
      <c r="A6" s="17" t="s">
        <v>3</v>
      </c>
      <c r="B6" s="18">
        <f>AVERAGE(B3:B5)</f>
        <v>26.238143920898438</v>
      </c>
      <c r="C6" s="19">
        <f t="shared" ref="C6:D6" si="0">AVERAGE(C3:C5)</f>
        <v>25.520873387654621</v>
      </c>
      <c r="D6" s="19">
        <f t="shared" si="0"/>
        <v>27.501812934875488</v>
      </c>
      <c r="E6" s="18"/>
      <c r="F6" s="33"/>
      <c r="G6" s="33"/>
      <c r="I6" s="12" t="s">
        <v>4</v>
      </c>
      <c r="J6" s="5">
        <v>1</v>
      </c>
      <c r="K6" s="5">
        <v>1.6440686403772435</v>
      </c>
      <c r="L6" s="5">
        <v>0.41648342495265694</v>
      </c>
      <c r="M6" s="5"/>
      <c r="N6" s="5"/>
      <c r="O6" s="5"/>
      <c r="P6" s="5">
        <f>SUM(J6:O6)</f>
        <v>3.0605520653299005</v>
      </c>
      <c r="Q6" s="5"/>
      <c r="R6" s="15">
        <f>J6/P6*100</f>
        <v>32.673843759367934</v>
      </c>
      <c r="S6" s="15">
        <f>K6/P6*100</f>
        <v>53.718041885362524</v>
      </c>
      <c r="T6" s="15">
        <f>L6/P6*100</f>
        <v>13.608114355269551</v>
      </c>
      <c r="U6" s="15"/>
      <c r="V6" s="15"/>
      <c r="W6" s="15"/>
      <c r="Z6" s="3" t="s">
        <v>32</v>
      </c>
      <c r="AA6" s="3">
        <v>22.797709675346837</v>
      </c>
      <c r="AB6" s="3">
        <v>43.830625844505647</v>
      </c>
      <c r="AC6" s="3">
        <v>33.371664480147516</v>
      </c>
      <c r="AL6" s="15"/>
    </row>
    <row r="7" spans="1:40" ht="16" thickBot="1" x14ac:dyDescent="0.25">
      <c r="A7" s="17" t="s">
        <v>5</v>
      </c>
      <c r="B7" s="5">
        <f>B6-B6</f>
        <v>0</v>
      </c>
      <c r="C7" s="21">
        <f>C6-B6</f>
        <v>-0.71727053324381629</v>
      </c>
      <c r="D7" s="21">
        <f>D6-B6</f>
        <v>1.2636690139770508</v>
      </c>
      <c r="E7" s="5"/>
      <c r="F7" s="5"/>
      <c r="G7" s="5"/>
      <c r="I7" s="22" t="s">
        <v>6</v>
      </c>
      <c r="J7" s="23">
        <f t="shared" ref="J7:L7" si="1">J6/J4</f>
        <v>1</v>
      </c>
      <c r="K7" s="23">
        <f t="shared" si="1"/>
        <v>0.7612351893074033</v>
      </c>
      <c r="L7" s="23">
        <f t="shared" si="1"/>
        <v>1.0496773725423796</v>
      </c>
      <c r="M7" s="23"/>
      <c r="N7" s="23"/>
      <c r="O7" s="23"/>
      <c r="P7" s="23">
        <f>SUM(J7:O7)</f>
        <v>2.8109125618497828</v>
      </c>
      <c r="Q7" s="23"/>
      <c r="R7" s="24">
        <f>J7/P7*100</f>
        <v>35.575635242880985</v>
      </c>
      <c r="S7" s="24">
        <f>K7/P7*100</f>
        <v>27.081425428845634</v>
      </c>
      <c r="T7" s="24">
        <f>L7/P7*100</f>
        <v>37.342939328273388</v>
      </c>
      <c r="U7" s="24"/>
      <c r="V7" s="24"/>
      <c r="W7" s="24"/>
      <c r="X7" s="16">
        <f>SUM(R6:W6)</f>
        <v>100</v>
      </c>
      <c r="Y7" s="16"/>
      <c r="Z7" s="3" t="s">
        <v>27</v>
      </c>
      <c r="AA7" s="3">
        <v>15.809880476824054</v>
      </c>
      <c r="AB7" s="3">
        <v>40.369090463012547</v>
      </c>
      <c r="AC7" s="3">
        <v>43.821029060163404</v>
      </c>
      <c r="AL7" s="15"/>
    </row>
    <row r="8" spans="1:40" ht="16" thickBot="1" x14ac:dyDescent="0.25">
      <c r="A8" s="17" t="s">
        <v>7</v>
      </c>
      <c r="B8" s="5">
        <f t="shared" ref="B8:D8" si="2">2^-B7</f>
        <v>1</v>
      </c>
      <c r="C8" s="21">
        <f t="shared" si="2"/>
        <v>1.6440686403772435</v>
      </c>
      <c r="D8" s="21">
        <f t="shared" si="2"/>
        <v>0.41648342495265694</v>
      </c>
      <c r="E8" s="5"/>
      <c r="F8" s="5"/>
      <c r="G8" s="5"/>
      <c r="P8" s="5"/>
      <c r="Q8" s="5"/>
      <c r="X8" s="16">
        <f>SUM(R7:W7)</f>
        <v>100</v>
      </c>
      <c r="Y8" s="16"/>
      <c r="Z8" s="3" t="s">
        <v>28</v>
      </c>
      <c r="AA8" s="3">
        <v>40.06105111437342</v>
      </c>
      <c r="AB8" s="3">
        <v>26.35764513956773</v>
      </c>
      <c r="AC8" s="3">
        <v>33.581303746058857</v>
      </c>
      <c r="AL8" s="15"/>
    </row>
    <row r="9" spans="1:40" x14ac:dyDescent="0.2">
      <c r="B9" s="5"/>
      <c r="C9" s="5"/>
      <c r="D9" s="5"/>
      <c r="E9" s="5"/>
      <c r="F9" s="5"/>
      <c r="G9" s="5"/>
      <c r="I9" s="8" t="s">
        <v>17</v>
      </c>
      <c r="J9" s="9">
        <v>1</v>
      </c>
      <c r="K9" s="9">
        <v>2</v>
      </c>
      <c r="L9" s="9">
        <v>3</v>
      </c>
      <c r="M9" s="9"/>
      <c r="N9" s="9"/>
      <c r="O9" s="9"/>
      <c r="P9" s="10" t="s">
        <v>1</v>
      </c>
      <c r="Q9" s="10"/>
      <c r="R9" s="9" t="s">
        <v>10</v>
      </c>
      <c r="S9" s="9" t="s">
        <v>11</v>
      </c>
      <c r="T9" s="9" t="s">
        <v>12</v>
      </c>
      <c r="U9" s="9"/>
      <c r="V9" s="9"/>
      <c r="W9" s="11"/>
      <c r="Z9" s="3" t="s">
        <v>29</v>
      </c>
      <c r="AA9" s="3">
        <v>27.061973242271282</v>
      </c>
      <c r="AB9" s="3">
        <v>40.492709662070894</v>
      </c>
      <c r="AC9" s="3">
        <v>32.445317095657828</v>
      </c>
      <c r="AL9" s="15"/>
    </row>
    <row r="10" spans="1:40" x14ac:dyDescent="0.2">
      <c r="B10" s="6" t="s">
        <v>19</v>
      </c>
      <c r="C10" s="7" t="s">
        <v>20</v>
      </c>
      <c r="D10" s="7" t="s">
        <v>21</v>
      </c>
      <c r="E10" s="30"/>
      <c r="F10" s="30"/>
      <c r="G10" s="30"/>
      <c r="I10" s="12"/>
      <c r="J10" s="13" t="s">
        <v>2</v>
      </c>
      <c r="P10" s="5"/>
      <c r="Q10" s="5"/>
      <c r="W10" s="14"/>
    </row>
    <row r="11" spans="1:40" x14ac:dyDescent="0.2">
      <c r="B11" s="42">
        <v>28.406509399414062</v>
      </c>
      <c r="C11" s="42">
        <v>28.545341491699219</v>
      </c>
      <c r="D11" s="42">
        <v>30.045415878295898</v>
      </c>
      <c r="E11" s="36"/>
      <c r="F11" s="36"/>
      <c r="G11" s="36"/>
      <c r="I11" s="12"/>
      <c r="J11" s="34">
        <v>1</v>
      </c>
      <c r="K11" s="34">
        <v>0.68549225699362426</v>
      </c>
      <c r="L11" s="34">
        <v>0.31843458936115104</v>
      </c>
      <c r="M11" s="34"/>
      <c r="N11" s="34"/>
      <c r="O11" s="34"/>
      <c r="P11" s="5">
        <f>SUM(J11:O11)</f>
        <v>2.003926846354775</v>
      </c>
      <c r="Q11" s="5"/>
      <c r="R11" s="15">
        <f>J11/P11*100</f>
        <v>49.902021214948093</v>
      </c>
      <c r="S11" s="15">
        <f>K11/P11*100</f>
        <v>34.20744915117848</v>
      </c>
      <c r="T11" s="15">
        <f>L11/P11*100</f>
        <v>15.890529633873443</v>
      </c>
      <c r="U11" s="15"/>
      <c r="V11" s="15"/>
      <c r="W11" s="15"/>
      <c r="Z11" s="25" t="s">
        <v>60</v>
      </c>
      <c r="AA11" s="25">
        <f>AVERAGE(AA3:AA5)</f>
        <v>41.830014484503856</v>
      </c>
      <c r="AB11" s="25">
        <f t="shared" ref="AB11:AC11" si="3">AVERAGE(AB3:AB5)</f>
        <v>26.124595138064141</v>
      </c>
      <c r="AC11" s="25">
        <f t="shared" si="3"/>
        <v>32.045390377432007</v>
      </c>
    </row>
    <row r="12" spans="1:40" x14ac:dyDescent="0.2">
      <c r="B12" s="42"/>
      <c r="C12" s="42">
        <v>29.113368988037109</v>
      </c>
      <c r="D12" s="42">
        <v>30.097080230712891</v>
      </c>
      <c r="E12" s="36"/>
      <c r="F12" s="36"/>
      <c r="G12" s="36"/>
      <c r="I12" s="12"/>
      <c r="J12" s="13" t="s">
        <v>54</v>
      </c>
      <c r="P12" s="5"/>
      <c r="Q12" s="5"/>
      <c r="W12" s="14"/>
      <c r="X12" s="16">
        <f>SUM(R11:W11)</f>
        <v>100.00000000000001</v>
      </c>
      <c r="Y12" s="16"/>
      <c r="Z12" s="25" t="s">
        <v>55</v>
      </c>
      <c r="AA12" s="26">
        <f>AVERAGE(AA6:AA9)</f>
        <v>26.432653627203898</v>
      </c>
      <c r="AB12" s="26">
        <f>AVERAGE(AB6:AB9)</f>
        <v>37.762517777289204</v>
      </c>
      <c r="AC12" s="26">
        <f>AVERAGE(AC6:AC9)</f>
        <v>35.804828595506905</v>
      </c>
      <c r="AD12" s="35"/>
      <c r="AE12" s="35"/>
      <c r="AK12" s="35"/>
      <c r="AL12" s="35"/>
      <c r="AM12" s="35"/>
      <c r="AN12" s="35"/>
    </row>
    <row r="13" spans="1:40" x14ac:dyDescent="0.2">
      <c r="B13" s="42">
        <v>28.541803359985352</v>
      </c>
      <c r="C13" s="42">
        <v>28.89776611328125</v>
      </c>
      <c r="D13" s="42"/>
      <c r="E13" s="36"/>
      <c r="F13" s="36"/>
      <c r="G13" s="36"/>
      <c r="I13" s="12" t="s">
        <v>4</v>
      </c>
      <c r="J13" s="5">
        <v>1</v>
      </c>
      <c r="K13" s="5">
        <v>0.76950228482640826</v>
      </c>
      <c r="L13" s="5">
        <v>0.3305426465725908</v>
      </c>
      <c r="M13" s="5"/>
      <c r="N13" s="5"/>
      <c r="O13" s="5"/>
      <c r="P13" s="5">
        <f>SUM(J13:O13)</f>
        <v>2.1000449313989993</v>
      </c>
      <c r="Q13" s="5"/>
      <c r="R13" s="15">
        <f>J13/P13*100</f>
        <v>47.618028788261405</v>
      </c>
      <c r="S13" s="15">
        <f>K13/P13*100</f>
        <v>36.642181951496838</v>
      </c>
      <c r="T13" s="15">
        <f>L13/P13*100</f>
        <v>15.739789260241743</v>
      </c>
      <c r="U13" s="15"/>
      <c r="V13" s="15"/>
      <c r="W13" s="15"/>
      <c r="Z13" s="3" t="s">
        <v>22</v>
      </c>
      <c r="AA13">
        <f>STDEV(AA3:AA5)</f>
        <v>14.376775206426872</v>
      </c>
      <c r="AB13">
        <f>STDEV(AB3:AB5)</f>
        <v>9.905913084669173</v>
      </c>
      <c r="AC13">
        <f>STDEV(AC3:AC5)</f>
        <v>5.7379878019063222</v>
      </c>
      <c r="AD13" s="35"/>
      <c r="AE13" s="35"/>
      <c r="AK13" s="35"/>
      <c r="AL13" s="35"/>
      <c r="AM13" s="35"/>
      <c r="AN13" s="35"/>
    </row>
    <row r="14" spans="1:40" ht="16" thickBot="1" x14ac:dyDescent="0.25">
      <c r="A14" s="17" t="s">
        <v>3</v>
      </c>
      <c r="B14" s="27">
        <f t="shared" ref="B14:D14" si="4">AVERAGE(B11:B13)</f>
        <v>28.474156379699707</v>
      </c>
      <c r="C14" s="28">
        <f t="shared" si="4"/>
        <v>28.852158864339192</v>
      </c>
      <c r="D14" s="20">
        <f t="shared" si="4"/>
        <v>30.071248054504395</v>
      </c>
      <c r="E14" s="18"/>
      <c r="F14" s="18"/>
      <c r="G14" s="33"/>
      <c r="I14" s="22" t="s">
        <v>6</v>
      </c>
      <c r="J14" s="23">
        <f t="shared" ref="J14:L14" si="5">J13/J11</f>
        <v>1</v>
      </c>
      <c r="K14" s="23">
        <f t="shared" si="5"/>
        <v>1.1225543060124825</v>
      </c>
      <c r="L14" s="23">
        <f t="shared" si="5"/>
        <v>1.0380236871745974</v>
      </c>
      <c r="M14" s="23"/>
      <c r="N14" s="23"/>
      <c r="O14" s="23"/>
      <c r="P14" s="23">
        <f>SUM(J14:O14)</f>
        <v>3.1605779931870801</v>
      </c>
      <c r="Q14" s="23"/>
      <c r="R14" s="24">
        <f>J14/P14*100</f>
        <v>31.639782411811794</v>
      </c>
      <c r="S14" s="24">
        <f>K14/P14*100</f>
        <v>35.517373987677345</v>
      </c>
      <c r="T14" s="24">
        <f>L14/P14*100</f>
        <v>32.842843600510854</v>
      </c>
      <c r="U14" s="24"/>
      <c r="V14" s="24"/>
      <c r="W14" s="24"/>
      <c r="X14" s="16">
        <f>SUM(R13:W13)</f>
        <v>99.999999999999972</v>
      </c>
      <c r="Y14" s="16"/>
      <c r="Z14" s="3" t="s">
        <v>30</v>
      </c>
      <c r="AA14">
        <f>STDEV(AA6:AA9)</f>
        <v>10.201068378422764</v>
      </c>
      <c r="AB14">
        <f>STDEV(AB6:AB9)</f>
        <v>7.7704831315208729</v>
      </c>
      <c r="AC14">
        <f>STDEV(AC6:AC9)</f>
        <v>5.3668779805880424</v>
      </c>
      <c r="AD14" s="35"/>
      <c r="AE14" s="35"/>
      <c r="AK14" s="35"/>
      <c r="AL14" s="35"/>
      <c r="AM14" s="35"/>
      <c r="AN14" s="35"/>
    </row>
    <row r="15" spans="1:40" ht="16" thickBot="1" x14ac:dyDescent="0.25">
      <c r="A15" s="17" t="s">
        <v>5</v>
      </c>
      <c r="B15" s="5">
        <f>B14-B14</f>
        <v>0</v>
      </c>
      <c r="C15" s="21">
        <f>C14-B14</f>
        <v>0.37800248463948449</v>
      </c>
      <c r="D15" s="21">
        <f>D14-B14</f>
        <v>1.5970916748046875</v>
      </c>
      <c r="E15" s="5"/>
      <c r="F15" s="5"/>
      <c r="G15" s="5"/>
      <c r="K15" s="5"/>
      <c r="L15" s="5"/>
      <c r="M15" s="5"/>
      <c r="N15" s="5"/>
      <c r="O15" s="5"/>
      <c r="P15" s="5"/>
      <c r="Q15" s="5"/>
      <c r="S15" s="15"/>
      <c r="T15" s="15"/>
      <c r="U15" s="15"/>
      <c r="V15" s="15"/>
      <c r="W15" s="15"/>
      <c r="X15" s="16">
        <f>SUM(R14:W14)</f>
        <v>100</v>
      </c>
      <c r="Y15" s="16"/>
      <c r="Z15" s="25" t="s">
        <v>23</v>
      </c>
      <c r="AA15" s="26">
        <f>AA13/SQRT(3)</f>
        <v>8.3004350355092935</v>
      </c>
      <c r="AB15" s="26">
        <f>AB13/SQRT(3)</f>
        <v>5.719181586002783</v>
      </c>
      <c r="AC15" s="26">
        <f>AC13/SQRT(3)</f>
        <v>3.3128288020374042</v>
      </c>
      <c r="AD15" s="35"/>
      <c r="AE15" s="35"/>
      <c r="AK15" s="35"/>
      <c r="AL15" s="35"/>
      <c r="AM15" s="35"/>
      <c r="AN15" s="35"/>
    </row>
    <row r="16" spans="1:40" x14ac:dyDescent="0.2">
      <c r="A16" s="17" t="s">
        <v>7</v>
      </c>
      <c r="B16" s="5">
        <f t="shared" ref="B16:D16" si="6">2^-B15</f>
        <v>1</v>
      </c>
      <c r="C16" s="21">
        <f t="shared" si="6"/>
        <v>0.76950228482640826</v>
      </c>
      <c r="D16" s="21">
        <f t="shared" si="6"/>
        <v>0.3305426465725908</v>
      </c>
      <c r="E16" s="5"/>
      <c r="F16" s="5"/>
      <c r="G16" s="5"/>
      <c r="I16" s="8" t="s">
        <v>18</v>
      </c>
      <c r="J16" s="9">
        <v>1</v>
      </c>
      <c r="K16" s="9">
        <v>2</v>
      </c>
      <c r="L16" s="9">
        <v>3</v>
      </c>
      <c r="M16" s="9"/>
      <c r="N16" s="9"/>
      <c r="O16" s="9"/>
      <c r="P16" s="10" t="s">
        <v>1</v>
      </c>
      <c r="Q16" s="10"/>
      <c r="R16" s="9" t="s">
        <v>10</v>
      </c>
      <c r="S16" s="9" t="s">
        <v>11</v>
      </c>
      <c r="T16" s="9" t="s">
        <v>12</v>
      </c>
      <c r="U16" s="9"/>
      <c r="V16" s="9"/>
      <c r="W16" s="11"/>
      <c r="Z16" s="25" t="s">
        <v>31</v>
      </c>
      <c r="AA16" s="26">
        <f>AA14/SQRT(4)</f>
        <v>5.1005341892113822</v>
      </c>
      <c r="AB16" s="26">
        <f>AB14/SQRT(4)</f>
        <v>3.8852415657604364</v>
      </c>
      <c r="AC16" s="26">
        <f>AC14/SQRT(4)</f>
        <v>2.6834389902940212</v>
      </c>
      <c r="AD16" s="35"/>
      <c r="AE16" s="35"/>
      <c r="AK16" s="35"/>
      <c r="AL16" s="35"/>
      <c r="AM16" s="35"/>
      <c r="AN16" s="35"/>
    </row>
    <row r="17" spans="1:46" x14ac:dyDescent="0.2">
      <c r="B17" s="5"/>
      <c r="C17" s="5"/>
      <c r="D17" s="5"/>
      <c r="E17" s="5"/>
      <c r="F17" s="5"/>
      <c r="G17" s="5"/>
      <c r="I17" s="12"/>
      <c r="J17" s="13" t="s">
        <v>2</v>
      </c>
      <c r="P17" s="5"/>
      <c r="Q17" s="5"/>
      <c r="W17" s="14"/>
      <c r="AA17"/>
    </row>
    <row r="18" spans="1:46" x14ac:dyDescent="0.2">
      <c r="B18" s="6" t="s">
        <v>24</v>
      </c>
      <c r="C18" s="7" t="s">
        <v>25</v>
      </c>
      <c r="D18" s="7" t="s">
        <v>26</v>
      </c>
      <c r="E18" s="30"/>
      <c r="F18" s="30"/>
      <c r="G18" s="30"/>
      <c r="I18" s="12"/>
      <c r="J18" s="34">
        <v>1</v>
      </c>
      <c r="K18" s="34">
        <v>6.2121106036139278</v>
      </c>
      <c r="L18" s="34">
        <v>2.5762986807555821</v>
      </c>
      <c r="M18" s="34"/>
      <c r="N18" s="34"/>
      <c r="O18" s="34"/>
      <c r="P18" s="5">
        <f>SUM(J18:O18)</f>
        <v>9.7884092843695107</v>
      </c>
      <c r="Q18" s="5"/>
      <c r="R18" s="15">
        <f>J18/P18*100</f>
        <v>10.216164556960614</v>
      </c>
      <c r="S18" s="15">
        <f>K18/P18*100</f>
        <v>63.463944172559813</v>
      </c>
      <c r="T18" s="15">
        <f>L18/P18*100</f>
        <v>26.319891270479566</v>
      </c>
      <c r="U18" s="15"/>
      <c r="V18" s="15"/>
      <c r="W18" s="15"/>
      <c r="Z18" s="3" t="s">
        <v>8</v>
      </c>
      <c r="AA18">
        <f>TTEST(AA3:AA5,AA6:AA9,2,2)</f>
        <v>0.15507950968597436</v>
      </c>
      <c r="AB18">
        <f>TTEST(AB3:AB5,AB6:AB9,2,2)</f>
        <v>0.13981873890483787</v>
      </c>
      <c r="AC18">
        <f>TTEST(AC3:AC5,AC6:AC9,2,2)</f>
        <v>0.41326370668222295</v>
      </c>
      <c r="AD18" s="35"/>
      <c r="AE18" s="35"/>
      <c r="AK18" s="35"/>
      <c r="AL18" s="35"/>
      <c r="AM18" s="35"/>
      <c r="AN18" s="35"/>
    </row>
    <row r="19" spans="1:46" x14ac:dyDescent="0.2">
      <c r="B19" s="42">
        <v>29.540430068969727</v>
      </c>
      <c r="C19" s="42">
        <v>28.57635498046875</v>
      </c>
      <c r="D19" s="42">
        <v>29.305843353271484</v>
      </c>
      <c r="E19" s="36"/>
      <c r="F19" s="36"/>
      <c r="G19" s="36"/>
      <c r="I19" s="12"/>
      <c r="J19" s="13" t="s">
        <v>54</v>
      </c>
      <c r="P19" s="5"/>
      <c r="Q19" s="5"/>
      <c r="W19" s="14"/>
      <c r="X19" s="16">
        <f>SUM(R18:W18)</f>
        <v>100</v>
      </c>
      <c r="Y19" s="16"/>
      <c r="AA19"/>
    </row>
    <row r="20" spans="1:46" x14ac:dyDescent="0.2">
      <c r="B20" s="42"/>
      <c r="C20" s="42">
        <v>28.927501678466797</v>
      </c>
      <c r="D20" s="42">
        <v>29.273027420043945</v>
      </c>
      <c r="E20" s="36"/>
      <c r="F20" s="36"/>
      <c r="G20" s="36"/>
      <c r="I20" s="12" t="s">
        <v>4</v>
      </c>
      <c r="J20" s="5">
        <v>1</v>
      </c>
      <c r="K20" s="5">
        <v>1.681623115458426</v>
      </c>
      <c r="L20" s="5">
        <v>1.1472566314644221</v>
      </c>
      <c r="M20" s="5"/>
      <c r="N20" s="5"/>
      <c r="O20" s="5"/>
      <c r="P20" s="5">
        <f>SUM(J20:O20)</f>
        <v>3.8288797469228482</v>
      </c>
      <c r="Q20" s="5"/>
      <c r="R20" s="15">
        <f>J20/P20*100</f>
        <v>26.117299735090111</v>
      </c>
      <c r="S20" s="15">
        <f>K20/P20*100</f>
        <v>43.919454947883764</v>
      </c>
      <c r="T20" s="15">
        <f>L20/P20*100</f>
        <v>29.963245317026129</v>
      </c>
      <c r="U20" s="15"/>
      <c r="V20" s="15"/>
      <c r="W20" s="15"/>
      <c r="AA20" s="26">
        <f>AA18/2</f>
        <v>7.7539754842987182E-2</v>
      </c>
      <c r="AB20" s="26">
        <f>AB18/2</f>
        <v>6.9909369452418935E-2</v>
      </c>
      <c r="AC20" s="26">
        <f>AC18/2</f>
        <v>0.20663185334111148</v>
      </c>
      <c r="AD20" s="35"/>
      <c r="AE20" s="35"/>
      <c r="AK20" s="35"/>
      <c r="AL20" s="35"/>
      <c r="AM20" s="35"/>
      <c r="AN20" s="35"/>
    </row>
    <row r="21" spans="1:46" ht="16" thickBot="1" x14ac:dyDescent="0.25">
      <c r="B21" s="42">
        <v>29.443765640258789</v>
      </c>
      <c r="C21" s="42">
        <v>28.722873687744141</v>
      </c>
      <c r="D21" s="42">
        <v>29.302858352661133</v>
      </c>
      <c r="E21" s="36"/>
      <c r="F21" s="36"/>
      <c r="G21" s="36"/>
      <c r="I21" s="22" t="s">
        <v>6</v>
      </c>
      <c r="J21" s="23">
        <f t="shared" ref="J21:L21" si="7">J20/J18</f>
        <v>1</v>
      </c>
      <c r="K21" s="23">
        <f t="shared" si="7"/>
        <v>0.27070076866952963</v>
      </c>
      <c r="L21" s="23">
        <f t="shared" si="7"/>
        <v>0.44531196636251524</v>
      </c>
      <c r="M21" s="23"/>
      <c r="N21" s="23"/>
      <c r="O21" s="23"/>
      <c r="P21" s="23">
        <f>SUM(J21:O21)</f>
        <v>1.7160127350320447</v>
      </c>
      <c r="Q21" s="23"/>
      <c r="R21" s="24">
        <f>J21/P21*100</f>
        <v>58.274625798818803</v>
      </c>
      <c r="S21" s="24">
        <f>K21/P21*100</f>
        <v>15.774985997669452</v>
      </c>
      <c r="T21" s="24">
        <f>L21/P21*100</f>
        <v>25.950388203511761</v>
      </c>
      <c r="U21" s="24"/>
      <c r="V21" s="24"/>
      <c r="W21" s="24"/>
      <c r="X21" s="16">
        <f>SUM(R20:W20)</f>
        <v>100</v>
      </c>
      <c r="Y21" s="16"/>
      <c r="AA21" s="35"/>
      <c r="AB21" s="35"/>
      <c r="AC21" s="35"/>
      <c r="AD21" s="35"/>
      <c r="AE21" s="35"/>
      <c r="AF21" s="35"/>
      <c r="AI21"/>
      <c r="AJ21"/>
      <c r="AK21" s="35"/>
      <c r="AL21" s="35"/>
      <c r="AM21" s="35"/>
      <c r="AN21" s="35"/>
    </row>
    <row r="22" spans="1:46" x14ac:dyDescent="0.2">
      <c r="A22" s="17" t="s">
        <v>3</v>
      </c>
      <c r="B22" s="29">
        <f t="shared" ref="B22:D22" si="8">AVERAGE(B19:B21)</f>
        <v>29.492097854614258</v>
      </c>
      <c r="C22" s="20">
        <f t="shared" si="8"/>
        <v>28.74224344889323</v>
      </c>
      <c r="D22" s="20">
        <f t="shared" si="8"/>
        <v>29.293909708658855</v>
      </c>
      <c r="E22" s="29"/>
      <c r="F22" s="29"/>
      <c r="G22" s="33"/>
      <c r="K22" s="5"/>
      <c r="L22" s="5"/>
      <c r="M22" s="5"/>
      <c r="N22" s="5"/>
      <c r="O22" s="5"/>
      <c r="P22" s="5"/>
      <c r="Q22" s="5"/>
      <c r="S22" s="15"/>
      <c r="T22" s="15"/>
      <c r="U22" s="15"/>
      <c r="V22" s="15"/>
      <c r="W22" s="15"/>
      <c r="X22" s="16">
        <f>SUM(R21:W21)</f>
        <v>100.00000000000001</v>
      </c>
      <c r="Y22" s="16"/>
      <c r="AA22" s="35"/>
      <c r="AB22" s="35"/>
      <c r="AC22" s="35"/>
      <c r="AD22" s="35"/>
      <c r="AE22" s="35"/>
      <c r="AF22" s="35"/>
      <c r="AI22"/>
      <c r="AJ22"/>
      <c r="AK22" s="35"/>
      <c r="AL22" s="35"/>
      <c r="AM22" s="35"/>
      <c r="AN22" s="35"/>
    </row>
    <row r="23" spans="1:46" ht="16" thickBot="1" x14ac:dyDescent="0.25">
      <c r="A23" s="17" t="s">
        <v>5</v>
      </c>
      <c r="B23" s="5">
        <f>B22-B22</f>
        <v>0</v>
      </c>
      <c r="C23" s="21">
        <f>C22-B22</f>
        <v>-0.74985440572102746</v>
      </c>
      <c r="D23" s="21">
        <f>D22-B22</f>
        <v>-0.19818814595540246</v>
      </c>
      <c r="E23" s="5"/>
      <c r="F23" s="5"/>
      <c r="G23" s="5"/>
      <c r="J23" s="13"/>
      <c r="K23" s="13"/>
      <c r="L23" s="13"/>
      <c r="M23" s="13"/>
      <c r="N23" s="13"/>
      <c r="O23" s="13"/>
      <c r="P23" s="5"/>
      <c r="Q23" s="5"/>
      <c r="R23" s="13"/>
      <c r="S23" s="13"/>
      <c r="T23" s="13"/>
      <c r="U23" s="13"/>
      <c r="V23" s="13"/>
      <c r="W23" s="13"/>
      <c r="AA23" s="35"/>
      <c r="AB23" s="35"/>
      <c r="AC23" s="35"/>
      <c r="AD23" s="35"/>
      <c r="AE23" s="35"/>
      <c r="AF23" s="35"/>
      <c r="AI23"/>
      <c r="AJ23"/>
      <c r="AK23" s="35"/>
      <c r="AL23" s="35"/>
      <c r="AM23" s="35"/>
      <c r="AN23" s="35"/>
    </row>
    <row r="24" spans="1:46" x14ac:dyDescent="0.2">
      <c r="A24" s="17" t="s">
        <v>7</v>
      </c>
      <c r="B24" s="5">
        <f t="shared" ref="B24:D24" si="9">2^-B23</f>
        <v>1</v>
      </c>
      <c r="C24" s="21">
        <f t="shared" si="9"/>
        <v>1.681623115458426</v>
      </c>
      <c r="D24" s="21">
        <f t="shared" si="9"/>
        <v>1.1472566314644221</v>
      </c>
      <c r="E24" s="5"/>
      <c r="F24" s="5"/>
      <c r="G24" s="5"/>
      <c r="I24" s="8" t="s">
        <v>32</v>
      </c>
      <c r="J24" s="9">
        <v>1</v>
      </c>
      <c r="K24" s="9">
        <v>2</v>
      </c>
      <c r="L24" s="9">
        <v>3</v>
      </c>
      <c r="M24" s="9"/>
      <c r="N24" s="9"/>
      <c r="O24" s="9"/>
      <c r="P24" s="10" t="s">
        <v>1</v>
      </c>
      <c r="Q24" s="10"/>
      <c r="R24" s="9" t="s">
        <v>10</v>
      </c>
      <c r="S24" s="9" t="s">
        <v>11</v>
      </c>
      <c r="T24" s="9" t="s">
        <v>12</v>
      </c>
      <c r="U24" s="9"/>
      <c r="V24" s="9"/>
      <c r="W24" s="11"/>
      <c r="AA24" s="35"/>
    </row>
    <row r="25" spans="1:46" x14ac:dyDescent="0.2">
      <c r="B25" s="5"/>
      <c r="C25" s="5"/>
      <c r="D25" s="5"/>
      <c r="E25" s="5"/>
      <c r="F25" s="5"/>
      <c r="G25" s="5"/>
      <c r="I25" s="12"/>
      <c r="J25" s="13" t="s">
        <v>2</v>
      </c>
      <c r="P25" s="5"/>
      <c r="Q25" s="5"/>
      <c r="W25" s="14"/>
      <c r="AA25" s="35"/>
      <c r="AT25" s="42"/>
    </row>
    <row r="26" spans="1:46" x14ac:dyDescent="0.2">
      <c r="B26" s="30"/>
      <c r="C26" s="30"/>
      <c r="D26" s="30"/>
      <c r="E26" s="30"/>
      <c r="F26" s="30"/>
      <c r="G26" s="30"/>
      <c r="I26" s="12"/>
      <c r="J26" s="3">
        <v>1</v>
      </c>
      <c r="K26" s="3">
        <v>2.1185760456770133</v>
      </c>
      <c r="L26" s="3">
        <v>0.96876066214280088</v>
      </c>
      <c r="M26" s="34"/>
      <c r="N26" s="34"/>
      <c r="O26" s="34"/>
      <c r="P26" s="5">
        <f>SUM(J26:O26)</f>
        <v>4.087336707819814</v>
      </c>
      <c r="Q26" s="5"/>
      <c r="R26" s="15">
        <f>J26/P26*100</f>
        <v>24.465809192739595</v>
      </c>
      <c r="S26" s="15">
        <f>K26/P26*100</f>
        <v>51.832677293842579</v>
      </c>
      <c r="T26" s="15">
        <f>L26/P26*100</f>
        <v>23.701513513417837</v>
      </c>
      <c r="U26" s="15"/>
      <c r="V26" s="15"/>
      <c r="W26" s="15"/>
      <c r="X26" s="16">
        <f>SUM(R26:W26)</f>
        <v>100.00000000000001</v>
      </c>
      <c r="Y26" s="16"/>
      <c r="AA26" s="35"/>
      <c r="AT26" s="42"/>
    </row>
    <row r="27" spans="1:46" x14ac:dyDescent="0.2">
      <c r="A27" s="31"/>
      <c r="B27" s="31"/>
      <c r="C27" s="31"/>
      <c r="D27" s="31"/>
      <c r="I27" s="12"/>
      <c r="J27" s="13" t="s">
        <v>54</v>
      </c>
      <c r="P27" s="5"/>
      <c r="Q27" s="5"/>
      <c r="W27" s="14"/>
      <c r="AA27" s="35"/>
      <c r="AT27" s="42"/>
    </row>
    <row r="28" spans="1:46" x14ac:dyDescent="0.2">
      <c r="I28" s="12" t="s">
        <v>4</v>
      </c>
      <c r="J28" s="5">
        <v>1</v>
      </c>
      <c r="K28" s="5">
        <v>4.0731510008488936</v>
      </c>
      <c r="L28" s="5">
        <v>1.4180878798345014</v>
      </c>
      <c r="M28" s="5"/>
      <c r="N28" s="5"/>
      <c r="O28" s="5"/>
      <c r="P28" s="5">
        <f>SUM(J28:O28)</f>
        <v>6.4912388806833947</v>
      </c>
      <c r="Q28" s="5"/>
      <c r="R28" s="15">
        <f>J28/P28*100</f>
        <v>15.40537974924627</v>
      </c>
      <c r="S28" s="15">
        <f>K28/P28*100</f>
        <v>62.74843794409972</v>
      </c>
      <c r="T28" s="15">
        <f>L28/P28*100</f>
        <v>21.846182306654008</v>
      </c>
      <c r="U28" s="15"/>
      <c r="V28" s="15"/>
      <c r="W28" s="15"/>
      <c r="X28" s="16">
        <f>SUM(R28:W28)</f>
        <v>100</v>
      </c>
      <c r="Y28" s="16"/>
      <c r="AA28" s="35"/>
      <c r="AT28" s="42"/>
    </row>
    <row r="29" spans="1:46" ht="20" thickBot="1" x14ac:dyDescent="0.3">
      <c r="A29" s="1"/>
      <c r="B29" s="32" t="s">
        <v>0</v>
      </c>
      <c r="C29" s="13"/>
      <c r="D29" s="13"/>
      <c r="E29" s="13"/>
      <c r="F29" s="13"/>
      <c r="G29" s="13"/>
      <c r="I29" s="22" t="s">
        <v>6</v>
      </c>
      <c r="J29" s="23">
        <f t="shared" ref="J29:L29" si="10">J28/J26</f>
        <v>1</v>
      </c>
      <c r="K29" s="23">
        <f t="shared" si="10"/>
        <v>1.9225889998899119</v>
      </c>
      <c r="L29" s="23">
        <f t="shared" si="10"/>
        <v>1.4638165392655746</v>
      </c>
      <c r="M29" s="23"/>
      <c r="N29" s="23"/>
      <c r="O29" s="23"/>
      <c r="P29" s="23">
        <f>SUM(J29:O29)</f>
        <v>4.3864055391554864</v>
      </c>
      <c r="Q29" s="23"/>
      <c r="R29" s="24">
        <f>J29/P29*100</f>
        <v>22.797709675346837</v>
      </c>
      <c r="S29" s="24">
        <f>K29/P29*100</f>
        <v>43.830625844505647</v>
      </c>
      <c r="T29" s="24">
        <f>L29/P29*100</f>
        <v>33.371664480147516</v>
      </c>
      <c r="U29" s="24"/>
      <c r="V29" s="24"/>
      <c r="W29" s="24"/>
      <c r="X29" s="16">
        <f>SUM(R29:W29)</f>
        <v>100</v>
      </c>
      <c r="Y29" s="16"/>
      <c r="AA29" s="35"/>
      <c r="AT29" s="42"/>
    </row>
    <row r="30" spans="1:46" ht="16" thickBot="1" x14ac:dyDescent="0.25">
      <c r="B30" s="6" t="s">
        <v>33</v>
      </c>
      <c r="C30" s="7" t="s">
        <v>34</v>
      </c>
      <c r="D30" s="7" t="s">
        <v>35</v>
      </c>
      <c r="E30" s="30"/>
      <c r="F30" s="30"/>
      <c r="G30" s="30"/>
      <c r="K30" s="5"/>
      <c r="L30" s="5"/>
      <c r="M30" s="5"/>
      <c r="N30" s="5"/>
      <c r="O30" s="5"/>
      <c r="P30" s="5"/>
      <c r="Q30" s="5"/>
      <c r="S30" s="15"/>
      <c r="T30" s="15"/>
      <c r="U30" s="15"/>
      <c r="V30" s="15"/>
      <c r="W30" s="15"/>
      <c r="AA30" s="35"/>
      <c r="AT30" s="42"/>
    </row>
    <row r="31" spans="1:46" x14ac:dyDescent="0.2">
      <c r="B31" s="42">
        <v>28.342309951782227</v>
      </c>
      <c r="C31" s="42">
        <v>26.146394729614258</v>
      </c>
      <c r="D31" s="42">
        <v>27.726934432983398</v>
      </c>
      <c r="E31" s="42"/>
      <c r="F31" s="36"/>
      <c r="G31" s="36"/>
      <c r="I31" s="8" t="s">
        <v>27</v>
      </c>
      <c r="J31" s="9">
        <v>1</v>
      </c>
      <c r="K31" s="9">
        <v>2</v>
      </c>
      <c r="L31" s="9">
        <v>3</v>
      </c>
      <c r="M31" s="9"/>
      <c r="N31" s="9"/>
      <c r="O31" s="9"/>
      <c r="P31" s="10" t="s">
        <v>1</v>
      </c>
      <c r="Q31" s="10"/>
      <c r="R31" s="9" t="s">
        <v>10</v>
      </c>
      <c r="S31" s="9" t="s">
        <v>11</v>
      </c>
      <c r="T31" s="9" t="s">
        <v>12</v>
      </c>
      <c r="U31" s="9"/>
      <c r="V31" s="9"/>
      <c r="W31" s="11"/>
      <c r="AA31" s="35"/>
      <c r="AT31" s="42"/>
    </row>
    <row r="32" spans="1:46" x14ac:dyDescent="0.2">
      <c r="B32" s="42">
        <v>28.300962448120117</v>
      </c>
      <c r="C32" s="42">
        <v>26.421504974365234</v>
      </c>
      <c r="D32" s="42">
        <v>28.154155731201172</v>
      </c>
      <c r="E32" s="42"/>
      <c r="F32" s="36"/>
      <c r="G32" s="36"/>
      <c r="I32" s="12"/>
      <c r="J32" s="13" t="s">
        <v>2</v>
      </c>
      <c r="P32" s="5"/>
      <c r="Q32" s="5"/>
      <c r="W32" s="14"/>
      <c r="AA32" s="35"/>
      <c r="AT32" s="42"/>
    </row>
    <row r="33" spans="1:46" x14ac:dyDescent="0.2">
      <c r="B33" s="42">
        <v>28.246944427490234</v>
      </c>
      <c r="C33" s="42">
        <v>26.243881225585938</v>
      </c>
      <c r="D33" s="42">
        <v>27.497285842895508</v>
      </c>
      <c r="E33" s="42"/>
      <c r="F33" s="36"/>
      <c r="G33" s="36"/>
      <c r="I33" s="12"/>
      <c r="J33" s="3">
        <v>1</v>
      </c>
      <c r="K33" s="3">
        <v>0.49491380891375669</v>
      </c>
      <c r="L33" s="3">
        <v>4.6790186106902866E-2</v>
      </c>
      <c r="M33"/>
      <c r="P33" s="5">
        <f>SUM(J33:O33)</f>
        <v>1.5417039950206597</v>
      </c>
      <c r="Q33" s="5"/>
      <c r="R33" s="15">
        <f>J33/P33*100</f>
        <v>64.863294330803072</v>
      </c>
      <c r="S33" s="15">
        <f>K33/P33*100</f>
        <v>32.101740055951829</v>
      </c>
      <c r="T33" s="15">
        <f>L33/P33*100</f>
        <v>3.0349656132450931</v>
      </c>
      <c r="U33" s="15"/>
      <c r="V33" s="15"/>
      <c r="W33" s="15"/>
      <c r="X33" s="16">
        <f>SUM(R26:W26)</f>
        <v>100.00000000000001</v>
      </c>
      <c r="Y33" s="16"/>
      <c r="AA33" s="35"/>
      <c r="AT33" s="42"/>
    </row>
    <row r="34" spans="1:46" x14ac:dyDescent="0.2">
      <c r="A34" s="17" t="s">
        <v>3</v>
      </c>
      <c r="B34" s="29">
        <f t="shared" ref="B34:D34" si="11">AVERAGE(B31:B33)</f>
        <v>28.296738942464192</v>
      </c>
      <c r="C34" s="28">
        <f t="shared" si="11"/>
        <v>26.270593643188477</v>
      </c>
      <c r="D34" s="28">
        <f t="shared" si="11"/>
        <v>27.792792002360027</v>
      </c>
      <c r="E34" s="18"/>
      <c r="F34" s="33"/>
      <c r="G34" s="33"/>
      <c r="I34" s="12"/>
      <c r="J34" s="13" t="s">
        <v>54</v>
      </c>
      <c r="P34" s="5"/>
      <c r="Q34" s="5"/>
      <c r="W34" s="14"/>
      <c r="AA34" s="35"/>
      <c r="AT34" s="42"/>
    </row>
    <row r="35" spans="1:46" x14ac:dyDescent="0.2">
      <c r="A35" s="17" t="s">
        <v>5</v>
      </c>
      <c r="B35" s="5">
        <f>B34-B34</f>
        <v>0</v>
      </c>
      <c r="C35" s="21">
        <f>C34-B34</f>
        <v>-2.026145299275715</v>
      </c>
      <c r="D35" s="21">
        <f>D34-B34</f>
        <v>-0.5039469401041643</v>
      </c>
      <c r="E35" s="5"/>
      <c r="F35" s="5"/>
      <c r="G35" s="5"/>
      <c r="I35" s="12" t="s">
        <v>4</v>
      </c>
      <c r="J35" s="5">
        <v>1</v>
      </c>
      <c r="K35" s="5">
        <v>1.2637173540129791</v>
      </c>
      <c r="L35" s="5">
        <v>0.12969067717663954</v>
      </c>
      <c r="M35" s="5"/>
      <c r="N35" s="5"/>
      <c r="O35" s="5"/>
      <c r="P35" s="5">
        <f>SUM(J35:O35)</f>
        <v>2.3934080311896189</v>
      </c>
      <c r="Q35" s="5"/>
      <c r="R35" s="15">
        <f>J35/P35*100</f>
        <v>41.781425773145763</v>
      </c>
      <c r="S35" s="15">
        <f>K35/P35*100</f>
        <v>52.79991282492945</v>
      </c>
      <c r="T35" s="15">
        <f>L35/P35*100</f>
        <v>5.4186614019247745</v>
      </c>
      <c r="U35" s="15"/>
      <c r="V35" s="15"/>
      <c r="W35" s="15"/>
      <c r="X35" s="16">
        <f>SUM(R28:W28)</f>
        <v>100</v>
      </c>
      <c r="Y35" s="16"/>
      <c r="AA35" s="35"/>
      <c r="AT35" s="42"/>
    </row>
    <row r="36" spans="1:46" ht="16" thickBot="1" x14ac:dyDescent="0.25">
      <c r="A36" s="17" t="s">
        <v>7</v>
      </c>
      <c r="B36" s="5">
        <f t="shared" ref="B36:D36" si="12">2^-B35</f>
        <v>1</v>
      </c>
      <c r="C36" s="21">
        <f t="shared" si="12"/>
        <v>4.0731510008488936</v>
      </c>
      <c r="D36" s="21">
        <f t="shared" si="12"/>
        <v>1.4180878798345014</v>
      </c>
      <c r="E36" s="5"/>
      <c r="F36" s="5"/>
      <c r="G36" s="5"/>
      <c r="I36" s="22" t="s">
        <v>6</v>
      </c>
      <c r="J36" s="23">
        <f t="shared" ref="J36:L36" si="13">J35/J33</f>
        <v>1</v>
      </c>
      <c r="K36" s="23">
        <f t="shared" si="13"/>
        <v>2.5534089598077743</v>
      </c>
      <c r="L36" s="23">
        <f t="shared" si="13"/>
        <v>2.7717495476579548</v>
      </c>
      <c r="M36" s="23"/>
      <c r="N36" s="23"/>
      <c r="O36" s="23"/>
      <c r="P36" s="23">
        <f>SUM(J36:O36)</f>
        <v>6.3251585074657291</v>
      </c>
      <c r="Q36" s="23"/>
      <c r="R36" s="24">
        <f>J36/P36*100</f>
        <v>15.809880476824054</v>
      </c>
      <c r="S36" s="24">
        <f>K36/P36*100</f>
        <v>40.369090463012547</v>
      </c>
      <c r="T36" s="24">
        <f>L36/P36*100</f>
        <v>43.821029060163404</v>
      </c>
      <c r="U36" s="24"/>
      <c r="V36" s="24"/>
      <c r="W36" s="24"/>
      <c r="X36" s="16">
        <f>SUM(R29:W29)</f>
        <v>100</v>
      </c>
      <c r="Y36" s="16"/>
      <c r="AA36" s="35"/>
      <c r="AT36" s="42"/>
    </row>
    <row r="37" spans="1:46" ht="16" thickBot="1" x14ac:dyDescent="0.25">
      <c r="B37" s="13"/>
      <c r="C37" s="13"/>
      <c r="D37" s="13"/>
      <c r="E37" s="13"/>
      <c r="F37" s="13"/>
      <c r="G37" s="13"/>
      <c r="K37" s="5"/>
      <c r="L37" s="5"/>
      <c r="M37" s="5"/>
      <c r="N37" s="5"/>
      <c r="O37" s="5"/>
      <c r="P37" s="5"/>
      <c r="Q37" s="5"/>
      <c r="S37" s="15"/>
      <c r="T37" s="15"/>
      <c r="U37" s="15"/>
      <c r="V37" s="15"/>
      <c r="W37" s="15"/>
      <c r="AA37" s="35"/>
      <c r="AT37" s="42"/>
    </row>
    <row r="38" spans="1:46" x14ac:dyDescent="0.2">
      <c r="B38" s="6" t="s">
        <v>36</v>
      </c>
      <c r="C38" s="7" t="s">
        <v>37</v>
      </c>
      <c r="D38" s="7" t="s">
        <v>38</v>
      </c>
      <c r="E38" s="30"/>
      <c r="F38" s="30"/>
      <c r="G38" s="30"/>
      <c r="I38" s="8" t="s">
        <v>28</v>
      </c>
      <c r="J38" s="9">
        <v>1</v>
      </c>
      <c r="K38" s="9">
        <v>2</v>
      </c>
      <c r="L38" s="9">
        <v>3</v>
      </c>
      <c r="M38" s="9"/>
      <c r="N38" s="9"/>
      <c r="O38" s="9"/>
      <c r="P38" s="10" t="s">
        <v>1</v>
      </c>
      <c r="Q38" s="10"/>
      <c r="R38" s="9" t="s">
        <v>10</v>
      </c>
      <c r="S38" s="9" t="s">
        <v>11</v>
      </c>
      <c r="T38" s="9" t="s">
        <v>12</v>
      </c>
      <c r="U38" s="9"/>
      <c r="V38" s="9"/>
      <c r="W38" s="11"/>
      <c r="AA38"/>
      <c r="AT38" s="42"/>
    </row>
    <row r="39" spans="1:46" x14ac:dyDescent="0.2">
      <c r="B39" s="42">
        <v>28.644775390625</v>
      </c>
      <c r="C39" s="42">
        <v>28.58026123046875</v>
      </c>
      <c r="D39" s="42"/>
      <c r="E39" s="36"/>
      <c r="F39" s="36"/>
      <c r="G39" s="36"/>
      <c r="I39" s="12"/>
      <c r="J39" s="13" t="s">
        <v>2</v>
      </c>
      <c r="P39" s="5"/>
      <c r="Q39" s="5"/>
      <c r="W39" s="14"/>
      <c r="AA39"/>
      <c r="AT39" s="42"/>
    </row>
    <row r="40" spans="1:46" x14ac:dyDescent="0.2">
      <c r="B40" s="42">
        <v>29.126136779785156</v>
      </c>
      <c r="C40" s="42">
        <v>28.809221267700195</v>
      </c>
      <c r="D40" s="42">
        <v>31.729265213012695</v>
      </c>
      <c r="E40" s="36"/>
      <c r="F40" s="36"/>
      <c r="G40" s="36"/>
      <c r="I40" s="12"/>
      <c r="J40" s="42">
        <v>1</v>
      </c>
      <c r="K40" s="42">
        <v>2.6817673345040647</v>
      </c>
      <c r="L40" s="42">
        <v>1.004702620322222</v>
      </c>
      <c r="M40"/>
      <c r="N40" s="13"/>
      <c r="O40" s="13"/>
      <c r="P40" s="5">
        <f>SUM(J40:O40)</f>
        <v>4.6864699548262863</v>
      </c>
      <c r="Q40" s="5"/>
      <c r="R40" s="15">
        <f>J40/P40*100</f>
        <v>21.338022213716872</v>
      </c>
      <c r="S40" s="15">
        <f>K40/P40*100</f>
        <v>57.223610955668015</v>
      </c>
      <c r="T40" s="15">
        <f>L40/P40*100</f>
        <v>21.43836683061512</v>
      </c>
      <c r="U40" s="15"/>
      <c r="V40" s="15"/>
      <c r="W40" s="15"/>
      <c r="X40" s="16">
        <f>SUM(R33:W33)</f>
        <v>99.999999999999986</v>
      </c>
      <c r="Y40" s="16"/>
      <c r="AA40"/>
      <c r="AT40" s="42"/>
    </row>
    <row r="41" spans="1:46" x14ac:dyDescent="0.2">
      <c r="B41" s="42">
        <v>28.918344497680664</v>
      </c>
      <c r="C41" s="42">
        <v>28.286752700805664</v>
      </c>
      <c r="D41" s="42">
        <v>31.957279205322266</v>
      </c>
      <c r="E41" s="36"/>
      <c r="F41" s="36"/>
      <c r="G41" s="36"/>
      <c r="I41" s="12"/>
      <c r="J41" s="13" t="s">
        <v>54</v>
      </c>
      <c r="P41" s="5"/>
      <c r="Q41" s="5"/>
      <c r="W41" s="14"/>
      <c r="AA41"/>
      <c r="AT41" s="42"/>
    </row>
    <row r="42" spans="1:46" x14ac:dyDescent="0.2">
      <c r="A42" s="17" t="s">
        <v>3</v>
      </c>
      <c r="B42" s="18">
        <f t="shared" ref="B42:D42" si="14">AVERAGE(B39:B41)</f>
        <v>28.896418889363606</v>
      </c>
      <c r="C42" s="20">
        <f t="shared" si="14"/>
        <v>28.558745066324871</v>
      </c>
      <c r="D42" s="19">
        <f t="shared" si="14"/>
        <v>31.84327220916748</v>
      </c>
      <c r="E42" s="18"/>
      <c r="F42" s="18"/>
      <c r="G42" s="18"/>
      <c r="I42" s="12" t="s">
        <v>4</v>
      </c>
      <c r="J42" s="5">
        <v>1</v>
      </c>
      <c r="K42" s="5">
        <v>1.7644337775346495</v>
      </c>
      <c r="L42" s="5">
        <v>0.84219517284199663</v>
      </c>
      <c r="M42" s="5"/>
      <c r="N42" s="5"/>
      <c r="O42" s="5"/>
      <c r="P42" s="5">
        <f>SUM(J42:O42)</f>
        <v>3.606628950376646</v>
      </c>
      <c r="Q42" s="5"/>
      <c r="R42" s="15">
        <f>J42/P42*100</f>
        <v>27.726722481267956</v>
      </c>
      <c r="S42" s="15">
        <f>K42/P42*100</f>
        <v>48.921965686278504</v>
      </c>
      <c r="T42" s="15">
        <f>L42/P42*100</f>
        <v>23.35131183245354</v>
      </c>
      <c r="U42" s="15"/>
      <c r="V42" s="15"/>
      <c r="W42" s="15"/>
      <c r="X42" s="16">
        <f>SUM(R35:W35)</f>
        <v>99.999999999999986</v>
      </c>
      <c r="Y42" s="16"/>
      <c r="AA42"/>
      <c r="AT42" s="42"/>
    </row>
    <row r="43" spans="1:46" ht="16" thickBot="1" x14ac:dyDescent="0.25">
      <c r="A43" s="17" t="s">
        <v>5</v>
      </c>
      <c r="B43" s="5">
        <f>B42-B42</f>
        <v>0</v>
      </c>
      <c r="C43" s="21">
        <f>C42-B42</f>
        <v>-0.33767382303873461</v>
      </c>
      <c r="D43" s="21">
        <f>D42-B42</f>
        <v>2.9468533198038749</v>
      </c>
      <c r="E43" s="5"/>
      <c r="F43" s="5"/>
      <c r="G43" s="5"/>
      <c r="I43" s="22" t="s">
        <v>6</v>
      </c>
      <c r="J43" s="23">
        <f t="shared" ref="J43:L43" si="15">J42/J40</f>
        <v>1</v>
      </c>
      <c r="K43" s="23">
        <f t="shared" si="15"/>
        <v>0.65793693391412111</v>
      </c>
      <c r="L43" s="23">
        <f t="shared" si="15"/>
        <v>0.8382531863725935</v>
      </c>
      <c r="M43" s="23"/>
      <c r="N43" s="23"/>
      <c r="O43" s="23"/>
      <c r="P43" s="23">
        <f>SUM(J43:O43)</f>
        <v>2.4961901202867143</v>
      </c>
      <c r="Q43" s="23"/>
      <c r="R43" s="24">
        <f>J43/P43*100</f>
        <v>40.06105111437342</v>
      </c>
      <c r="S43" s="24">
        <f>K43/P43*100</f>
        <v>26.35764513956773</v>
      </c>
      <c r="T43" s="24">
        <f>L43/P43*100</f>
        <v>33.581303746058857</v>
      </c>
      <c r="U43" s="24"/>
      <c r="V43" s="24"/>
      <c r="W43" s="24"/>
      <c r="X43" s="16">
        <f>SUM(R36:W36)</f>
        <v>100</v>
      </c>
      <c r="Y43" s="16"/>
      <c r="AT43" s="42"/>
    </row>
    <row r="44" spans="1:46" ht="16" thickBot="1" x14ac:dyDescent="0.25">
      <c r="A44" s="17" t="s">
        <v>7</v>
      </c>
      <c r="B44" s="5">
        <f t="shared" ref="B44:D44" si="16">2^-B43</f>
        <v>1</v>
      </c>
      <c r="C44" s="21">
        <f t="shared" si="16"/>
        <v>1.2637173540129791</v>
      </c>
      <c r="D44" s="21">
        <f t="shared" si="16"/>
        <v>0.12969067717663954</v>
      </c>
      <c r="E44" s="5"/>
      <c r="F44" s="5"/>
      <c r="G44" s="5"/>
      <c r="AA44"/>
      <c r="AT44" s="42"/>
    </row>
    <row r="45" spans="1:46" x14ac:dyDescent="0.2">
      <c r="B45" s="13"/>
      <c r="C45" s="13"/>
      <c r="D45" s="13"/>
      <c r="E45" s="13"/>
      <c r="F45" s="13"/>
      <c r="G45" s="13"/>
      <c r="I45" s="8" t="s">
        <v>29</v>
      </c>
      <c r="J45" s="9">
        <v>1</v>
      </c>
      <c r="K45" s="9">
        <v>2</v>
      </c>
      <c r="L45" s="9">
        <v>3</v>
      </c>
      <c r="M45" s="9"/>
      <c r="N45" s="9"/>
      <c r="O45" s="9"/>
      <c r="P45" s="10" t="s">
        <v>1</v>
      </c>
      <c r="Q45" s="10"/>
      <c r="R45" s="9" t="s">
        <v>10</v>
      </c>
      <c r="S45" s="9" t="s">
        <v>11</v>
      </c>
      <c r="T45" s="9" t="s">
        <v>12</v>
      </c>
      <c r="U45" s="9"/>
      <c r="V45" s="9"/>
      <c r="W45" s="11"/>
      <c r="AA45"/>
      <c r="AT45" s="42"/>
    </row>
    <row r="46" spans="1:46" x14ac:dyDescent="0.2">
      <c r="B46" s="6" t="s">
        <v>39</v>
      </c>
      <c r="C46" s="7" t="s">
        <v>40</v>
      </c>
      <c r="D46" s="7" t="s">
        <v>41</v>
      </c>
      <c r="E46" s="30"/>
      <c r="F46" s="30"/>
      <c r="G46" s="30"/>
      <c r="I46" s="12"/>
      <c r="J46" s="13" t="s">
        <v>2</v>
      </c>
      <c r="P46" s="5"/>
      <c r="Q46" s="5"/>
      <c r="W46" s="14"/>
      <c r="AA46"/>
      <c r="AT46" s="42"/>
    </row>
    <row r="47" spans="1:46" x14ac:dyDescent="0.2">
      <c r="B47" s="42">
        <v>29.823543548583984</v>
      </c>
      <c r="C47" s="42"/>
      <c r="D47" s="42">
        <v>29.854877471923828</v>
      </c>
      <c r="E47" s="36"/>
      <c r="F47" s="36"/>
      <c r="G47" s="36"/>
      <c r="I47" s="12"/>
      <c r="J47" s="42">
        <v>1</v>
      </c>
      <c r="K47" s="42">
        <v>0.89400949436832522</v>
      </c>
      <c r="L47" s="42">
        <v>0.28903776773910556</v>
      </c>
      <c r="M47"/>
      <c r="N47" s="13"/>
      <c r="O47" s="13"/>
      <c r="P47" s="5">
        <f>SUM(J47:O47)</f>
        <v>2.1830472621074306</v>
      </c>
      <c r="Q47" s="5"/>
      <c r="R47" s="15">
        <f>J47/P47*100</f>
        <v>45.807528648492848</v>
      </c>
      <c r="S47" s="15">
        <f>K47/P47*100</f>
        <v>40.952365525301659</v>
      </c>
      <c r="T47" s="15">
        <f>L47/P47*100</f>
        <v>13.2401058262055</v>
      </c>
      <c r="U47" s="15"/>
      <c r="V47" s="15"/>
      <c r="W47" s="15"/>
      <c r="X47" s="16">
        <f>SUM(R40:W40)</f>
        <v>100.00000000000001</v>
      </c>
      <c r="Y47" s="16"/>
      <c r="AA47"/>
      <c r="AT47" s="42"/>
    </row>
    <row r="48" spans="1:46" x14ac:dyDescent="0.2">
      <c r="B48" s="42">
        <v>29.823345184326172</v>
      </c>
      <c r="C48" s="42">
        <v>28.9031982421875</v>
      </c>
      <c r="D48" s="42">
        <v>30.199621200561523</v>
      </c>
      <c r="E48" s="36"/>
      <c r="F48" s="42"/>
      <c r="G48" s="42"/>
      <c r="I48" s="12"/>
      <c r="J48" s="13" t="s">
        <v>54</v>
      </c>
      <c r="P48" s="5"/>
      <c r="Q48" s="5"/>
      <c r="W48" s="14"/>
      <c r="AT48" s="42"/>
    </row>
    <row r="49" spans="1:46" x14ac:dyDescent="0.2">
      <c r="B49" s="42">
        <v>29.753824234008789</v>
      </c>
      <c r="C49" s="42">
        <v>29.058866500854492</v>
      </c>
      <c r="D49" s="42">
        <v>30.089534759521484</v>
      </c>
      <c r="E49" s="36"/>
      <c r="F49" s="42"/>
      <c r="G49" s="42"/>
      <c r="I49" s="12" t="s">
        <v>4</v>
      </c>
      <c r="J49" s="5">
        <v>1</v>
      </c>
      <c r="K49" s="5">
        <v>1.3377024124037269</v>
      </c>
      <c r="L49" s="5">
        <v>0.34653504173405575</v>
      </c>
      <c r="M49" s="5"/>
      <c r="N49" s="5"/>
      <c r="O49" s="5"/>
      <c r="P49" s="5">
        <f>SUM(J49:O49)</f>
        <v>2.6842374541377825</v>
      </c>
      <c r="Q49" s="5"/>
      <c r="R49" s="15">
        <f>J49/P49*100</f>
        <v>37.254528225827741</v>
      </c>
      <c r="S49" s="15">
        <f>K49/P49*100</f>
        <v>49.835472280652496</v>
      </c>
      <c r="T49" s="15">
        <f>L49/P49*100</f>
        <v>12.909999493519772</v>
      </c>
      <c r="U49" s="15"/>
      <c r="V49" s="15"/>
      <c r="W49" s="15"/>
      <c r="X49" s="16">
        <f>SUM(R42:W42)</f>
        <v>100</v>
      </c>
      <c r="AT49" s="42"/>
    </row>
    <row r="50" spans="1:46" ht="16" thickBot="1" x14ac:dyDescent="0.25">
      <c r="A50" s="17" t="s">
        <v>3</v>
      </c>
      <c r="B50" s="27">
        <f t="shared" ref="B50:D50" si="17">AVERAGE(B47:B49)</f>
        <v>29.800237655639648</v>
      </c>
      <c r="C50" s="28">
        <f t="shared" si="17"/>
        <v>28.981032371520996</v>
      </c>
      <c r="D50" s="20">
        <f t="shared" si="17"/>
        <v>30.048011144002277</v>
      </c>
      <c r="E50" s="18"/>
      <c r="F50" s="42"/>
      <c r="G50" s="42"/>
      <c r="I50" s="22" t="s">
        <v>6</v>
      </c>
      <c r="J50" s="23">
        <f t="shared" ref="J50:L50" si="18">J49/J47</f>
        <v>1</v>
      </c>
      <c r="K50" s="23">
        <f t="shared" si="18"/>
        <v>1.4962955324640026</v>
      </c>
      <c r="L50" s="23">
        <f t="shared" si="18"/>
        <v>1.1989265086175487</v>
      </c>
      <c r="M50" s="23"/>
      <c r="N50" s="23"/>
      <c r="O50" s="23"/>
      <c r="P50" s="23">
        <f>SUM(J50:O50)</f>
        <v>3.6952220410815513</v>
      </c>
      <c r="Q50" s="23"/>
      <c r="R50" s="24">
        <f>J50/P50*100</f>
        <v>27.061973242271282</v>
      </c>
      <c r="S50" s="24">
        <f>K50/P50*100</f>
        <v>40.492709662070894</v>
      </c>
      <c r="T50" s="24">
        <f>L50/P50*100</f>
        <v>32.445317095657828</v>
      </c>
      <c r="U50" s="24"/>
      <c r="V50" s="24"/>
      <c r="W50" s="24"/>
      <c r="X50" s="16">
        <f>SUM(R43:W43)</f>
        <v>100</v>
      </c>
      <c r="AT50" s="42"/>
    </row>
    <row r="51" spans="1:46" x14ac:dyDescent="0.2">
      <c r="A51" s="17" t="s">
        <v>5</v>
      </c>
      <c r="B51" s="5">
        <f>B50-B50</f>
        <v>0</v>
      </c>
      <c r="C51" s="21">
        <f>C50-B50</f>
        <v>-0.81920528411865234</v>
      </c>
      <c r="D51" s="21">
        <f>D50-B50</f>
        <v>0.24777348836262902</v>
      </c>
      <c r="E51" s="5"/>
      <c r="F51" s="42"/>
      <c r="G51" s="42"/>
      <c r="AD51" s="42"/>
      <c r="AE51" s="42"/>
      <c r="AF51" s="42"/>
      <c r="AG51" s="42"/>
      <c r="AH51" s="42"/>
      <c r="AT51" s="42"/>
    </row>
    <row r="52" spans="1:46" x14ac:dyDescent="0.2">
      <c r="A52" s="17" t="s">
        <v>7</v>
      </c>
      <c r="B52" s="5">
        <f t="shared" ref="B52:D52" si="19">2^-B51</f>
        <v>1</v>
      </c>
      <c r="C52" s="21">
        <f t="shared" si="19"/>
        <v>1.7644337775346495</v>
      </c>
      <c r="D52" s="21">
        <f t="shared" si="19"/>
        <v>0.84219517284199663</v>
      </c>
      <c r="E52" s="5"/>
      <c r="F52" s="42"/>
      <c r="G52" s="42"/>
      <c r="AT52" s="42"/>
    </row>
    <row r="53" spans="1:46" x14ac:dyDescent="0.2">
      <c r="A53" s="17"/>
      <c r="B53" s="5"/>
      <c r="C53" s="5"/>
      <c r="D53" s="5"/>
      <c r="E53" s="5"/>
      <c r="F53" s="42"/>
      <c r="G53" s="42"/>
      <c r="AT53" s="42"/>
    </row>
    <row r="54" spans="1:46" x14ac:dyDescent="0.2">
      <c r="B54" s="6" t="s">
        <v>42</v>
      </c>
      <c r="C54" s="7" t="s">
        <v>43</v>
      </c>
      <c r="D54" s="7" t="s">
        <v>44</v>
      </c>
      <c r="E54" s="5"/>
      <c r="F54" s="42"/>
      <c r="G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T54" s="42"/>
    </row>
    <row r="55" spans="1:46" x14ac:dyDescent="0.2">
      <c r="B55" s="42">
        <v>28.862937927246094</v>
      </c>
      <c r="C55" s="42">
        <v>28.749294281005859</v>
      </c>
      <c r="D55" s="42"/>
      <c r="E55" s="5"/>
      <c r="F55" s="42"/>
      <c r="G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T55" s="42"/>
    </row>
    <row r="56" spans="1:46" x14ac:dyDescent="0.2">
      <c r="B56" s="42">
        <v>29.553544998168945</v>
      </c>
      <c r="C56" s="42">
        <v>28.826091766357422</v>
      </c>
      <c r="D56" s="42">
        <v>30.769863128662109</v>
      </c>
      <c r="E56" s="5"/>
      <c r="F56" s="42"/>
      <c r="G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T56" s="42"/>
    </row>
    <row r="57" spans="1:46" x14ac:dyDescent="0.2">
      <c r="B57" s="42">
        <v>29.160842895507812</v>
      </c>
      <c r="C57" s="42">
        <v>28.742668151855469</v>
      </c>
      <c r="D57" s="42">
        <v>30.672874450683594</v>
      </c>
      <c r="E57" s="5"/>
      <c r="F57" s="42"/>
      <c r="G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T57" s="42"/>
    </row>
    <row r="58" spans="1:46" x14ac:dyDescent="0.2">
      <c r="A58" s="17" t="s">
        <v>3</v>
      </c>
      <c r="B58" s="27">
        <f t="shared" ref="B58:D58" si="20">AVERAGE(B55:B57)</f>
        <v>29.192441940307617</v>
      </c>
      <c r="C58" s="28">
        <f t="shared" si="20"/>
        <v>28.772684733072918</v>
      </c>
      <c r="D58" s="20">
        <f t="shared" si="20"/>
        <v>30.721368789672852</v>
      </c>
      <c r="E58" s="5"/>
      <c r="F58" s="42"/>
      <c r="G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T58" s="42"/>
    </row>
    <row r="59" spans="1:46" x14ac:dyDescent="0.2">
      <c r="A59" s="17" t="s">
        <v>5</v>
      </c>
      <c r="B59" s="5">
        <f>B58-B58</f>
        <v>0</v>
      </c>
      <c r="C59" s="21">
        <f>C58-B58</f>
        <v>-0.41975720723469934</v>
      </c>
      <c r="D59" s="21">
        <f>D58-B58</f>
        <v>1.5289268493652344</v>
      </c>
      <c r="E59" s="5"/>
      <c r="F59" s="42"/>
      <c r="G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T59" s="42"/>
    </row>
    <row r="60" spans="1:46" x14ac:dyDescent="0.2">
      <c r="A60" s="17" t="s">
        <v>7</v>
      </c>
      <c r="B60" s="5">
        <f t="shared" ref="B60:D60" si="21">2^-B59</f>
        <v>1</v>
      </c>
      <c r="C60" s="21">
        <f t="shared" si="21"/>
        <v>1.3377024124037269</v>
      </c>
      <c r="D60" s="21">
        <f t="shared" si="21"/>
        <v>0.34653504173405575</v>
      </c>
      <c r="F60" s="42"/>
      <c r="G60" s="42"/>
      <c r="J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T60" s="42"/>
    </row>
    <row r="61" spans="1:46" x14ac:dyDescent="0.2">
      <c r="A61" s="17"/>
      <c r="B61" s="5"/>
      <c r="C61" s="5"/>
      <c r="D61" s="5"/>
      <c r="F61" s="42"/>
      <c r="G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T61" s="42"/>
    </row>
    <row r="62" spans="1:46" ht="19" x14ac:dyDescent="0.25">
      <c r="A62" s="1" t="s">
        <v>2</v>
      </c>
      <c r="B62" s="2" t="s">
        <v>0</v>
      </c>
      <c r="F62" s="42"/>
      <c r="G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T62" s="42"/>
    </row>
    <row r="63" spans="1:46" x14ac:dyDescent="0.2">
      <c r="B63" s="6" t="s">
        <v>13</v>
      </c>
      <c r="C63" s="7" t="s">
        <v>14</v>
      </c>
      <c r="D63" s="7" t="s">
        <v>15</v>
      </c>
      <c r="E63" s="30"/>
      <c r="F63" s="42"/>
      <c r="G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T63" s="42"/>
    </row>
    <row r="64" spans="1:46" x14ac:dyDescent="0.2">
      <c r="B64" s="42">
        <v>21.348468780517578</v>
      </c>
      <c r="C64" s="42">
        <v>20.269552230834961</v>
      </c>
      <c r="D64" s="42">
        <v>22.684026718139648</v>
      </c>
      <c r="E64" s="36"/>
      <c r="F64" s="42"/>
      <c r="G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T64" s="42"/>
    </row>
    <row r="65" spans="1:46" x14ac:dyDescent="0.2">
      <c r="B65" s="42">
        <v>21.442758560180664</v>
      </c>
      <c r="C65" s="42">
        <v>20.219573974609375</v>
      </c>
      <c r="D65" s="42">
        <v>22.625144958496094</v>
      </c>
      <c r="E65" s="36"/>
      <c r="F65" s="42"/>
      <c r="G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T65" s="42"/>
    </row>
    <row r="66" spans="1:46" x14ac:dyDescent="0.2">
      <c r="B66" s="42">
        <v>21.259065628051758</v>
      </c>
      <c r="C66" s="42">
        <v>20.228597640991211</v>
      </c>
      <c r="D66" s="42">
        <v>22.741966247558594</v>
      </c>
      <c r="E66" s="36"/>
      <c r="F66" s="42"/>
      <c r="G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T66" s="42"/>
    </row>
    <row r="67" spans="1:46" x14ac:dyDescent="0.2">
      <c r="A67" s="17" t="s">
        <v>3</v>
      </c>
      <c r="B67" s="18">
        <f t="shared" ref="B67:D67" si="22">AVERAGE(B64:B66)</f>
        <v>21.35009765625</v>
      </c>
      <c r="C67" s="19">
        <f t="shared" si="22"/>
        <v>20.239241282145183</v>
      </c>
      <c r="D67" s="19">
        <f t="shared" si="22"/>
        <v>22.683712641398113</v>
      </c>
      <c r="E67" s="18"/>
      <c r="F67" s="42"/>
      <c r="G67" s="42"/>
      <c r="I67"/>
      <c r="J67" s="42"/>
      <c r="L67"/>
      <c r="M67"/>
      <c r="O67"/>
      <c r="Z67"/>
      <c r="AA67"/>
      <c r="AB67"/>
      <c r="AC67"/>
      <c r="AD67"/>
      <c r="AE67"/>
      <c r="AF67"/>
      <c r="AT67" s="42"/>
    </row>
    <row r="68" spans="1:46" x14ac:dyDescent="0.2">
      <c r="A68" s="17" t="s">
        <v>5</v>
      </c>
      <c r="B68" s="5">
        <f>B67-B67</f>
        <v>0</v>
      </c>
      <c r="C68" s="21">
        <f>C67-B67</f>
        <v>-1.1108563741048165</v>
      </c>
      <c r="D68" s="21">
        <f>D67-B67</f>
        <v>1.3336149851481132</v>
      </c>
      <c r="E68" s="5"/>
      <c r="F68" s="42"/>
      <c r="G68" s="42"/>
      <c r="I68"/>
      <c r="J68" s="42"/>
      <c r="L68"/>
      <c r="M68"/>
      <c r="O68"/>
      <c r="Z68"/>
      <c r="AA68"/>
      <c r="AT68" s="42"/>
    </row>
    <row r="69" spans="1:46" x14ac:dyDescent="0.2">
      <c r="A69" s="17" t="s">
        <v>7</v>
      </c>
      <c r="B69" s="5">
        <f>2^AB90-B68</f>
        <v>1</v>
      </c>
      <c r="C69" s="21">
        <f>2^-C68</f>
        <v>2.1597380986460584</v>
      </c>
      <c r="D69" s="21">
        <f>2^-D68</f>
        <v>0.39677279500072471</v>
      </c>
      <c r="E69" s="5"/>
      <c r="F69" s="42"/>
      <c r="G69" s="42"/>
      <c r="I69"/>
      <c r="J69" s="42"/>
      <c r="L69" s="42"/>
      <c r="M69"/>
      <c r="Z69"/>
      <c r="AA69"/>
      <c r="AT69" s="42"/>
    </row>
    <row r="70" spans="1:46" x14ac:dyDescent="0.2">
      <c r="B70" s="5"/>
      <c r="C70" s="5"/>
      <c r="D70" s="5"/>
      <c r="E70" s="5"/>
      <c r="F70" s="42"/>
      <c r="G70" s="42"/>
      <c r="I70"/>
      <c r="J70" s="42"/>
      <c r="L70" s="42"/>
      <c r="M70"/>
      <c r="Z70"/>
      <c r="AA70"/>
      <c r="AT70" s="42"/>
    </row>
    <row r="71" spans="1:46" x14ac:dyDescent="0.2">
      <c r="B71" s="6" t="s">
        <v>19</v>
      </c>
      <c r="C71" s="7" t="s">
        <v>20</v>
      </c>
      <c r="D71" s="7" t="s">
        <v>21</v>
      </c>
      <c r="E71" s="30"/>
      <c r="F71" s="42"/>
      <c r="G71" s="42"/>
      <c r="I71"/>
      <c r="J71" s="42"/>
      <c r="L71" s="42"/>
      <c r="M71"/>
      <c r="Z71"/>
      <c r="AA71"/>
      <c r="AT71" s="42"/>
    </row>
    <row r="72" spans="1:46" x14ac:dyDescent="0.2">
      <c r="B72" s="42">
        <v>21.896997451782227</v>
      </c>
      <c r="C72" s="42">
        <v>22.55430793762207</v>
      </c>
      <c r="D72" s="42">
        <v>23.588205337524414</v>
      </c>
      <c r="E72" s="36"/>
      <c r="F72" s="42"/>
      <c r="G72" s="42"/>
      <c r="I72"/>
      <c r="J72" s="42"/>
      <c r="K72" s="34"/>
      <c r="L72" s="42"/>
      <c r="M72" s="34"/>
      <c r="N72" s="34"/>
      <c r="O72" s="34"/>
      <c r="P72" s="34"/>
      <c r="Q72" s="34"/>
      <c r="R72" s="34"/>
      <c r="S72" s="34"/>
      <c r="T72" s="34"/>
      <c r="U72" s="34"/>
      <c r="V72" s="34"/>
      <c r="Z72"/>
      <c r="AA72"/>
      <c r="AT72" s="42"/>
    </row>
    <row r="73" spans="1:46" x14ac:dyDescent="0.2">
      <c r="B73" s="42">
        <v>22.00517463684082</v>
      </c>
      <c r="C73" s="42">
        <v>22.45677375793457</v>
      </c>
      <c r="D73" s="42">
        <v>23.735635757446289</v>
      </c>
      <c r="E73" s="36"/>
      <c r="F73" s="42"/>
      <c r="G73" s="42"/>
      <c r="I73"/>
      <c r="J73" s="42"/>
      <c r="K73" s="34"/>
      <c r="L73" s="42"/>
      <c r="M73" s="34"/>
      <c r="N73" s="34"/>
      <c r="O73" s="34"/>
      <c r="P73" s="34"/>
      <c r="Q73" s="34"/>
      <c r="R73" s="34"/>
      <c r="S73" s="34"/>
      <c r="T73" s="34"/>
      <c r="U73" s="34"/>
      <c r="V73" s="34"/>
      <c r="Z73"/>
      <c r="AA73"/>
      <c r="AT73" s="42"/>
    </row>
    <row r="74" spans="1:46" x14ac:dyDescent="0.2">
      <c r="B74" s="42">
        <v>21.97541618347168</v>
      </c>
      <c r="C74" s="42">
        <v>22.500869750976562</v>
      </c>
      <c r="D74" s="42">
        <v>23.506540298461914</v>
      </c>
      <c r="E74" s="36"/>
      <c r="F74" s="42"/>
      <c r="G74" s="42"/>
      <c r="I74"/>
      <c r="J74" s="42"/>
      <c r="K74" s="34"/>
      <c r="L74" s="42"/>
      <c r="M74" s="34"/>
      <c r="N74" s="34"/>
      <c r="O74" s="34"/>
      <c r="P74" s="34"/>
      <c r="Q74" s="34"/>
      <c r="R74" s="34"/>
      <c r="S74" s="34"/>
      <c r="T74" s="34"/>
      <c r="U74" s="34"/>
      <c r="V74" s="34"/>
      <c r="Z74"/>
      <c r="AA74"/>
      <c r="AT74" s="42"/>
    </row>
    <row r="75" spans="1:46" x14ac:dyDescent="0.2">
      <c r="A75" s="17" t="s">
        <v>3</v>
      </c>
      <c r="B75" s="27">
        <f t="shared" ref="B75:D75" si="23">AVERAGE(B72:B74)</f>
        <v>21.959196090698242</v>
      </c>
      <c r="C75" s="28">
        <f t="shared" si="23"/>
        <v>22.503983815511067</v>
      </c>
      <c r="D75" s="20">
        <f t="shared" si="23"/>
        <v>23.610127131144207</v>
      </c>
      <c r="E75" s="18"/>
      <c r="F75" s="42"/>
      <c r="G75" s="42"/>
      <c r="I75"/>
      <c r="J75" s="42"/>
      <c r="K75" s="34"/>
      <c r="L75" s="42"/>
      <c r="M75" s="34"/>
      <c r="N75" s="34"/>
      <c r="O75" s="34"/>
      <c r="P75" s="34"/>
      <c r="Q75" s="34"/>
      <c r="R75" s="34"/>
      <c r="S75" s="34"/>
      <c r="T75" s="34"/>
      <c r="U75" s="34"/>
      <c r="V75" s="34"/>
      <c r="Z75"/>
      <c r="AA75"/>
      <c r="AT75" s="42"/>
    </row>
    <row r="76" spans="1:46" x14ac:dyDescent="0.2">
      <c r="A76" s="17" t="s">
        <v>5</v>
      </c>
      <c r="B76" s="5">
        <f>B75-B75</f>
        <v>0</v>
      </c>
      <c r="C76" s="21">
        <f>C75-B75</f>
        <v>0.54478772481282434</v>
      </c>
      <c r="D76" s="21">
        <f>D75-B75</f>
        <v>1.6509310404459647</v>
      </c>
      <c r="E76" s="5"/>
      <c r="F76" s="42"/>
      <c r="G76" s="42"/>
      <c r="I76"/>
      <c r="J76" s="42"/>
      <c r="K76" s="34"/>
      <c r="L76" s="42"/>
      <c r="M76" s="34"/>
      <c r="N76" s="34"/>
      <c r="O76" s="34"/>
      <c r="P76" s="34"/>
      <c r="Q76" s="34"/>
      <c r="R76" s="34"/>
      <c r="S76" s="34"/>
      <c r="T76" s="34"/>
      <c r="U76" s="34"/>
      <c r="V76" s="34"/>
      <c r="AA76"/>
      <c r="AT76" s="42"/>
    </row>
    <row r="77" spans="1:46" x14ac:dyDescent="0.2">
      <c r="A77" s="17" t="s">
        <v>7</v>
      </c>
      <c r="B77" s="5">
        <f t="shared" ref="B77:D77" si="24">2^-B76</f>
        <v>1</v>
      </c>
      <c r="C77" s="21">
        <f t="shared" si="24"/>
        <v>0.68549225699362426</v>
      </c>
      <c r="D77" s="21">
        <f t="shared" si="24"/>
        <v>0.31843458936115104</v>
      </c>
      <c r="E77" s="5"/>
      <c r="F77" s="5"/>
      <c r="G77" s="42"/>
      <c r="I77"/>
      <c r="J77" s="42"/>
      <c r="K77" s="34"/>
      <c r="L77" s="42"/>
      <c r="M77" s="34"/>
      <c r="N77" s="34"/>
      <c r="O77" s="34"/>
      <c r="P77" s="34"/>
      <c r="Q77" s="34"/>
      <c r="R77" s="34"/>
      <c r="S77" s="34"/>
      <c r="T77" s="34"/>
      <c r="U77" s="34"/>
      <c r="V77" s="34"/>
      <c r="AA77"/>
      <c r="AT77" s="42"/>
    </row>
    <row r="78" spans="1:46" x14ac:dyDescent="0.2">
      <c r="B78" s="5"/>
      <c r="C78" s="5"/>
      <c r="D78" s="5"/>
      <c r="E78" s="5"/>
      <c r="F78" s="5"/>
      <c r="G78" s="42"/>
      <c r="I78"/>
      <c r="J78" s="42"/>
      <c r="K78" s="34"/>
      <c r="L78" s="42"/>
      <c r="M78" s="34"/>
      <c r="N78" s="34"/>
      <c r="O78" s="34"/>
      <c r="P78" s="34"/>
      <c r="Q78" s="34"/>
      <c r="R78" s="34"/>
      <c r="S78" s="34"/>
      <c r="T78" s="34"/>
      <c r="U78" s="34"/>
      <c r="V78" s="34"/>
      <c r="AA78"/>
      <c r="AT78" s="42"/>
    </row>
    <row r="79" spans="1:46" x14ac:dyDescent="0.2">
      <c r="B79" s="6" t="s">
        <v>24</v>
      </c>
      <c r="C79" s="7" t="s">
        <v>25</v>
      </c>
      <c r="D79" s="7" t="s">
        <v>26</v>
      </c>
      <c r="E79" s="30"/>
      <c r="F79" s="30"/>
      <c r="G79" s="42"/>
      <c r="I79"/>
      <c r="J79" s="42"/>
      <c r="K79" s="34"/>
      <c r="L79" s="42"/>
      <c r="M79" s="34"/>
      <c r="N79" s="34"/>
      <c r="O79" s="34"/>
      <c r="P79" s="34"/>
      <c r="Q79" s="34"/>
      <c r="R79" s="34"/>
      <c r="S79" s="34"/>
      <c r="T79" s="34"/>
      <c r="U79" s="34"/>
      <c r="V79" s="34"/>
      <c r="AA79"/>
      <c r="AT79" s="42"/>
    </row>
    <row r="80" spans="1:46" x14ac:dyDescent="0.2">
      <c r="B80" s="42">
        <v>24.568019866943359</v>
      </c>
      <c r="C80" s="42">
        <v>22.089349746704102</v>
      </c>
      <c r="D80" s="42">
        <v>23.248331069946289</v>
      </c>
      <c r="E80" s="36"/>
      <c r="F80" s="36"/>
      <c r="G80" s="42"/>
      <c r="I80"/>
      <c r="J80" s="42"/>
      <c r="K80" s="34"/>
      <c r="L80" s="42"/>
      <c r="M80" s="34"/>
      <c r="N80" s="34"/>
      <c r="O80" s="34"/>
      <c r="P80" s="34"/>
      <c r="Q80" s="34"/>
      <c r="R80" s="34"/>
      <c r="S80" s="34"/>
      <c r="T80" s="34"/>
      <c r="U80" s="34"/>
      <c r="V80" s="34"/>
      <c r="AA80"/>
      <c r="AT80" s="42"/>
    </row>
    <row r="81" spans="1:46" x14ac:dyDescent="0.2">
      <c r="B81" s="42">
        <v>24.742578506469727</v>
      </c>
      <c r="C81" s="42">
        <v>22.105154037475586</v>
      </c>
      <c r="D81" s="42">
        <v>23.282764434814453</v>
      </c>
      <c r="E81" s="36"/>
      <c r="F81" s="36"/>
      <c r="G81" s="42"/>
      <c r="I81"/>
      <c r="J81" s="42"/>
      <c r="L81" s="42"/>
      <c r="M81"/>
      <c r="AA81"/>
      <c r="AT81" s="42"/>
    </row>
    <row r="82" spans="1:46" x14ac:dyDescent="0.2">
      <c r="B82" s="42">
        <v>24.680191040039062</v>
      </c>
      <c r="C82" s="42">
        <v>21.891035079956055</v>
      </c>
      <c r="D82" s="42">
        <v>23.363794326782227</v>
      </c>
      <c r="E82" s="36"/>
      <c r="F82" s="36"/>
      <c r="G82" s="42"/>
      <c r="I82"/>
      <c r="J82" s="42"/>
      <c r="L82" s="42"/>
      <c r="M82"/>
      <c r="AA82"/>
      <c r="AT82" s="42"/>
    </row>
    <row r="83" spans="1:46" x14ac:dyDescent="0.2">
      <c r="A83" s="17" t="s">
        <v>3</v>
      </c>
      <c r="B83" s="29">
        <f t="shared" ref="B83:D83" si="25">AVERAGE(B80:B82)</f>
        <v>24.663596471150715</v>
      </c>
      <c r="C83" s="20">
        <f t="shared" si="25"/>
        <v>22.028512954711914</v>
      </c>
      <c r="D83" s="20">
        <f t="shared" si="25"/>
        <v>23.298296610514324</v>
      </c>
      <c r="E83" s="29"/>
      <c r="F83" s="29"/>
      <c r="G83" s="42"/>
      <c r="I83"/>
      <c r="J83" s="42"/>
      <c r="L83" s="42"/>
      <c r="M83"/>
      <c r="AA83"/>
      <c r="AT83" s="42"/>
    </row>
    <row r="84" spans="1:46" x14ac:dyDescent="0.2">
      <c r="A84" s="17" t="s">
        <v>5</v>
      </c>
      <c r="B84" s="5">
        <f>B83-B83</f>
        <v>0</v>
      </c>
      <c r="C84" s="21">
        <f>C83-B83</f>
        <v>-2.6350835164388009</v>
      </c>
      <c r="D84" s="21">
        <f>D83-B83</f>
        <v>-1.3652998606363909</v>
      </c>
      <c r="E84" s="5"/>
      <c r="F84" s="5"/>
      <c r="G84" s="42"/>
      <c r="I84"/>
      <c r="J84" s="42"/>
      <c r="L84" s="42"/>
      <c r="M84"/>
      <c r="AA84"/>
      <c r="AT84" s="42"/>
    </row>
    <row r="85" spans="1:46" x14ac:dyDescent="0.2">
      <c r="A85" s="17" t="s">
        <v>7</v>
      </c>
      <c r="B85" s="5">
        <f t="shared" ref="B85:D85" si="26">2^-B84</f>
        <v>1</v>
      </c>
      <c r="C85" s="21">
        <f t="shared" si="26"/>
        <v>6.2121106036139278</v>
      </c>
      <c r="D85" s="21">
        <f t="shared" si="26"/>
        <v>2.5762986807555821</v>
      </c>
      <c r="E85" s="5"/>
      <c r="F85" s="5"/>
      <c r="G85" s="42"/>
      <c r="I85"/>
      <c r="J85" s="42"/>
      <c r="L85" s="42"/>
      <c r="M85"/>
      <c r="AA85"/>
      <c r="AT85" s="42"/>
    </row>
    <row r="86" spans="1:46" x14ac:dyDescent="0.2">
      <c r="G86" s="42"/>
      <c r="I86"/>
      <c r="J86" s="42"/>
      <c r="L86" s="42"/>
      <c r="M86"/>
      <c r="AA86"/>
      <c r="AT86" s="42"/>
    </row>
    <row r="87" spans="1:46" x14ac:dyDescent="0.2">
      <c r="A87" s="31"/>
      <c r="B87" s="31"/>
      <c r="C87" s="31"/>
      <c r="D87" s="31"/>
      <c r="G87" s="42"/>
      <c r="I87"/>
      <c r="J87" s="42"/>
      <c r="L87" s="42"/>
      <c r="M87"/>
      <c r="AA87"/>
      <c r="AT87" s="42"/>
    </row>
    <row r="88" spans="1:46" x14ac:dyDescent="0.2">
      <c r="G88" s="42"/>
      <c r="I88"/>
      <c r="J88" s="42"/>
      <c r="L88" s="42"/>
      <c r="M88"/>
      <c r="AA88"/>
      <c r="AT88" s="42"/>
    </row>
    <row r="89" spans="1:46" ht="19" x14ac:dyDescent="0.25">
      <c r="A89" s="1"/>
      <c r="B89" s="32" t="s">
        <v>0</v>
      </c>
      <c r="C89" s="13"/>
      <c r="D89" s="13"/>
      <c r="E89" s="13"/>
      <c r="F89" s="13"/>
      <c r="G89" s="42"/>
      <c r="I89"/>
      <c r="J89" s="42"/>
      <c r="L89" s="42"/>
      <c r="M89"/>
      <c r="AA89"/>
      <c r="AT89" s="42"/>
    </row>
    <row r="90" spans="1:46" x14ac:dyDescent="0.2">
      <c r="B90" s="6" t="s">
        <v>33</v>
      </c>
      <c r="C90" s="7" t="s">
        <v>34</v>
      </c>
      <c r="D90" s="7" t="s">
        <v>35</v>
      </c>
      <c r="E90" s="30"/>
      <c r="F90" s="30"/>
      <c r="G90" s="42"/>
      <c r="I90"/>
      <c r="J90" s="42"/>
      <c r="L90" s="42"/>
      <c r="M90"/>
      <c r="AA90"/>
      <c r="AT90" s="42"/>
    </row>
    <row r="91" spans="1:46" x14ac:dyDescent="0.2">
      <c r="B91" s="42">
        <v>22.554492950439453</v>
      </c>
      <c r="C91" s="42">
        <v>21.309545516967773</v>
      </c>
      <c r="D91" s="42">
        <v>22.458810806274414</v>
      </c>
      <c r="E91" s="36"/>
      <c r="F91" s="36"/>
      <c r="G91" s="42"/>
      <c r="I91"/>
      <c r="J91" s="42"/>
      <c r="L91" s="42"/>
      <c r="M91"/>
      <c r="AA91"/>
      <c r="AT91" s="42"/>
    </row>
    <row r="92" spans="1:46" x14ac:dyDescent="0.2">
      <c r="B92" s="42">
        <v>22.398162841796875</v>
      </c>
      <c r="C92" s="42">
        <v>21.258102416992188</v>
      </c>
      <c r="D92" s="42">
        <v>22.583444595336914</v>
      </c>
      <c r="E92" s="36"/>
      <c r="F92" s="36"/>
      <c r="G92" s="42"/>
      <c r="I92"/>
      <c r="J92" s="42"/>
      <c r="L92" s="42"/>
      <c r="M92"/>
      <c r="AA92"/>
      <c r="AT92" s="42"/>
    </row>
    <row r="93" spans="1:46" x14ac:dyDescent="0.2">
      <c r="B93" s="42">
        <v>22.328022003173828</v>
      </c>
      <c r="C93" s="42">
        <v>21.4637451171875</v>
      </c>
      <c r="D93" s="42">
        <v>22.375785827636719</v>
      </c>
      <c r="E93" s="36"/>
      <c r="F93" s="36"/>
      <c r="G93" s="42"/>
      <c r="I93"/>
      <c r="J93" s="42"/>
      <c r="L93" s="42"/>
      <c r="M93"/>
      <c r="AT93" s="42"/>
    </row>
    <row r="94" spans="1:46" x14ac:dyDescent="0.2">
      <c r="A94" s="17" t="s">
        <v>3</v>
      </c>
      <c r="B94" s="29">
        <f t="shared" ref="B94:D94" si="27">AVERAGE(B91:B93)</f>
        <v>22.426892598470051</v>
      </c>
      <c r="C94" s="28">
        <f t="shared" si="27"/>
        <v>21.34379768371582</v>
      </c>
      <c r="D94" s="28">
        <f t="shared" si="27"/>
        <v>22.472680409749348</v>
      </c>
      <c r="E94" s="18"/>
      <c r="F94" s="33"/>
      <c r="G94" s="42"/>
      <c r="I94"/>
      <c r="J94" s="42"/>
      <c r="K94"/>
      <c r="L94" s="42"/>
      <c r="M94"/>
      <c r="AT94" s="42"/>
    </row>
    <row r="95" spans="1:46" x14ac:dyDescent="0.2">
      <c r="A95" s="17" t="s">
        <v>5</v>
      </c>
      <c r="B95" s="5">
        <f>B94-B94</f>
        <v>0</v>
      </c>
      <c r="C95" s="21">
        <f>C94-B94</f>
        <v>-1.0830949147542306</v>
      </c>
      <c r="D95" s="21">
        <f>D94-B94</f>
        <v>4.5787811279296875E-2</v>
      </c>
      <c r="E95" s="5"/>
      <c r="F95" s="5"/>
      <c r="G95" s="42"/>
      <c r="I95"/>
      <c r="J95" s="42"/>
      <c r="K95"/>
      <c r="L95" s="42"/>
      <c r="AT95" s="42"/>
    </row>
    <row r="96" spans="1:46" x14ac:dyDescent="0.2">
      <c r="A96" s="17" t="s">
        <v>7</v>
      </c>
      <c r="B96" s="5">
        <f t="shared" ref="B96:D96" si="28">2^-B95</f>
        <v>1</v>
      </c>
      <c r="C96" s="21">
        <f t="shared" si="28"/>
        <v>2.1185760456770133</v>
      </c>
      <c r="D96" s="21">
        <f t="shared" si="28"/>
        <v>0.96876066214280088</v>
      </c>
      <c r="E96" s="5"/>
      <c r="F96" s="5"/>
      <c r="G96" s="42"/>
      <c r="I96"/>
      <c r="J96" s="42"/>
      <c r="K96"/>
      <c r="L96" s="42"/>
    </row>
    <row r="97" spans="1:12" x14ac:dyDescent="0.2">
      <c r="B97" s="13"/>
      <c r="C97" s="13"/>
      <c r="D97" s="13"/>
      <c r="E97" s="13"/>
      <c r="F97" s="13"/>
      <c r="G97" s="42"/>
      <c r="I97"/>
      <c r="J97" s="42"/>
      <c r="K97"/>
      <c r="L97" s="42"/>
    </row>
    <row r="98" spans="1:12" x14ac:dyDescent="0.2">
      <c r="B98" s="6" t="s">
        <v>36</v>
      </c>
      <c r="C98" s="7" t="s">
        <v>37</v>
      </c>
      <c r="D98" s="7" t="s">
        <v>38</v>
      </c>
      <c r="E98" s="30"/>
      <c r="F98" s="30"/>
      <c r="G98" s="42"/>
      <c r="I98"/>
      <c r="J98" s="42"/>
      <c r="L98" s="42"/>
    </row>
    <row r="99" spans="1:12" x14ac:dyDescent="0.2">
      <c r="B99" s="42">
        <v>20.714864730834961</v>
      </c>
      <c r="C99" s="42">
        <v>21.743024826049805</v>
      </c>
      <c r="D99" s="42">
        <v>25.218416213989258</v>
      </c>
      <c r="E99" s="36"/>
      <c r="F99" s="36"/>
      <c r="G99" s="42"/>
      <c r="I99"/>
      <c r="J99" s="42"/>
      <c r="L99" s="42"/>
    </row>
    <row r="100" spans="1:12" x14ac:dyDescent="0.2">
      <c r="B100" s="42">
        <v>20.705694198608398</v>
      </c>
      <c r="C100" s="42">
        <v>21.771030426025391</v>
      </c>
      <c r="D100" s="42">
        <v>25.105438232421875</v>
      </c>
      <c r="E100" s="36"/>
      <c r="F100" s="36"/>
      <c r="G100" s="42"/>
      <c r="I100"/>
      <c r="J100" s="42"/>
      <c r="L100" s="42"/>
    </row>
    <row r="101" spans="1:12" x14ac:dyDescent="0.2">
      <c r="B101" s="42">
        <v>20.733554840087891</v>
      </c>
      <c r="C101" s="42">
        <v>21.684310913085938</v>
      </c>
      <c r="D101" s="42">
        <v>25.083209991455078</v>
      </c>
      <c r="E101" s="36"/>
      <c r="F101" s="36"/>
      <c r="G101" s="42"/>
      <c r="I101"/>
      <c r="J101" s="42"/>
      <c r="L101" s="42"/>
    </row>
    <row r="102" spans="1:12" x14ac:dyDescent="0.2">
      <c r="A102" s="17" t="s">
        <v>3</v>
      </c>
      <c r="B102" s="18">
        <f t="shared" ref="B102:D102" si="29">AVERAGE(B99:B101)</f>
        <v>20.718037923177082</v>
      </c>
      <c r="C102" s="20">
        <f t="shared" si="29"/>
        <v>21.732788721720379</v>
      </c>
      <c r="D102" s="19">
        <f t="shared" si="29"/>
        <v>25.135688145955402</v>
      </c>
      <c r="E102" s="18"/>
      <c r="F102" s="18"/>
      <c r="G102" s="42"/>
      <c r="I102"/>
      <c r="J102" s="42"/>
      <c r="L102" s="42"/>
    </row>
    <row r="103" spans="1:12" x14ac:dyDescent="0.2">
      <c r="A103" s="17" t="s">
        <v>5</v>
      </c>
      <c r="B103" s="5">
        <f>B102-B102</f>
        <v>0</v>
      </c>
      <c r="C103" s="21">
        <f>C102-B102</f>
        <v>1.0147507985432966</v>
      </c>
      <c r="D103" s="21">
        <f>D102-B102</f>
        <v>4.4176502227783203</v>
      </c>
      <c r="E103" s="5"/>
      <c r="F103" s="5"/>
      <c r="G103" s="42"/>
      <c r="I103"/>
      <c r="J103" s="42"/>
      <c r="L103" s="42"/>
    </row>
    <row r="104" spans="1:12" x14ac:dyDescent="0.2">
      <c r="A104" s="17" t="s">
        <v>7</v>
      </c>
      <c r="B104" s="5">
        <f t="shared" ref="B104:D104" si="30">2^-B103</f>
        <v>1</v>
      </c>
      <c r="C104" s="21">
        <f t="shared" si="30"/>
        <v>0.49491380891375669</v>
      </c>
      <c r="D104" s="21">
        <f t="shared" si="30"/>
        <v>4.6790186106902866E-2</v>
      </c>
      <c r="E104" s="5"/>
      <c r="F104" s="5"/>
      <c r="G104" s="42"/>
      <c r="I104"/>
      <c r="J104" s="42"/>
      <c r="L104" s="42"/>
    </row>
    <row r="105" spans="1:12" x14ac:dyDescent="0.2">
      <c r="B105" s="13"/>
      <c r="C105" s="13"/>
      <c r="D105" s="13"/>
      <c r="E105" s="13"/>
      <c r="F105" s="13"/>
      <c r="G105" s="42"/>
      <c r="I105"/>
      <c r="J105" s="42"/>
      <c r="L105" s="42"/>
    </row>
    <row r="106" spans="1:12" x14ac:dyDescent="0.2">
      <c r="B106" s="6" t="s">
        <v>39</v>
      </c>
      <c r="C106" s="7" t="s">
        <v>40</v>
      </c>
      <c r="D106" s="7" t="s">
        <v>41</v>
      </c>
      <c r="E106" s="30"/>
      <c r="F106" s="30"/>
      <c r="G106" s="42"/>
      <c r="I106"/>
      <c r="J106" s="42"/>
      <c r="L106" s="42"/>
    </row>
    <row r="107" spans="1:12" x14ac:dyDescent="0.2">
      <c r="B107" s="42">
        <v>22.813346862792969</v>
      </c>
      <c r="C107" s="42">
        <v>21.351091384887695</v>
      </c>
      <c r="D107" s="42">
        <v>22.854394912719727</v>
      </c>
      <c r="E107" s="36"/>
      <c r="F107" s="36"/>
      <c r="G107" s="42"/>
      <c r="I107"/>
      <c r="J107" s="42"/>
      <c r="L107" s="42"/>
    </row>
    <row r="108" spans="1:12" x14ac:dyDescent="0.2">
      <c r="B108" s="42">
        <v>22.786087036132812</v>
      </c>
      <c r="C108" s="42">
        <v>21.331336975097656</v>
      </c>
      <c r="D108" s="42">
        <v>22.836635589599609</v>
      </c>
      <c r="E108" s="36"/>
      <c r="F108" s="36"/>
      <c r="G108" s="42"/>
      <c r="I108"/>
      <c r="J108" s="42"/>
      <c r="L108" s="42"/>
    </row>
    <row r="109" spans="1:12" x14ac:dyDescent="0.2">
      <c r="B109" s="42">
        <v>22.79368782043457</v>
      </c>
      <c r="C109" s="42">
        <v>21.441141128540039</v>
      </c>
      <c r="D109" s="42">
        <v>22.681785583496094</v>
      </c>
      <c r="E109" s="36"/>
      <c r="F109" s="36"/>
      <c r="G109" s="42"/>
      <c r="I109"/>
      <c r="J109" s="42"/>
      <c r="L109" s="42"/>
    </row>
    <row r="110" spans="1:12" x14ac:dyDescent="0.2">
      <c r="A110" s="17" t="s">
        <v>3</v>
      </c>
      <c r="B110" s="27">
        <f>AVERAGE(B107:B109)</f>
        <v>22.797707239786785</v>
      </c>
      <c r="C110" s="28">
        <f t="shared" ref="C110:D110" si="31">AVERAGE(C107:C109)</f>
        <v>21.374523162841797</v>
      </c>
      <c r="D110" s="20">
        <f t="shared" si="31"/>
        <v>22.790938695271809</v>
      </c>
      <c r="E110" s="18"/>
      <c r="F110" s="18"/>
      <c r="G110" s="42"/>
      <c r="J110" s="42"/>
      <c r="L110" s="42"/>
    </row>
    <row r="111" spans="1:12" x14ac:dyDescent="0.2">
      <c r="A111" s="17" t="s">
        <v>5</v>
      </c>
      <c r="B111" s="5">
        <f>B110-B110</f>
        <v>0</v>
      </c>
      <c r="C111" s="21">
        <f>C110-B110</f>
        <v>-1.4231840769449882</v>
      </c>
      <c r="D111" s="21">
        <f>D110-B110</f>
        <v>-6.7685445149763268E-3</v>
      </c>
      <c r="E111" s="5"/>
      <c r="F111" s="5"/>
      <c r="G111" s="42"/>
      <c r="J111" s="42"/>
      <c r="L111" s="42"/>
    </row>
    <row r="112" spans="1:12" x14ac:dyDescent="0.2">
      <c r="A112" s="17" t="s">
        <v>7</v>
      </c>
      <c r="B112" s="5">
        <f t="shared" ref="B112:D112" si="32">2^-B111</f>
        <v>1</v>
      </c>
      <c r="C112" s="21">
        <f t="shared" si="32"/>
        <v>2.6817673345040647</v>
      </c>
      <c r="D112" s="21">
        <f t="shared" si="32"/>
        <v>1.004702620322222</v>
      </c>
      <c r="E112" s="5"/>
      <c r="F112" s="5"/>
      <c r="G112" s="42"/>
      <c r="J112" s="42"/>
      <c r="L112" s="42"/>
    </row>
    <row r="113" spans="1:35" x14ac:dyDescent="0.2">
      <c r="G113" s="42"/>
      <c r="J113" s="42"/>
      <c r="L113" s="42"/>
    </row>
    <row r="114" spans="1:35" x14ac:dyDescent="0.2">
      <c r="B114" s="6" t="s">
        <v>42</v>
      </c>
      <c r="C114" s="7" t="s">
        <v>43</v>
      </c>
      <c r="D114" s="7" t="s">
        <v>44</v>
      </c>
      <c r="G114" s="42"/>
      <c r="J114" s="42"/>
      <c r="L114" s="42"/>
    </row>
    <row r="115" spans="1:35" x14ac:dyDescent="0.2">
      <c r="B115" s="42">
        <v>21.046085357666016</v>
      </c>
      <c r="C115" s="42"/>
      <c r="D115" s="42">
        <v>23.094522476196289</v>
      </c>
      <c r="G115" s="42"/>
      <c r="J115" s="42"/>
      <c r="L115" s="42"/>
    </row>
    <row r="116" spans="1:35" x14ac:dyDescent="0.2">
      <c r="B116" s="42">
        <v>21.360177993774414</v>
      </c>
      <c r="C116" s="42">
        <v>21.491025924682617</v>
      </c>
      <c r="D116" s="42">
        <v>23.098045349121094</v>
      </c>
      <c r="G116" s="42"/>
      <c r="J116" s="42"/>
      <c r="K116"/>
      <c r="L116" s="42"/>
    </row>
    <row r="117" spans="1:35" x14ac:dyDescent="0.2">
      <c r="B117" s="42">
        <v>21.510578155517578</v>
      </c>
      <c r="C117" s="42">
        <v>21.443477630615234</v>
      </c>
      <c r="D117" s="42"/>
      <c r="G117" s="42"/>
      <c r="J117" s="42"/>
      <c r="K117"/>
      <c r="L117" s="42"/>
    </row>
    <row r="118" spans="1:35" x14ac:dyDescent="0.2">
      <c r="A118" s="17" t="s">
        <v>3</v>
      </c>
      <c r="B118" s="27">
        <f>AVERAGE(B115:B117)</f>
        <v>21.305613835652668</v>
      </c>
      <c r="C118" s="28">
        <f t="shared" ref="C118:D118" si="33">AVERAGE(C115:C117)</f>
        <v>21.467251777648926</v>
      </c>
      <c r="D118" s="20">
        <f t="shared" si="33"/>
        <v>23.096283912658691</v>
      </c>
      <c r="G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</row>
    <row r="119" spans="1:35" x14ac:dyDescent="0.2">
      <c r="A119" s="17" t="s">
        <v>5</v>
      </c>
      <c r="B119" s="5">
        <f>B118-B118</f>
        <v>0</v>
      </c>
      <c r="C119" s="21">
        <f>C118-B118</f>
        <v>0.16163794199625769</v>
      </c>
      <c r="D119" s="21">
        <f>D118-B118</f>
        <v>1.7906700770060233</v>
      </c>
      <c r="G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</row>
    <row r="120" spans="1:35" x14ac:dyDescent="0.2">
      <c r="A120" s="17" t="s">
        <v>7</v>
      </c>
      <c r="B120" s="5">
        <f t="shared" ref="B120:D120" si="34">2^-B119</f>
        <v>1</v>
      </c>
      <c r="C120" s="21">
        <f t="shared" si="34"/>
        <v>0.89400949436832522</v>
      </c>
      <c r="D120" s="21">
        <f t="shared" si="34"/>
        <v>0.28903776773910556</v>
      </c>
      <c r="G120" s="42"/>
      <c r="L120" s="42"/>
    </row>
    <row r="121" spans="1:35" x14ac:dyDescent="0.2">
      <c r="G121" s="42"/>
      <c r="L121" s="42"/>
    </row>
    <row r="122" spans="1:35" x14ac:dyDescent="0.2">
      <c r="G122" s="42"/>
      <c r="L122" s="42"/>
    </row>
    <row r="123" spans="1:35" x14ac:dyDescent="0.2">
      <c r="G123" s="42"/>
      <c r="L123" s="42"/>
    </row>
    <row r="124" spans="1:35" x14ac:dyDescent="0.2">
      <c r="G124" s="42"/>
      <c r="L124" s="42"/>
    </row>
    <row r="125" spans="1:35" x14ac:dyDescent="0.2">
      <c r="G125" s="42"/>
      <c r="L125" s="42"/>
    </row>
    <row r="126" spans="1:35" x14ac:dyDescent="0.2">
      <c r="G126" s="42"/>
      <c r="L126" s="42"/>
    </row>
    <row r="127" spans="1:35" x14ac:dyDescent="0.2">
      <c r="G127" s="42"/>
      <c r="L127" s="42"/>
    </row>
    <row r="128" spans="1:35" x14ac:dyDescent="0.2">
      <c r="G128" s="42"/>
      <c r="L128" s="42"/>
    </row>
    <row r="129" spans="1:12" x14ac:dyDescent="0.2">
      <c r="G129" s="42"/>
      <c r="L129" s="42"/>
    </row>
    <row r="130" spans="1:12" x14ac:dyDescent="0.2">
      <c r="G130" s="42"/>
      <c r="L130" s="42"/>
    </row>
    <row r="131" spans="1:12" x14ac:dyDescent="0.2">
      <c r="G131" s="42"/>
      <c r="L131" s="42"/>
    </row>
    <row r="132" spans="1:12" x14ac:dyDescent="0.2">
      <c r="G132" s="42"/>
    </row>
    <row r="133" spans="1:12" x14ac:dyDescent="0.2">
      <c r="G133" s="42"/>
    </row>
    <row r="134" spans="1:12" x14ac:dyDescent="0.2">
      <c r="G134" s="42"/>
    </row>
    <row r="135" spans="1:12" x14ac:dyDescent="0.2">
      <c r="G135" s="42"/>
    </row>
    <row r="136" spans="1:12" x14ac:dyDescent="0.2">
      <c r="G136" s="42"/>
    </row>
    <row r="137" spans="1:12" x14ac:dyDescent="0.2">
      <c r="G137" s="42"/>
      <c r="K137"/>
    </row>
    <row r="138" spans="1:12" x14ac:dyDescent="0.2">
      <c r="B138" s="30"/>
      <c r="C138" s="30"/>
      <c r="D138" s="30"/>
      <c r="E138" s="30"/>
      <c r="F138" s="30"/>
      <c r="G138" s="42"/>
      <c r="K138"/>
    </row>
    <row r="139" spans="1:12" x14ac:dyDescent="0.2">
      <c r="G139" s="42"/>
      <c r="K139"/>
    </row>
    <row r="140" spans="1:12" x14ac:dyDescent="0.2">
      <c r="G140" s="42"/>
    </row>
    <row r="141" spans="1:12" x14ac:dyDescent="0.2">
      <c r="G141" s="42"/>
    </row>
    <row r="142" spans="1:12" x14ac:dyDescent="0.2">
      <c r="A142" s="17"/>
      <c r="B142" s="29"/>
      <c r="C142" s="33"/>
      <c r="D142" s="33"/>
      <c r="E142" s="18"/>
      <c r="F142" s="33"/>
      <c r="G142" s="42"/>
    </row>
    <row r="143" spans="1:12" x14ac:dyDescent="0.2">
      <c r="A143" s="17"/>
      <c r="B143" s="5"/>
      <c r="C143" s="5"/>
      <c r="D143" s="5"/>
      <c r="E143" s="5"/>
      <c r="F143" s="5"/>
      <c r="G143" s="42"/>
    </row>
    <row r="144" spans="1:12" x14ac:dyDescent="0.2">
      <c r="A144" s="17"/>
      <c r="B144" s="5"/>
      <c r="C144" s="5"/>
      <c r="D144" s="5"/>
      <c r="E144" s="5"/>
      <c r="F144" s="5"/>
      <c r="G144" s="42"/>
    </row>
    <row r="145" spans="7:11" x14ac:dyDescent="0.2">
      <c r="G145" s="42"/>
    </row>
    <row r="146" spans="7:11" x14ac:dyDescent="0.2">
      <c r="G146" s="42"/>
    </row>
    <row r="147" spans="7:11" x14ac:dyDescent="0.2">
      <c r="G147" s="42"/>
    </row>
    <row r="148" spans="7:11" x14ac:dyDescent="0.2">
      <c r="G148" s="42"/>
    </row>
    <row r="149" spans="7:11" x14ac:dyDescent="0.2">
      <c r="G149" s="42"/>
    </row>
    <row r="150" spans="7:11" x14ac:dyDescent="0.2">
      <c r="G150" s="42"/>
    </row>
    <row r="151" spans="7:11" x14ac:dyDescent="0.2">
      <c r="G151" s="42"/>
    </row>
    <row r="152" spans="7:11" x14ac:dyDescent="0.2">
      <c r="G152" s="42"/>
    </row>
    <row r="153" spans="7:11" x14ac:dyDescent="0.2">
      <c r="G153" s="42"/>
    </row>
    <row r="154" spans="7:11" x14ac:dyDescent="0.2">
      <c r="G154" s="42"/>
    </row>
    <row r="155" spans="7:11" x14ac:dyDescent="0.2">
      <c r="G155" s="42"/>
    </row>
    <row r="156" spans="7:11" x14ac:dyDescent="0.2">
      <c r="G156" s="42"/>
    </row>
    <row r="157" spans="7:11" x14ac:dyDescent="0.2">
      <c r="G157" s="42"/>
    </row>
    <row r="158" spans="7:11" x14ac:dyDescent="0.2">
      <c r="G158" s="42"/>
      <c r="J158"/>
      <c r="K158"/>
    </row>
    <row r="159" spans="7:11" x14ac:dyDescent="0.2">
      <c r="G159" s="42"/>
      <c r="J159"/>
      <c r="K159"/>
    </row>
    <row r="160" spans="7:11" x14ac:dyDescent="0.2">
      <c r="G160" s="42"/>
      <c r="J160"/>
      <c r="K160"/>
    </row>
    <row r="161" spans="7:7" x14ac:dyDescent="0.2">
      <c r="G161" s="42"/>
    </row>
    <row r="162" spans="7:7" x14ac:dyDescent="0.2">
      <c r="G162" s="42"/>
    </row>
    <row r="163" spans="7:7" x14ac:dyDescent="0.2">
      <c r="G163" s="42"/>
    </row>
    <row r="164" spans="7:7" x14ac:dyDescent="0.2">
      <c r="G164" s="42"/>
    </row>
    <row r="165" spans="7:7" x14ac:dyDescent="0.2">
      <c r="G165" s="42"/>
    </row>
    <row r="166" spans="7:7" x14ac:dyDescent="0.2">
      <c r="G166" s="42"/>
    </row>
    <row r="167" spans="7:7" x14ac:dyDescent="0.2">
      <c r="G167" s="42"/>
    </row>
    <row r="168" spans="7:7" x14ac:dyDescent="0.2">
      <c r="G168" s="42"/>
    </row>
    <row r="169" spans="7:7" x14ac:dyDescent="0.2">
      <c r="G169" s="42"/>
    </row>
    <row r="170" spans="7:7" x14ac:dyDescent="0.2">
      <c r="G170" s="42"/>
    </row>
    <row r="171" spans="7:7" x14ac:dyDescent="0.2">
      <c r="G171" s="42"/>
    </row>
    <row r="172" spans="7:7" x14ac:dyDescent="0.2">
      <c r="G172" s="42"/>
    </row>
    <row r="173" spans="7:7" x14ac:dyDescent="0.2">
      <c r="G173" s="42"/>
    </row>
    <row r="174" spans="7:7" x14ac:dyDescent="0.2">
      <c r="G174" s="42"/>
    </row>
    <row r="175" spans="7:7" x14ac:dyDescent="0.2">
      <c r="G175" s="42"/>
    </row>
    <row r="176" spans="7:7" x14ac:dyDescent="0.2">
      <c r="G176" s="42"/>
    </row>
    <row r="177" spans="7:7" x14ac:dyDescent="0.2">
      <c r="G177" s="42"/>
    </row>
    <row r="178" spans="7:7" x14ac:dyDescent="0.2">
      <c r="G178" s="42"/>
    </row>
    <row r="179" spans="7:7" x14ac:dyDescent="0.2">
      <c r="G179" s="42"/>
    </row>
    <row r="180" spans="7:7" x14ac:dyDescent="0.2">
      <c r="G180" s="4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60"/>
  <sheetViews>
    <sheetView topLeftCell="M15" zoomScale="77" zoomScaleNormal="77" workbookViewId="0">
      <selection activeCell="AF16" sqref="AF16"/>
    </sheetView>
  </sheetViews>
  <sheetFormatPr baseColWidth="10" defaultColWidth="11.5" defaultRowHeight="15" x14ac:dyDescent="0.2"/>
  <cols>
    <col min="1" max="1" width="11.5" style="3"/>
    <col min="2" max="2" width="13.5" style="3" customWidth="1"/>
    <col min="3" max="7" width="11.5" style="3"/>
    <col min="8" max="8" width="5.5" style="3" customWidth="1"/>
    <col min="9" max="9" width="7.6640625" style="3" customWidth="1"/>
    <col min="10" max="10" width="8.83203125" style="3" customWidth="1"/>
    <col min="11" max="11" width="9.5" style="3" customWidth="1"/>
    <col min="12" max="13" width="10.1640625" style="3" customWidth="1"/>
    <col min="14" max="15" width="10" style="3" customWidth="1"/>
    <col min="16" max="16" width="13" style="3" customWidth="1"/>
    <col min="17" max="17" width="8" style="3" customWidth="1"/>
    <col min="18" max="18" width="9.83203125" style="3" customWidth="1"/>
    <col min="19" max="19" width="10" style="3" customWidth="1"/>
    <col min="20" max="21" width="9.33203125" style="3" customWidth="1"/>
    <col min="22" max="23" width="9.1640625" style="3" customWidth="1"/>
    <col min="24" max="25" width="11.5" style="3"/>
    <col min="26" max="26" width="14.33203125" style="3" customWidth="1"/>
    <col min="27" max="16384" width="11.5" style="3"/>
  </cols>
  <sheetData>
    <row r="1" spans="1:40" ht="20" thickBot="1" x14ac:dyDescent="0.3">
      <c r="A1" s="1" t="s">
        <v>67</v>
      </c>
      <c r="B1" s="2" t="s">
        <v>0</v>
      </c>
      <c r="I1" s="4"/>
      <c r="P1" s="5"/>
      <c r="Q1" s="5"/>
      <c r="AA1" s="3" t="s">
        <v>68</v>
      </c>
    </row>
    <row r="2" spans="1:40" x14ac:dyDescent="0.2">
      <c r="B2" s="6" t="s">
        <v>13</v>
      </c>
      <c r="C2" s="7" t="s">
        <v>14</v>
      </c>
      <c r="D2" s="7" t="s">
        <v>15</v>
      </c>
      <c r="E2" s="30"/>
      <c r="F2" s="30"/>
      <c r="G2" s="30"/>
      <c r="I2" s="8" t="s">
        <v>16</v>
      </c>
      <c r="J2" s="9">
        <v>1</v>
      </c>
      <c r="K2" s="9">
        <v>2</v>
      </c>
      <c r="L2" s="9">
        <v>3</v>
      </c>
      <c r="M2" s="9"/>
      <c r="N2" s="9"/>
      <c r="O2" s="9"/>
      <c r="P2" s="10" t="s">
        <v>1</v>
      </c>
      <c r="Q2" s="10"/>
      <c r="R2" s="9" t="s">
        <v>10</v>
      </c>
      <c r="S2" s="9" t="s">
        <v>11</v>
      </c>
      <c r="T2" s="9" t="s">
        <v>12</v>
      </c>
      <c r="U2" s="9"/>
      <c r="V2" s="9"/>
      <c r="W2" s="11"/>
      <c r="AA2" s="3" t="s">
        <v>9</v>
      </c>
      <c r="AB2" s="3" t="s">
        <v>46</v>
      </c>
      <c r="AC2" s="3" t="s">
        <v>47</v>
      </c>
    </row>
    <row r="3" spans="1:40" x14ac:dyDescent="0.2">
      <c r="B3" s="42"/>
      <c r="C3" s="42">
        <v>5.9612555503845215</v>
      </c>
      <c r="D3" s="42">
        <v>9.7802982330322266</v>
      </c>
      <c r="E3" s="36"/>
      <c r="F3" s="42"/>
      <c r="G3" s="36"/>
      <c r="I3" s="12"/>
      <c r="J3" s="13" t="s">
        <v>2</v>
      </c>
      <c r="P3" s="5"/>
      <c r="Q3" s="5"/>
      <c r="W3" s="14"/>
      <c r="Z3" s="3" t="s">
        <v>16</v>
      </c>
      <c r="AA3" s="3">
        <v>21.885494150941948</v>
      </c>
      <c r="AB3" s="3">
        <v>53.576711104859143</v>
      </c>
      <c r="AC3" s="3">
        <v>24.537794744198909</v>
      </c>
      <c r="AK3" s="15"/>
      <c r="AL3" s="15"/>
      <c r="AM3" s="15"/>
      <c r="AN3" s="15"/>
    </row>
    <row r="4" spans="1:40" x14ac:dyDescent="0.2">
      <c r="B4" s="42">
        <v>8.6792850494384766</v>
      </c>
      <c r="C4" s="42">
        <v>6.4516143798828125</v>
      </c>
      <c r="D4" s="42">
        <v>10.178388595581055</v>
      </c>
      <c r="E4" s="36"/>
      <c r="F4" s="42"/>
      <c r="G4" s="36"/>
      <c r="I4" s="12"/>
      <c r="J4">
        <v>1</v>
      </c>
      <c r="K4" s="3">
        <v>2.1597380986460584</v>
      </c>
      <c r="L4">
        <v>0.39677279500072471</v>
      </c>
      <c r="M4"/>
      <c r="P4" s="5">
        <f>SUM(J4:O4)</f>
        <v>3.5565108936467831</v>
      </c>
      <c r="Q4" s="5"/>
      <c r="R4" s="15">
        <f>J4/P4*100</f>
        <v>28.11744515632898</v>
      </c>
      <c r="S4" s="15">
        <f>K4/P4*100</f>
        <v>60.726317540714781</v>
      </c>
      <c r="T4" s="15">
        <f>L4/P4*100</f>
        <v>11.156237302956239</v>
      </c>
      <c r="U4" s="15"/>
      <c r="V4" s="15"/>
      <c r="W4" s="15"/>
      <c r="Z4" s="3" t="s">
        <v>17</v>
      </c>
      <c r="AA4" s="3">
        <v>10.439811561726673</v>
      </c>
      <c r="AB4" s="3">
        <v>85.809507777140766</v>
      </c>
      <c r="AC4" s="3">
        <v>3.7506806611325589</v>
      </c>
      <c r="AK4" s="15"/>
      <c r="AL4" s="15"/>
      <c r="AM4" s="15"/>
      <c r="AN4" s="15"/>
    </row>
    <row r="5" spans="1:40" x14ac:dyDescent="0.2">
      <c r="B5" s="42">
        <v>8.9422330856323242</v>
      </c>
      <c r="C5" s="42">
        <v>6.8119449615478516</v>
      </c>
      <c r="D5" s="42"/>
      <c r="E5" s="36"/>
      <c r="F5" s="42"/>
      <c r="G5" s="36"/>
      <c r="I5" s="12"/>
      <c r="J5" s="13" t="s">
        <v>67</v>
      </c>
      <c r="P5" s="5"/>
      <c r="Q5" s="5"/>
      <c r="W5" s="14"/>
      <c r="X5" s="16">
        <f>SUM(R4:W4)</f>
        <v>100</v>
      </c>
      <c r="Y5" s="16"/>
      <c r="Z5" s="3" t="s">
        <v>18</v>
      </c>
      <c r="AA5" s="3">
        <v>22.40785018254131</v>
      </c>
      <c r="AB5" s="3">
        <v>54.195415896723418</v>
      </c>
      <c r="AC5" s="3">
        <v>23.396733920735254</v>
      </c>
      <c r="AK5" s="15"/>
      <c r="AL5" s="15"/>
      <c r="AM5" s="15"/>
      <c r="AN5" s="15"/>
    </row>
    <row r="6" spans="1:40" x14ac:dyDescent="0.2">
      <c r="A6" s="17" t="s">
        <v>3</v>
      </c>
      <c r="B6" s="18">
        <f>AVERAGE(B3:B5)</f>
        <v>8.8107590675354004</v>
      </c>
      <c r="C6" s="19">
        <f t="shared" ref="C6:D6" si="0">AVERAGE(C3:C5)</f>
        <v>6.4082716306050616</v>
      </c>
      <c r="D6" s="19">
        <f t="shared" si="0"/>
        <v>9.9793434143066406</v>
      </c>
      <c r="E6" s="18"/>
      <c r="F6" s="33"/>
      <c r="G6" s="33"/>
      <c r="I6" s="12" t="s">
        <v>4</v>
      </c>
      <c r="J6" s="5">
        <v>1</v>
      </c>
      <c r="K6" s="5">
        <v>5.2871396631607439</v>
      </c>
      <c r="L6" s="5">
        <v>0.4448576457384153</v>
      </c>
      <c r="M6" s="5"/>
      <c r="N6" s="5"/>
      <c r="O6" s="5"/>
      <c r="P6" s="5">
        <f>SUM(J6:O6)</f>
        <v>6.7319973088991594</v>
      </c>
      <c r="Q6" s="5"/>
      <c r="R6" s="15">
        <f>J6/P6*100</f>
        <v>14.854432557156262</v>
      </c>
      <c r="S6" s="15">
        <f>K6/P6*100</f>
        <v>78.537459546687131</v>
      </c>
      <c r="T6" s="15">
        <f>L6/P6*100</f>
        <v>6.6081078961566027</v>
      </c>
      <c r="U6" s="15"/>
      <c r="V6" s="15"/>
      <c r="W6" s="15"/>
      <c r="Z6" s="3" t="s">
        <v>32</v>
      </c>
      <c r="AA6" s="3">
        <v>25.241931948718822</v>
      </c>
      <c r="AB6" s="3">
        <v>62.600486330458224</v>
      </c>
      <c r="AC6" s="3">
        <v>12.157581720822954</v>
      </c>
      <c r="AK6" s="15"/>
    </row>
    <row r="7" spans="1:40" ht="16" thickBot="1" x14ac:dyDescent="0.25">
      <c r="A7" s="17" t="s">
        <v>5</v>
      </c>
      <c r="B7" s="5">
        <f>B6-B6</f>
        <v>0</v>
      </c>
      <c r="C7" s="21">
        <f>C6-B6</f>
        <v>-2.4024874369303388</v>
      </c>
      <c r="D7" s="21">
        <f>D6-B6</f>
        <v>1.1685843467712402</v>
      </c>
      <c r="E7" s="5"/>
      <c r="F7" s="5"/>
      <c r="G7" s="5"/>
      <c r="I7" s="22" t="s">
        <v>6</v>
      </c>
      <c r="J7" s="23">
        <f t="shared" ref="J7:L7" si="1">J6/J4</f>
        <v>1</v>
      </c>
      <c r="K7" s="23">
        <f t="shared" si="1"/>
        <v>2.4480466712492852</v>
      </c>
      <c r="L7" s="23">
        <f t="shared" si="1"/>
        <v>1.1211898883783167</v>
      </c>
      <c r="M7" s="23"/>
      <c r="N7" s="23"/>
      <c r="O7" s="23"/>
      <c r="P7" s="23">
        <f>SUM(J7:O7)</f>
        <v>4.5692365596276021</v>
      </c>
      <c r="Q7" s="23"/>
      <c r="R7" s="24">
        <f>J7/P7*100</f>
        <v>21.885494150941948</v>
      </c>
      <c r="S7" s="24">
        <f>K7/P7*100</f>
        <v>53.576711104859143</v>
      </c>
      <c r="T7" s="24">
        <f>L7/P7*100</f>
        <v>24.537794744198909</v>
      </c>
      <c r="U7" s="24"/>
      <c r="V7" s="24"/>
      <c r="W7" s="24"/>
      <c r="X7" s="16">
        <f>SUM(R6:W6)</f>
        <v>99.999999999999986</v>
      </c>
      <c r="Y7" s="16"/>
      <c r="Z7" s="3" t="s">
        <v>27</v>
      </c>
      <c r="AA7" s="3">
        <v>10.505338355375315</v>
      </c>
      <c r="AB7" s="3">
        <v>63.662732486090299</v>
      </c>
      <c r="AC7" s="3">
        <v>25.831929158534393</v>
      </c>
      <c r="AK7" s="15"/>
    </row>
    <row r="8" spans="1:40" ht="16" thickBot="1" x14ac:dyDescent="0.25">
      <c r="A8" s="17" t="s">
        <v>7</v>
      </c>
      <c r="B8" s="5">
        <f t="shared" ref="B8:D8" si="2">2^-B7</f>
        <v>1</v>
      </c>
      <c r="C8" s="21">
        <f t="shared" si="2"/>
        <v>5.2871396631607439</v>
      </c>
      <c r="D8" s="21">
        <f t="shared" si="2"/>
        <v>0.4448576457384153</v>
      </c>
      <c r="E8" s="5"/>
      <c r="F8" s="5"/>
      <c r="G8" s="5"/>
      <c r="P8" s="5"/>
      <c r="Q8" s="5"/>
      <c r="X8" s="16">
        <f>SUM(R7:W7)</f>
        <v>100</v>
      </c>
      <c r="Y8" s="16"/>
      <c r="Z8" s="3" t="s">
        <v>28</v>
      </c>
      <c r="AA8" s="3">
        <v>26.087669844211074</v>
      </c>
      <c r="AB8" s="3">
        <v>56.460138542633601</v>
      </c>
      <c r="AC8" s="3">
        <v>17.452191613155325</v>
      </c>
      <c r="AK8" s="15"/>
    </row>
    <row r="9" spans="1:40" x14ac:dyDescent="0.2">
      <c r="B9" s="5"/>
      <c r="C9" s="5"/>
      <c r="D9" s="5"/>
      <c r="E9" s="5"/>
      <c r="F9" s="5"/>
      <c r="G9" s="5"/>
      <c r="I9" s="8" t="s">
        <v>17</v>
      </c>
      <c r="J9" s="9">
        <v>1</v>
      </c>
      <c r="K9" s="9">
        <v>2</v>
      </c>
      <c r="L9" s="9">
        <v>3</v>
      </c>
      <c r="M9" s="9"/>
      <c r="N9" s="9"/>
      <c r="O9" s="9"/>
      <c r="P9" s="10" t="s">
        <v>1</v>
      </c>
      <c r="Q9" s="10"/>
      <c r="R9" s="9" t="s">
        <v>10</v>
      </c>
      <c r="S9" s="9" t="s">
        <v>11</v>
      </c>
      <c r="T9" s="9" t="s">
        <v>12</v>
      </c>
      <c r="U9" s="9"/>
      <c r="V9" s="9"/>
      <c r="W9" s="11"/>
      <c r="Z9" s="3" t="s">
        <v>29</v>
      </c>
      <c r="AA9" s="3">
        <v>19.601003409128928</v>
      </c>
      <c r="AB9" s="3">
        <v>63.855666756913742</v>
      </c>
      <c r="AC9" s="3">
        <v>16.543329833957337</v>
      </c>
      <c r="AK9" s="15"/>
    </row>
    <row r="10" spans="1:40" x14ac:dyDescent="0.2">
      <c r="B10" s="6" t="s">
        <v>19</v>
      </c>
      <c r="C10" s="7" t="s">
        <v>20</v>
      </c>
      <c r="D10" s="7" t="s">
        <v>21</v>
      </c>
      <c r="E10" s="30"/>
      <c r="F10" s="30"/>
      <c r="G10" s="30"/>
      <c r="I10" s="12"/>
      <c r="J10" s="13" t="s">
        <v>2</v>
      </c>
      <c r="P10" s="5"/>
      <c r="Q10" s="5"/>
      <c r="W10" s="14"/>
    </row>
    <row r="11" spans="1:40" x14ac:dyDescent="0.2">
      <c r="B11" s="42"/>
      <c r="C11" s="42">
        <v>7.6997442245483398</v>
      </c>
      <c r="D11" s="42">
        <v>13.441771507263184</v>
      </c>
      <c r="E11" s="36"/>
      <c r="F11" s="36"/>
      <c r="G11" s="36"/>
      <c r="I11" s="12"/>
      <c r="J11" s="34">
        <v>1</v>
      </c>
      <c r="K11" s="34">
        <v>0.68549225699362426</v>
      </c>
      <c r="L11" s="34">
        <v>0.31843458936115104</v>
      </c>
      <c r="M11" s="34"/>
      <c r="N11" s="34"/>
      <c r="O11" s="34"/>
      <c r="P11" s="5">
        <f>SUM(J11:O11)</f>
        <v>2.003926846354775</v>
      </c>
      <c r="Q11" s="5"/>
      <c r="R11" s="15">
        <f>J11/P11*100</f>
        <v>49.902021214948093</v>
      </c>
      <c r="S11" s="15">
        <f>K11/P11*100</f>
        <v>34.20744915117848</v>
      </c>
      <c r="T11" s="15">
        <f>L11/P11*100</f>
        <v>15.890529633873443</v>
      </c>
      <c r="U11" s="15"/>
      <c r="V11" s="15"/>
      <c r="W11" s="15"/>
      <c r="Z11" s="25" t="s">
        <v>69</v>
      </c>
      <c r="AA11" s="25">
        <f>AVERAGE(AA3:AA5)</f>
        <v>18.244385298403312</v>
      </c>
      <c r="AB11" s="25">
        <f t="shared" ref="AB11:AC11" si="3">AVERAGE(AB3:AB5)</f>
        <v>64.52721159290779</v>
      </c>
      <c r="AC11" s="25">
        <f t="shared" si="3"/>
        <v>17.228403108688909</v>
      </c>
    </row>
    <row r="12" spans="1:40" x14ac:dyDescent="0.2">
      <c r="B12" s="42">
        <v>10.08547306060791</v>
      </c>
      <c r="C12" s="42">
        <v>7.6745452880859375</v>
      </c>
      <c r="D12" s="42"/>
      <c r="E12" s="36"/>
      <c r="F12" s="36"/>
      <c r="G12" s="36"/>
      <c r="I12" s="12"/>
      <c r="J12" s="13" t="s">
        <v>67</v>
      </c>
      <c r="P12" s="5"/>
      <c r="Q12" s="5"/>
      <c r="W12" s="14"/>
      <c r="X12" s="16">
        <f>SUM(R11:W11)</f>
        <v>100.00000000000001</v>
      </c>
      <c r="Y12" s="16"/>
      <c r="Z12" s="25" t="s">
        <v>70</v>
      </c>
      <c r="AA12" s="26">
        <f>AVERAGE(AA6:AA9)</f>
        <v>20.358985889358536</v>
      </c>
      <c r="AB12" s="26">
        <f>AVERAGE(AB6:AB9)</f>
        <v>61.644756029023959</v>
      </c>
      <c r="AC12" s="26">
        <f>AVERAGE(AC6:AC9)</f>
        <v>17.996258081617505</v>
      </c>
      <c r="AD12" s="35"/>
      <c r="AE12" s="35"/>
      <c r="AJ12" s="35"/>
      <c r="AK12" s="35"/>
      <c r="AL12" s="35"/>
      <c r="AM12" s="35"/>
      <c r="AN12" s="35"/>
    </row>
    <row r="13" spans="1:40" x14ac:dyDescent="0.2">
      <c r="B13" s="42">
        <v>10.277324676513672</v>
      </c>
      <c r="C13" s="42"/>
      <c r="D13" s="42">
        <v>13.176630973815918</v>
      </c>
      <c r="E13" s="36"/>
      <c r="F13" s="36"/>
      <c r="G13" s="36"/>
      <c r="I13" s="12" t="s">
        <v>4</v>
      </c>
      <c r="J13" s="5">
        <v>1</v>
      </c>
      <c r="K13" s="5">
        <v>5.634369242191136</v>
      </c>
      <c r="L13" s="5">
        <v>0.11440306648169234</v>
      </c>
      <c r="M13" s="5"/>
      <c r="N13" s="5"/>
      <c r="O13" s="5"/>
      <c r="P13" s="5">
        <f>SUM(J13:O13)</f>
        <v>6.7487723086728284</v>
      </c>
      <c r="Q13" s="5"/>
      <c r="R13" s="15">
        <f>J13/P13*100</f>
        <v>14.817509826415431</v>
      </c>
      <c r="S13" s="15">
        <f>K13/P13*100</f>
        <v>83.487321611820036</v>
      </c>
      <c r="T13" s="15">
        <f>L13/P13*100</f>
        <v>1.6951685617645342</v>
      </c>
      <c r="U13" s="15"/>
      <c r="V13" s="15"/>
      <c r="W13" s="15"/>
      <c r="Z13" s="3" t="s">
        <v>22</v>
      </c>
      <c r="AA13">
        <f>STDEV(AA3:AA5)</f>
        <v>6.76400342728728</v>
      </c>
      <c r="AB13">
        <f>STDEV(AB3:AB5)</f>
        <v>18.433605102093605</v>
      </c>
      <c r="AC13">
        <f>STDEV(AC3:AC5)</f>
        <v>11.685985483934767</v>
      </c>
      <c r="AD13" s="35"/>
      <c r="AE13" s="35"/>
      <c r="AJ13" s="35"/>
      <c r="AK13" s="35"/>
      <c r="AL13" s="35"/>
      <c r="AM13" s="35"/>
      <c r="AN13" s="35"/>
    </row>
    <row r="14" spans="1:40" ht="16" thickBot="1" x14ac:dyDescent="0.25">
      <c r="A14" s="17" t="s">
        <v>3</v>
      </c>
      <c r="B14" s="27">
        <f t="shared" ref="B14:D14" si="4">AVERAGE(B11:B13)</f>
        <v>10.181398868560791</v>
      </c>
      <c r="C14" s="28">
        <f t="shared" si="4"/>
        <v>7.6871447563171387</v>
      </c>
      <c r="D14" s="20">
        <f t="shared" si="4"/>
        <v>13.309201240539551</v>
      </c>
      <c r="E14" s="18"/>
      <c r="F14" s="18"/>
      <c r="G14" s="33"/>
      <c r="I14" s="22" t="s">
        <v>6</v>
      </c>
      <c r="J14" s="23">
        <f t="shared" ref="J14:L14" si="5">J13/J11</f>
        <v>1</v>
      </c>
      <c r="K14" s="23">
        <f t="shared" si="5"/>
        <v>8.2194498693564988</v>
      </c>
      <c r="L14" s="23">
        <f t="shared" si="5"/>
        <v>0.35926708436796939</v>
      </c>
      <c r="M14" s="23"/>
      <c r="N14" s="23"/>
      <c r="O14" s="23"/>
      <c r="P14" s="23">
        <f>SUM(J14:O14)</f>
        <v>9.5787169537244683</v>
      </c>
      <c r="Q14" s="23"/>
      <c r="R14" s="24">
        <f>J14/P14*100</f>
        <v>10.439811561726673</v>
      </c>
      <c r="S14" s="24">
        <f>K14/P14*100</f>
        <v>85.809507777140766</v>
      </c>
      <c r="T14" s="24">
        <f>L14/P14*100</f>
        <v>3.7506806611325589</v>
      </c>
      <c r="U14" s="24"/>
      <c r="V14" s="24"/>
      <c r="W14" s="24"/>
      <c r="X14" s="16">
        <f>SUM(R13:W13)</f>
        <v>100</v>
      </c>
      <c r="Y14" s="16"/>
      <c r="Z14" s="3" t="s">
        <v>30</v>
      </c>
      <c r="AA14">
        <f>STDEV(AA6:AA9)</f>
        <v>7.1723982329835243</v>
      </c>
      <c r="AB14">
        <f>STDEV(AB6:AB9)</f>
        <v>3.5001920955492549</v>
      </c>
      <c r="AC14">
        <f>STDEV(AC6:AC9)</f>
        <v>5.7124102235596412</v>
      </c>
      <c r="AD14" s="35"/>
      <c r="AE14" s="35"/>
      <c r="AJ14" s="35"/>
      <c r="AK14" s="35"/>
      <c r="AL14" s="35"/>
      <c r="AM14" s="35"/>
      <c r="AN14" s="35"/>
    </row>
    <row r="15" spans="1:40" ht="16" thickBot="1" x14ac:dyDescent="0.25">
      <c r="A15" s="17" t="s">
        <v>5</v>
      </c>
      <c r="B15" s="5">
        <f>B14-B14</f>
        <v>0</v>
      </c>
      <c r="C15" s="21">
        <f>C14-B14</f>
        <v>-2.4942541122436523</v>
      </c>
      <c r="D15" s="21">
        <f>D14-B14</f>
        <v>3.1278023719787598</v>
      </c>
      <c r="E15" s="5"/>
      <c r="F15" s="5"/>
      <c r="G15" s="5"/>
      <c r="K15" s="5"/>
      <c r="L15" s="5"/>
      <c r="M15" s="5"/>
      <c r="N15" s="5"/>
      <c r="O15" s="5"/>
      <c r="P15" s="5"/>
      <c r="Q15" s="5"/>
      <c r="S15" s="15"/>
      <c r="T15" s="15"/>
      <c r="U15" s="15"/>
      <c r="V15" s="15"/>
      <c r="W15" s="15"/>
      <c r="X15" s="16">
        <f>SUM(R14:W14)</f>
        <v>100</v>
      </c>
      <c r="Y15" s="16"/>
      <c r="Z15" s="25" t="s">
        <v>23</v>
      </c>
      <c r="AA15" s="26">
        <f>AA13/SQRT(3)</f>
        <v>3.9051991995438624</v>
      </c>
      <c r="AB15" s="26">
        <f>AB13/SQRT(3)</f>
        <v>10.642646867829002</v>
      </c>
      <c r="AC15" s="26">
        <f>AC13/SQRT(3)</f>
        <v>6.7469068648957968</v>
      </c>
      <c r="AD15" s="35"/>
      <c r="AE15" s="35"/>
      <c r="AJ15" s="35"/>
      <c r="AK15" s="35"/>
      <c r="AL15" s="35"/>
      <c r="AM15" s="35"/>
      <c r="AN15" s="35"/>
    </row>
    <row r="16" spans="1:40" x14ac:dyDescent="0.2">
      <c r="A16" s="17" t="s">
        <v>7</v>
      </c>
      <c r="B16" s="5">
        <f t="shared" ref="B16:D16" si="6">2^-B15</f>
        <v>1</v>
      </c>
      <c r="C16" s="21">
        <f t="shared" si="6"/>
        <v>5.634369242191136</v>
      </c>
      <c r="D16" s="21">
        <f t="shared" si="6"/>
        <v>0.11440306648169234</v>
      </c>
      <c r="E16" s="5"/>
      <c r="F16" s="5"/>
      <c r="G16" s="5"/>
      <c r="I16" s="8" t="s">
        <v>18</v>
      </c>
      <c r="J16" s="9">
        <v>1</v>
      </c>
      <c r="K16" s="9">
        <v>2</v>
      </c>
      <c r="L16" s="9">
        <v>3</v>
      </c>
      <c r="M16" s="9"/>
      <c r="N16" s="9"/>
      <c r="O16" s="9"/>
      <c r="P16" s="10" t="s">
        <v>1</v>
      </c>
      <c r="Q16" s="10"/>
      <c r="R16" s="9" t="s">
        <v>10</v>
      </c>
      <c r="S16" s="9" t="s">
        <v>11</v>
      </c>
      <c r="T16" s="9" t="s">
        <v>12</v>
      </c>
      <c r="U16" s="9"/>
      <c r="V16" s="9"/>
      <c r="W16" s="11"/>
      <c r="Z16" s="25" t="s">
        <v>31</v>
      </c>
      <c r="AA16" s="26">
        <f>AA14/SQRT(4)</f>
        <v>3.5861991164917622</v>
      </c>
      <c r="AB16" s="26">
        <f>AB14/SQRT(4)</f>
        <v>1.7500960477746275</v>
      </c>
      <c r="AC16" s="26">
        <f>AC14/SQRT(4)</f>
        <v>2.8562051117798206</v>
      </c>
      <c r="AD16" s="35"/>
      <c r="AE16" s="35"/>
      <c r="AJ16" s="35"/>
      <c r="AK16" s="35"/>
      <c r="AL16" s="35"/>
      <c r="AM16" s="35"/>
      <c r="AN16" s="35"/>
    </row>
    <row r="17" spans="1:46" x14ac:dyDescent="0.2">
      <c r="B17" s="5"/>
      <c r="C17" s="5"/>
      <c r="D17" s="5"/>
      <c r="E17" s="5"/>
      <c r="F17" s="5"/>
      <c r="G17" s="5"/>
      <c r="I17" s="12"/>
      <c r="J17" s="13" t="s">
        <v>2</v>
      </c>
      <c r="P17" s="5"/>
      <c r="Q17" s="5"/>
      <c r="W17" s="14"/>
      <c r="AA17"/>
    </row>
    <row r="18" spans="1:46" x14ac:dyDescent="0.2">
      <c r="B18" s="6" t="s">
        <v>24</v>
      </c>
      <c r="C18" s="7" t="s">
        <v>25</v>
      </c>
      <c r="D18" s="7" t="s">
        <v>26</v>
      </c>
      <c r="E18" s="30"/>
      <c r="F18" s="30"/>
      <c r="G18" s="30"/>
      <c r="I18" s="12"/>
      <c r="J18" s="34">
        <v>1</v>
      </c>
      <c r="K18" s="34">
        <v>6.2121106036139278</v>
      </c>
      <c r="L18" s="34">
        <v>2.5762986807555821</v>
      </c>
      <c r="M18" s="34"/>
      <c r="N18" s="34"/>
      <c r="O18" s="34"/>
      <c r="P18" s="5">
        <f>SUM(J18:O18)</f>
        <v>9.7884092843695107</v>
      </c>
      <c r="Q18" s="5"/>
      <c r="R18" s="15">
        <f>J18/P18*100</f>
        <v>10.216164556960614</v>
      </c>
      <c r="S18" s="15">
        <f>K18/P18*100</f>
        <v>63.463944172559813</v>
      </c>
      <c r="T18" s="15">
        <f>L18/P18*100</f>
        <v>26.319891270479566</v>
      </c>
      <c r="U18" s="15"/>
      <c r="V18" s="15"/>
      <c r="W18" s="15"/>
      <c r="Z18" s="3" t="s">
        <v>8</v>
      </c>
      <c r="AA18">
        <f>TTEST(AA3:AA5,AA6:AA9,2,2)</f>
        <v>0.70923325051119757</v>
      </c>
      <c r="AB18">
        <f>TTEST(AB3:AB5,AB6:AB9,2,2)</f>
        <v>0.76526721578608203</v>
      </c>
      <c r="AC18">
        <f>TTEST(AC3:AC5,AC6:AC9,2,2)</f>
        <v>0.91163292557125897</v>
      </c>
      <c r="AD18" s="35"/>
      <c r="AE18" s="35"/>
      <c r="AJ18" s="35"/>
      <c r="AK18" s="35"/>
      <c r="AL18" s="35"/>
      <c r="AM18"/>
      <c r="AN18"/>
    </row>
    <row r="19" spans="1:46" x14ac:dyDescent="0.2">
      <c r="B19" s="42">
        <v>11.165946006774902</v>
      </c>
      <c r="C19" s="42">
        <v>7.4570126533508301</v>
      </c>
      <c r="D19" s="42">
        <v>9.5889511108398438</v>
      </c>
      <c r="E19" s="36"/>
      <c r="F19" s="36"/>
      <c r="G19" s="36"/>
      <c r="I19" s="12"/>
      <c r="J19" s="13" t="s">
        <v>67</v>
      </c>
      <c r="P19" s="5"/>
      <c r="Q19" s="5"/>
      <c r="W19" s="14"/>
      <c r="X19" s="16">
        <f>SUM(R18:W18)</f>
        <v>100</v>
      </c>
      <c r="Y19" s="16"/>
      <c r="AA19"/>
    </row>
    <row r="20" spans="1:46" x14ac:dyDescent="0.2">
      <c r="B20" s="42"/>
      <c r="C20" s="42">
        <v>7.606605052947998</v>
      </c>
      <c r="D20" s="42">
        <v>9.9469013214111328</v>
      </c>
      <c r="E20" s="36"/>
      <c r="F20" s="36"/>
      <c r="G20" s="36"/>
      <c r="I20" s="12" t="s">
        <v>4</v>
      </c>
      <c r="J20" s="5">
        <v>1</v>
      </c>
      <c r="K20" s="5">
        <v>15.024552333967826</v>
      </c>
      <c r="L20" s="5">
        <v>2.6899936514634222</v>
      </c>
      <c r="M20" s="5"/>
      <c r="N20" s="5"/>
      <c r="O20" s="5"/>
      <c r="P20" s="5">
        <f>SUM(J20:O20)</f>
        <v>18.714545985431247</v>
      </c>
      <c r="Q20" s="5"/>
      <c r="R20" s="15">
        <f>J20/P20*100</f>
        <v>5.3434371358967097</v>
      </c>
      <c r="S20" s="15">
        <f>K20/P20*100</f>
        <v>80.282750891547266</v>
      </c>
      <c r="T20" s="15">
        <f>L20/P20*100</f>
        <v>14.373811972556039</v>
      </c>
      <c r="U20" s="15"/>
      <c r="V20" s="15"/>
      <c r="W20" s="15"/>
      <c r="AA20" s="26">
        <f>AA18/2</f>
        <v>0.35461662525559878</v>
      </c>
      <c r="AB20" s="26">
        <f>AB18/2</f>
        <v>0.38263360789304102</v>
      </c>
      <c r="AC20" s="26">
        <f>AC18/2</f>
        <v>0.45581646278562948</v>
      </c>
      <c r="AD20" s="35"/>
      <c r="AE20" s="35"/>
      <c r="AJ20" s="35"/>
      <c r="AK20" s="35"/>
      <c r="AL20" s="35"/>
      <c r="AM20"/>
      <c r="AN20"/>
    </row>
    <row r="21" spans="1:46" ht="16" thickBot="1" x14ac:dyDescent="0.25">
      <c r="B21" s="42">
        <v>11.630270957946777</v>
      </c>
      <c r="C21" s="42">
        <v>7.4029574394226074</v>
      </c>
      <c r="D21" s="42">
        <v>10.375664710998535</v>
      </c>
      <c r="E21" s="36"/>
      <c r="F21" s="36"/>
      <c r="G21" s="36"/>
      <c r="I21" s="22" t="s">
        <v>6</v>
      </c>
      <c r="J21" s="23">
        <f t="shared" ref="J21:L21" si="7">J20/J18</f>
        <v>1</v>
      </c>
      <c r="K21" s="23">
        <f t="shared" si="7"/>
        <v>2.418590603526475</v>
      </c>
      <c r="L21" s="23">
        <f t="shared" si="7"/>
        <v>1.0441311294987332</v>
      </c>
      <c r="M21" s="23"/>
      <c r="N21" s="23"/>
      <c r="O21" s="23"/>
      <c r="P21" s="23">
        <f>SUM(J21:O21)</f>
        <v>4.4627217330252087</v>
      </c>
      <c r="Q21" s="23"/>
      <c r="R21" s="24">
        <f>J21/P21*100</f>
        <v>22.40785018254131</v>
      </c>
      <c r="S21" s="24">
        <f>K21/P21*100</f>
        <v>54.195415896723418</v>
      </c>
      <c r="T21" s="24">
        <f>L21/P21*100</f>
        <v>23.396733920735254</v>
      </c>
      <c r="U21" s="24"/>
      <c r="V21" s="24"/>
      <c r="W21" s="24"/>
      <c r="X21" s="16">
        <f>SUM(R20:W20)</f>
        <v>100.00000000000001</v>
      </c>
      <c r="Y21" s="16"/>
      <c r="AA21" s="35"/>
      <c r="AB21" s="35"/>
      <c r="AC21" s="35"/>
      <c r="AD21" s="35"/>
      <c r="AE21" s="35"/>
      <c r="AF21"/>
      <c r="AI21" s="35"/>
      <c r="AJ21" s="35"/>
      <c r="AK21" s="35"/>
      <c r="AL21" s="35"/>
      <c r="AM21"/>
      <c r="AN21"/>
    </row>
    <row r="22" spans="1:46" x14ac:dyDescent="0.2">
      <c r="A22" s="17" t="s">
        <v>3</v>
      </c>
      <c r="B22" s="29">
        <f t="shared" ref="B22:D22" si="8">AVERAGE(B19:B21)</f>
        <v>11.39810848236084</v>
      </c>
      <c r="C22" s="20">
        <f t="shared" si="8"/>
        <v>7.4888583819071455</v>
      </c>
      <c r="D22" s="20">
        <f t="shared" si="8"/>
        <v>9.9705057144165039</v>
      </c>
      <c r="E22" s="29"/>
      <c r="F22" s="29"/>
      <c r="G22" s="33"/>
      <c r="K22" s="5"/>
      <c r="L22" s="5"/>
      <c r="M22" s="5"/>
      <c r="N22" s="5"/>
      <c r="O22" s="5"/>
      <c r="P22" s="5"/>
      <c r="Q22" s="5"/>
      <c r="S22" s="15"/>
      <c r="T22" s="15"/>
      <c r="U22" s="15"/>
      <c r="V22" s="15"/>
      <c r="W22" s="15"/>
      <c r="X22" s="16">
        <f>SUM(R21:W21)</f>
        <v>99.999999999999986</v>
      </c>
      <c r="Y22" s="16"/>
      <c r="AA22" s="35"/>
      <c r="AB22" s="35"/>
      <c r="AC22" s="35"/>
      <c r="AD22" s="35"/>
      <c r="AE22" s="35"/>
      <c r="AF22"/>
      <c r="AI22" s="35"/>
      <c r="AJ22" s="35"/>
      <c r="AK22" s="35"/>
      <c r="AL22" s="35"/>
      <c r="AM22"/>
      <c r="AN22"/>
    </row>
    <row r="23" spans="1:46" ht="16" thickBot="1" x14ac:dyDescent="0.25">
      <c r="A23" s="17" t="s">
        <v>5</v>
      </c>
      <c r="B23" s="5">
        <f>B22-B22</f>
        <v>0</v>
      </c>
      <c r="C23" s="21">
        <f>C22-B22</f>
        <v>-3.9092501004536944</v>
      </c>
      <c r="D23" s="21">
        <f>D22-B22</f>
        <v>-1.4276027679443359</v>
      </c>
      <c r="E23" s="5"/>
      <c r="F23" s="5"/>
      <c r="G23" s="5"/>
      <c r="J23" s="13"/>
      <c r="K23" s="13"/>
      <c r="L23" s="13"/>
      <c r="M23" s="13"/>
      <c r="N23" s="13"/>
      <c r="O23" s="13"/>
      <c r="P23" s="5"/>
      <c r="Q23" s="5"/>
      <c r="R23" s="13"/>
      <c r="S23" s="13"/>
      <c r="T23" s="13"/>
      <c r="U23" s="13"/>
      <c r="V23" s="13"/>
      <c r="W23" s="13"/>
      <c r="AA23" s="35"/>
      <c r="AB23" s="35"/>
      <c r="AC23" s="35"/>
      <c r="AD23" s="35"/>
      <c r="AE23" s="35"/>
      <c r="AF23"/>
      <c r="AI23" s="35"/>
      <c r="AJ23" s="35"/>
      <c r="AK23" s="35"/>
      <c r="AL23" s="35"/>
      <c r="AM23"/>
      <c r="AN23"/>
    </row>
    <row r="24" spans="1:46" x14ac:dyDescent="0.2">
      <c r="A24" s="17" t="s">
        <v>7</v>
      </c>
      <c r="B24" s="5">
        <f t="shared" ref="B24:D24" si="9">2^-B23</f>
        <v>1</v>
      </c>
      <c r="C24" s="21">
        <f t="shared" si="9"/>
        <v>15.024552333967826</v>
      </c>
      <c r="D24" s="21">
        <f t="shared" si="9"/>
        <v>2.6899936514634222</v>
      </c>
      <c r="E24" s="5"/>
      <c r="F24" s="5"/>
      <c r="G24" s="5"/>
      <c r="I24" s="8" t="s">
        <v>32</v>
      </c>
      <c r="J24" s="9">
        <v>1</v>
      </c>
      <c r="K24" s="9">
        <v>2</v>
      </c>
      <c r="L24" s="9">
        <v>3</v>
      </c>
      <c r="M24" s="9"/>
      <c r="N24" s="9"/>
      <c r="O24" s="9"/>
      <c r="P24" s="10" t="s">
        <v>1</v>
      </c>
      <c r="Q24" s="10"/>
      <c r="R24" s="9" t="s">
        <v>10</v>
      </c>
      <c r="S24" s="9" t="s">
        <v>11</v>
      </c>
      <c r="T24" s="9" t="s">
        <v>12</v>
      </c>
      <c r="U24" s="9"/>
      <c r="V24" s="9"/>
      <c r="W24" s="11"/>
      <c r="AA24" s="35"/>
    </row>
    <row r="25" spans="1:46" x14ac:dyDescent="0.2">
      <c r="B25" s="5"/>
      <c r="C25" s="5"/>
      <c r="D25" s="5"/>
      <c r="E25" s="5"/>
      <c r="F25" s="5"/>
      <c r="G25" s="5"/>
      <c r="I25" s="12"/>
      <c r="J25" s="13" t="s">
        <v>2</v>
      </c>
      <c r="P25" s="5"/>
      <c r="Q25" s="5"/>
      <c r="W25" s="14"/>
      <c r="AA25" s="35"/>
      <c r="AT25" s="42"/>
    </row>
    <row r="26" spans="1:46" x14ac:dyDescent="0.2">
      <c r="B26" s="30"/>
      <c r="C26" s="30"/>
      <c r="D26" s="30"/>
      <c r="E26" s="30"/>
      <c r="F26" s="30"/>
      <c r="G26" s="30"/>
      <c r="I26" s="12"/>
      <c r="J26" s="3">
        <v>1</v>
      </c>
      <c r="K26" s="3">
        <v>2.1185760456770133</v>
      </c>
      <c r="L26" s="3">
        <v>0.96876066214280088</v>
      </c>
      <c r="M26" s="34"/>
      <c r="N26" s="34"/>
      <c r="O26" s="34"/>
      <c r="P26" s="5">
        <f>SUM(J26:O26)</f>
        <v>4.087336707819814</v>
      </c>
      <c r="Q26" s="5"/>
      <c r="R26" s="15">
        <f>J26/P26*100</f>
        <v>24.465809192739595</v>
      </c>
      <c r="S26" s="15">
        <f>K26/P26*100</f>
        <v>51.832677293842579</v>
      </c>
      <c r="T26" s="15">
        <f>L26/P26*100</f>
        <v>23.701513513417837</v>
      </c>
      <c r="U26" s="15"/>
      <c r="V26" s="15"/>
      <c r="W26" s="15"/>
      <c r="X26" s="16">
        <f>SUM(R26:W26)</f>
        <v>100.00000000000001</v>
      </c>
      <c r="Y26" s="16"/>
      <c r="AA26" s="35"/>
      <c r="AT26" s="42"/>
    </row>
    <row r="27" spans="1:46" x14ac:dyDescent="0.2">
      <c r="A27" s="31"/>
      <c r="B27" s="31"/>
      <c r="C27" s="31"/>
      <c r="D27" s="31"/>
      <c r="I27" s="12"/>
      <c r="J27" s="13" t="s">
        <v>67</v>
      </c>
      <c r="P27" s="5"/>
      <c r="Q27" s="5"/>
      <c r="W27" s="14"/>
      <c r="AA27" s="35"/>
      <c r="AT27" s="42"/>
    </row>
    <row r="28" spans="1:46" x14ac:dyDescent="0.2">
      <c r="I28" s="12" t="s">
        <v>4</v>
      </c>
      <c r="J28" s="5">
        <v>1</v>
      </c>
      <c r="K28" s="5">
        <v>5.2541101472295022</v>
      </c>
      <c r="L28" s="5">
        <v>0.4665960966001832</v>
      </c>
      <c r="M28" s="5"/>
      <c r="N28" s="5"/>
      <c r="O28" s="5"/>
      <c r="P28" s="5">
        <f>SUM(J28:O28)</f>
        <v>6.7207062438296852</v>
      </c>
      <c r="Q28" s="5"/>
      <c r="R28" s="15">
        <f>J28/P28*100</f>
        <v>14.879388619583025</v>
      </c>
      <c r="S28" s="15">
        <f>K28/P28*100</f>
        <v>78.177946730722354</v>
      </c>
      <c r="T28" s="15">
        <f>L28/P28*100</f>
        <v>6.9426646496946285</v>
      </c>
      <c r="U28" s="15"/>
      <c r="V28" s="15"/>
      <c r="W28" s="15"/>
      <c r="X28" s="16">
        <f>SUM(R28:W28)</f>
        <v>100.00000000000001</v>
      </c>
      <c r="Y28" s="16"/>
      <c r="AA28" s="35"/>
      <c r="AT28" s="42"/>
    </row>
    <row r="29" spans="1:46" ht="20" thickBot="1" x14ac:dyDescent="0.3">
      <c r="A29" s="1"/>
      <c r="B29" s="32" t="s">
        <v>0</v>
      </c>
      <c r="C29" s="13"/>
      <c r="D29" s="13"/>
      <c r="E29" s="13"/>
      <c r="F29" s="13"/>
      <c r="G29" s="13"/>
      <c r="I29" s="22" t="s">
        <v>6</v>
      </c>
      <c r="J29" s="23">
        <f t="shared" ref="J29:L29" si="10">J28/J26</f>
        <v>1</v>
      </c>
      <c r="K29" s="23">
        <f t="shared" si="10"/>
        <v>2.4800196140943793</v>
      </c>
      <c r="L29" s="23">
        <f t="shared" si="10"/>
        <v>0.48164228259239977</v>
      </c>
      <c r="M29" s="23"/>
      <c r="N29" s="23"/>
      <c r="O29" s="23"/>
      <c r="P29" s="23">
        <f>SUM(J29:O29)</f>
        <v>3.9616618966867789</v>
      </c>
      <c r="Q29" s="23"/>
      <c r="R29" s="24">
        <f>J29/P29*100</f>
        <v>25.241931948718822</v>
      </c>
      <c r="S29" s="24">
        <f>K29/P29*100</f>
        <v>62.600486330458224</v>
      </c>
      <c r="T29" s="24">
        <f>L29/P29*100</f>
        <v>12.157581720822954</v>
      </c>
      <c r="U29" s="24"/>
      <c r="V29" s="24"/>
      <c r="W29" s="24"/>
      <c r="X29" s="16">
        <f>SUM(R29:W29)</f>
        <v>100</v>
      </c>
      <c r="Y29" s="16"/>
      <c r="AA29" s="35"/>
      <c r="AT29" s="42"/>
    </row>
    <row r="30" spans="1:46" ht="16" thickBot="1" x14ac:dyDescent="0.25">
      <c r="B30" s="6" t="s">
        <v>33</v>
      </c>
      <c r="C30" s="7" t="s">
        <v>34</v>
      </c>
      <c r="D30" s="7" t="s">
        <v>35</v>
      </c>
      <c r="E30" s="30"/>
      <c r="F30" s="30"/>
      <c r="G30" s="30"/>
      <c r="K30" s="5"/>
      <c r="L30" s="5"/>
      <c r="M30" s="5"/>
      <c r="N30" s="5"/>
      <c r="O30" s="5"/>
      <c r="P30" s="5"/>
      <c r="Q30" s="5"/>
      <c r="S30" s="15"/>
      <c r="T30" s="15"/>
      <c r="U30" s="15"/>
      <c r="V30" s="15"/>
      <c r="W30" s="15"/>
      <c r="AA30" s="35"/>
      <c r="AT30" s="42"/>
    </row>
    <row r="31" spans="1:46" x14ac:dyDescent="0.2">
      <c r="B31" s="42">
        <v>10.68956470489502</v>
      </c>
      <c r="C31" s="42"/>
      <c r="D31" s="42">
        <v>11.58043384552002</v>
      </c>
      <c r="E31" s="42"/>
      <c r="F31" s="36"/>
      <c r="G31" s="36"/>
      <c r="I31" s="8" t="s">
        <v>27</v>
      </c>
      <c r="J31" s="9">
        <v>1</v>
      </c>
      <c r="K31" s="9">
        <v>2</v>
      </c>
      <c r="L31" s="9">
        <v>3</v>
      </c>
      <c r="M31" s="9"/>
      <c r="N31" s="9"/>
      <c r="O31" s="9"/>
      <c r="P31" s="10" t="s">
        <v>1</v>
      </c>
      <c r="Q31" s="10"/>
      <c r="R31" s="9" t="s">
        <v>10</v>
      </c>
      <c r="S31" s="9" t="s">
        <v>11</v>
      </c>
      <c r="T31" s="9" t="s">
        <v>12</v>
      </c>
      <c r="U31" s="9"/>
      <c r="V31" s="9"/>
      <c r="W31" s="11"/>
      <c r="AA31" s="35"/>
      <c r="AT31" s="42"/>
    </row>
    <row r="32" spans="1:46" x14ac:dyDescent="0.2">
      <c r="B32" s="42">
        <v>10.433972358703613</v>
      </c>
      <c r="C32" s="42">
        <v>8.0926942825317383</v>
      </c>
      <c r="D32" s="42">
        <v>11.742610931396484</v>
      </c>
      <c r="E32" s="42"/>
      <c r="F32" s="36"/>
      <c r="G32" s="36"/>
      <c r="I32" s="12"/>
      <c r="J32" s="13" t="s">
        <v>2</v>
      </c>
      <c r="P32" s="5"/>
      <c r="Q32" s="5"/>
      <c r="W32" s="14"/>
      <c r="AA32" s="35"/>
      <c r="AT32" s="42"/>
    </row>
    <row r="33" spans="1:46" x14ac:dyDescent="0.2">
      <c r="B33" s="42"/>
      <c r="C33" s="42">
        <v>8.2439498901367188</v>
      </c>
      <c r="D33" s="42"/>
      <c r="E33" s="42"/>
      <c r="F33" s="36"/>
      <c r="G33" s="36"/>
      <c r="I33" s="12"/>
      <c r="J33" s="3">
        <v>1</v>
      </c>
      <c r="K33" s="3">
        <v>0.49491380891375669</v>
      </c>
      <c r="L33" s="3">
        <v>4.6790186106902866E-2</v>
      </c>
      <c r="M33"/>
      <c r="P33" s="5">
        <f>SUM(J33:O33)</f>
        <v>1.5417039950206597</v>
      </c>
      <c r="Q33" s="5"/>
      <c r="R33" s="15">
        <f>J33/P33*100</f>
        <v>64.863294330803072</v>
      </c>
      <c r="S33" s="15">
        <f>K33/P33*100</f>
        <v>32.101740055951829</v>
      </c>
      <c r="T33" s="15">
        <f>L33/P33*100</f>
        <v>3.0349656132450931</v>
      </c>
      <c r="U33" s="15"/>
      <c r="V33" s="15"/>
      <c r="W33" s="15"/>
      <c r="X33" s="16">
        <f>SUM(R26:W26)</f>
        <v>100.00000000000001</v>
      </c>
      <c r="Y33" s="16"/>
      <c r="AA33" s="35"/>
      <c r="AT33" s="42"/>
    </row>
    <row r="34" spans="1:46" x14ac:dyDescent="0.2">
      <c r="A34" s="17" t="s">
        <v>3</v>
      </c>
      <c r="B34" s="29">
        <f t="shared" ref="B34:D34" si="11">AVERAGE(B31:B33)</f>
        <v>10.561768531799316</v>
      </c>
      <c r="C34" s="28">
        <f t="shared" si="11"/>
        <v>8.1683220863342285</v>
      </c>
      <c r="D34" s="28">
        <f t="shared" si="11"/>
        <v>11.661522388458252</v>
      </c>
      <c r="E34" s="18"/>
      <c r="F34" s="33"/>
      <c r="G34" s="33"/>
      <c r="I34" s="12"/>
      <c r="J34" s="13" t="s">
        <v>67</v>
      </c>
      <c r="P34" s="5"/>
      <c r="Q34" s="5"/>
      <c r="W34" s="14"/>
      <c r="AA34" s="35"/>
      <c r="AT34" s="42"/>
    </row>
    <row r="35" spans="1:46" x14ac:dyDescent="0.2">
      <c r="A35" s="17" t="s">
        <v>5</v>
      </c>
      <c r="B35" s="5">
        <f>B34-B34</f>
        <v>0</v>
      </c>
      <c r="C35" s="21">
        <f>C34-B34</f>
        <v>-2.3934464454650879</v>
      </c>
      <c r="D35" s="21">
        <f>D34-B34</f>
        <v>1.0997538566589355</v>
      </c>
      <c r="E35" s="5"/>
      <c r="F35" s="5"/>
      <c r="G35" s="5"/>
      <c r="I35" s="12" t="s">
        <v>4</v>
      </c>
      <c r="J35" s="5">
        <v>1</v>
      </c>
      <c r="K35" s="5">
        <v>2.9991956807775626</v>
      </c>
      <c r="L35" s="5">
        <v>0.11505395941956535</v>
      </c>
      <c r="M35" s="5"/>
      <c r="N35" s="5"/>
      <c r="O35" s="5"/>
      <c r="P35" s="5">
        <f>SUM(J35:O35)</f>
        <v>4.1142496401971282</v>
      </c>
      <c r="Q35" s="5"/>
      <c r="R35" s="15">
        <f>J35/P35*100</f>
        <v>24.305768668720997</v>
      </c>
      <c r="S35" s="15">
        <f>K35/P35*100</f>
        <v>72.897756409206622</v>
      </c>
      <c r="T35" s="15">
        <f>L35/P35*100</f>
        <v>2.7964749220723686</v>
      </c>
      <c r="U35" s="15"/>
      <c r="V35" s="15"/>
      <c r="W35" s="15"/>
      <c r="X35" s="16">
        <f>SUM(R28:W28)</f>
        <v>100.00000000000001</v>
      </c>
      <c r="Y35" s="16"/>
      <c r="AA35" s="35"/>
      <c r="AT35" s="42"/>
    </row>
    <row r="36" spans="1:46" ht="16" thickBot="1" x14ac:dyDescent="0.25">
      <c r="A36" s="17" t="s">
        <v>7</v>
      </c>
      <c r="B36" s="5">
        <f t="shared" ref="B36:D36" si="12">2^-B35</f>
        <v>1</v>
      </c>
      <c r="C36" s="21">
        <f t="shared" si="12"/>
        <v>5.2541101472295022</v>
      </c>
      <c r="D36" s="21">
        <f t="shared" si="12"/>
        <v>0.4665960966001832</v>
      </c>
      <c r="E36" s="5"/>
      <c r="F36" s="5"/>
      <c r="G36" s="5"/>
      <c r="I36" s="22" t="s">
        <v>6</v>
      </c>
      <c r="J36" s="23">
        <f t="shared" ref="J36:L36" si="13">J35/J33</f>
        <v>1</v>
      </c>
      <c r="K36" s="23">
        <f t="shared" si="13"/>
        <v>6.0600363674641375</v>
      </c>
      <c r="L36" s="23">
        <f t="shared" si="13"/>
        <v>2.4589335711702089</v>
      </c>
      <c r="M36" s="23"/>
      <c r="N36" s="23"/>
      <c r="O36" s="23"/>
      <c r="P36" s="23">
        <f>SUM(J36:O36)</f>
        <v>9.5189699386343456</v>
      </c>
      <c r="Q36" s="23"/>
      <c r="R36" s="24">
        <f>J36/P36*100</f>
        <v>10.505338355375315</v>
      </c>
      <c r="S36" s="24">
        <f>K36/P36*100</f>
        <v>63.662732486090299</v>
      </c>
      <c r="T36" s="24">
        <f>L36/P36*100</f>
        <v>25.831929158534393</v>
      </c>
      <c r="U36" s="24"/>
      <c r="V36" s="24"/>
      <c r="W36" s="24"/>
      <c r="X36" s="16">
        <f>SUM(R29:W29)</f>
        <v>100</v>
      </c>
      <c r="Y36" s="16"/>
      <c r="AA36" s="35"/>
      <c r="AT36" s="42"/>
    </row>
    <row r="37" spans="1:46" ht="16" thickBot="1" x14ac:dyDescent="0.25">
      <c r="B37" s="13"/>
      <c r="C37" s="13"/>
      <c r="D37" s="13"/>
      <c r="E37" s="13"/>
      <c r="F37" s="13"/>
      <c r="G37" s="13"/>
      <c r="K37" s="5"/>
      <c r="L37" s="5"/>
      <c r="M37" s="5"/>
      <c r="N37" s="5"/>
      <c r="O37" s="5"/>
      <c r="P37" s="5"/>
      <c r="Q37" s="5"/>
      <c r="S37" s="15"/>
      <c r="T37" s="15"/>
      <c r="U37" s="15"/>
      <c r="V37" s="15"/>
      <c r="W37" s="15"/>
      <c r="AA37" s="35"/>
      <c r="AT37" s="42"/>
    </row>
    <row r="38" spans="1:46" x14ac:dyDescent="0.2">
      <c r="B38" s="6" t="s">
        <v>36</v>
      </c>
      <c r="C38" s="7" t="s">
        <v>37</v>
      </c>
      <c r="D38" s="7" t="s">
        <v>38</v>
      </c>
      <c r="E38" s="30"/>
      <c r="F38" s="30"/>
      <c r="G38" s="30"/>
      <c r="I38" s="8" t="s">
        <v>28</v>
      </c>
      <c r="J38" s="9">
        <v>1</v>
      </c>
      <c r="K38" s="9">
        <v>2</v>
      </c>
      <c r="L38" s="9">
        <v>3</v>
      </c>
      <c r="M38" s="9"/>
      <c r="N38" s="9"/>
      <c r="O38" s="9"/>
      <c r="P38" s="10" t="s">
        <v>1</v>
      </c>
      <c r="Q38" s="10"/>
      <c r="R38" s="9" t="s">
        <v>10</v>
      </c>
      <c r="S38" s="9" t="s">
        <v>11</v>
      </c>
      <c r="T38" s="9" t="s">
        <v>12</v>
      </c>
      <c r="U38" s="9"/>
      <c r="V38" s="9"/>
      <c r="W38" s="11"/>
      <c r="AA38" s="35"/>
      <c r="AT38" s="42"/>
    </row>
    <row r="39" spans="1:46" x14ac:dyDescent="0.2">
      <c r="B39" s="42">
        <v>9.0782022476196289</v>
      </c>
      <c r="C39" s="42">
        <v>8.0068168640136719</v>
      </c>
      <c r="D39" s="42">
        <v>12.328713417053223</v>
      </c>
      <c r="E39" s="36"/>
      <c r="F39" s="36"/>
      <c r="G39" s="36"/>
      <c r="I39" s="12"/>
      <c r="J39" s="13" t="s">
        <v>2</v>
      </c>
      <c r="P39" s="5"/>
      <c r="Q39" s="5"/>
      <c r="W39" s="14"/>
      <c r="AA39"/>
      <c r="AT39" s="42"/>
    </row>
    <row r="40" spans="1:46" x14ac:dyDescent="0.2">
      <c r="B40" s="42">
        <v>9.2012825012207031</v>
      </c>
      <c r="C40" s="42">
        <v>7.5825929641723633</v>
      </c>
      <c r="D40" s="42">
        <v>12.190006256103516</v>
      </c>
      <c r="E40" s="36"/>
      <c r="F40" s="36"/>
      <c r="G40" s="36"/>
      <c r="I40" s="12"/>
      <c r="J40" s="42">
        <v>1</v>
      </c>
      <c r="K40" s="42">
        <v>2.6817673345040647</v>
      </c>
      <c r="L40" s="42">
        <v>1.004702620322222</v>
      </c>
      <c r="M40"/>
      <c r="N40" s="13"/>
      <c r="O40" s="13"/>
      <c r="P40" s="5">
        <f>SUM(J40:O40)</f>
        <v>4.6864699548262863</v>
      </c>
      <c r="Q40" s="5"/>
      <c r="R40" s="15">
        <f>J40/P40*100</f>
        <v>21.338022213716872</v>
      </c>
      <c r="S40" s="15">
        <f>K40/P40*100</f>
        <v>57.223610955668015</v>
      </c>
      <c r="T40" s="15">
        <f>L40/P40*100</f>
        <v>21.43836683061512</v>
      </c>
      <c r="U40" s="15"/>
      <c r="V40" s="15"/>
      <c r="W40" s="15"/>
      <c r="X40" s="16">
        <f>SUM(R33:W33)</f>
        <v>99.999999999999986</v>
      </c>
      <c r="Y40" s="16"/>
      <c r="AT40" s="42"/>
    </row>
    <row r="41" spans="1:46" x14ac:dyDescent="0.2">
      <c r="B41" s="42"/>
      <c r="C41" s="42">
        <v>7.0760903358459473</v>
      </c>
      <c r="D41" s="42"/>
      <c r="E41" s="36"/>
      <c r="F41" s="36"/>
      <c r="G41" s="36"/>
      <c r="I41" s="12"/>
      <c r="J41" s="13" t="s">
        <v>67</v>
      </c>
      <c r="P41" s="5"/>
      <c r="Q41" s="5"/>
      <c r="W41" s="14"/>
      <c r="AA41"/>
      <c r="AT41" s="42"/>
    </row>
    <row r="42" spans="1:46" x14ac:dyDescent="0.2">
      <c r="A42" s="17" t="s">
        <v>3</v>
      </c>
      <c r="B42" s="18">
        <f t="shared" ref="B42:D42" si="14">AVERAGE(B39:B41)</f>
        <v>9.139742374420166</v>
      </c>
      <c r="C42" s="20">
        <f t="shared" si="14"/>
        <v>7.5551667213439941</v>
      </c>
      <c r="D42" s="19">
        <f t="shared" si="14"/>
        <v>12.259359836578369</v>
      </c>
      <c r="E42" s="18"/>
      <c r="F42" s="18"/>
      <c r="G42" s="18"/>
      <c r="I42" s="12" t="s">
        <v>4</v>
      </c>
      <c r="J42" s="5">
        <v>1</v>
      </c>
      <c r="K42" s="5">
        <v>5.8040045795354027</v>
      </c>
      <c r="L42" s="5">
        <v>0.67212835599395471</v>
      </c>
      <c r="M42" s="5"/>
      <c r="N42" s="5"/>
      <c r="O42" s="5"/>
      <c r="P42" s="5">
        <f>SUM(J42:O42)</f>
        <v>7.4761329355293578</v>
      </c>
      <c r="Q42" s="5"/>
      <c r="R42" s="15">
        <f>J42/P42*100</f>
        <v>13.375899126239837</v>
      </c>
      <c r="S42" s="15">
        <f>K42/P42*100</f>
        <v>77.633779784099602</v>
      </c>
      <c r="T42" s="15">
        <f>L42/P42*100</f>
        <v>8.9903210896605561</v>
      </c>
      <c r="U42" s="15"/>
      <c r="V42" s="15"/>
      <c r="W42" s="15"/>
      <c r="X42" s="16">
        <f>SUM(R35:W35)</f>
        <v>99.999999999999986</v>
      </c>
      <c r="Y42" s="16"/>
      <c r="AA42"/>
      <c r="AT42" s="42"/>
    </row>
    <row r="43" spans="1:46" ht="16" thickBot="1" x14ac:dyDescent="0.25">
      <c r="A43" s="17" t="s">
        <v>5</v>
      </c>
      <c r="B43" s="5">
        <f>B42-B42</f>
        <v>0</v>
      </c>
      <c r="C43" s="21">
        <f>C42-B42</f>
        <v>-1.5845756530761719</v>
      </c>
      <c r="D43" s="21">
        <f>D42-B42</f>
        <v>3.1196174621582031</v>
      </c>
      <c r="E43" s="5"/>
      <c r="F43" s="5"/>
      <c r="G43" s="5"/>
      <c r="I43" s="22" t="s">
        <v>6</v>
      </c>
      <c r="J43" s="23">
        <f t="shared" ref="J43:L43" si="15">J42/J40</f>
        <v>1</v>
      </c>
      <c r="K43" s="23">
        <f t="shared" si="15"/>
        <v>2.1642461315939361</v>
      </c>
      <c r="L43" s="23">
        <f t="shared" si="15"/>
        <v>0.66898238583113667</v>
      </c>
      <c r="M43" s="23"/>
      <c r="N43" s="23"/>
      <c r="O43" s="23"/>
      <c r="P43" s="23">
        <f>SUM(J43:O43)</f>
        <v>3.8332285174250726</v>
      </c>
      <c r="Q43" s="23"/>
      <c r="R43" s="24">
        <f>J43/P43*100</f>
        <v>26.087669844211074</v>
      </c>
      <c r="S43" s="24">
        <f>K43/P43*100</f>
        <v>56.460138542633601</v>
      </c>
      <c r="T43" s="24">
        <f>L43/P43*100</f>
        <v>17.452191613155325</v>
      </c>
      <c r="U43" s="24"/>
      <c r="V43" s="24"/>
      <c r="W43" s="24"/>
      <c r="X43" s="16">
        <f>SUM(R36:W36)</f>
        <v>100</v>
      </c>
      <c r="Y43" s="16"/>
      <c r="AA43"/>
      <c r="AT43" s="42"/>
    </row>
    <row r="44" spans="1:46" ht="16" thickBot="1" x14ac:dyDescent="0.25">
      <c r="A44" s="17" t="s">
        <v>7</v>
      </c>
      <c r="B44" s="5">
        <f t="shared" ref="B44:D44" si="16">2^-B43</f>
        <v>1</v>
      </c>
      <c r="C44" s="21">
        <f t="shared" si="16"/>
        <v>2.9991956807775626</v>
      </c>
      <c r="D44" s="21">
        <f t="shared" si="16"/>
        <v>0.11505395941956535</v>
      </c>
      <c r="E44" s="5"/>
      <c r="F44" s="5"/>
      <c r="G44" s="5"/>
      <c r="AA44"/>
      <c r="AT44" s="42"/>
    </row>
    <row r="45" spans="1:46" x14ac:dyDescent="0.2">
      <c r="B45" s="13"/>
      <c r="C45" s="13"/>
      <c r="D45" s="13"/>
      <c r="E45" s="13"/>
      <c r="F45" s="13"/>
      <c r="G45" s="13"/>
      <c r="I45" s="8" t="s">
        <v>29</v>
      </c>
      <c r="J45" s="9">
        <v>1</v>
      </c>
      <c r="K45" s="9">
        <v>2</v>
      </c>
      <c r="L45" s="9">
        <v>3</v>
      </c>
      <c r="M45" s="9"/>
      <c r="N45" s="9"/>
      <c r="O45" s="9"/>
      <c r="P45" s="10" t="s">
        <v>1</v>
      </c>
      <c r="Q45" s="10"/>
      <c r="R45" s="9" t="s">
        <v>10</v>
      </c>
      <c r="S45" s="9" t="s">
        <v>11</v>
      </c>
      <c r="T45" s="9" t="s">
        <v>12</v>
      </c>
      <c r="U45" s="9"/>
      <c r="V45" s="9"/>
      <c r="W45" s="11"/>
      <c r="AA45"/>
      <c r="AT45" s="42"/>
    </row>
    <row r="46" spans="1:46" x14ac:dyDescent="0.2">
      <c r="B46" s="6" t="s">
        <v>39</v>
      </c>
      <c r="C46" s="7" t="s">
        <v>40</v>
      </c>
      <c r="D46" s="7" t="s">
        <v>41</v>
      </c>
      <c r="E46" s="30"/>
      <c r="F46" s="30"/>
      <c r="G46" s="30"/>
      <c r="I46" s="12"/>
      <c r="J46" s="13" t="s">
        <v>2</v>
      </c>
      <c r="P46" s="5"/>
      <c r="Q46" s="5"/>
      <c r="W46" s="14"/>
      <c r="AA46"/>
      <c r="AT46" s="42"/>
    </row>
    <row r="47" spans="1:46" x14ac:dyDescent="0.2">
      <c r="B47" s="42">
        <v>11.058876037597656</v>
      </c>
      <c r="C47" s="42">
        <v>8.5884971618652344</v>
      </c>
      <c r="D47" s="42"/>
      <c r="E47" s="36"/>
      <c r="F47" s="36"/>
      <c r="G47" s="36"/>
      <c r="I47" s="12"/>
      <c r="J47" s="42">
        <v>1</v>
      </c>
      <c r="K47" s="42">
        <v>0.89400949436832522</v>
      </c>
      <c r="L47" s="42">
        <v>0.28903776773910556</v>
      </c>
      <c r="M47"/>
      <c r="N47" s="13"/>
      <c r="O47" s="13"/>
      <c r="P47" s="5">
        <f>SUM(J47:O47)</f>
        <v>2.1830472621074306</v>
      </c>
      <c r="Q47" s="5"/>
      <c r="R47" s="15">
        <f>J47/P47*100</f>
        <v>45.807528648492848</v>
      </c>
      <c r="S47" s="15">
        <f>K47/P47*100</f>
        <v>40.952365525301659</v>
      </c>
      <c r="T47" s="15">
        <f>L47/P47*100</f>
        <v>13.2401058262055</v>
      </c>
      <c r="U47" s="15"/>
      <c r="V47" s="15"/>
      <c r="W47" s="15"/>
      <c r="X47" s="16">
        <f>SUM(R40:W40)</f>
        <v>100.00000000000001</v>
      </c>
      <c r="Y47" s="16"/>
      <c r="AA47"/>
      <c r="AT47" s="42"/>
    </row>
    <row r="48" spans="1:46" x14ac:dyDescent="0.2">
      <c r="B48" s="42">
        <v>11.121837615966797</v>
      </c>
      <c r="C48" s="42">
        <v>8.4672336578369141</v>
      </c>
      <c r="D48" s="42">
        <v>11.75347900390625</v>
      </c>
      <c r="E48" s="36"/>
      <c r="F48" s="42"/>
      <c r="G48" s="42"/>
      <c r="I48" s="12"/>
      <c r="J48" s="13" t="s">
        <v>67</v>
      </c>
      <c r="P48" s="5"/>
      <c r="Q48" s="5"/>
      <c r="W48" s="14"/>
      <c r="AT48" s="42"/>
    </row>
    <row r="49" spans="1:46" x14ac:dyDescent="0.2">
      <c r="B49" s="42">
        <v>11.014028549194336</v>
      </c>
      <c r="C49" s="42"/>
      <c r="D49" s="42">
        <v>11.522731781005859</v>
      </c>
      <c r="E49" s="36"/>
      <c r="F49" s="42"/>
      <c r="G49" s="42"/>
      <c r="I49" s="12" t="s">
        <v>4</v>
      </c>
      <c r="J49" s="5">
        <v>1</v>
      </c>
      <c r="K49" s="5">
        <v>2.9124821397313205</v>
      </c>
      <c r="L49" s="5">
        <v>0.24394909925640756</v>
      </c>
      <c r="M49" s="5"/>
      <c r="N49" s="5"/>
      <c r="O49" s="5"/>
      <c r="P49" s="5">
        <f>SUM(J49:O49)</f>
        <v>4.1564312389877278</v>
      </c>
      <c r="Q49" s="5"/>
      <c r="R49" s="15">
        <f>J49/P49*100</f>
        <v>24.059101245797191</v>
      </c>
      <c r="S49" s="15">
        <f>K49/P49*100</f>
        <v>70.071702676371885</v>
      </c>
      <c r="T49" s="15">
        <f>L49/P49*100</f>
        <v>5.8691960778309378</v>
      </c>
      <c r="U49" s="15"/>
      <c r="V49" s="15"/>
      <c r="W49" s="15"/>
      <c r="X49" s="16">
        <f>SUM(R42:W42)</f>
        <v>99.999999999999986</v>
      </c>
      <c r="AT49" s="42"/>
    </row>
    <row r="50" spans="1:46" ht="16" thickBot="1" x14ac:dyDescent="0.25">
      <c r="A50" s="17" t="s">
        <v>3</v>
      </c>
      <c r="B50" s="27">
        <f t="shared" ref="B50:D50" si="17">AVERAGE(B47:B49)</f>
        <v>11.064914067586264</v>
      </c>
      <c r="C50" s="28">
        <f t="shared" si="17"/>
        <v>8.5278654098510742</v>
      </c>
      <c r="D50" s="20">
        <f t="shared" si="17"/>
        <v>11.638105392456055</v>
      </c>
      <c r="E50" s="18"/>
      <c r="F50" s="42"/>
      <c r="G50" s="42"/>
      <c r="I50" s="22" t="s">
        <v>6</v>
      </c>
      <c r="J50" s="23">
        <f t="shared" ref="J50:L50" si="18">J49/J47</f>
        <v>1</v>
      </c>
      <c r="K50" s="23">
        <f t="shared" si="18"/>
        <v>3.2577754018028355</v>
      </c>
      <c r="L50" s="23">
        <f t="shared" si="18"/>
        <v>0.84400423226560339</v>
      </c>
      <c r="M50" s="23"/>
      <c r="N50" s="23"/>
      <c r="O50" s="23"/>
      <c r="P50" s="23">
        <f>SUM(J50:O50)</f>
        <v>5.1017796340684383</v>
      </c>
      <c r="Q50" s="23"/>
      <c r="R50" s="24">
        <f>J50/P50*100</f>
        <v>19.601003409128928</v>
      </c>
      <c r="S50" s="24">
        <f>K50/P50*100</f>
        <v>63.855666756913742</v>
      </c>
      <c r="T50" s="24">
        <f>L50/P50*100</f>
        <v>16.543329833957337</v>
      </c>
      <c r="U50" s="24"/>
      <c r="V50" s="24"/>
      <c r="W50" s="24"/>
      <c r="X50" s="16">
        <f>SUM(R43:W43)</f>
        <v>100</v>
      </c>
      <c r="AT50" s="42"/>
    </row>
    <row r="51" spans="1:46" x14ac:dyDescent="0.2">
      <c r="A51" s="17" t="s">
        <v>5</v>
      </c>
      <c r="B51" s="5">
        <f>B50-B50</f>
        <v>0</v>
      </c>
      <c r="C51" s="21">
        <f>C50-B50</f>
        <v>-2.5370486577351894</v>
      </c>
      <c r="D51" s="21">
        <f>D50-B50</f>
        <v>0.57319132486979107</v>
      </c>
      <c r="E51" s="5"/>
      <c r="F51" s="42"/>
      <c r="G51" s="42"/>
      <c r="AD51" s="42"/>
      <c r="AE51" s="42"/>
      <c r="AF51" s="42"/>
      <c r="AG51" s="42"/>
      <c r="AH51" s="42"/>
      <c r="AT51" s="42"/>
    </row>
    <row r="52" spans="1:46" x14ac:dyDescent="0.2">
      <c r="A52" s="17" t="s">
        <v>7</v>
      </c>
      <c r="B52" s="5">
        <f t="shared" ref="B52:D52" si="19">2^-B51</f>
        <v>1</v>
      </c>
      <c r="C52" s="21">
        <f t="shared" si="19"/>
        <v>5.8040045795354027</v>
      </c>
      <c r="D52" s="21">
        <f t="shared" si="19"/>
        <v>0.67212835599395471</v>
      </c>
      <c r="E52" s="5"/>
      <c r="F52" s="42"/>
      <c r="G52" s="42"/>
      <c r="AT52" s="42"/>
    </row>
    <row r="53" spans="1:46" x14ac:dyDescent="0.2">
      <c r="A53" s="17"/>
      <c r="B53" s="5"/>
      <c r="C53" s="5"/>
      <c r="D53" s="5"/>
      <c r="E53" s="5"/>
      <c r="F53" s="42"/>
      <c r="G53" s="42"/>
      <c r="AT53" s="42"/>
    </row>
    <row r="54" spans="1:46" x14ac:dyDescent="0.2">
      <c r="B54" s="6" t="s">
        <v>42</v>
      </c>
      <c r="C54" s="7" t="s">
        <v>43</v>
      </c>
      <c r="D54" s="7" t="s">
        <v>44</v>
      </c>
      <c r="E54" s="5"/>
      <c r="F54" s="42"/>
      <c r="G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T54" s="42"/>
    </row>
    <row r="55" spans="1:46" x14ac:dyDescent="0.2">
      <c r="B55" s="42">
        <v>9.4051485061645508</v>
      </c>
      <c r="C55" s="42"/>
      <c r="D55" s="42">
        <v>11.373212814331055</v>
      </c>
      <c r="E55" s="5"/>
      <c r="F55" s="42"/>
      <c r="G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T55" s="42"/>
    </row>
    <row r="56" spans="1:46" x14ac:dyDescent="0.2">
      <c r="B56" s="42">
        <v>9.422877311706543</v>
      </c>
      <c r="C56" s="42">
        <v>7.8121285438537598</v>
      </c>
      <c r="D56" s="42">
        <v>11.413509368896484</v>
      </c>
      <c r="E56" s="5"/>
      <c r="F56" s="42"/>
      <c r="G56" s="42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T56" s="42"/>
    </row>
    <row r="57" spans="1:46" x14ac:dyDescent="0.2">
      <c r="B57" s="42">
        <v>9.4940013885498047</v>
      </c>
      <c r="C57" s="42">
        <v>7.9847245216369629</v>
      </c>
      <c r="D57" s="42">
        <v>11.641348838806152</v>
      </c>
      <c r="E57" s="5"/>
      <c r="F57" s="42"/>
      <c r="G57" s="42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T57" s="42"/>
    </row>
    <row r="58" spans="1:46" x14ac:dyDescent="0.2">
      <c r="A58" s="17" t="s">
        <v>3</v>
      </c>
      <c r="B58" s="27">
        <f t="shared" ref="B58:D58" si="20">AVERAGE(B55:B57)</f>
        <v>9.4406757354736328</v>
      </c>
      <c r="C58" s="28">
        <f t="shared" si="20"/>
        <v>7.8984265327453613</v>
      </c>
      <c r="D58" s="20">
        <f t="shared" si="20"/>
        <v>11.47602367401123</v>
      </c>
      <c r="E58" s="5"/>
      <c r="F58" s="42"/>
      <c r="G58" s="42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T58" s="42"/>
    </row>
    <row r="59" spans="1:46" x14ac:dyDescent="0.2">
      <c r="A59" s="17" t="s">
        <v>5</v>
      </c>
      <c r="B59" s="5">
        <f>B58-B58</f>
        <v>0</v>
      </c>
      <c r="C59" s="21">
        <f>C58-B58</f>
        <v>-1.5422492027282715</v>
      </c>
      <c r="D59" s="21">
        <f>D58-B58</f>
        <v>2.0353479385375977</v>
      </c>
      <c r="E59" s="5"/>
      <c r="F59" s="42"/>
      <c r="G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T59" s="42"/>
    </row>
    <row r="60" spans="1:46" x14ac:dyDescent="0.2">
      <c r="A60" s="17" t="s">
        <v>7</v>
      </c>
      <c r="B60" s="5">
        <f t="shared" ref="B60:D60" si="21">2^-B59</f>
        <v>1</v>
      </c>
      <c r="C60" s="21">
        <f t="shared" si="21"/>
        <v>2.9124821397313205</v>
      </c>
      <c r="D60" s="21">
        <f t="shared" si="21"/>
        <v>0.24394909925640756</v>
      </c>
      <c r="F60" s="42"/>
      <c r="G60" s="42"/>
      <c r="AD60"/>
      <c r="AE60"/>
      <c r="AF60"/>
      <c r="AT60" s="42"/>
    </row>
    <row r="61" spans="1:46" x14ac:dyDescent="0.2">
      <c r="A61" s="17"/>
      <c r="B61" s="5"/>
      <c r="C61" s="5"/>
      <c r="D61" s="5"/>
      <c r="F61" s="42"/>
      <c r="G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/>
      <c r="AE61"/>
      <c r="AF61"/>
      <c r="AT61" s="42"/>
    </row>
    <row r="62" spans="1:46" ht="19" x14ac:dyDescent="0.25">
      <c r="A62" s="1" t="s">
        <v>2</v>
      </c>
      <c r="B62" s="2" t="s">
        <v>0</v>
      </c>
      <c r="F62" s="42"/>
      <c r="G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/>
      <c r="AE62"/>
      <c r="AF62"/>
      <c r="AT62" s="42"/>
    </row>
    <row r="63" spans="1:46" x14ac:dyDescent="0.2">
      <c r="B63" s="6" t="s">
        <v>13</v>
      </c>
      <c r="C63" s="7" t="s">
        <v>14</v>
      </c>
      <c r="D63" s="7" t="s">
        <v>15</v>
      </c>
      <c r="E63" s="30"/>
      <c r="F63" s="42"/>
      <c r="G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T63" s="42"/>
    </row>
    <row r="64" spans="1:46" x14ac:dyDescent="0.2">
      <c r="B64" s="42">
        <v>21.348468780517578</v>
      </c>
      <c r="C64" s="42">
        <v>20.269552230834961</v>
      </c>
      <c r="D64" s="42">
        <v>22.684026718139648</v>
      </c>
      <c r="E64" s="42"/>
      <c r="F64" s="42"/>
      <c r="G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T64" s="42"/>
    </row>
    <row r="65" spans="1:46" x14ac:dyDescent="0.2">
      <c r="B65" s="42">
        <v>21.442758560180664</v>
      </c>
      <c r="C65" s="42">
        <v>20.219573974609375</v>
      </c>
      <c r="D65" s="42">
        <v>22.625144958496094</v>
      </c>
      <c r="E65" s="42"/>
      <c r="F65" s="42"/>
      <c r="G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T65" s="42"/>
    </row>
    <row r="66" spans="1:46" x14ac:dyDescent="0.2">
      <c r="B66" s="42">
        <v>21.259065628051758</v>
      </c>
      <c r="C66" s="42">
        <v>20.228597640991211</v>
      </c>
      <c r="D66" s="42">
        <v>22.741966247558594</v>
      </c>
      <c r="E66" s="42"/>
      <c r="F66" s="42"/>
      <c r="G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T66" s="42"/>
    </row>
    <row r="67" spans="1:46" x14ac:dyDescent="0.2">
      <c r="A67" s="17" t="s">
        <v>3</v>
      </c>
      <c r="B67" s="18">
        <f t="shared" ref="B67:D67" si="22">AVERAGE(B64:B66)</f>
        <v>21.35009765625</v>
      </c>
      <c r="C67" s="19">
        <f t="shared" si="22"/>
        <v>20.239241282145183</v>
      </c>
      <c r="D67" s="19">
        <f t="shared" si="22"/>
        <v>22.683712641398113</v>
      </c>
      <c r="E67" s="18"/>
      <c r="F67" s="42"/>
      <c r="G67" s="42"/>
      <c r="I67"/>
      <c r="J67"/>
      <c r="L67"/>
      <c r="M67"/>
      <c r="O67"/>
      <c r="R67" s="3">
        <v>0</v>
      </c>
      <c r="Z67"/>
      <c r="AA67"/>
      <c r="AB67"/>
      <c r="AC67"/>
      <c r="AD67"/>
      <c r="AE67"/>
      <c r="AF67"/>
      <c r="AT67" s="42"/>
    </row>
    <row r="68" spans="1:46" x14ac:dyDescent="0.2">
      <c r="A68" s="17" t="s">
        <v>5</v>
      </c>
      <c r="B68" s="5">
        <f>B67-B67</f>
        <v>0</v>
      </c>
      <c r="C68" s="21">
        <f>C67-B67</f>
        <v>-1.1108563741048165</v>
      </c>
      <c r="D68" s="21">
        <f>D67-B67</f>
        <v>1.3336149851481132</v>
      </c>
      <c r="E68" s="5"/>
      <c r="F68" s="42"/>
      <c r="G68" s="42"/>
      <c r="I68"/>
      <c r="J68"/>
      <c r="L68"/>
      <c r="M68"/>
      <c r="O68"/>
      <c r="Z68"/>
      <c r="AA68"/>
      <c r="AT68" s="42"/>
    </row>
    <row r="69" spans="1:46" x14ac:dyDescent="0.2">
      <c r="A69" s="17" t="s">
        <v>7</v>
      </c>
      <c r="B69" s="5">
        <f>2^AB90-B68</f>
        <v>1</v>
      </c>
      <c r="C69" s="21">
        <f>2^-C68</f>
        <v>2.1597380986460584</v>
      </c>
      <c r="D69" s="21">
        <f>2^-D68</f>
        <v>0.39677279500072471</v>
      </c>
      <c r="E69" s="5"/>
      <c r="F69" s="42"/>
      <c r="G69" s="42"/>
      <c r="I69"/>
      <c r="J69"/>
      <c r="L69"/>
      <c r="M69"/>
      <c r="Z69"/>
      <c r="AA69"/>
      <c r="AT69" s="42"/>
    </row>
    <row r="70" spans="1:46" x14ac:dyDescent="0.2">
      <c r="B70" s="5"/>
      <c r="C70" s="5"/>
      <c r="D70" s="5"/>
      <c r="E70" s="5"/>
      <c r="F70" s="42"/>
      <c r="G70" s="42"/>
      <c r="I70"/>
      <c r="J70"/>
      <c r="L70"/>
      <c r="M70"/>
      <c r="Z70"/>
      <c r="AA70"/>
      <c r="AT70" s="42"/>
    </row>
    <row r="71" spans="1:46" x14ac:dyDescent="0.2">
      <c r="B71" s="6" t="s">
        <v>19</v>
      </c>
      <c r="C71" s="7" t="s">
        <v>20</v>
      </c>
      <c r="D71" s="7" t="s">
        <v>21</v>
      </c>
      <c r="E71" s="30"/>
      <c r="F71" s="42"/>
      <c r="G71" s="42"/>
      <c r="I71"/>
      <c r="J71"/>
      <c r="L71"/>
      <c r="M71"/>
      <c r="Z71"/>
      <c r="AA71"/>
      <c r="AT71" s="42"/>
    </row>
    <row r="72" spans="1:46" x14ac:dyDescent="0.2">
      <c r="B72" s="42">
        <v>21.896997451782227</v>
      </c>
      <c r="C72" s="42">
        <v>22.55430793762207</v>
      </c>
      <c r="D72" s="42">
        <v>23.588205337524414</v>
      </c>
      <c r="E72" s="36"/>
      <c r="F72" s="42"/>
      <c r="G72" s="42"/>
      <c r="I72"/>
      <c r="J72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Z72"/>
      <c r="AA72"/>
      <c r="AT72" s="42"/>
    </row>
    <row r="73" spans="1:46" x14ac:dyDescent="0.2">
      <c r="B73" s="42">
        <v>22.00517463684082</v>
      </c>
      <c r="C73" s="42">
        <v>22.45677375793457</v>
      </c>
      <c r="D73" s="42">
        <v>23.735635757446289</v>
      </c>
      <c r="E73" s="36"/>
      <c r="F73" s="42"/>
      <c r="G73" s="42"/>
      <c r="I73"/>
      <c r="J73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Z73"/>
      <c r="AA73"/>
      <c r="AT73" s="42"/>
    </row>
    <row r="74" spans="1:46" x14ac:dyDescent="0.2">
      <c r="B74" s="42">
        <v>21.97541618347168</v>
      </c>
      <c r="C74" s="42">
        <v>22.500869750976562</v>
      </c>
      <c r="D74" s="42">
        <v>23.506540298461914</v>
      </c>
      <c r="E74" s="36"/>
      <c r="F74" s="42"/>
      <c r="G74" s="42"/>
      <c r="I74"/>
      <c r="J7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Z74"/>
      <c r="AA74"/>
      <c r="AT74" s="42"/>
    </row>
    <row r="75" spans="1:46" x14ac:dyDescent="0.2">
      <c r="A75" s="17" t="s">
        <v>3</v>
      </c>
      <c r="B75" s="27">
        <f t="shared" ref="B75:D75" si="23">AVERAGE(B72:B74)</f>
        <v>21.959196090698242</v>
      </c>
      <c r="C75" s="28">
        <f t="shared" si="23"/>
        <v>22.503983815511067</v>
      </c>
      <c r="D75" s="20">
        <f t="shared" si="23"/>
        <v>23.610127131144207</v>
      </c>
      <c r="E75" s="18"/>
      <c r="F75" s="42"/>
      <c r="G75" s="42"/>
      <c r="I75"/>
      <c r="J75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Z75"/>
      <c r="AA75"/>
      <c r="AT75" s="42"/>
    </row>
    <row r="76" spans="1:46" x14ac:dyDescent="0.2">
      <c r="A76" s="17" t="s">
        <v>5</v>
      </c>
      <c r="B76" s="5">
        <f>B75-B75</f>
        <v>0</v>
      </c>
      <c r="C76" s="21">
        <f>C75-B75</f>
        <v>0.54478772481282434</v>
      </c>
      <c r="D76" s="21">
        <f>D75-B75</f>
        <v>1.6509310404459647</v>
      </c>
      <c r="E76" s="5"/>
      <c r="F76" s="42"/>
      <c r="G76" s="42"/>
      <c r="I76"/>
      <c r="J76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AA76"/>
      <c r="AT76" s="42"/>
    </row>
    <row r="77" spans="1:46" x14ac:dyDescent="0.2">
      <c r="A77" s="17" t="s">
        <v>7</v>
      </c>
      <c r="B77" s="5">
        <f t="shared" ref="B77:D77" si="24">2^-B76</f>
        <v>1</v>
      </c>
      <c r="C77" s="21">
        <f t="shared" si="24"/>
        <v>0.68549225699362426</v>
      </c>
      <c r="D77" s="21">
        <f t="shared" si="24"/>
        <v>0.31843458936115104</v>
      </c>
      <c r="E77" s="5"/>
      <c r="F77" s="5"/>
      <c r="G77" s="5"/>
      <c r="I77"/>
      <c r="J77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AA77"/>
      <c r="AT77" s="42"/>
    </row>
    <row r="78" spans="1:46" x14ac:dyDescent="0.2">
      <c r="B78" s="5"/>
      <c r="C78" s="5"/>
      <c r="D78" s="5"/>
      <c r="E78" s="5"/>
      <c r="F78" s="5"/>
      <c r="G78" s="5"/>
      <c r="I78"/>
      <c r="J78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AA78"/>
      <c r="AT78" s="42"/>
    </row>
    <row r="79" spans="1:46" x14ac:dyDescent="0.2">
      <c r="B79" s="6" t="s">
        <v>24</v>
      </c>
      <c r="C79" s="7" t="s">
        <v>25</v>
      </c>
      <c r="D79" s="7" t="s">
        <v>26</v>
      </c>
      <c r="E79" s="30"/>
      <c r="F79" s="30"/>
      <c r="G79" s="30"/>
      <c r="I79"/>
      <c r="J79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AA79"/>
      <c r="AT79" s="42"/>
    </row>
    <row r="80" spans="1:46" x14ac:dyDescent="0.2">
      <c r="B80" s="42">
        <v>24.568019866943359</v>
      </c>
      <c r="C80" s="42">
        <v>22.089349746704102</v>
      </c>
      <c r="D80" s="42">
        <v>23.248331069946289</v>
      </c>
      <c r="E80" s="36"/>
      <c r="F80" s="36"/>
      <c r="G80" s="36"/>
      <c r="I80"/>
      <c r="J80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AA80"/>
      <c r="AT80" s="42"/>
    </row>
    <row r="81" spans="1:46" x14ac:dyDescent="0.2">
      <c r="B81" s="42">
        <v>24.742578506469727</v>
      </c>
      <c r="C81" s="42">
        <v>22.105154037475586</v>
      </c>
      <c r="D81" s="42">
        <v>23.282764434814453</v>
      </c>
      <c r="E81" s="36"/>
      <c r="F81" s="36"/>
      <c r="G81" s="36"/>
      <c r="I81"/>
      <c r="J81"/>
      <c r="L81"/>
      <c r="M81"/>
      <c r="AA81"/>
      <c r="AT81" s="42"/>
    </row>
    <row r="82" spans="1:46" x14ac:dyDescent="0.2">
      <c r="B82" s="42">
        <v>24.680191040039062</v>
      </c>
      <c r="C82" s="42">
        <v>21.891035079956055</v>
      </c>
      <c r="D82" s="42">
        <v>23.363794326782227</v>
      </c>
      <c r="E82" s="36"/>
      <c r="F82" s="36"/>
      <c r="G82" s="36"/>
      <c r="I82"/>
      <c r="J82"/>
      <c r="L82"/>
      <c r="M82"/>
      <c r="AA82"/>
      <c r="AT82" s="42"/>
    </row>
    <row r="83" spans="1:46" x14ac:dyDescent="0.2">
      <c r="A83" s="17" t="s">
        <v>3</v>
      </c>
      <c r="B83" s="29">
        <f t="shared" ref="B83:D83" si="25">AVERAGE(B80:B82)</f>
        <v>24.663596471150715</v>
      </c>
      <c r="C83" s="20">
        <f t="shared" si="25"/>
        <v>22.028512954711914</v>
      </c>
      <c r="D83" s="20">
        <f t="shared" si="25"/>
        <v>23.298296610514324</v>
      </c>
      <c r="E83" s="29"/>
      <c r="F83" s="29"/>
      <c r="G83" s="33"/>
      <c r="I83"/>
      <c r="J83"/>
      <c r="L83"/>
      <c r="M83"/>
      <c r="AA83"/>
      <c r="AT83" s="42"/>
    </row>
    <row r="84" spans="1:46" x14ac:dyDescent="0.2">
      <c r="A84" s="17" t="s">
        <v>5</v>
      </c>
      <c r="B84" s="5">
        <f>B83-B83</f>
        <v>0</v>
      </c>
      <c r="C84" s="21">
        <f>C83-B83</f>
        <v>-2.6350835164388009</v>
      </c>
      <c r="D84" s="21">
        <f>D83-B83</f>
        <v>-1.3652998606363909</v>
      </c>
      <c r="E84" s="5"/>
      <c r="F84" s="5"/>
      <c r="G84" s="5"/>
      <c r="I84"/>
      <c r="J84"/>
      <c r="L84"/>
      <c r="M84"/>
      <c r="AA84"/>
      <c r="AT84" s="42"/>
    </row>
    <row r="85" spans="1:46" x14ac:dyDescent="0.2">
      <c r="A85" s="17" t="s">
        <v>7</v>
      </c>
      <c r="B85" s="5">
        <f t="shared" ref="B85:D85" si="26">2^-B84</f>
        <v>1</v>
      </c>
      <c r="C85" s="21">
        <f t="shared" si="26"/>
        <v>6.2121106036139278</v>
      </c>
      <c r="D85" s="21">
        <f t="shared" si="26"/>
        <v>2.5762986807555821</v>
      </c>
      <c r="E85" s="5"/>
      <c r="F85" s="5"/>
      <c r="G85" s="5"/>
      <c r="I85"/>
      <c r="J85"/>
      <c r="L85"/>
      <c r="M85"/>
      <c r="AA85"/>
      <c r="AT85" s="42"/>
    </row>
    <row r="86" spans="1:46" x14ac:dyDescent="0.2">
      <c r="I86"/>
      <c r="J86"/>
      <c r="L86"/>
      <c r="M86"/>
      <c r="AA86"/>
      <c r="AT86" s="42"/>
    </row>
    <row r="87" spans="1:46" x14ac:dyDescent="0.2">
      <c r="A87" s="31"/>
      <c r="B87" s="31"/>
      <c r="C87" s="31"/>
      <c r="D87" s="31"/>
      <c r="I87"/>
      <c r="J87"/>
      <c r="L87"/>
      <c r="M87"/>
      <c r="AA87"/>
      <c r="AT87" s="42"/>
    </row>
    <row r="88" spans="1:46" x14ac:dyDescent="0.2">
      <c r="I88"/>
      <c r="J88"/>
      <c r="L88"/>
      <c r="M88"/>
      <c r="AA88"/>
      <c r="AT88" s="42"/>
    </row>
    <row r="89" spans="1:46" ht="19" x14ac:dyDescent="0.25">
      <c r="A89" s="1"/>
      <c r="B89" s="32" t="s">
        <v>0</v>
      </c>
      <c r="C89" s="13"/>
      <c r="D89" s="13"/>
      <c r="E89" s="13"/>
      <c r="F89" s="13"/>
      <c r="G89" s="13"/>
      <c r="I89"/>
      <c r="L89"/>
      <c r="M89"/>
      <c r="AA89"/>
      <c r="AT89" s="42"/>
    </row>
    <row r="90" spans="1:46" x14ac:dyDescent="0.2">
      <c r="B90" s="6" t="s">
        <v>33</v>
      </c>
      <c r="C90" s="7" t="s">
        <v>34</v>
      </c>
      <c r="D90" s="7" t="s">
        <v>35</v>
      </c>
      <c r="E90" s="30"/>
      <c r="F90" s="30"/>
      <c r="G90" s="30"/>
      <c r="I90"/>
      <c r="L90"/>
      <c r="M90"/>
      <c r="AA90"/>
      <c r="AT90" s="42"/>
    </row>
    <row r="91" spans="1:46" x14ac:dyDescent="0.2">
      <c r="B91" s="42">
        <v>22.554492950439453</v>
      </c>
      <c r="C91" s="42">
        <v>21.309545516967773</v>
      </c>
      <c r="D91" s="42">
        <v>22.458810806274414</v>
      </c>
      <c r="E91" s="36"/>
      <c r="F91" s="36"/>
      <c r="G91" s="36"/>
      <c r="I91"/>
      <c r="L91"/>
      <c r="M91"/>
      <c r="AA91"/>
      <c r="AT91" s="42"/>
    </row>
    <row r="92" spans="1:46" x14ac:dyDescent="0.2">
      <c r="B92" s="42">
        <v>22.398162841796875</v>
      </c>
      <c r="C92" s="42">
        <v>21.258102416992188</v>
      </c>
      <c r="D92" s="42">
        <v>22.583444595336914</v>
      </c>
      <c r="E92" s="36"/>
      <c r="F92" s="36"/>
      <c r="G92" s="36"/>
      <c r="I92"/>
      <c r="L92"/>
      <c r="M92"/>
      <c r="AA92"/>
      <c r="AT92" s="42"/>
    </row>
    <row r="93" spans="1:46" x14ac:dyDescent="0.2">
      <c r="B93" s="42">
        <v>22.328022003173828</v>
      </c>
      <c r="C93" s="42">
        <v>21.4637451171875</v>
      </c>
      <c r="D93" s="42">
        <v>22.375785827636719</v>
      </c>
      <c r="E93" s="36"/>
      <c r="F93" s="36"/>
      <c r="G93" s="36"/>
      <c r="I93"/>
      <c r="L93"/>
      <c r="M93"/>
      <c r="AT93" s="42"/>
    </row>
    <row r="94" spans="1:46" x14ac:dyDescent="0.2">
      <c r="A94" s="17" t="s">
        <v>3</v>
      </c>
      <c r="B94" s="29">
        <f t="shared" ref="B94:D94" si="27">AVERAGE(B91:B93)</f>
        <v>22.426892598470051</v>
      </c>
      <c r="C94" s="28">
        <f t="shared" si="27"/>
        <v>21.34379768371582</v>
      </c>
      <c r="D94" s="28">
        <f t="shared" si="27"/>
        <v>22.472680409749348</v>
      </c>
      <c r="E94" s="18"/>
      <c r="F94" s="33"/>
      <c r="G94" s="33"/>
      <c r="I94"/>
      <c r="K94"/>
      <c r="L94"/>
      <c r="M94"/>
      <c r="AT94" s="42"/>
    </row>
    <row r="95" spans="1:46" x14ac:dyDescent="0.2">
      <c r="A95" s="17" t="s">
        <v>5</v>
      </c>
      <c r="B95" s="5">
        <f>B94-B94</f>
        <v>0</v>
      </c>
      <c r="C95" s="21">
        <f>C94-B94</f>
        <v>-1.0830949147542306</v>
      </c>
      <c r="D95" s="21">
        <f>D94-B94</f>
        <v>4.5787811279296875E-2</v>
      </c>
      <c r="E95" s="5"/>
      <c r="F95" s="5"/>
      <c r="G95" s="5"/>
      <c r="I95"/>
      <c r="K95"/>
      <c r="L95"/>
      <c r="AT95" s="42"/>
    </row>
    <row r="96" spans="1:46" x14ac:dyDescent="0.2">
      <c r="A96" s="17" t="s">
        <v>7</v>
      </c>
      <c r="B96" s="5">
        <f t="shared" ref="B96:D96" si="28">2^-B95</f>
        <v>1</v>
      </c>
      <c r="C96" s="21">
        <f t="shared" si="28"/>
        <v>2.1185760456770133</v>
      </c>
      <c r="D96" s="21">
        <f t="shared" si="28"/>
        <v>0.96876066214280088</v>
      </c>
      <c r="E96" s="5"/>
      <c r="F96" s="5"/>
      <c r="G96" s="5"/>
      <c r="I96"/>
      <c r="K96"/>
      <c r="L96"/>
    </row>
    <row r="97" spans="1:12" x14ac:dyDescent="0.2">
      <c r="B97" s="13"/>
      <c r="C97" s="13"/>
      <c r="D97" s="13"/>
      <c r="E97" s="13"/>
      <c r="F97" s="13"/>
      <c r="G97" s="13"/>
      <c r="I97"/>
      <c r="K97"/>
      <c r="L97"/>
    </row>
    <row r="98" spans="1:12" x14ac:dyDescent="0.2">
      <c r="B98" s="6" t="s">
        <v>36</v>
      </c>
      <c r="C98" s="7" t="s">
        <v>37</v>
      </c>
      <c r="D98" s="7" t="s">
        <v>38</v>
      </c>
      <c r="E98" s="30"/>
      <c r="F98" s="30"/>
      <c r="G98" s="30"/>
      <c r="I98"/>
      <c r="L98"/>
    </row>
    <row r="99" spans="1:12" x14ac:dyDescent="0.2">
      <c r="B99" s="42">
        <v>20.714864730834961</v>
      </c>
      <c r="C99" s="42">
        <v>21.743024826049805</v>
      </c>
      <c r="D99" s="42">
        <v>25.218416213989258</v>
      </c>
      <c r="E99" s="36"/>
      <c r="F99" s="36"/>
      <c r="G99" s="36"/>
      <c r="I99"/>
      <c r="L99"/>
    </row>
    <row r="100" spans="1:12" x14ac:dyDescent="0.2">
      <c r="B100" s="42">
        <v>20.705694198608398</v>
      </c>
      <c r="C100" s="42">
        <v>21.771030426025391</v>
      </c>
      <c r="D100" s="42">
        <v>25.105438232421875</v>
      </c>
      <c r="E100" s="36"/>
      <c r="F100" s="36"/>
      <c r="G100" s="36"/>
      <c r="I100"/>
      <c r="L100"/>
    </row>
    <row r="101" spans="1:12" x14ac:dyDescent="0.2">
      <c r="B101" s="42">
        <v>20.733554840087891</v>
      </c>
      <c r="C101" s="42">
        <v>21.684310913085938</v>
      </c>
      <c r="D101" s="42">
        <v>25.083209991455078</v>
      </c>
      <c r="E101" s="36"/>
      <c r="F101" s="36"/>
      <c r="G101" s="36"/>
      <c r="I101"/>
    </row>
    <row r="102" spans="1:12" x14ac:dyDescent="0.2">
      <c r="A102" s="17" t="s">
        <v>3</v>
      </c>
      <c r="B102" s="18">
        <f t="shared" ref="B102:D102" si="29">AVERAGE(B99:B101)</f>
        <v>20.718037923177082</v>
      </c>
      <c r="C102" s="20">
        <f t="shared" si="29"/>
        <v>21.732788721720379</v>
      </c>
      <c r="D102" s="19">
        <f t="shared" si="29"/>
        <v>25.135688145955402</v>
      </c>
      <c r="E102" s="18"/>
      <c r="F102" s="18"/>
      <c r="G102" s="18"/>
      <c r="I102"/>
    </row>
    <row r="103" spans="1:12" x14ac:dyDescent="0.2">
      <c r="A103" s="17" t="s">
        <v>5</v>
      </c>
      <c r="B103" s="5">
        <f>B102-B102</f>
        <v>0</v>
      </c>
      <c r="C103" s="21">
        <f>C102-B102</f>
        <v>1.0147507985432966</v>
      </c>
      <c r="D103" s="21">
        <f>D102-B102</f>
        <v>4.4176502227783203</v>
      </c>
      <c r="E103" s="5"/>
      <c r="F103" s="5"/>
      <c r="G103" s="5"/>
      <c r="I103"/>
    </row>
    <row r="104" spans="1:12" x14ac:dyDescent="0.2">
      <c r="A104" s="17" t="s">
        <v>7</v>
      </c>
      <c r="B104" s="5">
        <f t="shared" ref="B104:D104" si="30">2^-B103</f>
        <v>1</v>
      </c>
      <c r="C104" s="21">
        <f t="shared" si="30"/>
        <v>0.49491380891375669</v>
      </c>
      <c r="D104" s="21">
        <f t="shared" si="30"/>
        <v>4.6790186106902866E-2</v>
      </c>
      <c r="E104" s="5"/>
      <c r="F104" s="5"/>
      <c r="G104" s="5"/>
      <c r="I104"/>
    </row>
    <row r="105" spans="1:12" x14ac:dyDescent="0.2">
      <c r="B105" s="13"/>
      <c r="C105" s="13"/>
      <c r="D105" s="13"/>
      <c r="E105" s="13"/>
      <c r="F105" s="13"/>
      <c r="G105" s="13"/>
      <c r="I105"/>
    </row>
    <row r="106" spans="1:12" x14ac:dyDescent="0.2">
      <c r="B106" s="6" t="s">
        <v>39</v>
      </c>
      <c r="C106" s="7" t="s">
        <v>40</v>
      </c>
      <c r="D106" s="7" t="s">
        <v>41</v>
      </c>
      <c r="E106" s="30"/>
      <c r="F106" s="30"/>
      <c r="G106" s="30"/>
      <c r="I106"/>
    </row>
    <row r="107" spans="1:12" x14ac:dyDescent="0.2">
      <c r="B107" s="42">
        <v>22.813346862792969</v>
      </c>
      <c r="C107" s="42">
        <v>21.351091384887695</v>
      </c>
      <c r="D107" s="42">
        <v>22.854394912719727</v>
      </c>
      <c r="E107" s="36"/>
      <c r="F107" s="36"/>
      <c r="G107" s="36"/>
      <c r="I107"/>
    </row>
    <row r="108" spans="1:12" x14ac:dyDescent="0.2">
      <c r="B108" s="42">
        <v>22.786087036132812</v>
      </c>
      <c r="C108" s="42">
        <v>21.331336975097656</v>
      </c>
      <c r="D108" s="42">
        <v>22.836635589599609</v>
      </c>
      <c r="E108" s="36"/>
      <c r="F108" s="36"/>
      <c r="G108" s="36"/>
      <c r="I108"/>
    </row>
    <row r="109" spans="1:12" x14ac:dyDescent="0.2">
      <c r="B109" s="42">
        <v>22.79368782043457</v>
      </c>
      <c r="C109" s="42">
        <v>21.441141128540039</v>
      </c>
      <c r="D109" s="42">
        <v>22.681785583496094</v>
      </c>
      <c r="E109" s="36"/>
      <c r="F109" s="36"/>
      <c r="G109" s="36"/>
      <c r="I109"/>
    </row>
    <row r="110" spans="1:12" x14ac:dyDescent="0.2">
      <c r="A110" s="17" t="s">
        <v>3</v>
      </c>
      <c r="B110" s="27">
        <f>AVERAGE(B107:B109)</f>
        <v>22.797707239786785</v>
      </c>
      <c r="C110" s="28">
        <f t="shared" ref="C110:D110" si="31">AVERAGE(C107:C109)</f>
        <v>21.374523162841797</v>
      </c>
      <c r="D110" s="20">
        <f t="shared" si="31"/>
        <v>22.790938695271809</v>
      </c>
      <c r="E110" s="18"/>
      <c r="F110" s="18"/>
      <c r="G110" s="18"/>
    </row>
    <row r="111" spans="1:12" x14ac:dyDescent="0.2">
      <c r="A111" s="17" t="s">
        <v>5</v>
      </c>
      <c r="B111" s="5">
        <f>B110-B110</f>
        <v>0</v>
      </c>
      <c r="C111" s="21">
        <f>C110-B110</f>
        <v>-1.4231840769449882</v>
      </c>
      <c r="D111" s="21">
        <f>D110-B110</f>
        <v>-6.7685445149763268E-3</v>
      </c>
      <c r="E111" s="5"/>
      <c r="F111" s="5"/>
      <c r="G111" s="5"/>
    </row>
    <row r="112" spans="1:12" x14ac:dyDescent="0.2">
      <c r="A112" s="17" t="s">
        <v>7</v>
      </c>
      <c r="B112" s="5">
        <f t="shared" ref="B112:D112" si="32">2^-B111</f>
        <v>1</v>
      </c>
      <c r="C112" s="21">
        <f t="shared" si="32"/>
        <v>2.6817673345040647</v>
      </c>
      <c r="D112" s="21">
        <f t="shared" si="32"/>
        <v>1.004702620322222</v>
      </c>
      <c r="E112" s="5"/>
      <c r="F112" s="5"/>
      <c r="G112" s="5"/>
    </row>
    <row r="114" spans="1:11" x14ac:dyDescent="0.2">
      <c r="B114" s="6" t="s">
        <v>42</v>
      </c>
      <c r="C114" s="7" t="s">
        <v>43</v>
      </c>
      <c r="D114" s="7" t="s">
        <v>44</v>
      </c>
    </row>
    <row r="115" spans="1:11" x14ac:dyDescent="0.2">
      <c r="B115" s="42">
        <v>21.046085357666016</v>
      </c>
      <c r="C115" s="42"/>
      <c r="D115" s="42">
        <v>23.094522476196289</v>
      </c>
    </row>
    <row r="116" spans="1:11" x14ac:dyDescent="0.2">
      <c r="B116" s="42">
        <v>21.360177993774414</v>
      </c>
      <c r="C116" s="42">
        <v>21.491025924682617</v>
      </c>
      <c r="D116" s="42">
        <v>23.098045349121094</v>
      </c>
      <c r="K116"/>
    </row>
    <row r="117" spans="1:11" x14ac:dyDescent="0.2">
      <c r="B117" s="42">
        <v>21.510578155517578</v>
      </c>
      <c r="C117" s="42">
        <v>21.443477630615234</v>
      </c>
      <c r="D117" s="42"/>
      <c r="K117"/>
    </row>
    <row r="118" spans="1:11" x14ac:dyDescent="0.2">
      <c r="A118" s="17" t="s">
        <v>3</v>
      </c>
      <c r="B118" s="27">
        <f>AVERAGE(B115:B117)</f>
        <v>21.305613835652668</v>
      </c>
      <c r="C118" s="28">
        <f t="shared" ref="C118:D118" si="33">AVERAGE(C115:C117)</f>
        <v>21.467251777648926</v>
      </c>
      <c r="D118" s="20">
        <f t="shared" si="33"/>
        <v>23.096283912658691</v>
      </c>
      <c r="K118"/>
    </row>
    <row r="119" spans="1:11" x14ac:dyDescent="0.2">
      <c r="A119" s="17" t="s">
        <v>5</v>
      </c>
      <c r="B119" s="5">
        <f>B118-B118</f>
        <v>0</v>
      </c>
      <c r="C119" s="21">
        <f>C118-B118</f>
        <v>0.16163794199625769</v>
      </c>
      <c r="D119" s="21">
        <f>D118-B118</f>
        <v>1.7906700770060233</v>
      </c>
    </row>
    <row r="120" spans="1:11" x14ac:dyDescent="0.2">
      <c r="A120" s="17" t="s">
        <v>7</v>
      </c>
      <c r="B120" s="5">
        <f t="shared" ref="B120:D120" si="34">2^-B119</f>
        <v>1</v>
      </c>
      <c r="C120" s="21">
        <f t="shared" si="34"/>
        <v>0.89400949436832522</v>
      </c>
      <c r="D120" s="21">
        <f t="shared" si="34"/>
        <v>0.28903776773910556</v>
      </c>
    </row>
    <row r="137" spans="1:11" x14ac:dyDescent="0.2">
      <c r="K137"/>
    </row>
    <row r="138" spans="1:11" x14ac:dyDescent="0.2">
      <c r="B138" s="30"/>
      <c r="C138" s="30"/>
      <c r="D138" s="30"/>
      <c r="E138" s="30"/>
      <c r="F138" s="30"/>
      <c r="G138" s="30"/>
      <c r="K138"/>
    </row>
    <row r="139" spans="1:11" x14ac:dyDescent="0.2">
      <c r="K139"/>
    </row>
    <row r="142" spans="1:11" x14ac:dyDescent="0.2">
      <c r="A142" s="17"/>
      <c r="B142" s="29"/>
      <c r="C142" s="33"/>
      <c r="D142" s="33"/>
      <c r="E142" s="18"/>
      <c r="F142" s="33"/>
      <c r="G142" s="33"/>
    </row>
    <row r="143" spans="1:11" x14ac:dyDescent="0.2">
      <c r="A143" s="17"/>
      <c r="B143" s="5"/>
      <c r="C143" s="5"/>
      <c r="D143" s="5"/>
      <c r="E143" s="5"/>
      <c r="F143" s="5"/>
      <c r="G143" s="5"/>
    </row>
    <row r="144" spans="1:11" x14ac:dyDescent="0.2">
      <c r="A144" s="17"/>
      <c r="B144" s="5"/>
      <c r="C144" s="5"/>
      <c r="D144" s="5"/>
      <c r="E144" s="5"/>
      <c r="F144" s="5"/>
      <c r="G144" s="5"/>
    </row>
    <row r="158" spans="10:11" x14ac:dyDescent="0.2">
      <c r="J158"/>
      <c r="K158"/>
    </row>
    <row r="159" spans="10:11" x14ac:dyDescent="0.2">
      <c r="J159"/>
      <c r="K159"/>
    </row>
    <row r="160" spans="10:11" x14ac:dyDescent="0.2">
      <c r="J160"/>
      <c r="K160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60"/>
  <sheetViews>
    <sheetView tabSelected="1" topLeftCell="I3" zoomScale="73" zoomScaleNormal="73" workbookViewId="0">
      <selection activeCell="AA12" sqref="AA12"/>
    </sheetView>
  </sheetViews>
  <sheetFormatPr baseColWidth="10" defaultColWidth="11.5" defaultRowHeight="15" x14ac:dyDescent="0.2"/>
  <cols>
    <col min="1" max="1" width="11.5" style="3"/>
    <col min="2" max="2" width="13.5" style="3" customWidth="1"/>
    <col min="3" max="7" width="11.5" style="3"/>
    <col min="8" max="8" width="5.5" style="3" customWidth="1"/>
    <col min="9" max="9" width="7.6640625" style="3" customWidth="1"/>
    <col min="10" max="10" width="8.83203125" style="3" customWidth="1"/>
    <col min="11" max="11" width="9.5" style="3" customWidth="1"/>
    <col min="12" max="13" width="10.1640625" style="3" customWidth="1"/>
    <col min="14" max="15" width="10" style="3" customWidth="1"/>
    <col min="16" max="16" width="13" style="3" customWidth="1"/>
    <col min="17" max="17" width="8" style="3" customWidth="1"/>
    <col min="18" max="18" width="9.83203125" style="3" customWidth="1"/>
    <col min="19" max="19" width="10" style="3" customWidth="1"/>
    <col min="20" max="21" width="9.33203125" style="3" customWidth="1"/>
    <col min="22" max="23" width="9.1640625" style="3" customWidth="1"/>
    <col min="24" max="25" width="11.5" style="3"/>
    <col min="26" max="26" width="14.33203125" style="3" customWidth="1"/>
    <col min="27" max="16384" width="11.5" style="3"/>
  </cols>
  <sheetData>
    <row r="1" spans="1:40" ht="20" thickBot="1" x14ac:dyDescent="0.3">
      <c r="A1" s="1" t="s">
        <v>63</v>
      </c>
      <c r="B1" s="2" t="s">
        <v>0</v>
      </c>
      <c r="I1" s="4"/>
      <c r="P1" s="5"/>
      <c r="Q1" s="5"/>
      <c r="AA1" s="3" t="s">
        <v>64</v>
      </c>
    </row>
    <row r="2" spans="1:40" x14ac:dyDescent="0.2">
      <c r="B2" s="6" t="s">
        <v>13</v>
      </c>
      <c r="C2" s="7" t="s">
        <v>14</v>
      </c>
      <c r="D2" s="7" t="s">
        <v>15</v>
      </c>
      <c r="E2" s="30"/>
      <c r="F2" s="30"/>
      <c r="G2" s="30"/>
      <c r="I2" s="8" t="s">
        <v>16</v>
      </c>
      <c r="J2" s="9">
        <v>1</v>
      </c>
      <c r="K2" s="9">
        <v>2</v>
      </c>
      <c r="L2" s="9">
        <v>3</v>
      </c>
      <c r="M2" s="9"/>
      <c r="N2" s="9"/>
      <c r="O2" s="9"/>
      <c r="P2" s="10" t="s">
        <v>1</v>
      </c>
      <c r="Q2" s="10"/>
      <c r="R2" s="9" t="s">
        <v>10</v>
      </c>
      <c r="S2" s="9" t="s">
        <v>11</v>
      </c>
      <c r="T2" s="9" t="s">
        <v>12</v>
      </c>
      <c r="U2" s="9"/>
      <c r="V2" s="9"/>
      <c r="W2" s="11"/>
      <c r="AA2" s="3" t="s">
        <v>9</v>
      </c>
      <c r="AB2" s="3" t="s">
        <v>46</v>
      </c>
      <c r="AC2" s="3" t="s">
        <v>47</v>
      </c>
    </row>
    <row r="3" spans="1:40" x14ac:dyDescent="0.2">
      <c r="B3" s="34">
        <v>21.542484283447266</v>
      </c>
      <c r="C3" s="34"/>
      <c r="D3" s="34">
        <v>21.182065963745117</v>
      </c>
      <c r="E3" s="36"/>
      <c r="F3" s="36"/>
      <c r="G3" s="36"/>
      <c r="I3" s="12"/>
      <c r="J3" s="13" t="s">
        <v>2</v>
      </c>
      <c r="P3" s="5"/>
      <c r="Q3" s="5"/>
      <c r="W3" s="14"/>
      <c r="Z3" s="3" t="s">
        <v>16</v>
      </c>
      <c r="AA3" s="3">
        <v>13.528317753311093</v>
      </c>
      <c r="AB3" s="3">
        <v>38.933300186804416</v>
      </c>
      <c r="AC3" s="3">
        <v>47.538382059884491</v>
      </c>
      <c r="AK3" s="15"/>
      <c r="AL3" s="15"/>
      <c r="AM3" s="15"/>
      <c r="AN3" s="15"/>
    </row>
    <row r="4" spans="1:40" x14ac:dyDescent="0.2">
      <c r="B4" s="34">
        <v>21.561603546142578</v>
      </c>
      <c r="C4" s="34">
        <v>19.000272750854492</v>
      </c>
      <c r="D4" s="34">
        <v>21.060937881469727</v>
      </c>
      <c r="E4" s="36"/>
      <c r="F4" s="36"/>
      <c r="G4" s="36"/>
      <c r="I4" s="12"/>
      <c r="J4">
        <v>1</v>
      </c>
      <c r="K4" s="3">
        <v>2.1597380986460584</v>
      </c>
      <c r="L4">
        <v>0.39677279500072471</v>
      </c>
      <c r="M4"/>
      <c r="P4" s="5">
        <f>SUM(J4:O4)</f>
        <v>3.5565108936467831</v>
      </c>
      <c r="Q4" s="5"/>
      <c r="R4" s="15">
        <f>J4/P4*100</f>
        <v>28.11744515632898</v>
      </c>
      <c r="S4" s="15">
        <f>K4/P4*100</f>
        <v>60.726317540714781</v>
      </c>
      <c r="T4" s="15">
        <f>L4/P4*100</f>
        <v>11.156237302956239</v>
      </c>
      <c r="U4" s="15"/>
      <c r="V4" s="15"/>
      <c r="W4" s="15"/>
      <c r="Z4" s="3" t="s">
        <v>17</v>
      </c>
      <c r="AA4" s="3">
        <v>52.332616257843725</v>
      </c>
      <c r="AB4" s="3">
        <v>31.080382565960669</v>
      </c>
      <c r="AC4" s="3">
        <v>16.587001176195617</v>
      </c>
      <c r="AK4" s="15"/>
      <c r="AL4" s="15"/>
      <c r="AM4" s="15"/>
      <c r="AN4" s="15"/>
    </row>
    <row r="5" spans="1:40" x14ac:dyDescent="0.2">
      <c r="B5" s="34"/>
      <c r="C5" s="34">
        <v>18.832057952880859</v>
      </c>
      <c r="D5" s="34">
        <v>20.974641799926758</v>
      </c>
      <c r="E5" s="36"/>
      <c r="F5" s="36"/>
      <c r="G5" s="36"/>
      <c r="I5" s="12"/>
      <c r="J5" s="13" t="s">
        <v>63</v>
      </c>
      <c r="P5" s="5"/>
      <c r="Q5" s="5"/>
      <c r="W5" s="14"/>
      <c r="X5" s="16">
        <f>SUM(R4:W4)</f>
        <v>100</v>
      </c>
      <c r="Y5" s="16"/>
      <c r="Z5" s="3" t="s">
        <v>18</v>
      </c>
      <c r="AA5" s="3">
        <v>72.250422450469529</v>
      </c>
      <c r="AB5" s="3">
        <v>6.1596765655439851</v>
      </c>
      <c r="AC5" s="3">
        <v>21.589900983986471</v>
      </c>
      <c r="AK5" s="15"/>
      <c r="AL5" s="15"/>
      <c r="AM5" s="15"/>
      <c r="AN5" s="15"/>
    </row>
    <row r="6" spans="1:40" x14ac:dyDescent="0.2">
      <c r="A6" s="17" t="s">
        <v>3</v>
      </c>
      <c r="B6" s="18">
        <f>AVERAGE(B3:B5)</f>
        <v>21.552043914794922</v>
      </c>
      <c r="C6" s="19">
        <f t="shared" ref="C6:D6" si="0">AVERAGE(C3:C5)</f>
        <v>18.916165351867676</v>
      </c>
      <c r="D6" s="19">
        <f t="shared" si="0"/>
        <v>21.072548548380535</v>
      </c>
      <c r="E6" s="18"/>
      <c r="F6" s="33"/>
      <c r="G6" s="33"/>
      <c r="I6" s="12" t="s">
        <v>4</v>
      </c>
      <c r="J6" s="5">
        <v>1</v>
      </c>
      <c r="K6" s="5">
        <v>6.2155349432774081</v>
      </c>
      <c r="L6" s="5">
        <v>1.3942558907663276</v>
      </c>
      <c r="M6" s="5"/>
      <c r="N6" s="5"/>
      <c r="O6" s="5"/>
      <c r="P6" s="5">
        <f>SUM(J6:O6)</f>
        <v>8.6097908340437357</v>
      </c>
      <c r="Q6" s="5"/>
      <c r="R6" s="15">
        <f>J6/P6*100</f>
        <v>11.614684018175305</v>
      </c>
      <c r="S6" s="15">
        <f>K6/P6*100</f>
        <v>72.191474370094255</v>
      </c>
      <c r="T6" s="15">
        <f>L6/P6*100</f>
        <v>16.193841611730438</v>
      </c>
      <c r="U6" s="15"/>
      <c r="V6" s="15"/>
      <c r="W6" s="15"/>
      <c r="Z6" s="3" t="s">
        <v>32</v>
      </c>
      <c r="AA6" s="3">
        <v>37.844976386296516</v>
      </c>
      <c r="AB6" s="3">
        <v>21.376798700199508</v>
      </c>
      <c r="AC6" s="3">
        <v>40.778224913503962</v>
      </c>
      <c r="AK6" s="15"/>
    </row>
    <row r="7" spans="1:40" ht="16" thickBot="1" x14ac:dyDescent="0.25">
      <c r="A7" s="17" t="s">
        <v>5</v>
      </c>
      <c r="B7" s="5">
        <f>B6-B6</f>
        <v>0</v>
      </c>
      <c r="C7" s="21">
        <f>C6-B6</f>
        <v>-2.6358785629272461</v>
      </c>
      <c r="D7" s="21">
        <f>D6-B6</f>
        <v>-0.47949536641438684</v>
      </c>
      <c r="E7" s="5"/>
      <c r="F7" s="5"/>
      <c r="G7" s="5"/>
      <c r="I7" s="22" t="s">
        <v>6</v>
      </c>
      <c r="J7" s="23">
        <f t="shared" ref="J7:L7" si="1">J6/J4</f>
        <v>1</v>
      </c>
      <c r="K7" s="23">
        <f t="shared" si="1"/>
        <v>2.8779114223034412</v>
      </c>
      <c r="L7" s="23">
        <f t="shared" si="1"/>
        <v>3.5139906473773763</v>
      </c>
      <c r="M7" s="23"/>
      <c r="N7" s="23"/>
      <c r="O7" s="23"/>
      <c r="P7" s="23">
        <f>SUM(J7:O7)</f>
        <v>7.3919020696808175</v>
      </c>
      <c r="Q7" s="23"/>
      <c r="R7" s="24">
        <f>J7/P7*100</f>
        <v>13.528317753311093</v>
      </c>
      <c r="S7" s="24">
        <f>K7/P7*100</f>
        <v>38.933300186804416</v>
      </c>
      <c r="T7" s="24">
        <f>L7/P7*100</f>
        <v>47.538382059884491</v>
      </c>
      <c r="U7" s="24"/>
      <c r="V7" s="24"/>
      <c r="W7" s="24"/>
      <c r="X7" s="16">
        <f>SUM(R6:W6)</f>
        <v>100</v>
      </c>
      <c r="Y7" s="16"/>
      <c r="Z7" s="3" t="s">
        <v>27</v>
      </c>
      <c r="AA7" s="3">
        <v>24.302338193387182</v>
      </c>
      <c r="AB7" s="3">
        <v>28.030803900272815</v>
      </c>
      <c r="AC7" s="3">
        <v>47.666857906339999</v>
      </c>
      <c r="AK7" s="15"/>
    </row>
    <row r="8" spans="1:40" ht="16" thickBot="1" x14ac:dyDescent="0.25">
      <c r="A8" s="17" t="s">
        <v>7</v>
      </c>
      <c r="B8" s="5">
        <f t="shared" ref="B8:D8" si="2">2^-B7</f>
        <v>1</v>
      </c>
      <c r="C8" s="21">
        <f t="shared" si="2"/>
        <v>6.2155349432774081</v>
      </c>
      <c r="D8" s="21">
        <f t="shared" si="2"/>
        <v>1.3942558907663276</v>
      </c>
      <c r="E8" s="5"/>
      <c r="F8" s="5"/>
      <c r="G8" s="5"/>
      <c r="P8" s="5"/>
      <c r="Q8" s="5"/>
      <c r="X8" s="16">
        <f>SUM(R7:W7)</f>
        <v>100</v>
      </c>
      <c r="Y8" s="16"/>
      <c r="Z8" s="3" t="s">
        <v>28</v>
      </c>
      <c r="AA8" s="3">
        <v>58.831806453468438</v>
      </c>
      <c r="AB8" s="3">
        <v>20.918192523396414</v>
      </c>
      <c r="AC8" s="3">
        <v>20.250001023135152</v>
      </c>
      <c r="AK8" s="15"/>
    </row>
    <row r="9" spans="1:40" x14ac:dyDescent="0.2">
      <c r="B9" s="5"/>
      <c r="C9" s="5"/>
      <c r="D9" s="5"/>
      <c r="E9" s="5"/>
      <c r="F9" s="5"/>
      <c r="G9" s="5"/>
      <c r="I9" s="8" t="s">
        <v>17</v>
      </c>
      <c r="J9" s="9">
        <v>1</v>
      </c>
      <c r="K9" s="9">
        <v>2</v>
      </c>
      <c r="L9" s="9">
        <v>3</v>
      </c>
      <c r="M9" s="9"/>
      <c r="N9" s="9"/>
      <c r="O9" s="9"/>
      <c r="P9" s="10" t="s">
        <v>1</v>
      </c>
      <c r="Q9" s="10"/>
      <c r="R9" s="9" t="s">
        <v>10</v>
      </c>
      <c r="S9" s="9" t="s">
        <v>11</v>
      </c>
      <c r="T9" s="9" t="s">
        <v>12</v>
      </c>
      <c r="U9" s="9"/>
      <c r="V9" s="9"/>
      <c r="W9" s="11"/>
      <c r="Z9" s="3" t="s">
        <v>29</v>
      </c>
      <c r="AA9" s="3">
        <v>57.826660065343141</v>
      </c>
      <c r="AB9" s="3">
        <v>23.690131596208708</v>
      </c>
      <c r="AC9" s="3">
        <v>18.483208338448158</v>
      </c>
      <c r="AK9" s="15"/>
    </row>
    <row r="10" spans="1:40" x14ac:dyDescent="0.2">
      <c r="B10" s="6" t="s">
        <v>19</v>
      </c>
      <c r="C10" s="7" t="s">
        <v>20</v>
      </c>
      <c r="D10" s="7" t="s">
        <v>21</v>
      </c>
      <c r="E10" s="30"/>
      <c r="F10" s="30"/>
      <c r="G10" s="30"/>
      <c r="I10" s="12"/>
      <c r="J10" s="13" t="s">
        <v>2</v>
      </c>
      <c r="P10" s="5"/>
      <c r="Q10" s="5"/>
      <c r="W10" s="14"/>
    </row>
    <row r="11" spans="1:40" x14ac:dyDescent="0.2">
      <c r="B11" s="34">
        <v>19.984720230102539</v>
      </c>
      <c r="C11" s="34"/>
      <c r="D11" s="34"/>
      <c r="E11" s="36"/>
      <c r="F11" s="36"/>
      <c r="G11" s="36"/>
      <c r="I11" s="12"/>
      <c r="J11" s="34">
        <v>1</v>
      </c>
      <c r="K11" s="34">
        <v>0.68549225699362426</v>
      </c>
      <c r="L11" s="34">
        <v>0.31843458936115104</v>
      </c>
      <c r="M11" s="34"/>
      <c r="N11" s="34"/>
      <c r="O11" s="34"/>
      <c r="P11" s="5">
        <f>SUM(J11:O11)</f>
        <v>2.003926846354775</v>
      </c>
      <c r="Q11" s="5"/>
      <c r="R11" s="15">
        <f>J11/P11*100</f>
        <v>49.902021214948093</v>
      </c>
      <c r="S11" s="15">
        <f>K11/P11*100</f>
        <v>34.20744915117848</v>
      </c>
      <c r="T11" s="15">
        <f>L11/P11*100</f>
        <v>15.890529633873443</v>
      </c>
      <c r="U11" s="15"/>
      <c r="V11" s="15"/>
      <c r="W11" s="15"/>
      <c r="Z11" s="25" t="s">
        <v>65</v>
      </c>
      <c r="AA11" s="25">
        <f>AVERAGE(AA3:AA5)</f>
        <v>46.037118820541451</v>
      </c>
      <c r="AB11" s="25">
        <f t="shared" ref="AB11:AC11" si="3">AVERAGE(AB3:AB5)</f>
        <v>25.391119772769688</v>
      </c>
      <c r="AC11" s="25">
        <f t="shared" si="3"/>
        <v>28.571761406688861</v>
      </c>
    </row>
    <row r="12" spans="1:40" x14ac:dyDescent="0.2">
      <c r="B12" s="34">
        <v>20.415563583374023</v>
      </c>
      <c r="C12" s="34">
        <v>21.796224594116211</v>
      </c>
      <c r="D12" s="34">
        <v>23.525720596313477</v>
      </c>
      <c r="E12" s="36"/>
      <c r="F12" s="36"/>
      <c r="G12" s="36"/>
      <c r="I12" s="12"/>
      <c r="J12" s="13" t="s">
        <v>63</v>
      </c>
      <c r="P12" s="5"/>
      <c r="Q12" s="5"/>
      <c r="W12" s="14"/>
      <c r="X12" s="16">
        <f>SUM(R11:W11)</f>
        <v>100.00000000000001</v>
      </c>
      <c r="Y12" s="16"/>
      <c r="Z12" s="25" t="s">
        <v>66</v>
      </c>
      <c r="AA12" s="26">
        <f>AVERAGE(AA6:AA9)</f>
        <v>44.701445274623815</v>
      </c>
      <c r="AB12" s="26">
        <f>AVERAGE(AB6:AB9)</f>
        <v>23.503981680019365</v>
      </c>
      <c r="AC12" s="26">
        <f>AVERAGE(AC6:AC9)</f>
        <v>31.79457304535682</v>
      </c>
      <c r="AE12" s="35"/>
      <c r="AJ12" s="35"/>
      <c r="AK12" s="35"/>
      <c r="AL12" s="35"/>
      <c r="AM12" s="35"/>
      <c r="AN12" s="35"/>
    </row>
    <row r="13" spans="1:40" x14ac:dyDescent="0.2">
      <c r="B13" s="34">
        <v>20.812259674072266</v>
      </c>
      <c r="C13" s="34">
        <v>21.605125427246094</v>
      </c>
      <c r="D13" s="34">
        <v>23.899818420410156</v>
      </c>
      <c r="E13" s="36"/>
      <c r="F13" s="36"/>
      <c r="G13" s="36"/>
      <c r="I13" s="12" t="s">
        <v>4</v>
      </c>
      <c r="J13" s="5">
        <v>1</v>
      </c>
      <c r="K13" s="5">
        <v>0.40711439856921694</v>
      </c>
      <c r="L13" s="5">
        <v>0.10092892895418969</v>
      </c>
      <c r="M13" s="5"/>
      <c r="N13" s="5"/>
      <c r="O13" s="5"/>
      <c r="P13" s="5">
        <f>SUM(J13:O13)</f>
        <v>1.5080433275234066</v>
      </c>
      <c r="Q13" s="5"/>
      <c r="R13" s="15">
        <f>J13/P13*100</f>
        <v>66.31109211180663</v>
      </c>
      <c r="S13" s="15">
        <f>K13/P13*100</f>
        <v>26.996200383566105</v>
      </c>
      <c r="T13" s="15">
        <f>L13/P13*100</f>
        <v>6.6927075046272595</v>
      </c>
      <c r="U13" s="15"/>
      <c r="V13" s="15"/>
      <c r="W13" s="15"/>
      <c r="Z13" s="3" t="s">
        <v>22</v>
      </c>
      <c r="AA13">
        <f>STDEV(AA3:AA5)</f>
        <v>29.862959682578659</v>
      </c>
      <c r="AB13">
        <f>STDEV(AB3:AB5)</f>
        <v>17.11149860954616</v>
      </c>
      <c r="AC13">
        <f>STDEV(AC3:AC5)</f>
        <v>16.614956390955978</v>
      </c>
      <c r="AD13" s="35"/>
      <c r="AE13" s="35"/>
      <c r="AJ13" s="35"/>
      <c r="AK13" s="35"/>
      <c r="AL13" s="35"/>
      <c r="AM13" s="35"/>
      <c r="AN13" s="35"/>
    </row>
    <row r="14" spans="1:40" ht="16" thickBot="1" x14ac:dyDescent="0.25">
      <c r="A14" s="17" t="s">
        <v>3</v>
      </c>
      <c r="B14" s="27">
        <f t="shared" ref="B14:D14" si="4">AVERAGE(B11:B13)</f>
        <v>20.404181162516277</v>
      </c>
      <c r="C14" s="28">
        <f t="shared" si="4"/>
        <v>21.700675010681152</v>
      </c>
      <c r="D14" s="20">
        <f t="shared" si="4"/>
        <v>23.712769508361816</v>
      </c>
      <c r="E14" s="18"/>
      <c r="F14" s="18"/>
      <c r="G14" s="33"/>
      <c r="I14" s="22" t="s">
        <v>6</v>
      </c>
      <c r="J14" s="23">
        <f t="shared" ref="J14:L14" si="5">J13/J11</f>
        <v>1</v>
      </c>
      <c r="K14" s="23">
        <f t="shared" si="5"/>
        <v>0.5939007981719675</v>
      </c>
      <c r="L14" s="23">
        <f t="shared" si="5"/>
        <v>0.31695340998185856</v>
      </c>
      <c r="M14" s="23"/>
      <c r="N14" s="23"/>
      <c r="O14" s="23"/>
      <c r="P14" s="23">
        <f>SUM(J14:O14)</f>
        <v>1.910854208153826</v>
      </c>
      <c r="Q14" s="23"/>
      <c r="R14" s="24">
        <f>J14/P14*100</f>
        <v>52.332616257843725</v>
      </c>
      <c r="S14" s="24">
        <f>K14/P14*100</f>
        <v>31.080382565960669</v>
      </c>
      <c r="T14" s="24">
        <f>L14/P14*100</f>
        <v>16.587001176195617</v>
      </c>
      <c r="U14" s="24"/>
      <c r="V14" s="24"/>
      <c r="W14" s="24"/>
      <c r="X14" s="16">
        <f>SUM(R13:W13)</f>
        <v>100</v>
      </c>
      <c r="Y14" s="16"/>
      <c r="Z14" s="3" t="s">
        <v>30</v>
      </c>
      <c r="AA14">
        <f>STDEV(AA6:AA9)</f>
        <v>16.684055319131073</v>
      </c>
      <c r="AB14">
        <f>STDEV(AB6:AB9)</f>
        <v>3.2525879028460563</v>
      </c>
      <c r="AC14">
        <f>STDEV(AC6:AC9)</f>
        <v>14.641322812879723</v>
      </c>
      <c r="AD14" s="35"/>
      <c r="AE14" s="35"/>
      <c r="AJ14" s="35"/>
      <c r="AK14" s="35"/>
      <c r="AL14" s="35"/>
      <c r="AM14" s="35"/>
      <c r="AN14" s="35"/>
    </row>
    <row r="15" spans="1:40" ht="16" thickBot="1" x14ac:dyDescent="0.25">
      <c r="A15" s="17" t="s">
        <v>5</v>
      </c>
      <c r="B15" s="5">
        <f>B14-B14</f>
        <v>0</v>
      </c>
      <c r="C15" s="21">
        <f>C14-B14</f>
        <v>1.2964938481648751</v>
      </c>
      <c r="D15" s="21">
        <f>D14-B14</f>
        <v>3.3085883458455392</v>
      </c>
      <c r="E15" s="5"/>
      <c r="F15" s="5"/>
      <c r="G15" s="5"/>
      <c r="K15" s="5"/>
      <c r="L15" s="5"/>
      <c r="M15" s="5"/>
      <c r="N15" s="5"/>
      <c r="O15" s="5"/>
      <c r="P15" s="5"/>
      <c r="Q15" s="5"/>
      <c r="S15" s="15"/>
      <c r="T15" s="15"/>
      <c r="U15" s="15"/>
      <c r="V15" s="15"/>
      <c r="W15" s="15"/>
      <c r="X15" s="16">
        <f>SUM(R14:W14)</f>
        <v>100.00000000000001</v>
      </c>
      <c r="Y15" s="16"/>
      <c r="Z15" s="25" t="s">
        <v>23</v>
      </c>
      <c r="AA15" s="26">
        <f>AA13/SQRT(3)</f>
        <v>17.241387811535731</v>
      </c>
      <c r="AB15" s="26">
        <f>AB13/SQRT(3)</f>
        <v>9.8793283284593834</v>
      </c>
      <c r="AC15" s="26">
        <f>AC13/SQRT(3)</f>
        <v>9.5926495448923284</v>
      </c>
      <c r="AD15" s="35"/>
      <c r="AE15" s="35"/>
      <c r="AJ15" s="35"/>
      <c r="AK15" s="35"/>
      <c r="AL15" s="35"/>
      <c r="AM15" s="35"/>
      <c r="AN15" s="35"/>
    </row>
    <row r="16" spans="1:40" x14ac:dyDescent="0.2">
      <c r="A16" s="17" t="s">
        <v>7</v>
      </c>
      <c r="B16" s="5">
        <f t="shared" ref="B16:D16" si="6">2^-B15</f>
        <v>1</v>
      </c>
      <c r="C16" s="21">
        <f t="shared" si="6"/>
        <v>0.40711439856921694</v>
      </c>
      <c r="D16" s="21">
        <f t="shared" si="6"/>
        <v>0.10092892895418969</v>
      </c>
      <c r="E16" s="5"/>
      <c r="F16" s="5"/>
      <c r="G16" s="5"/>
      <c r="I16" s="8" t="s">
        <v>18</v>
      </c>
      <c r="J16" s="9">
        <v>1</v>
      </c>
      <c r="K16" s="9">
        <v>2</v>
      </c>
      <c r="L16" s="9">
        <v>3</v>
      </c>
      <c r="M16" s="9"/>
      <c r="N16" s="9"/>
      <c r="O16" s="9"/>
      <c r="P16" s="10" t="s">
        <v>1</v>
      </c>
      <c r="Q16" s="10"/>
      <c r="R16" s="9" t="s">
        <v>10</v>
      </c>
      <c r="S16" s="9" t="s">
        <v>11</v>
      </c>
      <c r="T16" s="9" t="s">
        <v>12</v>
      </c>
      <c r="U16" s="9"/>
      <c r="V16" s="9"/>
      <c r="W16" s="11"/>
      <c r="Z16" s="25" t="s">
        <v>31</v>
      </c>
      <c r="AA16" s="26">
        <f>AA14/SQRT(4)</f>
        <v>8.3420276595655363</v>
      </c>
      <c r="AB16" s="26">
        <f>AB14/SQRT(4)</f>
        <v>1.6262939514230281</v>
      </c>
      <c r="AC16" s="26">
        <f>AC14/SQRT(4)</f>
        <v>7.3206614064398616</v>
      </c>
      <c r="AD16" s="35"/>
      <c r="AE16" s="35"/>
      <c r="AJ16" s="35"/>
      <c r="AK16" s="35"/>
      <c r="AL16" s="35"/>
      <c r="AM16" s="35"/>
      <c r="AN16" s="35"/>
    </row>
    <row r="17" spans="1:46" x14ac:dyDescent="0.2">
      <c r="B17" s="5"/>
      <c r="C17" s="5"/>
      <c r="D17" s="5"/>
      <c r="E17" s="5"/>
      <c r="F17" s="5"/>
      <c r="G17" s="5"/>
      <c r="I17" s="12"/>
      <c r="J17" s="13" t="s">
        <v>2</v>
      </c>
      <c r="P17" s="5"/>
      <c r="Q17" s="5"/>
      <c r="W17" s="14"/>
      <c r="AA17"/>
    </row>
    <row r="18" spans="1:46" x14ac:dyDescent="0.2">
      <c r="B18" s="6" t="s">
        <v>24</v>
      </c>
      <c r="C18" s="7" t="s">
        <v>25</v>
      </c>
      <c r="D18" s="7" t="s">
        <v>26</v>
      </c>
      <c r="E18" s="30"/>
      <c r="F18" s="30"/>
      <c r="G18" s="30"/>
      <c r="I18" s="12"/>
      <c r="J18" s="34">
        <v>1</v>
      </c>
      <c r="K18" s="34">
        <v>6.2121106036139278</v>
      </c>
      <c r="L18" s="34">
        <v>2.5762986807555821</v>
      </c>
      <c r="M18" s="34"/>
      <c r="N18" s="34"/>
      <c r="O18" s="34"/>
      <c r="P18" s="5">
        <f>SUM(J18:O18)</f>
        <v>9.7884092843695107</v>
      </c>
      <c r="Q18" s="5"/>
      <c r="R18" s="15">
        <f>J18/P18*100</f>
        <v>10.216164556960614</v>
      </c>
      <c r="S18" s="15">
        <f>K18/P18*100</f>
        <v>63.463944172559813</v>
      </c>
      <c r="T18" s="15">
        <f>L18/P18*100</f>
        <v>26.319891270479566</v>
      </c>
      <c r="U18" s="15"/>
      <c r="V18" s="15"/>
      <c r="W18" s="15"/>
      <c r="Z18" s="3" t="s">
        <v>8</v>
      </c>
      <c r="AA18">
        <f>TTEST(AA3:AA5,AA6:AA9,2,2)</f>
        <v>0.94205126682237317</v>
      </c>
      <c r="AB18">
        <f>TTEST(AB3:AB5,AB6:AB9,2,2)</f>
        <v>0.83282747039879479</v>
      </c>
      <c r="AC18">
        <f>TTEST(AC3:AC5,AC6:AC9,2,2)</f>
        <v>0.79582686309339268</v>
      </c>
      <c r="AD18" s="35"/>
      <c r="AE18"/>
      <c r="AJ18" s="35"/>
      <c r="AK18" s="35"/>
      <c r="AL18" s="35"/>
      <c r="AM18"/>
      <c r="AN18"/>
    </row>
    <row r="19" spans="1:46" x14ac:dyDescent="0.2">
      <c r="B19" s="34"/>
      <c r="C19" s="34"/>
      <c r="D19" s="34">
        <v>21.536760330200195</v>
      </c>
      <c r="E19" s="36"/>
      <c r="F19" s="36"/>
      <c r="G19" s="36"/>
      <c r="I19" s="12"/>
      <c r="J19" s="13" t="s">
        <v>63</v>
      </c>
      <c r="P19" s="5"/>
      <c r="Q19" s="5"/>
      <c r="W19" s="14"/>
      <c r="X19" s="16">
        <f>SUM(R18:W18)</f>
        <v>100</v>
      </c>
      <c r="Y19" s="16"/>
      <c r="AA19"/>
    </row>
    <row r="20" spans="1:46" x14ac:dyDescent="0.2">
      <c r="B20" s="34">
        <v>21.088569641113281</v>
      </c>
      <c r="C20" s="34">
        <v>21.961688995361328</v>
      </c>
      <c r="D20" s="34">
        <v>21.374267578125</v>
      </c>
      <c r="E20" s="36"/>
      <c r="F20" s="36"/>
      <c r="G20" s="36"/>
      <c r="I20" s="12" t="s">
        <v>4</v>
      </c>
      <c r="J20" s="5">
        <v>1</v>
      </c>
      <c r="K20" s="5">
        <v>0.52961063492576632</v>
      </c>
      <c r="L20" s="5">
        <v>0.76985063251109775</v>
      </c>
      <c r="M20" s="5"/>
      <c r="N20" s="5"/>
      <c r="O20" s="5"/>
      <c r="P20" s="5">
        <f>SUM(J20:O20)</f>
        <v>2.2994612674368642</v>
      </c>
      <c r="Q20" s="5"/>
      <c r="R20" s="15">
        <f>J20/P20*100</f>
        <v>43.488447235933137</v>
      </c>
      <c r="S20" s="15">
        <f>K20/P20*100</f>
        <v>23.031944152558236</v>
      </c>
      <c r="T20" s="15">
        <f>L20/P20*100</f>
        <v>33.479608611508624</v>
      </c>
      <c r="U20" s="15"/>
      <c r="V20" s="15"/>
      <c r="W20" s="15"/>
      <c r="AA20" s="26">
        <f>AA18/2</f>
        <v>0.47102563341118658</v>
      </c>
      <c r="AB20" s="26">
        <f>AB18/2</f>
        <v>0.41641373519939739</v>
      </c>
      <c r="AC20" s="26">
        <f>AC18/2</f>
        <v>0.39791343154669634</v>
      </c>
      <c r="AD20" s="35"/>
      <c r="AE20"/>
      <c r="AJ20" s="35"/>
      <c r="AK20" s="35"/>
      <c r="AL20" s="35"/>
      <c r="AM20"/>
      <c r="AN20"/>
    </row>
    <row r="21" spans="1:46" ht="16" thickBot="1" x14ac:dyDescent="0.25">
      <c r="B21" s="34">
        <v>20.995428085327148</v>
      </c>
      <c r="C21" s="34">
        <v>21.956300735473633</v>
      </c>
      <c r="D21" s="34">
        <v>21.347017288208008</v>
      </c>
      <c r="E21" s="36"/>
      <c r="F21" s="36"/>
      <c r="G21" s="36"/>
      <c r="I21" s="22" t="s">
        <v>6</v>
      </c>
      <c r="J21" s="23">
        <f t="shared" ref="J21:L21" si="7">J20/J18</f>
        <v>1</v>
      </c>
      <c r="K21" s="23">
        <f t="shared" si="7"/>
        <v>8.5254540480599716E-2</v>
      </c>
      <c r="L21" s="23">
        <f t="shared" si="7"/>
        <v>0.29882041172544266</v>
      </c>
      <c r="M21" s="23"/>
      <c r="N21" s="23"/>
      <c r="O21" s="23"/>
      <c r="P21" s="23">
        <f>SUM(J21:O21)</f>
        <v>1.3840749522060425</v>
      </c>
      <c r="Q21" s="23"/>
      <c r="R21" s="24">
        <f>J21/P21*100</f>
        <v>72.250422450469529</v>
      </c>
      <c r="S21" s="24">
        <f>K21/P21*100</f>
        <v>6.1596765655439851</v>
      </c>
      <c r="T21" s="24">
        <f>L21/P21*100</f>
        <v>21.589900983986471</v>
      </c>
      <c r="U21" s="24"/>
      <c r="V21" s="24"/>
      <c r="W21" s="24"/>
      <c r="X21" s="16">
        <f>SUM(R20:W20)</f>
        <v>100</v>
      </c>
      <c r="Y21" s="16"/>
      <c r="AA21"/>
      <c r="AB21"/>
      <c r="AC21"/>
      <c r="AD21"/>
      <c r="AE21"/>
      <c r="AF21"/>
      <c r="AI21"/>
      <c r="AJ21" s="35"/>
      <c r="AK21" s="35"/>
      <c r="AL21" s="35"/>
      <c r="AM21"/>
      <c r="AN21"/>
    </row>
    <row r="22" spans="1:46" x14ac:dyDescent="0.2">
      <c r="A22" s="17" t="s">
        <v>3</v>
      </c>
      <c r="B22" s="29">
        <f t="shared" ref="B22:D22" si="8">AVERAGE(B19:B21)</f>
        <v>21.041998863220215</v>
      </c>
      <c r="C22" s="20">
        <f t="shared" si="8"/>
        <v>21.95899486541748</v>
      </c>
      <c r="D22" s="20">
        <f t="shared" si="8"/>
        <v>21.419348398844402</v>
      </c>
      <c r="E22" s="29"/>
      <c r="F22" s="29"/>
      <c r="G22" s="33"/>
      <c r="K22" s="5"/>
      <c r="L22" s="5"/>
      <c r="M22" s="5"/>
      <c r="N22" s="5"/>
      <c r="O22" s="5"/>
      <c r="P22" s="5"/>
      <c r="Q22" s="5"/>
      <c r="S22" s="15"/>
      <c r="T22" s="15"/>
      <c r="U22" s="15"/>
      <c r="V22" s="15"/>
      <c r="W22" s="15"/>
      <c r="X22" s="16">
        <f>SUM(R21:W21)</f>
        <v>99.999999999999986</v>
      </c>
      <c r="Y22" s="16"/>
      <c r="AA22"/>
      <c r="AB22"/>
      <c r="AC22"/>
      <c r="AD22"/>
      <c r="AE22"/>
      <c r="AF22"/>
      <c r="AI22"/>
      <c r="AJ22" s="35"/>
      <c r="AK22" s="35"/>
      <c r="AL22" s="35"/>
      <c r="AM22"/>
      <c r="AN22"/>
    </row>
    <row r="23" spans="1:46" ht="16" thickBot="1" x14ac:dyDescent="0.25">
      <c r="A23" s="17" t="s">
        <v>5</v>
      </c>
      <c r="B23" s="5">
        <f>B22-B22</f>
        <v>0</v>
      </c>
      <c r="C23" s="21">
        <f>C22-B22</f>
        <v>0.91699600219726562</v>
      </c>
      <c r="D23" s="21">
        <f>D22-B22</f>
        <v>0.37734953562418738</v>
      </c>
      <c r="E23" s="5"/>
      <c r="F23" s="5"/>
      <c r="G23" s="5"/>
      <c r="J23" s="13"/>
      <c r="K23" s="13"/>
      <c r="L23" s="13"/>
      <c r="M23" s="13"/>
      <c r="N23" s="13"/>
      <c r="O23" s="13"/>
      <c r="P23" s="5"/>
      <c r="Q23" s="5"/>
      <c r="R23" s="13"/>
      <c r="S23" s="13"/>
      <c r="T23" s="13"/>
      <c r="U23" s="13"/>
      <c r="V23" s="13"/>
      <c r="W23" s="13"/>
      <c r="AA23"/>
      <c r="AB23"/>
      <c r="AC23"/>
      <c r="AD23"/>
      <c r="AE23"/>
      <c r="AF23"/>
      <c r="AI23"/>
      <c r="AJ23" s="35"/>
      <c r="AK23" s="35"/>
      <c r="AL23" s="35"/>
      <c r="AM23"/>
      <c r="AN23"/>
    </row>
    <row r="24" spans="1:46" x14ac:dyDescent="0.2">
      <c r="A24" s="17" t="s">
        <v>7</v>
      </c>
      <c r="B24" s="5">
        <f t="shared" ref="B24:D24" si="9">2^-B23</f>
        <v>1</v>
      </c>
      <c r="C24" s="21">
        <f t="shared" si="9"/>
        <v>0.52961063492576632</v>
      </c>
      <c r="D24" s="21">
        <f t="shared" si="9"/>
        <v>0.76985063251109775</v>
      </c>
      <c r="E24" s="5"/>
      <c r="F24" s="5"/>
      <c r="G24" s="5"/>
      <c r="I24" s="8" t="s">
        <v>32</v>
      </c>
      <c r="J24" s="9">
        <v>1</v>
      </c>
      <c r="K24" s="9">
        <v>2</v>
      </c>
      <c r="L24" s="9">
        <v>3</v>
      </c>
      <c r="M24" s="9"/>
      <c r="N24" s="9"/>
      <c r="O24" s="9"/>
      <c r="P24" s="10" t="s">
        <v>1</v>
      </c>
      <c r="Q24" s="10"/>
      <c r="R24" s="9" t="s">
        <v>10</v>
      </c>
      <c r="S24" s="9" t="s">
        <v>11</v>
      </c>
      <c r="T24" s="9" t="s">
        <v>12</v>
      </c>
      <c r="U24" s="9"/>
      <c r="V24" s="9"/>
      <c r="W24" s="11"/>
      <c r="AA24"/>
    </row>
    <row r="25" spans="1:46" x14ac:dyDescent="0.2">
      <c r="B25" s="5"/>
      <c r="C25" s="5"/>
      <c r="D25" s="5"/>
      <c r="E25" s="5"/>
      <c r="F25" s="5"/>
      <c r="G25" s="5"/>
      <c r="I25" s="12"/>
      <c r="J25" s="13" t="s">
        <v>2</v>
      </c>
      <c r="P25" s="5"/>
      <c r="Q25" s="5"/>
      <c r="W25" s="14"/>
      <c r="AA25"/>
      <c r="AT25" s="42"/>
    </row>
    <row r="26" spans="1:46" x14ac:dyDescent="0.2">
      <c r="B26" s="30"/>
      <c r="C26" s="30"/>
      <c r="D26" s="30"/>
      <c r="E26" s="30"/>
      <c r="F26" s="30"/>
      <c r="G26" s="30"/>
      <c r="I26" s="12"/>
      <c r="J26" s="3">
        <v>1</v>
      </c>
      <c r="K26" s="3">
        <v>2.1185760456770133</v>
      </c>
      <c r="L26" s="3">
        <v>0.96876066214280088</v>
      </c>
      <c r="M26" s="34"/>
      <c r="N26" s="34"/>
      <c r="O26" s="34"/>
      <c r="P26" s="5">
        <f>SUM(J26:O26)</f>
        <v>4.087336707819814</v>
      </c>
      <c r="Q26" s="5"/>
      <c r="R26" s="15">
        <f>J26/P26*100</f>
        <v>24.465809192739595</v>
      </c>
      <c r="S26" s="15">
        <f>K26/P26*100</f>
        <v>51.832677293842579</v>
      </c>
      <c r="T26" s="15">
        <f>L26/P26*100</f>
        <v>23.701513513417837</v>
      </c>
      <c r="U26" s="15"/>
      <c r="V26" s="15"/>
      <c r="W26" s="15"/>
      <c r="X26" s="16">
        <f>SUM(R26:W26)</f>
        <v>100.00000000000001</v>
      </c>
      <c r="Y26" s="16"/>
      <c r="AA26"/>
      <c r="AT26" s="42"/>
    </row>
    <row r="27" spans="1:46" x14ac:dyDescent="0.2">
      <c r="A27" s="31"/>
      <c r="B27" s="31"/>
      <c r="C27" s="31"/>
      <c r="D27" s="31"/>
      <c r="I27" s="12"/>
      <c r="J27" s="13" t="s">
        <v>63</v>
      </c>
      <c r="P27" s="5"/>
      <c r="Q27" s="5"/>
      <c r="W27" s="14"/>
      <c r="AA27"/>
      <c r="AT27" s="42"/>
    </row>
    <row r="28" spans="1:46" x14ac:dyDescent="0.2">
      <c r="I28" s="12" t="s">
        <v>4</v>
      </c>
      <c r="J28" s="5">
        <v>1</v>
      </c>
      <c r="K28" s="5">
        <v>1.1966812502993367</v>
      </c>
      <c r="L28" s="5">
        <v>1.0438463421136785</v>
      </c>
      <c r="M28" s="5"/>
      <c r="N28" s="5"/>
      <c r="O28" s="5"/>
      <c r="P28" s="5">
        <f>SUM(J28:O28)</f>
        <v>3.2405275924130152</v>
      </c>
      <c r="Q28" s="5"/>
      <c r="R28" s="15">
        <f>J28/P28*100</f>
        <v>30.8591725107134</v>
      </c>
      <c r="S28" s="15">
        <f>K28/P28*100</f>
        <v>36.928593143323432</v>
      </c>
      <c r="T28" s="15">
        <f>L28/P28*100</f>
        <v>32.212234345963168</v>
      </c>
      <c r="U28" s="15"/>
      <c r="V28" s="15"/>
      <c r="W28" s="15"/>
      <c r="X28" s="16">
        <f>SUM(R28:W28)</f>
        <v>100</v>
      </c>
      <c r="Y28" s="16"/>
      <c r="AA28"/>
      <c r="AT28" s="42"/>
    </row>
    <row r="29" spans="1:46" ht="20" thickBot="1" x14ac:dyDescent="0.3">
      <c r="A29" s="1"/>
      <c r="B29" s="32" t="s">
        <v>0</v>
      </c>
      <c r="C29" s="13"/>
      <c r="D29" s="13"/>
      <c r="E29" s="13"/>
      <c r="F29" s="13"/>
      <c r="G29" s="13"/>
      <c r="I29" s="22" t="s">
        <v>6</v>
      </c>
      <c r="J29" s="23">
        <f t="shared" ref="J29:L29" si="10">J28/J26</f>
        <v>1</v>
      </c>
      <c r="K29" s="23">
        <f t="shared" si="10"/>
        <v>0.5648516855182909</v>
      </c>
      <c r="L29" s="23">
        <f t="shared" si="10"/>
        <v>1.0775069456317474</v>
      </c>
      <c r="M29" s="23"/>
      <c r="N29" s="23"/>
      <c r="O29" s="23"/>
      <c r="P29" s="23">
        <f>SUM(J29:O29)</f>
        <v>2.6423586311500387</v>
      </c>
      <c r="Q29" s="23"/>
      <c r="R29" s="24">
        <f>J29/P29*100</f>
        <v>37.844976386296516</v>
      </c>
      <c r="S29" s="24">
        <f>K29/P29*100</f>
        <v>21.376798700199508</v>
      </c>
      <c r="T29" s="24">
        <f>L29/P29*100</f>
        <v>40.778224913503962</v>
      </c>
      <c r="U29" s="24"/>
      <c r="V29" s="24"/>
      <c r="W29" s="24"/>
      <c r="X29" s="16">
        <f>SUM(R29:W29)</f>
        <v>99.999999999999986</v>
      </c>
      <c r="Y29" s="16"/>
      <c r="AA29"/>
      <c r="AT29" s="42"/>
    </row>
    <row r="30" spans="1:46" ht="16" thickBot="1" x14ac:dyDescent="0.25">
      <c r="B30" s="6" t="s">
        <v>33</v>
      </c>
      <c r="C30" s="7" t="s">
        <v>34</v>
      </c>
      <c r="D30" s="7" t="s">
        <v>35</v>
      </c>
      <c r="E30" s="30"/>
      <c r="F30" s="30"/>
      <c r="G30" s="30"/>
      <c r="K30" s="5"/>
      <c r="L30" s="5"/>
      <c r="M30" s="5"/>
      <c r="N30" s="5"/>
      <c r="O30" s="5"/>
      <c r="P30" s="5"/>
      <c r="Q30" s="5"/>
      <c r="S30" s="15"/>
      <c r="T30" s="15"/>
      <c r="U30" s="15"/>
      <c r="V30" s="15"/>
      <c r="W30" s="15"/>
      <c r="AA30"/>
      <c r="AT30" s="42"/>
    </row>
    <row r="31" spans="1:46" x14ac:dyDescent="0.2">
      <c r="B31" s="34">
        <v>21.416713714599609</v>
      </c>
      <c r="C31" s="34">
        <v>21.213411331176758</v>
      </c>
      <c r="D31" s="34">
        <v>20.999242782592773</v>
      </c>
      <c r="E31" s="42"/>
      <c r="F31" s="36"/>
      <c r="G31" s="36"/>
      <c r="I31" s="8" t="s">
        <v>27</v>
      </c>
      <c r="J31" s="9">
        <v>1</v>
      </c>
      <c r="K31" s="9">
        <v>2</v>
      </c>
      <c r="L31" s="9">
        <v>3</v>
      </c>
      <c r="M31" s="9"/>
      <c r="N31" s="9"/>
      <c r="O31" s="9"/>
      <c r="P31" s="10" t="s">
        <v>1</v>
      </c>
      <c r="Q31" s="10"/>
      <c r="R31" s="9" t="s">
        <v>10</v>
      </c>
      <c r="S31" s="9" t="s">
        <v>11</v>
      </c>
      <c r="T31" s="9" t="s">
        <v>12</v>
      </c>
      <c r="U31" s="9"/>
      <c r="V31" s="9"/>
      <c r="W31" s="11"/>
      <c r="AA31"/>
      <c r="AT31" s="42"/>
    </row>
    <row r="32" spans="1:46" x14ac:dyDescent="0.2">
      <c r="B32" s="34">
        <v>21.541446685791016</v>
      </c>
      <c r="C32" s="34">
        <v>21.232631683349609</v>
      </c>
      <c r="D32" s="34">
        <v>21.418649673461914</v>
      </c>
      <c r="E32" s="42"/>
      <c r="F32" s="36"/>
      <c r="G32" s="36"/>
      <c r="I32" s="12"/>
      <c r="J32" s="13" t="s">
        <v>2</v>
      </c>
      <c r="P32" s="5"/>
      <c r="Q32" s="5"/>
      <c r="W32" s="14"/>
      <c r="AA32"/>
      <c r="AT32" s="42"/>
    </row>
    <row r="33" spans="1:46" x14ac:dyDescent="0.2">
      <c r="B33" s="34"/>
      <c r="C33" s="34">
        <v>21.214080810546875</v>
      </c>
      <c r="D33" s="34">
        <v>21.833620071411133</v>
      </c>
      <c r="E33" s="42"/>
      <c r="F33" s="36"/>
      <c r="G33" s="36"/>
      <c r="I33" s="12"/>
      <c r="J33" s="3">
        <v>1</v>
      </c>
      <c r="K33" s="3">
        <v>0.49491380891375669</v>
      </c>
      <c r="L33" s="3">
        <v>4.6790186106902866E-2</v>
      </c>
      <c r="M33"/>
      <c r="P33" s="5">
        <f>SUM(J33:O33)</f>
        <v>1.5417039950206597</v>
      </c>
      <c r="Q33" s="5"/>
      <c r="R33" s="15">
        <f>J33/P33*100</f>
        <v>64.863294330803072</v>
      </c>
      <c r="S33" s="15">
        <f>K33/P33*100</f>
        <v>32.101740055951829</v>
      </c>
      <c r="T33" s="15">
        <f>L33/P33*100</f>
        <v>3.0349656132450931</v>
      </c>
      <c r="U33" s="15"/>
      <c r="V33" s="15"/>
      <c r="W33" s="15"/>
      <c r="X33" s="16">
        <f>SUM(R26:W26)</f>
        <v>100.00000000000001</v>
      </c>
      <c r="Y33" s="16"/>
      <c r="AA33"/>
      <c r="AT33" s="42"/>
    </row>
    <row r="34" spans="1:46" x14ac:dyDescent="0.2">
      <c r="A34" s="17" t="s">
        <v>3</v>
      </c>
      <c r="B34" s="29">
        <f t="shared" ref="B34:D34" si="11">AVERAGE(B31:B33)</f>
        <v>21.479080200195312</v>
      </c>
      <c r="C34" s="28">
        <f t="shared" si="11"/>
        <v>21.220041275024414</v>
      </c>
      <c r="D34" s="28">
        <f t="shared" si="11"/>
        <v>21.417170842488606</v>
      </c>
      <c r="E34" s="18"/>
      <c r="F34" s="33"/>
      <c r="G34" s="33"/>
      <c r="I34" s="12"/>
      <c r="J34" s="13" t="s">
        <v>63</v>
      </c>
      <c r="P34" s="5"/>
      <c r="Q34" s="5"/>
      <c r="W34" s="14"/>
      <c r="AA34"/>
      <c r="AT34" s="42"/>
    </row>
    <row r="35" spans="1:46" x14ac:dyDescent="0.2">
      <c r="A35" s="17" t="s">
        <v>5</v>
      </c>
      <c r="B35" s="5">
        <f>B34-B34</f>
        <v>0</v>
      </c>
      <c r="C35" s="21">
        <f>C34-B34</f>
        <v>-0.25903892517089844</v>
      </c>
      <c r="D35" s="21">
        <f>D34-B34</f>
        <v>-6.1909357706706913E-2</v>
      </c>
      <c r="E35" s="5"/>
      <c r="F35" s="5"/>
      <c r="G35" s="5"/>
      <c r="I35" s="12" t="s">
        <v>4</v>
      </c>
      <c r="J35" s="5">
        <v>1</v>
      </c>
      <c r="K35" s="5">
        <v>0.5708435054604537</v>
      </c>
      <c r="L35" s="5">
        <v>9.1774755779500783E-2</v>
      </c>
      <c r="M35" s="5"/>
      <c r="N35" s="5"/>
      <c r="O35" s="5"/>
      <c r="P35" s="5">
        <f>SUM(J35:O35)</f>
        <v>1.6626182612399545</v>
      </c>
      <c r="Q35" s="5"/>
      <c r="R35" s="15">
        <f>J35/P35*100</f>
        <v>60.146097472441795</v>
      </c>
      <c r="S35" s="15">
        <f>K35/P35*100</f>
        <v>34.334009120934809</v>
      </c>
      <c r="T35" s="15">
        <f>L35/P35*100</f>
        <v>5.5198934066233951</v>
      </c>
      <c r="U35" s="15"/>
      <c r="V35" s="15"/>
      <c r="W35" s="15"/>
      <c r="X35" s="16">
        <f>SUM(R28:W28)</f>
        <v>100</v>
      </c>
      <c r="Y35" s="16"/>
      <c r="AA35"/>
      <c r="AT35" s="42"/>
    </row>
    <row r="36" spans="1:46" ht="16" thickBot="1" x14ac:dyDescent="0.25">
      <c r="A36" s="17" t="s">
        <v>7</v>
      </c>
      <c r="B36" s="5">
        <f t="shared" ref="B36:D36" si="12">2^-B35</f>
        <v>1</v>
      </c>
      <c r="C36" s="21">
        <f t="shared" si="12"/>
        <v>1.1966812502993367</v>
      </c>
      <c r="D36" s="21">
        <f t="shared" si="12"/>
        <v>1.0438463421136785</v>
      </c>
      <c r="E36" s="5"/>
      <c r="F36" s="5"/>
      <c r="G36" s="5"/>
      <c r="I36" s="22" t="s">
        <v>6</v>
      </c>
      <c r="J36" s="23">
        <f t="shared" ref="J36:L36" si="13">J35/J33</f>
        <v>1</v>
      </c>
      <c r="K36" s="23">
        <f t="shared" si="13"/>
        <v>1.1534200403770274</v>
      </c>
      <c r="L36" s="23">
        <f t="shared" si="13"/>
        <v>1.9614103600661128</v>
      </c>
      <c r="M36" s="23"/>
      <c r="N36" s="23"/>
      <c r="O36" s="23"/>
      <c r="P36" s="23">
        <f>SUM(J36:O36)</f>
        <v>4.1148304004431404</v>
      </c>
      <c r="Q36" s="23"/>
      <c r="R36" s="24">
        <f>J36/P36*100</f>
        <v>24.302338193387182</v>
      </c>
      <c r="S36" s="24">
        <f>K36/P36*100</f>
        <v>28.030803900272815</v>
      </c>
      <c r="T36" s="24">
        <f>L36/P36*100</f>
        <v>47.666857906339999</v>
      </c>
      <c r="U36" s="24"/>
      <c r="V36" s="24"/>
      <c r="W36" s="24"/>
      <c r="X36" s="16">
        <f>SUM(R29:W29)</f>
        <v>99.999999999999986</v>
      </c>
      <c r="Y36" s="16"/>
      <c r="AA36"/>
      <c r="AT36" s="42"/>
    </row>
    <row r="37" spans="1:46" ht="16" thickBot="1" x14ac:dyDescent="0.25">
      <c r="B37" s="13"/>
      <c r="C37" s="13"/>
      <c r="D37" s="13"/>
      <c r="E37" s="13"/>
      <c r="F37" s="13"/>
      <c r="G37" s="13"/>
      <c r="K37" s="5"/>
      <c r="L37" s="5"/>
      <c r="M37" s="5"/>
      <c r="N37" s="5"/>
      <c r="O37" s="5"/>
      <c r="P37" s="5"/>
      <c r="Q37" s="5"/>
      <c r="S37" s="15"/>
      <c r="T37" s="15"/>
      <c r="U37" s="15"/>
      <c r="V37" s="15"/>
      <c r="W37" s="15"/>
      <c r="AA37"/>
      <c r="AT37" s="42"/>
    </row>
    <row r="38" spans="1:46" x14ac:dyDescent="0.2">
      <c r="B38" s="6" t="s">
        <v>36</v>
      </c>
      <c r="C38" s="7" t="s">
        <v>37</v>
      </c>
      <c r="D38" s="7" t="s">
        <v>38</v>
      </c>
      <c r="E38" s="30"/>
      <c r="F38" s="30"/>
      <c r="G38" s="30"/>
      <c r="I38" s="8" t="s">
        <v>28</v>
      </c>
      <c r="J38" s="9">
        <v>1</v>
      </c>
      <c r="K38" s="9">
        <v>2</v>
      </c>
      <c r="L38" s="9">
        <v>3</v>
      </c>
      <c r="M38" s="9"/>
      <c r="N38" s="9"/>
      <c r="O38" s="9"/>
      <c r="P38" s="10" t="s">
        <v>1</v>
      </c>
      <c r="Q38" s="10"/>
      <c r="R38" s="9" t="s">
        <v>10</v>
      </c>
      <c r="S38" s="9" t="s">
        <v>11</v>
      </c>
      <c r="T38" s="9" t="s">
        <v>12</v>
      </c>
      <c r="U38" s="9"/>
      <c r="V38" s="9"/>
      <c r="W38" s="11"/>
      <c r="AA38"/>
      <c r="AT38" s="42"/>
    </row>
    <row r="39" spans="1:46" x14ac:dyDescent="0.2">
      <c r="B39" s="34">
        <v>20.163179397583008</v>
      </c>
      <c r="C39" s="34"/>
      <c r="D39" s="34">
        <v>23.641803741455078</v>
      </c>
      <c r="E39" s="36"/>
      <c r="F39" s="36"/>
      <c r="G39" s="36"/>
      <c r="I39" s="12"/>
      <c r="J39" s="13" t="s">
        <v>2</v>
      </c>
      <c r="P39" s="5"/>
      <c r="Q39" s="5"/>
      <c r="W39" s="14"/>
      <c r="AA39"/>
      <c r="AT39" s="42"/>
    </row>
    <row r="40" spans="1:46" x14ac:dyDescent="0.2">
      <c r="B40" s="34">
        <v>20.380781173706055</v>
      </c>
      <c r="C40" s="34">
        <v>21.118398666381836</v>
      </c>
      <c r="D40" s="34">
        <v>23.874748229980469</v>
      </c>
      <c r="E40" s="36"/>
      <c r="F40" s="36"/>
      <c r="G40" s="36"/>
      <c r="I40" s="12"/>
      <c r="J40" s="42">
        <v>1</v>
      </c>
      <c r="K40" s="42">
        <v>2.6817673345040647</v>
      </c>
      <c r="L40" s="42">
        <v>1.004702620322222</v>
      </c>
      <c r="M40"/>
      <c r="N40" s="13"/>
      <c r="O40" s="13"/>
      <c r="P40" s="5">
        <f>SUM(J40:O40)</f>
        <v>4.6864699548262863</v>
      </c>
      <c r="Q40" s="5"/>
      <c r="R40" s="15">
        <f>J40/P40*100</f>
        <v>21.338022213716872</v>
      </c>
      <c r="S40" s="15">
        <f>K40/P40*100</f>
        <v>57.223610955668015</v>
      </c>
      <c r="T40" s="15">
        <f>L40/P40*100</f>
        <v>21.43836683061512</v>
      </c>
      <c r="U40" s="15"/>
      <c r="V40" s="15"/>
      <c r="W40" s="15"/>
      <c r="X40" s="16">
        <f>SUM(R33:W33)</f>
        <v>99.999999999999986</v>
      </c>
      <c r="Y40" s="16"/>
      <c r="AA40"/>
      <c r="AT40" s="42"/>
    </row>
    <row r="41" spans="1:46" x14ac:dyDescent="0.2">
      <c r="B41" s="34">
        <v>20.35810661315918</v>
      </c>
      <c r="C41" s="34">
        <v>21.100645065307617</v>
      </c>
      <c r="D41" s="34">
        <v>23.72279167175293</v>
      </c>
      <c r="E41" s="36"/>
      <c r="F41" s="36"/>
      <c r="G41" s="36"/>
      <c r="I41" s="12"/>
      <c r="J41" s="13" t="s">
        <v>63</v>
      </c>
      <c r="P41" s="5"/>
      <c r="Q41" s="5"/>
      <c r="W41" s="14"/>
      <c r="AA41"/>
      <c r="AT41" s="42"/>
    </row>
    <row r="42" spans="1:46" x14ac:dyDescent="0.2">
      <c r="A42" s="17" t="s">
        <v>3</v>
      </c>
      <c r="B42" s="18">
        <f t="shared" ref="B42:D42" si="14">AVERAGE(B39:B41)</f>
        <v>20.300689061482746</v>
      </c>
      <c r="C42" s="20">
        <f t="shared" si="14"/>
        <v>21.109521865844727</v>
      </c>
      <c r="D42" s="19">
        <f t="shared" si="14"/>
        <v>23.746447881062824</v>
      </c>
      <c r="E42" s="18"/>
      <c r="F42" s="18"/>
      <c r="G42" s="18"/>
      <c r="I42" s="12" t="s">
        <v>4</v>
      </c>
      <c r="J42" s="5">
        <v>1</v>
      </c>
      <c r="K42" s="5">
        <v>0.95352716137453253</v>
      </c>
      <c r="L42" s="5">
        <v>0.34582023425650071</v>
      </c>
      <c r="M42" s="5"/>
      <c r="N42" s="5"/>
      <c r="O42" s="5"/>
      <c r="P42" s="5">
        <f>SUM(J42:O42)</f>
        <v>2.2993473956310333</v>
      </c>
      <c r="Q42" s="5"/>
      <c r="R42" s="15">
        <f>J42/P42*100</f>
        <v>43.490600937469907</v>
      </c>
      <c r="S42" s="15">
        <f>K42/P42*100</f>
        <v>41.469469258378261</v>
      </c>
      <c r="T42" s="15">
        <f>L42/P42*100</f>
        <v>15.039929804151834</v>
      </c>
      <c r="U42" s="15"/>
      <c r="V42" s="15"/>
      <c r="W42" s="15"/>
      <c r="X42" s="16">
        <f>SUM(R35:W35)</f>
        <v>100</v>
      </c>
      <c r="Y42" s="16"/>
      <c r="AA42"/>
      <c r="AT42" s="42"/>
    </row>
    <row r="43" spans="1:46" ht="16" thickBot="1" x14ac:dyDescent="0.25">
      <c r="A43" s="17" t="s">
        <v>5</v>
      </c>
      <c r="B43" s="5">
        <f>B42-B42</f>
        <v>0</v>
      </c>
      <c r="C43" s="21">
        <f>C42-B42</f>
        <v>0.80883280436198035</v>
      </c>
      <c r="D43" s="21">
        <f>D42-B42</f>
        <v>3.4457588195800781</v>
      </c>
      <c r="E43" s="5"/>
      <c r="F43" s="5"/>
      <c r="G43" s="5"/>
      <c r="I43" s="22" t="s">
        <v>6</v>
      </c>
      <c r="J43" s="23">
        <f t="shared" ref="J43:L43" si="15">J42/J40</f>
        <v>1</v>
      </c>
      <c r="K43" s="23">
        <f t="shared" si="15"/>
        <v>0.35555924226024138</v>
      </c>
      <c r="L43" s="23">
        <f t="shared" si="15"/>
        <v>0.3442015848884632</v>
      </c>
      <c r="M43" s="23"/>
      <c r="N43" s="23"/>
      <c r="O43" s="23"/>
      <c r="P43" s="23">
        <f>SUM(J43:O43)</f>
        <v>1.6997608271487046</v>
      </c>
      <c r="Q43" s="23"/>
      <c r="R43" s="24">
        <f>J43/P43*100</f>
        <v>58.831806453468438</v>
      </c>
      <c r="S43" s="24">
        <f>K43/P43*100</f>
        <v>20.918192523396414</v>
      </c>
      <c r="T43" s="24">
        <f>L43/P43*100</f>
        <v>20.250001023135152</v>
      </c>
      <c r="U43" s="24"/>
      <c r="V43" s="24"/>
      <c r="W43" s="24"/>
      <c r="X43" s="16">
        <f>SUM(R36:W36)</f>
        <v>100</v>
      </c>
      <c r="Y43" s="16"/>
      <c r="AA43"/>
      <c r="AT43" s="42"/>
    </row>
    <row r="44" spans="1:46" ht="16" thickBot="1" x14ac:dyDescent="0.25">
      <c r="A44" s="17" t="s">
        <v>7</v>
      </c>
      <c r="B44" s="5">
        <f t="shared" ref="B44:D44" si="16">2^-B43</f>
        <v>1</v>
      </c>
      <c r="C44" s="21">
        <f t="shared" si="16"/>
        <v>0.5708435054604537</v>
      </c>
      <c r="D44" s="21">
        <f t="shared" si="16"/>
        <v>9.1774755779500783E-2</v>
      </c>
      <c r="E44" s="5"/>
      <c r="F44" s="5"/>
      <c r="G44" s="5"/>
      <c r="AA44"/>
      <c r="AT44" s="42"/>
    </row>
    <row r="45" spans="1:46" x14ac:dyDescent="0.2">
      <c r="B45" s="13"/>
      <c r="C45" s="13"/>
      <c r="D45" s="13"/>
      <c r="E45" s="13"/>
      <c r="F45" s="13"/>
      <c r="G45" s="13"/>
      <c r="I45" s="8" t="s">
        <v>29</v>
      </c>
      <c r="J45" s="9">
        <v>1</v>
      </c>
      <c r="K45" s="9">
        <v>2</v>
      </c>
      <c r="L45" s="9">
        <v>3</v>
      </c>
      <c r="M45" s="9"/>
      <c r="N45" s="9"/>
      <c r="O45" s="9"/>
      <c r="P45" s="10" t="s">
        <v>1</v>
      </c>
      <c r="Q45" s="10"/>
      <c r="R45" s="9" t="s">
        <v>10</v>
      </c>
      <c r="S45" s="9" t="s">
        <v>11</v>
      </c>
      <c r="T45" s="9" t="s">
        <v>12</v>
      </c>
      <c r="U45" s="9"/>
      <c r="V45" s="9"/>
      <c r="W45" s="11"/>
      <c r="AA45"/>
      <c r="AT45" s="42"/>
    </row>
    <row r="46" spans="1:46" x14ac:dyDescent="0.2">
      <c r="B46" s="6" t="s">
        <v>39</v>
      </c>
      <c r="C46" s="7" t="s">
        <v>40</v>
      </c>
      <c r="D46" s="7" t="s">
        <v>41</v>
      </c>
      <c r="E46" s="30"/>
      <c r="F46" s="30"/>
      <c r="G46" s="30"/>
      <c r="I46" s="12"/>
      <c r="J46" s="13" t="s">
        <v>2</v>
      </c>
      <c r="P46" s="5"/>
      <c r="Q46" s="5"/>
      <c r="W46" s="14"/>
      <c r="AA46"/>
      <c r="AT46" s="42"/>
    </row>
    <row r="47" spans="1:46" x14ac:dyDescent="0.2">
      <c r="B47" s="34">
        <v>21.290401458740234</v>
      </c>
      <c r="C47" s="34">
        <v>21.586536407470703</v>
      </c>
      <c r="D47" s="34">
        <v>22.887012481689453</v>
      </c>
      <c r="E47" s="36"/>
      <c r="F47" s="36"/>
      <c r="G47" s="36"/>
      <c r="I47" s="12"/>
      <c r="J47" s="42">
        <v>1</v>
      </c>
      <c r="K47" s="42">
        <v>0.89400949436832522</v>
      </c>
      <c r="L47" s="42">
        <v>0.28903776773910556</v>
      </c>
      <c r="M47"/>
      <c r="N47" s="13"/>
      <c r="O47" s="13"/>
      <c r="P47" s="5">
        <f>SUM(J47:O47)</f>
        <v>2.1830472621074306</v>
      </c>
      <c r="Q47" s="5"/>
      <c r="R47" s="15">
        <f>J47/P47*100</f>
        <v>45.807528648492848</v>
      </c>
      <c r="S47" s="15">
        <f>K47/P47*100</f>
        <v>40.952365525301659</v>
      </c>
      <c r="T47" s="15">
        <f>L47/P47*100</f>
        <v>13.2401058262055</v>
      </c>
      <c r="U47" s="15"/>
      <c r="V47" s="15"/>
      <c r="W47" s="15"/>
      <c r="X47" s="16">
        <f>SUM(R40:W40)</f>
        <v>100.00000000000001</v>
      </c>
      <c r="Y47" s="16"/>
      <c r="AA47"/>
      <c r="AT47" s="42"/>
    </row>
    <row r="48" spans="1:46" x14ac:dyDescent="0.2">
      <c r="B48" s="34">
        <v>21.301027297973633</v>
      </c>
      <c r="C48" s="34">
        <v>21.330173492431641</v>
      </c>
      <c r="D48" s="34">
        <v>23.178464889526367</v>
      </c>
      <c r="E48" s="36"/>
      <c r="F48" s="42"/>
      <c r="G48" s="42"/>
      <c r="I48" s="12"/>
      <c r="J48" s="13" t="s">
        <v>63</v>
      </c>
      <c r="P48" s="5"/>
      <c r="Q48" s="5"/>
      <c r="W48" s="14"/>
      <c r="AT48" s="42"/>
    </row>
    <row r="49" spans="1:46" x14ac:dyDescent="0.2">
      <c r="B49" s="34"/>
      <c r="C49" s="34">
        <v>21.176395416259766</v>
      </c>
      <c r="D49" s="34">
        <v>22.417383193969727</v>
      </c>
      <c r="E49" s="36"/>
      <c r="F49" s="42"/>
      <c r="G49" s="42"/>
      <c r="I49" s="12" t="s">
        <v>4</v>
      </c>
      <c r="J49" s="5">
        <v>1</v>
      </c>
      <c r="K49" s="5">
        <v>0.36625325664517883</v>
      </c>
      <c r="L49" s="5">
        <v>9.2385506490693381E-2</v>
      </c>
      <c r="M49" s="5"/>
      <c r="N49" s="5"/>
      <c r="O49" s="5"/>
      <c r="P49" s="5">
        <f>SUM(J49:O49)</f>
        <v>1.4586387631358722</v>
      </c>
      <c r="Q49" s="5"/>
      <c r="R49" s="15">
        <f>J49/P49*100</f>
        <v>68.557070144642125</v>
      </c>
      <c r="S49" s="15">
        <f>K49/P49*100</f>
        <v>25.109250206527133</v>
      </c>
      <c r="T49" s="15">
        <f>L49/P49*100</f>
        <v>6.3336796488307545</v>
      </c>
      <c r="U49" s="15"/>
      <c r="V49" s="15"/>
      <c r="W49" s="15"/>
      <c r="X49" s="16">
        <f>SUM(R42:W42)</f>
        <v>100.00000000000001</v>
      </c>
      <c r="AT49" s="42"/>
    </row>
    <row r="50" spans="1:46" ht="16" thickBot="1" x14ac:dyDescent="0.25">
      <c r="A50" s="17" t="s">
        <v>3</v>
      </c>
      <c r="B50" s="27">
        <f t="shared" ref="B50:D50" si="17">AVERAGE(B47:B49)</f>
        <v>21.295714378356934</v>
      </c>
      <c r="C50" s="28">
        <f t="shared" si="17"/>
        <v>21.364368438720703</v>
      </c>
      <c r="D50" s="20">
        <f t="shared" si="17"/>
        <v>22.827620188395183</v>
      </c>
      <c r="E50" s="18"/>
      <c r="F50" s="42"/>
      <c r="G50" s="42"/>
      <c r="I50" s="22" t="s">
        <v>6</v>
      </c>
      <c r="J50" s="23">
        <f t="shared" ref="J50:L50" si="18">J49/J47</f>
        <v>1</v>
      </c>
      <c r="K50" s="23">
        <f t="shared" si="18"/>
        <v>0.40967490720438055</v>
      </c>
      <c r="L50" s="23">
        <f t="shared" si="18"/>
        <v>0.31963126207812192</v>
      </c>
      <c r="M50" s="23"/>
      <c r="N50" s="23"/>
      <c r="O50" s="23"/>
      <c r="P50" s="23">
        <f>SUM(J50:O50)</f>
        <v>1.7293061692825025</v>
      </c>
      <c r="Q50" s="23"/>
      <c r="R50" s="24">
        <f>J50/P50*100</f>
        <v>57.826660065343141</v>
      </c>
      <c r="S50" s="24">
        <f>K50/P50*100</f>
        <v>23.690131596208708</v>
      </c>
      <c r="T50" s="24">
        <f>L50/P50*100</f>
        <v>18.483208338448158</v>
      </c>
      <c r="U50" s="24"/>
      <c r="V50" s="24"/>
      <c r="W50" s="24"/>
      <c r="X50" s="16">
        <f>SUM(R43:W43)</f>
        <v>100</v>
      </c>
      <c r="AT50" s="42"/>
    </row>
    <row r="51" spans="1:46" x14ac:dyDescent="0.2">
      <c r="A51" s="17" t="s">
        <v>5</v>
      </c>
      <c r="B51" s="5">
        <f>B50-B50</f>
        <v>0</v>
      </c>
      <c r="C51" s="21">
        <f>C50-B50</f>
        <v>6.8654060363769531E-2</v>
      </c>
      <c r="D51" s="21">
        <f>D50-B50</f>
        <v>1.5319058100382499</v>
      </c>
      <c r="E51" s="5"/>
      <c r="F51" s="42"/>
      <c r="G51" s="42"/>
      <c r="AD51" s="42"/>
      <c r="AE51" s="42"/>
      <c r="AF51" s="42"/>
      <c r="AG51" s="42"/>
      <c r="AH51" s="42"/>
      <c r="AT51" s="42"/>
    </row>
    <row r="52" spans="1:46" x14ac:dyDescent="0.2">
      <c r="A52" s="17" t="s">
        <v>7</v>
      </c>
      <c r="B52" s="5">
        <f t="shared" ref="B52:D52" si="19">2^-B51</f>
        <v>1</v>
      </c>
      <c r="C52" s="21">
        <f t="shared" si="19"/>
        <v>0.95352716137453253</v>
      </c>
      <c r="D52" s="21">
        <f t="shared" si="19"/>
        <v>0.34582023425650071</v>
      </c>
      <c r="E52" s="5"/>
      <c r="F52" s="42"/>
      <c r="G52" s="42"/>
      <c r="AT52" s="42"/>
    </row>
    <row r="53" spans="1:46" x14ac:dyDescent="0.2">
      <c r="A53" s="17"/>
      <c r="B53" s="5"/>
      <c r="C53" s="5"/>
      <c r="D53" s="5"/>
      <c r="E53" s="5"/>
      <c r="F53" s="42"/>
      <c r="G53" s="42"/>
      <c r="AT53" s="42"/>
    </row>
    <row r="54" spans="1:46" x14ac:dyDescent="0.2">
      <c r="B54" s="6" t="s">
        <v>42</v>
      </c>
      <c r="C54" s="7" t="s">
        <v>43</v>
      </c>
      <c r="D54" s="7" t="s">
        <v>44</v>
      </c>
      <c r="E54" s="5"/>
      <c r="F54" s="42"/>
      <c r="G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T54" s="42"/>
    </row>
    <row r="55" spans="1:46" x14ac:dyDescent="0.2">
      <c r="B55" s="34">
        <v>19.653234481811523</v>
      </c>
      <c r="C55" s="34">
        <v>21.141817092895508</v>
      </c>
      <c r="D55" s="34">
        <v>23.090145111083984</v>
      </c>
      <c r="E55" s="5"/>
      <c r="F55" s="42"/>
      <c r="G55" s="42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T55" s="42"/>
    </row>
    <row r="56" spans="1:46" x14ac:dyDescent="0.2">
      <c r="B56" s="34">
        <v>19.545494079589844</v>
      </c>
      <c r="C56" s="34">
        <v>21.405046463012695</v>
      </c>
      <c r="D56" s="34">
        <v>23.117153167724609</v>
      </c>
      <c r="E56" s="5"/>
      <c r="F56" s="42"/>
      <c r="G56" s="42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T56" s="42"/>
    </row>
    <row r="57" spans="1:46" x14ac:dyDescent="0.2">
      <c r="B57" s="34">
        <v>19.80364990234375</v>
      </c>
      <c r="C57" s="34">
        <v>20.802774429321289</v>
      </c>
      <c r="D57" s="34"/>
      <c r="E57" s="5"/>
      <c r="F57" s="42"/>
      <c r="G57" s="42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T57" s="42"/>
    </row>
    <row r="58" spans="1:46" x14ac:dyDescent="0.2">
      <c r="A58" s="17" t="s">
        <v>3</v>
      </c>
      <c r="B58" s="27">
        <f t="shared" ref="B58:D58" si="20">AVERAGE(B55:B57)</f>
        <v>19.667459487915039</v>
      </c>
      <c r="C58" s="28">
        <f t="shared" si="20"/>
        <v>21.116545995076496</v>
      </c>
      <c r="D58" s="20">
        <f t="shared" si="20"/>
        <v>23.103649139404297</v>
      </c>
      <c r="E58" s="5"/>
      <c r="F58" s="42"/>
      <c r="G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T58" s="42"/>
    </row>
    <row r="59" spans="1:46" x14ac:dyDescent="0.2">
      <c r="A59" s="17" t="s">
        <v>5</v>
      </c>
      <c r="B59" s="5">
        <f>B58-B58</f>
        <v>0</v>
      </c>
      <c r="C59" s="21">
        <f>C58-B58</f>
        <v>1.4490865071614571</v>
      </c>
      <c r="D59" s="21">
        <f>D58-B58</f>
        <v>3.4361896514892578</v>
      </c>
      <c r="E59" s="5"/>
      <c r="F59" s="42"/>
      <c r="G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T59" s="42"/>
    </row>
    <row r="60" spans="1:46" x14ac:dyDescent="0.2">
      <c r="A60" s="17" t="s">
        <v>7</v>
      </c>
      <c r="B60" s="5">
        <f t="shared" ref="B60:D60" si="21">2^-B59</f>
        <v>1</v>
      </c>
      <c r="C60" s="21">
        <f t="shared" si="21"/>
        <v>0.36625325664517883</v>
      </c>
      <c r="D60" s="21">
        <f t="shared" si="21"/>
        <v>9.2385506490693381E-2</v>
      </c>
      <c r="F60" s="42"/>
      <c r="G60" s="42"/>
      <c r="AD60"/>
      <c r="AE60"/>
      <c r="AF60"/>
      <c r="AT60" s="42"/>
    </row>
    <row r="61" spans="1:46" x14ac:dyDescent="0.2">
      <c r="A61" s="17"/>
      <c r="B61" s="5"/>
      <c r="C61" s="5"/>
      <c r="D61" s="5"/>
      <c r="F61" s="42"/>
      <c r="G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/>
      <c r="AE61"/>
      <c r="AF61"/>
      <c r="AT61" s="42"/>
    </row>
    <row r="62" spans="1:46" ht="19" x14ac:dyDescent="0.25">
      <c r="A62" s="1" t="s">
        <v>2</v>
      </c>
      <c r="B62" s="2" t="s">
        <v>0</v>
      </c>
      <c r="F62" s="42"/>
      <c r="G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/>
      <c r="AE62"/>
      <c r="AF62"/>
      <c r="AT62" s="42"/>
    </row>
    <row r="63" spans="1:46" x14ac:dyDescent="0.2">
      <c r="B63" s="6" t="s">
        <v>13</v>
      </c>
      <c r="C63" s="7" t="s">
        <v>14</v>
      </c>
      <c r="D63" s="7" t="s">
        <v>15</v>
      </c>
      <c r="E63" s="30"/>
      <c r="F63" s="42"/>
      <c r="G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T63" s="42"/>
    </row>
    <row r="64" spans="1:46" x14ac:dyDescent="0.2">
      <c r="B64" s="42">
        <v>21.348468780517578</v>
      </c>
      <c r="C64" s="42">
        <v>20.269552230834961</v>
      </c>
      <c r="D64" s="42">
        <v>22.684026718139648</v>
      </c>
      <c r="E64" s="36"/>
      <c r="F64" s="42"/>
      <c r="G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T64" s="42"/>
    </row>
    <row r="65" spans="1:46" x14ac:dyDescent="0.2">
      <c r="B65" s="42">
        <v>21.442758560180664</v>
      </c>
      <c r="C65" s="42">
        <v>20.219573974609375</v>
      </c>
      <c r="D65" s="42">
        <v>22.625144958496094</v>
      </c>
      <c r="E65" s="36"/>
      <c r="F65" s="42"/>
      <c r="G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T65" s="42"/>
    </row>
    <row r="66" spans="1:46" x14ac:dyDescent="0.2">
      <c r="B66" s="42">
        <v>21.259065628051758</v>
      </c>
      <c r="C66" s="42">
        <v>20.228597640991211</v>
      </c>
      <c r="D66" s="42">
        <v>22.741966247558594</v>
      </c>
      <c r="E66" s="36"/>
      <c r="F66" s="42"/>
      <c r="G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T66" s="42"/>
    </row>
    <row r="67" spans="1:46" x14ac:dyDescent="0.2">
      <c r="A67" s="17" t="s">
        <v>3</v>
      </c>
      <c r="B67" s="18">
        <f t="shared" ref="B67:D67" si="22">AVERAGE(B64:B66)</f>
        <v>21.35009765625</v>
      </c>
      <c r="C67" s="19">
        <f t="shared" si="22"/>
        <v>20.239241282145183</v>
      </c>
      <c r="D67" s="19">
        <f t="shared" si="22"/>
        <v>22.683712641398113</v>
      </c>
      <c r="E67" s="18"/>
      <c r="F67" s="42"/>
      <c r="G67" s="42"/>
      <c r="I67"/>
      <c r="J67"/>
      <c r="L67"/>
      <c r="M67"/>
      <c r="O67"/>
      <c r="Z67"/>
      <c r="AA67"/>
      <c r="AB67"/>
      <c r="AC67"/>
      <c r="AD67"/>
      <c r="AE67"/>
      <c r="AF67"/>
      <c r="AT67" s="42"/>
    </row>
    <row r="68" spans="1:46" x14ac:dyDescent="0.2">
      <c r="A68" s="17" t="s">
        <v>5</v>
      </c>
      <c r="B68" s="5">
        <f>B67-B67</f>
        <v>0</v>
      </c>
      <c r="C68" s="21">
        <f>C67-B67</f>
        <v>-1.1108563741048165</v>
      </c>
      <c r="D68" s="21">
        <f>D67-B67</f>
        <v>1.3336149851481132</v>
      </c>
      <c r="E68" s="5"/>
      <c r="F68" s="42"/>
      <c r="G68" s="42"/>
      <c r="I68"/>
      <c r="J68"/>
      <c r="L68"/>
      <c r="M68"/>
      <c r="O68"/>
      <c r="Z68"/>
      <c r="AA68"/>
      <c r="AT68" s="42"/>
    </row>
    <row r="69" spans="1:46" x14ac:dyDescent="0.2">
      <c r="A69" s="17" t="s">
        <v>7</v>
      </c>
      <c r="B69" s="5">
        <f>2^AB90-B68</f>
        <v>1</v>
      </c>
      <c r="C69" s="21">
        <f>2^-C68</f>
        <v>2.1597380986460584</v>
      </c>
      <c r="D69" s="21">
        <f>2^-D68</f>
        <v>0.39677279500072471</v>
      </c>
      <c r="E69" s="5"/>
      <c r="F69" s="42"/>
      <c r="G69" s="42"/>
      <c r="I69"/>
      <c r="J69"/>
      <c r="L69"/>
      <c r="M69"/>
      <c r="Z69"/>
      <c r="AA69"/>
      <c r="AT69" s="42"/>
    </row>
    <row r="70" spans="1:46" x14ac:dyDescent="0.2">
      <c r="B70" s="5"/>
      <c r="C70" s="5"/>
      <c r="D70" s="5"/>
      <c r="E70" s="5"/>
      <c r="F70" s="42"/>
      <c r="G70" s="42"/>
      <c r="I70"/>
      <c r="J70"/>
      <c r="L70"/>
      <c r="M70"/>
      <c r="Z70"/>
      <c r="AA70"/>
      <c r="AT70" s="42"/>
    </row>
    <row r="71" spans="1:46" x14ac:dyDescent="0.2">
      <c r="B71" s="6" t="s">
        <v>19</v>
      </c>
      <c r="C71" s="7" t="s">
        <v>20</v>
      </c>
      <c r="D71" s="7" t="s">
        <v>21</v>
      </c>
      <c r="E71" s="30"/>
      <c r="F71" s="42"/>
      <c r="G71" s="42"/>
      <c r="I71"/>
      <c r="J71"/>
      <c r="L71"/>
      <c r="M71"/>
      <c r="Z71"/>
      <c r="AA71"/>
      <c r="AT71" s="42"/>
    </row>
    <row r="72" spans="1:46" x14ac:dyDescent="0.2">
      <c r="B72" s="42">
        <v>21.896997451782227</v>
      </c>
      <c r="C72" s="42">
        <v>22.55430793762207</v>
      </c>
      <c r="D72" s="42">
        <v>23.588205337524414</v>
      </c>
      <c r="E72" s="36"/>
      <c r="F72" s="42"/>
      <c r="G72" s="42"/>
      <c r="I72"/>
      <c r="J72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Z72"/>
      <c r="AA72"/>
      <c r="AT72" s="42"/>
    </row>
    <row r="73" spans="1:46" x14ac:dyDescent="0.2">
      <c r="B73" s="42">
        <v>22.00517463684082</v>
      </c>
      <c r="C73" s="42">
        <v>22.45677375793457</v>
      </c>
      <c r="D73" s="42">
        <v>23.735635757446289</v>
      </c>
      <c r="E73" s="36"/>
      <c r="F73" s="42"/>
      <c r="G73" s="42"/>
      <c r="I73"/>
      <c r="J73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Z73"/>
      <c r="AA73"/>
      <c r="AT73" s="42"/>
    </row>
    <row r="74" spans="1:46" x14ac:dyDescent="0.2">
      <c r="B74" s="42">
        <v>21.97541618347168</v>
      </c>
      <c r="C74" s="42">
        <v>22.500869750976562</v>
      </c>
      <c r="D74" s="42">
        <v>23.506540298461914</v>
      </c>
      <c r="E74" s="36"/>
      <c r="F74" s="42"/>
      <c r="G74" s="42"/>
      <c r="I74"/>
      <c r="J7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Z74"/>
      <c r="AA74"/>
      <c r="AT74" s="42"/>
    </row>
    <row r="75" spans="1:46" x14ac:dyDescent="0.2">
      <c r="A75" s="17" t="s">
        <v>3</v>
      </c>
      <c r="B75" s="27">
        <f t="shared" ref="B75:D75" si="23">AVERAGE(B72:B74)</f>
        <v>21.959196090698242</v>
      </c>
      <c r="C75" s="28">
        <f t="shared" si="23"/>
        <v>22.503983815511067</v>
      </c>
      <c r="D75" s="20">
        <f t="shared" si="23"/>
        <v>23.610127131144207</v>
      </c>
      <c r="E75" s="18"/>
      <c r="F75" s="42"/>
      <c r="G75" s="42"/>
      <c r="I75"/>
      <c r="J75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Z75"/>
      <c r="AA75"/>
      <c r="AT75" s="42"/>
    </row>
    <row r="76" spans="1:46" x14ac:dyDescent="0.2">
      <c r="A76" s="17" t="s">
        <v>5</v>
      </c>
      <c r="B76" s="5">
        <f>B75-B75</f>
        <v>0</v>
      </c>
      <c r="C76" s="21">
        <f>C75-B75</f>
        <v>0.54478772481282434</v>
      </c>
      <c r="D76" s="21">
        <f>D75-B75</f>
        <v>1.6509310404459647</v>
      </c>
      <c r="E76" s="5"/>
      <c r="F76" s="42"/>
      <c r="G76" s="42"/>
      <c r="I76"/>
      <c r="J76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AA76"/>
      <c r="AT76" s="42"/>
    </row>
    <row r="77" spans="1:46" x14ac:dyDescent="0.2">
      <c r="A77" s="17" t="s">
        <v>7</v>
      </c>
      <c r="B77" s="5">
        <f t="shared" ref="B77:D77" si="24">2^-B76</f>
        <v>1</v>
      </c>
      <c r="C77" s="21">
        <f t="shared" si="24"/>
        <v>0.68549225699362426</v>
      </c>
      <c r="D77" s="21">
        <f t="shared" si="24"/>
        <v>0.31843458936115104</v>
      </c>
      <c r="E77" s="5"/>
      <c r="F77" s="5"/>
      <c r="G77" s="5"/>
      <c r="I77"/>
      <c r="J77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AA77"/>
      <c r="AT77" s="42"/>
    </row>
    <row r="78" spans="1:46" x14ac:dyDescent="0.2">
      <c r="B78" s="5"/>
      <c r="C78" s="5"/>
      <c r="D78" s="5"/>
      <c r="E78" s="5"/>
      <c r="F78" s="5"/>
      <c r="G78" s="5"/>
      <c r="I78"/>
      <c r="J78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AA78"/>
      <c r="AT78" s="42"/>
    </row>
    <row r="79" spans="1:46" x14ac:dyDescent="0.2">
      <c r="B79" s="6" t="s">
        <v>24</v>
      </c>
      <c r="C79" s="7" t="s">
        <v>25</v>
      </c>
      <c r="D79" s="7" t="s">
        <v>26</v>
      </c>
      <c r="E79" s="30"/>
      <c r="F79" s="30"/>
      <c r="G79" s="30"/>
      <c r="I79"/>
      <c r="J79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AA79"/>
      <c r="AT79" s="42"/>
    </row>
    <row r="80" spans="1:46" x14ac:dyDescent="0.2">
      <c r="B80" s="42">
        <v>24.568019866943359</v>
      </c>
      <c r="C80" s="42">
        <v>22.089349746704102</v>
      </c>
      <c r="D80" s="42">
        <v>23.248331069946289</v>
      </c>
      <c r="E80" s="36"/>
      <c r="F80" s="36"/>
      <c r="G80" s="36"/>
      <c r="I80"/>
      <c r="J80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AA80"/>
      <c r="AT80" s="42"/>
    </row>
    <row r="81" spans="1:46" x14ac:dyDescent="0.2">
      <c r="B81" s="42">
        <v>24.742578506469727</v>
      </c>
      <c r="C81" s="42">
        <v>22.105154037475586</v>
      </c>
      <c r="D81" s="42">
        <v>23.282764434814453</v>
      </c>
      <c r="E81" s="36"/>
      <c r="F81" s="36"/>
      <c r="G81" s="36"/>
      <c r="I81"/>
      <c r="J81"/>
      <c r="L81"/>
      <c r="M81"/>
      <c r="AA81"/>
      <c r="AT81" s="42"/>
    </row>
    <row r="82" spans="1:46" x14ac:dyDescent="0.2">
      <c r="B82" s="42">
        <v>24.680191040039062</v>
      </c>
      <c r="C82" s="42">
        <v>21.891035079956055</v>
      </c>
      <c r="D82" s="42">
        <v>23.363794326782227</v>
      </c>
      <c r="E82" s="36"/>
      <c r="F82" s="36"/>
      <c r="G82" s="36"/>
      <c r="I82"/>
      <c r="J82"/>
      <c r="L82"/>
      <c r="M82"/>
      <c r="AA82"/>
      <c r="AT82" s="42"/>
    </row>
    <row r="83" spans="1:46" x14ac:dyDescent="0.2">
      <c r="A83" s="17" t="s">
        <v>3</v>
      </c>
      <c r="B83" s="29">
        <f t="shared" ref="B83:D83" si="25">AVERAGE(B80:B82)</f>
        <v>24.663596471150715</v>
      </c>
      <c r="C83" s="20">
        <f t="shared" si="25"/>
        <v>22.028512954711914</v>
      </c>
      <c r="D83" s="20">
        <f t="shared" si="25"/>
        <v>23.298296610514324</v>
      </c>
      <c r="E83" s="29"/>
      <c r="F83" s="29"/>
      <c r="G83" s="33"/>
      <c r="I83"/>
      <c r="J83"/>
      <c r="L83"/>
      <c r="M83"/>
      <c r="AA83"/>
      <c r="AT83" s="42"/>
    </row>
    <row r="84" spans="1:46" x14ac:dyDescent="0.2">
      <c r="A84" s="17" t="s">
        <v>5</v>
      </c>
      <c r="B84" s="5">
        <f>B83-B83</f>
        <v>0</v>
      </c>
      <c r="C84" s="21">
        <f>C83-B83</f>
        <v>-2.6350835164388009</v>
      </c>
      <c r="D84" s="21">
        <f>D83-B83</f>
        <v>-1.3652998606363909</v>
      </c>
      <c r="E84" s="5"/>
      <c r="F84" s="5"/>
      <c r="G84" s="5"/>
      <c r="I84"/>
      <c r="J84"/>
      <c r="L84"/>
      <c r="M84"/>
      <c r="AA84"/>
      <c r="AT84" s="42"/>
    </row>
    <row r="85" spans="1:46" x14ac:dyDescent="0.2">
      <c r="A85" s="17" t="s">
        <v>7</v>
      </c>
      <c r="B85" s="5">
        <f t="shared" ref="B85:D85" si="26">2^-B84</f>
        <v>1</v>
      </c>
      <c r="C85" s="21">
        <f t="shared" si="26"/>
        <v>6.2121106036139278</v>
      </c>
      <c r="D85" s="21">
        <f t="shared" si="26"/>
        <v>2.5762986807555821</v>
      </c>
      <c r="E85" s="5"/>
      <c r="F85" s="5"/>
      <c r="G85" s="5"/>
      <c r="I85"/>
      <c r="J85"/>
      <c r="L85"/>
      <c r="M85"/>
      <c r="AA85"/>
      <c r="AT85" s="42"/>
    </row>
    <row r="86" spans="1:46" x14ac:dyDescent="0.2">
      <c r="I86"/>
      <c r="J86"/>
      <c r="L86"/>
      <c r="M86"/>
      <c r="AA86"/>
      <c r="AT86" s="42"/>
    </row>
    <row r="87" spans="1:46" x14ac:dyDescent="0.2">
      <c r="A87" s="31"/>
      <c r="B87" s="31"/>
      <c r="C87" s="31"/>
      <c r="D87" s="31"/>
      <c r="I87"/>
      <c r="J87"/>
      <c r="L87"/>
      <c r="M87"/>
      <c r="AA87"/>
      <c r="AT87" s="42"/>
    </row>
    <row r="88" spans="1:46" x14ac:dyDescent="0.2">
      <c r="I88"/>
      <c r="J88"/>
      <c r="L88"/>
      <c r="M88"/>
      <c r="AA88"/>
      <c r="AT88" s="42"/>
    </row>
    <row r="89" spans="1:46" ht="19" x14ac:dyDescent="0.25">
      <c r="A89" s="1"/>
      <c r="B89" s="32" t="s">
        <v>0</v>
      </c>
      <c r="C89" s="13"/>
      <c r="D89" s="13"/>
      <c r="E89" s="13"/>
      <c r="F89" s="13"/>
      <c r="G89" s="13"/>
      <c r="I89"/>
      <c r="L89"/>
      <c r="M89"/>
      <c r="AA89"/>
      <c r="AT89" s="42"/>
    </row>
    <row r="90" spans="1:46" x14ac:dyDescent="0.2">
      <c r="B90" s="6" t="s">
        <v>33</v>
      </c>
      <c r="C90" s="7" t="s">
        <v>34</v>
      </c>
      <c r="D90" s="7" t="s">
        <v>35</v>
      </c>
      <c r="E90" s="30"/>
      <c r="F90" s="30"/>
      <c r="G90" s="30"/>
      <c r="I90"/>
      <c r="L90"/>
      <c r="M90"/>
      <c r="AA90"/>
      <c r="AT90" s="42"/>
    </row>
    <row r="91" spans="1:46" x14ac:dyDescent="0.2">
      <c r="B91" s="42">
        <v>22.554492950439453</v>
      </c>
      <c r="C91" s="42">
        <v>21.309545516967773</v>
      </c>
      <c r="D91" s="42">
        <v>22.458810806274414</v>
      </c>
      <c r="E91" s="36"/>
      <c r="F91" s="36"/>
      <c r="G91" s="36"/>
      <c r="I91"/>
      <c r="L91"/>
      <c r="M91"/>
      <c r="AA91"/>
      <c r="AT91" s="42"/>
    </row>
    <row r="92" spans="1:46" x14ac:dyDescent="0.2">
      <c r="B92" s="42">
        <v>22.398162841796875</v>
      </c>
      <c r="C92" s="42">
        <v>21.258102416992188</v>
      </c>
      <c r="D92" s="42">
        <v>22.583444595336914</v>
      </c>
      <c r="E92" s="36"/>
      <c r="F92" s="36"/>
      <c r="G92" s="36"/>
      <c r="I92"/>
      <c r="L92"/>
      <c r="M92"/>
      <c r="AA92"/>
      <c r="AT92" s="42"/>
    </row>
    <row r="93" spans="1:46" x14ac:dyDescent="0.2">
      <c r="B93" s="42">
        <v>22.328022003173828</v>
      </c>
      <c r="C93" s="42">
        <v>21.4637451171875</v>
      </c>
      <c r="D93" s="42">
        <v>22.375785827636719</v>
      </c>
      <c r="E93" s="36"/>
      <c r="F93" s="36"/>
      <c r="G93" s="36"/>
      <c r="I93"/>
      <c r="L93"/>
      <c r="M93"/>
      <c r="AT93" s="42"/>
    </row>
    <row r="94" spans="1:46" x14ac:dyDescent="0.2">
      <c r="A94" s="17" t="s">
        <v>3</v>
      </c>
      <c r="B94" s="29">
        <f t="shared" ref="B94:D94" si="27">AVERAGE(B91:B93)</f>
        <v>22.426892598470051</v>
      </c>
      <c r="C94" s="28">
        <f t="shared" si="27"/>
        <v>21.34379768371582</v>
      </c>
      <c r="D94" s="28">
        <f t="shared" si="27"/>
        <v>22.472680409749348</v>
      </c>
      <c r="E94" s="18"/>
      <c r="F94" s="33"/>
      <c r="G94" s="33"/>
      <c r="I94"/>
      <c r="K94"/>
      <c r="L94"/>
      <c r="M94"/>
      <c r="AT94" s="42"/>
    </row>
    <row r="95" spans="1:46" x14ac:dyDescent="0.2">
      <c r="A95" s="17" t="s">
        <v>5</v>
      </c>
      <c r="B95" s="5">
        <f>B94-B94</f>
        <v>0</v>
      </c>
      <c r="C95" s="21">
        <f>C94-B94</f>
        <v>-1.0830949147542306</v>
      </c>
      <c r="D95" s="21">
        <f>D94-B94</f>
        <v>4.5787811279296875E-2</v>
      </c>
      <c r="E95" s="5"/>
      <c r="F95" s="5"/>
      <c r="G95" s="5"/>
      <c r="I95"/>
      <c r="K95"/>
      <c r="L95"/>
      <c r="AT95" s="42"/>
    </row>
    <row r="96" spans="1:46" x14ac:dyDescent="0.2">
      <c r="A96" s="17" t="s">
        <v>7</v>
      </c>
      <c r="B96" s="5">
        <f t="shared" ref="B96:D96" si="28">2^-B95</f>
        <v>1</v>
      </c>
      <c r="C96" s="21">
        <f t="shared" si="28"/>
        <v>2.1185760456770133</v>
      </c>
      <c r="D96" s="21">
        <f t="shared" si="28"/>
        <v>0.96876066214280088</v>
      </c>
      <c r="E96" s="5"/>
      <c r="F96" s="5"/>
      <c r="G96" s="5"/>
      <c r="I96"/>
      <c r="K96"/>
      <c r="L96"/>
    </row>
    <row r="97" spans="1:12" x14ac:dyDescent="0.2">
      <c r="B97" s="13"/>
      <c r="C97" s="13"/>
      <c r="D97" s="13"/>
      <c r="E97" s="13"/>
      <c r="F97" s="13"/>
      <c r="G97" s="13"/>
      <c r="I97"/>
      <c r="K97"/>
      <c r="L97"/>
    </row>
    <row r="98" spans="1:12" x14ac:dyDescent="0.2">
      <c r="B98" s="6" t="s">
        <v>36</v>
      </c>
      <c r="C98" s="7" t="s">
        <v>37</v>
      </c>
      <c r="D98" s="7" t="s">
        <v>38</v>
      </c>
      <c r="E98" s="30"/>
      <c r="F98" s="30"/>
      <c r="G98" s="30"/>
      <c r="I98"/>
      <c r="L98"/>
    </row>
    <row r="99" spans="1:12" x14ac:dyDescent="0.2">
      <c r="B99" s="42">
        <v>20.714864730834961</v>
      </c>
      <c r="C99" s="42">
        <v>21.743024826049805</v>
      </c>
      <c r="D99" s="42">
        <v>25.218416213989258</v>
      </c>
      <c r="E99" s="36"/>
      <c r="F99" s="36"/>
      <c r="G99" s="36"/>
      <c r="I99"/>
      <c r="L99"/>
    </row>
    <row r="100" spans="1:12" x14ac:dyDescent="0.2">
      <c r="B100" s="42">
        <v>20.705694198608398</v>
      </c>
      <c r="C100" s="42">
        <v>21.771030426025391</v>
      </c>
      <c r="D100" s="42">
        <v>25.105438232421875</v>
      </c>
      <c r="E100" s="36"/>
      <c r="F100" s="36"/>
      <c r="G100" s="36"/>
      <c r="I100"/>
      <c r="L100"/>
    </row>
    <row r="101" spans="1:12" x14ac:dyDescent="0.2">
      <c r="B101" s="42">
        <v>20.733554840087891</v>
      </c>
      <c r="C101" s="42">
        <v>21.684310913085938</v>
      </c>
      <c r="D101" s="42">
        <v>25.083209991455078</v>
      </c>
      <c r="E101" s="36"/>
      <c r="F101" s="36"/>
      <c r="G101" s="36"/>
      <c r="I101"/>
    </row>
    <row r="102" spans="1:12" x14ac:dyDescent="0.2">
      <c r="A102" s="17" t="s">
        <v>3</v>
      </c>
      <c r="B102" s="18">
        <f t="shared" ref="B102:D102" si="29">AVERAGE(B99:B101)</f>
        <v>20.718037923177082</v>
      </c>
      <c r="C102" s="20">
        <f t="shared" si="29"/>
        <v>21.732788721720379</v>
      </c>
      <c r="D102" s="19">
        <f t="shared" si="29"/>
        <v>25.135688145955402</v>
      </c>
      <c r="E102" s="18"/>
      <c r="F102" s="18"/>
      <c r="G102" s="18"/>
      <c r="I102"/>
    </row>
    <row r="103" spans="1:12" x14ac:dyDescent="0.2">
      <c r="A103" s="17" t="s">
        <v>5</v>
      </c>
      <c r="B103" s="5">
        <f>B102-B102</f>
        <v>0</v>
      </c>
      <c r="C103" s="21">
        <f>C102-B102</f>
        <v>1.0147507985432966</v>
      </c>
      <c r="D103" s="21">
        <f>D102-B102</f>
        <v>4.4176502227783203</v>
      </c>
      <c r="E103" s="5"/>
      <c r="F103" s="5"/>
      <c r="G103" s="5"/>
      <c r="I103"/>
    </row>
    <row r="104" spans="1:12" x14ac:dyDescent="0.2">
      <c r="A104" s="17" t="s">
        <v>7</v>
      </c>
      <c r="B104" s="5">
        <f t="shared" ref="B104:D104" si="30">2^-B103</f>
        <v>1</v>
      </c>
      <c r="C104" s="21">
        <f t="shared" si="30"/>
        <v>0.49491380891375669</v>
      </c>
      <c r="D104" s="21">
        <f t="shared" si="30"/>
        <v>4.6790186106902866E-2</v>
      </c>
      <c r="E104" s="5"/>
      <c r="F104" s="5"/>
      <c r="G104" s="5"/>
      <c r="I104"/>
    </row>
    <row r="105" spans="1:12" x14ac:dyDescent="0.2">
      <c r="B105" s="13"/>
      <c r="C105" s="13"/>
      <c r="D105" s="13"/>
      <c r="E105" s="13"/>
      <c r="F105" s="13"/>
      <c r="G105" s="13"/>
      <c r="I105"/>
    </row>
    <row r="106" spans="1:12" x14ac:dyDescent="0.2">
      <c r="B106" s="6" t="s">
        <v>39</v>
      </c>
      <c r="C106" s="7" t="s">
        <v>40</v>
      </c>
      <c r="D106" s="7" t="s">
        <v>41</v>
      </c>
      <c r="E106" s="30"/>
      <c r="F106" s="30"/>
      <c r="G106" s="30"/>
      <c r="I106"/>
    </row>
    <row r="107" spans="1:12" x14ac:dyDescent="0.2">
      <c r="B107" s="42">
        <v>22.813346862792969</v>
      </c>
      <c r="C107" s="42">
        <v>21.351091384887695</v>
      </c>
      <c r="D107" s="42">
        <v>22.854394912719727</v>
      </c>
      <c r="E107" s="36"/>
      <c r="F107" s="36"/>
      <c r="G107" s="36"/>
      <c r="I107"/>
    </row>
    <row r="108" spans="1:12" x14ac:dyDescent="0.2">
      <c r="B108" s="42">
        <v>22.786087036132812</v>
      </c>
      <c r="C108" s="42">
        <v>21.331336975097656</v>
      </c>
      <c r="D108" s="42">
        <v>22.836635589599609</v>
      </c>
      <c r="E108" s="36"/>
      <c r="F108" s="36"/>
      <c r="G108" s="36"/>
      <c r="I108"/>
    </row>
    <row r="109" spans="1:12" x14ac:dyDescent="0.2">
      <c r="B109" s="42">
        <v>22.79368782043457</v>
      </c>
      <c r="C109" s="42">
        <v>21.441141128540039</v>
      </c>
      <c r="D109" s="42">
        <v>22.681785583496094</v>
      </c>
      <c r="E109" s="36"/>
      <c r="F109" s="36"/>
      <c r="G109" s="36"/>
      <c r="I109"/>
    </row>
    <row r="110" spans="1:12" x14ac:dyDescent="0.2">
      <c r="A110" s="17" t="s">
        <v>3</v>
      </c>
      <c r="B110" s="27">
        <f>AVERAGE(B107:B109)</f>
        <v>22.797707239786785</v>
      </c>
      <c r="C110" s="28">
        <f t="shared" ref="C110:D110" si="31">AVERAGE(C107:C109)</f>
        <v>21.374523162841797</v>
      </c>
      <c r="D110" s="20">
        <f t="shared" si="31"/>
        <v>22.790938695271809</v>
      </c>
      <c r="E110" s="18"/>
      <c r="F110" s="18"/>
      <c r="G110" s="18"/>
    </row>
    <row r="111" spans="1:12" x14ac:dyDescent="0.2">
      <c r="A111" s="17" t="s">
        <v>5</v>
      </c>
      <c r="B111" s="5">
        <f>B110-B110</f>
        <v>0</v>
      </c>
      <c r="C111" s="21">
        <f>C110-B110</f>
        <v>-1.4231840769449882</v>
      </c>
      <c r="D111" s="21">
        <f>D110-B110</f>
        <v>-6.7685445149763268E-3</v>
      </c>
      <c r="E111" s="5"/>
      <c r="F111" s="5"/>
      <c r="G111" s="5"/>
    </row>
    <row r="112" spans="1:12" x14ac:dyDescent="0.2">
      <c r="A112" s="17" t="s">
        <v>7</v>
      </c>
      <c r="B112" s="5">
        <f t="shared" ref="B112:D112" si="32">2^-B111</f>
        <v>1</v>
      </c>
      <c r="C112" s="21">
        <f t="shared" si="32"/>
        <v>2.6817673345040647</v>
      </c>
      <c r="D112" s="21">
        <f t="shared" si="32"/>
        <v>1.004702620322222</v>
      </c>
      <c r="E112" s="5"/>
      <c r="F112" s="5"/>
      <c r="G112" s="5"/>
    </row>
    <row r="114" spans="1:11" x14ac:dyDescent="0.2">
      <c r="B114" s="6" t="s">
        <v>42</v>
      </c>
      <c r="C114" s="7" t="s">
        <v>43</v>
      </c>
      <c r="D114" s="7" t="s">
        <v>44</v>
      </c>
    </row>
    <row r="115" spans="1:11" x14ac:dyDescent="0.2">
      <c r="B115" s="42">
        <v>21.046085357666016</v>
      </c>
      <c r="C115" s="42"/>
      <c r="D115" s="42">
        <v>23.094522476196289</v>
      </c>
    </row>
    <row r="116" spans="1:11" x14ac:dyDescent="0.2">
      <c r="B116" s="42">
        <v>21.360177993774414</v>
      </c>
      <c r="C116" s="42">
        <v>21.491025924682617</v>
      </c>
      <c r="D116" s="42">
        <v>23.098045349121094</v>
      </c>
      <c r="K116"/>
    </row>
    <row r="117" spans="1:11" x14ac:dyDescent="0.2">
      <c r="B117" s="42">
        <v>21.510578155517578</v>
      </c>
      <c r="C117" s="42">
        <v>21.443477630615234</v>
      </c>
      <c r="D117" s="42"/>
      <c r="K117"/>
    </row>
    <row r="118" spans="1:11" x14ac:dyDescent="0.2">
      <c r="A118" s="17" t="s">
        <v>3</v>
      </c>
      <c r="B118" s="27">
        <f>AVERAGE(B115:B117)</f>
        <v>21.305613835652668</v>
      </c>
      <c r="C118" s="28">
        <f t="shared" ref="C118:D118" si="33">AVERAGE(C115:C117)</f>
        <v>21.467251777648926</v>
      </c>
      <c r="D118" s="20">
        <f t="shared" si="33"/>
        <v>23.096283912658691</v>
      </c>
      <c r="K118"/>
    </row>
    <row r="119" spans="1:11" x14ac:dyDescent="0.2">
      <c r="A119" s="17" t="s">
        <v>5</v>
      </c>
      <c r="B119" s="5">
        <f>B118-B118</f>
        <v>0</v>
      </c>
      <c r="C119" s="21">
        <f>C118-B118</f>
        <v>0.16163794199625769</v>
      </c>
      <c r="D119" s="21">
        <f>D118-B118</f>
        <v>1.7906700770060233</v>
      </c>
    </row>
    <row r="120" spans="1:11" x14ac:dyDescent="0.2">
      <c r="A120" s="17" t="s">
        <v>7</v>
      </c>
      <c r="B120" s="5">
        <f t="shared" ref="B120:D120" si="34">2^-B119</f>
        <v>1</v>
      </c>
      <c r="C120" s="21">
        <f t="shared" si="34"/>
        <v>0.89400949436832522</v>
      </c>
      <c r="D120" s="21">
        <f t="shared" si="34"/>
        <v>0.28903776773910556</v>
      </c>
    </row>
    <row r="137" spans="1:11" x14ac:dyDescent="0.2">
      <c r="K137"/>
    </row>
    <row r="138" spans="1:11" x14ac:dyDescent="0.2">
      <c r="B138" s="30"/>
      <c r="C138" s="30"/>
      <c r="D138" s="30"/>
      <c r="E138" s="30"/>
      <c r="F138" s="30"/>
      <c r="G138" s="30"/>
      <c r="K138"/>
    </row>
    <row r="139" spans="1:11" x14ac:dyDescent="0.2">
      <c r="K139"/>
    </row>
    <row r="142" spans="1:11" x14ac:dyDescent="0.2">
      <c r="A142" s="17"/>
      <c r="B142" s="29"/>
      <c r="C142" s="33"/>
      <c r="D142" s="33"/>
      <c r="E142" s="18"/>
      <c r="F142" s="33"/>
      <c r="G142" s="33"/>
    </row>
    <row r="143" spans="1:11" x14ac:dyDescent="0.2">
      <c r="A143" s="17"/>
      <c r="B143" s="5"/>
      <c r="C143" s="5"/>
      <c r="D143" s="5"/>
      <c r="E143" s="5"/>
      <c r="F143" s="5"/>
      <c r="G143" s="5"/>
    </row>
    <row r="144" spans="1:11" x14ac:dyDescent="0.2">
      <c r="A144" s="17"/>
      <c r="B144" s="5"/>
      <c r="C144" s="5"/>
      <c r="D144" s="5"/>
      <c r="E144" s="5"/>
      <c r="F144" s="5"/>
      <c r="G144" s="5"/>
    </row>
    <row r="158" spans="10:11" x14ac:dyDescent="0.2">
      <c r="J158"/>
      <c r="K158"/>
    </row>
    <row r="159" spans="10:11" x14ac:dyDescent="0.2">
      <c r="J159"/>
      <c r="K159"/>
    </row>
    <row r="160" spans="10:11" x14ac:dyDescent="0.2">
      <c r="J160"/>
      <c r="K16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Sox5</vt:lpstr>
      <vt:lpstr>Ctip2 </vt:lpstr>
      <vt:lpstr>Rorb </vt:lpstr>
      <vt:lpstr>Fezf2</vt:lpstr>
      <vt:lpstr>18s</vt:lpstr>
      <vt:lpstr>GAPDH</vt:lpstr>
    </vt:vector>
  </TitlesOfParts>
  <Company>UKE-ZMNH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Kawssar Harb</dc:creator>
  <cp:lastModifiedBy>Utilisateur de Microsoft Office</cp:lastModifiedBy>
  <dcterms:created xsi:type="dcterms:W3CDTF">2018-01-18T09:31:15Z</dcterms:created>
  <dcterms:modified xsi:type="dcterms:W3CDTF">2021-09-30T16:24:51Z</dcterms:modified>
</cp:coreProperties>
</file>