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1/"/>
    </mc:Choice>
  </mc:AlternateContent>
  <bookViews>
    <workbookView xWindow="900" yWindow="460" windowWidth="22440" windowHeight="14320"/>
  </bookViews>
  <sheets>
    <sheet name="TDP_43" sheetId="2" r:id="rId1"/>
    <sheet name="sheet 2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1" i="2" l="1"/>
  <c r="X25" i="2"/>
  <c r="M40" i="2"/>
  <c r="C23" i="2"/>
  <c r="C24" i="2"/>
  <c r="C25" i="2"/>
  <c r="E25" i="2"/>
  <c r="C34" i="2"/>
  <c r="U11" i="2"/>
  <c r="U21" i="2"/>
  <c r="M31" i="2"/>
  <c r="U5" i="2"/>
  <c r="U15" i="2"/>
  <c r="M25" i="2"/>
  <c r="U6" i="2"/>
  <c r="U16" i="2"/>
  <c r="M26" i="2"/>
  <c r="U7" i="2"/>
  <c r="U17" i="2"/>
  <c r="M27" i="2"/>
  <c r="O27" i="2"/>
  <c r="M46" i="2"/>
  <c r="U12" i="2"/>
  <c r="U22" i="2"/>
  <c r="M32" i="2"/>
  <c r="M47" i="2"/>
  <c r="U13" i="2"/>
  <c r="U23" i="2"/>
  <c r="M33" i="2"/>
  <c r="M48" i="2"/>
  <c r="O48" i="2"/>
  <c r="M41" i="2"/>
  <c r="M42" i="2"/>
  <c r="O42" i="2"/>
  <c r="O34" i="2"/>
  <c r="O33" i="2"/>
  <c r="AF8" i="2"/>
  <c r="AF18" i="2"/>
  <c r="X28" i="2"/>
  <c r="AF5" i="2"/>
  <c r="AF15" i="2"/>
  <c r="AF6" i="2"/>
  <c r="AF16" i="2"/>
  <c r="X26" i="2"/>
  <c r="AF7" i="2"/>
  <c r="AF17" i="2"/>
  <c r="X27" i="2"/>
  <c r="Z27" i="2"/>
  <c r="X43" i="2"/>
  <c r="AF9" i="2"/>
  <c r="AF19" i="2"/>
  <c r="X29" i="2"/>
  <c r="X44" i="2"/>
  <c r="AF10" i="2"/>
  <c r="AF20" i="2"/>
  <c r="X30" i="2"/>
  <c r="X45" i="2"/>
  <c r="Z45" i="2"/>
  <c r="AF11" i="2"/>
  <c r="AF21" i="2"/>
  <c r="X46" i="2"/>
  <c r="AF12" i="2"/>
  <c r="AF22" i="2"/>
  <c r="X32" i="2"/>
  <c r="X47" i="2"/>
  <c r="AF13" i="2"/>
  <c r="AF23" i="2"/>
  <c r="X33" i="2"/>
  <c r="X48" i="2"/>
  <c r="Z49" i="2"/>
  <c r="Z48" i="2"/>
  <c r="X40" i="2"/>
  <c r="X41" i="2"/>
  <c r="X42" i="2"/>
  <c r="Z42" i="2"/>
  <c r="Z34" i="2"/>
  <c r="Z33" i="2"/>
  <c r="Z28" i="2"/>
  <c r="M36" i="2"/>
  <c r="N36" i="2"/>
  <c r="Z30" i="2"/>
  <c r="Z29" i="2"/>
  <c r="Z44" i="2"/>
  <c r="Z43" i="2"/>
  <c r="O49" i="2"/>
  <c r="U8" i="2"/>
  <c r="U18" i="2"/>
  <c r="M28" i="2"/>
  <c r="M43" i="2"/>
  <c r="U9" i="2"/>
  <c r="U19" i="2"/>
  <c r="M29" i="2"/>
  <c r="M44" i="2"/>
  <c r="U10" i="2"/>
  <c r="U20" i="2"/>
  <c r="M30" i="2"/>
  <c r="M45" i="2"/>
  <c r="O45" i="2"/>
  <c r="O44" i="2"/>
  <c r="O43" i="2"/>
  <c r="C26" i="2"/>
  <c r="C37" i="2"/>
  <c r="C27" i="2"/>
  <c r="C38" i="2"/>
  <c r="C28" i="2"/>
  <c r="C39" i="2"/>
  <c r="C43" i="2"/>
  <c r="C35" i="2"/>
  <c r="C36" i="2"/>
  <c r="C42" i="2"/>
  <c r="C41" i="2"/>
  <c r="C40" i="2"/>
  <c r="O30" i="2"/>
  <c r="O29" i="2"/>
  <c r="O28" i="2"/>
  <c r="E27" i="2"/>
  <c r="E28" i="2"/>
  <c r="E26" i="2"/>
  <c r="C30" i="2"/>
  <c r="D30" i="2"/>
  <c r="M37" i="2"/>
  <c r="N37" i="2"/>
  <c r="M35" i="2"/>
  <c r="N35" i="2"/>
  <c r="X35" i="2"/>
  <c r="Y35" i="2"/>
  <c r="X37" i="2"/>
  <c r="Y37" i="2"/>
  <c r="X36" i="2"/>
  <c r="Y36" i="2"/>
</calcChain>
</file>

<file path=xl/sharedStrings.xml><?xml version="1.0" encoding="utf-8"?>
<sst xmlns="http://schemas.openxmlformats.org/spreadsheetml/2006/main" count="298" uniqueCount="49">
  <si>
    <t>Image Name</t>
  </si>
  <si>
    <t>Channel</t>
  </si>
  <si>
    <t>Name</t>
  </si>
  <si>
    <t>Signal</t>
  </si>
  <si>
    <t>Total</t>
  </si>
  <si>
    <t>Area</t>
  </si>
  <si>
    <t>Bkgnd.</t>
  </si>
  <si>
    <t>Type</t>
  </si>
  <si>
    <t>0000014_01</t>
  </si>
  <si>
    <t>htdp43 wt1</t>
  </si>
  <si>
    <t>htdp43 wt2</t>
  </si>
  <si>
    <t>htdp43 wt3</t>
  </si>
  <si>
    <t>315T1</t>
  </si>
  <si>
    <t>315T2</t>
  </si>
  <si>
    <t>315T3</t>
  </si>
  <si>
    <t>NT1</t>
  </si>
  <si>
    <t>NT2</t>
  </si>
  <si>
    <t>NT3</t>
  </si>
  <si>
    <t>hTDP43/Total protein</t>
  </si>
  <si>
    <t>Total protein stain</t>
  </si>
  <si>
    <t>T-test</t>
  </si>
  <si>
    <t>0000015_01</t>
  </si>
  <si>
    <t>*</t>
  </si>
  <si>
    <t>nt1</t>
  </si>
  <si>
    <t>nt2</t>
  </si>
  <si>
    <t>nt3</t>
  </si>
  <si>
    <t>signal-bck</t>
  </si>
  <si>
    <t>Average hTDP43 WT</t>
  </si>
  <si>
    <t>Average 315T</t>
  </si>
  <si>
    <t>error htdp43WT</t>
  </si>
  <si>
    <t>error 315T</t>
  </si>
  <si>
    <t>Average NT</t>
  </si>
  <si>
    <t>Average hTDP43WT</t>
  </si>
  <si>
    <t>error NT</t>
  </si>
  <si>
    <t>error hTDP43WT</t>
  </si>
  <si>
    <t>Fold Change</t>
  </si>
  <si>
    <t>**</t>
  </si>
  <si>
    <t>Average hTDP43 wt</t>
  </si>
  <si>
    <t>Avergae 315T</t>
  </si>
  <si>
    <t>hTDP43 cyto</t>
  </si>
  <si>
    <t>***</t>
  </si>
  <si>
    <t>m+H tdp43 nuclear</t>
  </si>
  <si>
    <t>T-test NT &amp;hTDP43</t>
  </si>
  <si>
    <t>T-test nt&amp;315T</t>
  </si>
  <si>
    <t>T-test hTDP_43 &amp; 315T</t>
  </si>
  <si>
    <t>m+H tdp43 cytoplasmic</t>
  </si>
  <si>
    <t>m+h TDP43/Total protein</t>
  </si>
  <si>
    <t>m+ hTDP43/Total protein</t>
  </si>
  <si>
    <t>1-tail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</si>
</sst>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Fold Change hTDP43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TDP_43!$C$42:$C$43</c:f>
                <c:numCache>
                  <c:formatCode>General</c:formatCode>
                  <c:ptCount val="2"/>
                  <c:pt idx="0">
                    <c:v>0.144460209689906</c:v>
                  </c:pt>
                  <c:pt idx="1">
                    <c:v>0.363253231744788</c:v>
                  </c:pt>
                </c:numCache>
              </c:numRef>
            </c:plus>
            <c:minus>
              <c:numRef>
                <c:f>TDP_43!$C$42:$C$43</c:f>
                <c:numCache>
                  <c:formatCode>General</c:formatCode>
                  <c:ptCount val="2"/>
                  <c:pt idx="0">
                    <c:v>0.144460209689906</c:v>
                  </c:pt>
                  <c:pt idx="1">
                    <c:v>0.363253231744788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TDP_43!$B$40:$B$41</c:f>
              <c:strCache>
                <c:ptCount val="2"/>
                <c:pt idx="0">
                  <c:v>Average hTDP43 wt</c:v>
                </c:pt>
                <c:pt idx="1">
                  <c:v>Avergae 315T</c:v>
                </c:pt>
              </c:strCache>
            </c:strRef>
          </c:cat>
          <c:val>
            <c:numRef>
              <c:f>TDP_43!$C$40:$C$41</c:f>
              <c:numCache>
                <c:formatCode>General</c:formatCode>
                <c:ptCount val="2"/>
                <c:pt idx="0">
                  <c:v>1.0</c:v>
                </c:pt>
                <c:pt idx="1">
                  <c:v>2.285030981954739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4157248"/>
        <c:axId val="-262344752"/>
      </c:barChart>
      <c:catAx>
        <c:axId val="-3441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62344752"/>
        <c:crosses val="autoZero"/>
        <c:auto val="1"/>
        <c:lblAlgn val="ctr"/>
        <c:lblOffset val="100"/>
        <c:noMultiLvlLbl val="0"/>
      </c:catAx>
      <c:valAx>
        <c:axId val="-2623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3441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m+HTDP43</a:t>
            </a:r>
            <a:r>
              <a:rPr lang="fr-FR" baseline="0"/>
              <a:t> nuc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TDP_43!$R$46:$R$48</c:f>
                <c:numCache>
                  <c:formatCode>General</c:formatCode>
                  <c:ptCount val="3"/>
                  <c:pt idx="0">
                    <c:v>0.218953719550018</c:v>
                  </c:pt>
                  <c:pt idx="1">
                    <c:v>0.583521140684716</c:v>
                  </c:pt>
                  <c:pt idx="2">
                    <c:v>0.830806482558005</c:v>
                  </c:pt>
                </c:numCache>
              </c:numRef>
            </c:plus>
            <c:minus>
              <c:numRef>
                <c:f>TDP_43!$R$46:$R$48</c:f>
                <c:numCache>
                  <c:formatCode>General</c:formatCode>
                  <c:ptCount val="3"/>
                  <c:pt idx="0">
                    <c:v>0.218953719550018</c:v>
                  </c:pt>
                  <c:pt idx="1">
                    <c:v>0.583521140684716</c:v>
                  </c:pt>
                  <c:pt idx="2">
                    <c:v>0.830806482558005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TDP_43!$Q$42:$Q$44</c:f>
              <c:strCache>
                <c:ptCount val="3"/>
                <c:pt idx="0">
                  <c:v>Average NT</c:v>
                </c:pt>
                <c:pt idx="1">
                  <c:v>Average hTDP43WT</c:v>
                </c:pt>
                <c:pt idx="2">
                  <c:v>Average 315T</c:v>
                </c:pt>
              </c:strCache>
            </c:strRef>
          </c:cat>
          <c:val>
            <c:numRef>
              <c:f>TDP_43!$R$42:$R$44</c:f>
              <c:numCache>
                <c:formatCode>General</c:formatCode>
                <c:ptCount val="3"/>
                <c:pt idx="0">
                  <c:v>1</c:v>
                </c:pt>
                <c:pt idx="1">
                  <c:v>1.246469228958879</c:v>
                </c:pt>
                <c:pt idx="2">
                  <c:v>3.123490577073466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3466496"/>
        <c:axId val="-290495984"/>
      </c:barChart>
      <c:catAx>
        <c:axId val="-1934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90495984"/>
        <c:crosses val="autoZero"/>
        <c:auto val="1"/>
        <c:lblAlgn val="ctr"/>
        <c:lblOffset val="100"/>
        <c:noMultiLvlLbl val="0"/>
      </c:catAx>
      <c:valAx>
        <c:axId val="-2904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6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cyto m+H TDP43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TDP_43!$AC$45:$AC$47</c:f>
                <c:numCache>
                  <c:formatCode>General</c:formatCode>
                  <c:ptCount val="3"/>
                  <c:pt idx="0">
                    <c:v>0.142032148770589</c:v>
                  </c:pt>
                  <c:pt idx="1">
                    <c:v>0.148433833263407</c:v>
                  </c:pt>
                  <c:pt idx="2">
                    <c:v>0.07114647006821</c:v>
                  </c:pt>
                </c:numCache>
              </c:numRef>
            </c:plus>
            <c:minus>
              <c:numRef>
                <c:f>TDP_43!$AC$45:$AC$47</c:f>
                <c:numCache>
                  <c:formatCode>General</c:formatCode>
                  <c:ptCount val="3"/>
                  <c:pt idx="0">
                    <c:v>0.142032148770589</c:v>
                  </c:pt>
                  <c:pt idx="1">
                    <c:v>0.148433833263407</c:v>
                  </c:pt>
                  <c:pt idx="2">
                    <c:v>0.07114647006821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TDP_43!$AB$42:$AB$44</c:f>
              <c:strCache>
                <c:ptCount val="3"/>
                <c:pt idx="0">
                  <c:v>Average NT</c:v>
                </c:pt>
                <c:pt idx="1">
                  <c:v>Average hTDP43WT</c:v>
                </c:pt>
                <c:pt idx="2">
                  <c:v>Average 315T</c:v>
                </c:pt>
              </c:strCache>
            </c:strRef>
          </c:cat>
          <c:val>
            <c:numRef>
              <c:f>TDP_43!$AC$42:$AC$44</c:f>
              <c:numCache>
                <c:formatCode>General</c:formatCode>
                <c:ptCount val="3"/>
                <c:pt idx="0">
                  <c:v>1</c:v>
                </c:pt>
                <c:pt idx="1">
                  <c:v>2.25233930679552</c:v>
                </c:pt>
                <c:pt idx="2">
                  <c:v>4.036302630248335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3013424"/>
        <c:axId val="-219933488"/>
      </c:barChart>
      <c:catAx>
        <c:axId val="-19301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19933488"/>
        <c:crosses val="autoZero"/>
        <c:auto val="1"/>
        <c:lblAlgn val="ctr"/>
        <c:lblOffset val="100"/>
        <c:noMultiLvlLbl val="0"/>
      </c:catAx>
      <c:valAx>
        <c:axId val="-2199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01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45</xdr:row>
      <xdr:rowOff>25400</xdr:rowOff>
    </xdr:from>
    <xdr:to>
      <xdr:col>7</xdr:col>
      <xdr:colOff>425450</xdr:colOff>
      <xdr:row>59</xdr:row>
      <xdr:rowOff>101600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165100</xdr:colOff>
      <xdr:row>49</xdr:row>
      <xdr:rowOff>76200</xdr:rowOff>
    </xdr:from>
    <xdr:to>
      <xdr:col>22</xdr:col>
      <xdr:colOff>25400</xdr:colOff>
      <xdr:row>63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243229</xdr:colOff>
      <xdr:row>52</xdr:row>
      <xdr:rowOff>104172</xdr:rowOff>
    </xdr:from>
    <xdr:to>
      <xdr:col>29</xdr:col>
      <xdr:colOff>103529</xdr:colOff>
      <xdr:row>66</xdr:row>
      <xdr:rowOff>182783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53"/>
  <sheetViews>
    <sheetView tabSelected="1" topLeftCell="R21" workbookViewId="0">
      <selection activeCell="AG37" sqref="AG37"/>
    </sheetView>
  </sheetViews>
  <sheetFormatPr baseColWidth="10" defaultColWidth="8.83203125" defaultRowHeight="15" x14ac:dyDescent="0.2"/>
  <cols>
    <col min="36" max="36" width="11.5" bestFit="1" customWidth="1"/>
  </cols>
  <sheetData>
    <row r="3" spans="2:34" x14ac:dyDescent="0.2">
      <c r="B3" s="1"/>
      <c r="C3" s="1"/>
      <c r="D3" s="1"/>
      <c r="E3" s="1" t="s">
        <v>39</v>
      </c>
      <c r="F3" s="1"/>
      <c r="G3" s="1"/>
      <c r="H3" s="1"/>
      <c r="I3" s="1"/>
      <c r="J3" s="1"/>
      <c r="K3" s="1"/>
      <c r="L3" s="1"/>
      <c r="M3" s="1" t="s">
        <v>41</v>
      </c>
      <c r="N3" s="1"/>
      <c r="O3" s="1"/>
      <c r="P3" s="1"/>
      <c r="Q3" s="1"/>
      <c r="R3" s="1"/>
      <c r="S3" s="1"/>
      <c r="T3" s="1"/>
      <c r="U3" s="1"/>
      <c r="V3" s="1"/>
      <c r="W3" s="1"/>
      <c r="X3" s="1" t="s">
        <v>45</v>
      </c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4" x14ac:dyDescent="0.2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/>
      <c r="L4" s="1"/>
      <c r="M4" s="1" t="s">
        <v>0</v>
      </c>
      <c r="N4" s="1" t="s">
        <v>1</v>
      </c>
      <c r="O4" s="1" t="s">
        <v>2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  <c r="U4" s="1" t="s">
        <v>26</v>
      </c>
      <c r="V4" s="1"/>
      <c r="W4" s="1"/>
      <c r="X4" s="1" t="s">
        <v>0</v>
      </c>
      <c r="Y4" s="1" t="s">
        <v>1</v>
      </c>
      <c r="Z4" s="1" t="s">
        <v>2</v>
      </c>
      <c r="AA4" s="1" t="s">
        <v>3</v>
      </c>
      <c r="AB4" s="1" t="s">
        <v>4</v>
      </c>
      <c r="AC4" s="1" t="s">
        <v>5</v>
      </c>
      <c r="AD4" s="1" t="s">
        <v>6</v>
      </c>
      <c r="AE4" s="1" t="s">
        <v>7</v>
      </c>
      <c r="AF4" s="1" t="s">
        <v>26</v>
      </c>
      <c r="AG4" s="1"/>
      <c r="AH4" s="1"/>
    </row>
    <row r="5" spans="2:34" x14ac:dyDescent="0.2">
      <c r="B5" s="1" t="s">
        <v>9</v>
      </c>
      <c r="C5" s="1" t="s">
        <v>21</v>
      </c>
      <c r="D5" s="1">
        <v>800</v>
      </c>
      <c r="E5" s="1">
        <v>1</v>
      </c>
      <c r="F5" s="1">
        <v>893</v>
      </c>
      <c r="G5" s="1">
        <v>1370</v>
      </c>
      <c r="H5" s="1">
        <v>470</v>
      </c>
      <c r="I5" s="1">
        <v>1.02</v>
      </c>
      <c r="J5" s="1" t="s">
        <v>3</v>
      </c>
      <c r="K5" s="1"/>
      <c r="L5" s="1" t="s">
        <v>23</v>
      </c>
      <c r="M5" s="1" t="s">
        <v>21</v>
      </c>
      <c r="N5" s="1">
        <v>800</v>
      </c>
      <c r="O5" s="1">
        <v>21</v>
      </c>
      <c r="P5" s="1">
        <v>30.7</v>
      </c>
      <c r="Q5" s="1">
        <v>358</v>
      </c>
      <c r="R5" s="1">
        <v>360</v>
      </c>
      <c r="S5" s="1">
        <v>0.90900000000000003</v>
      </c>
      <c r="T5" s="1" t="s">
        <v>3</v>
      </c>
      <c r="U5" s="1">
        <f>P5-S5</f>
        <v>29.791</v>
      </c>
      <c r="V5" s="1"/>
      <c r="W5" s="1" t="s">
        <v>23</v>
      </c>
      <c r="X5" s="1" t="s">
        <v>8</v>
      </c>
      <c r="Y5" s="1">
        <v>800</v>
      </c>
      <c r="Z5" s="1">
        <v>45</v>
      </c>
      <c r="AA5" s="1">
        <v>2.72</v>
      </c>
      <c r="AB5" s="1">
        <v>354</v>
      </c>
      <c r="AC5" s="1">
        <v>403</v>
      </c>
      <c r="AD5" s="1">
        <v>0.872</v>
      </c>
      <c r="AE5" s="1" t="s">
        <v>3</v>
      </c>
      <c r="AF5" s="1">
        <f>AA5-AD5</f>
        <v>1.8480000000000003</v>
      </c>
      <c r="AG5" s="1"/>
      <c r="AH5" s="1"/>
    </row>
    <row r="6" spans="2:34" x14ac:dyDescent="0.2">
      <c r="B6" s="1" t="s">
        <v>10</v>
      </c>
      <c r="C6" s="1" t="s">
        <v>21</v>
      </c>
      <c r="D6" s="1">
        <v>800</v>
      </c>
      <c r="E6" s="1">
        <v>2</v>
      </c>
      <c r="F6" s="1">
        <v>470</v>
      </c>
      <c r="G6" s="1">
        <v>934</v>
      </c>
      <c r="H6" s="1">
        <v>473</v>
      </c>
      <c r="I6" s="1">
        <v>0.98099999999999998</v>
      </c>
      <c r="J6" s="1" t="s">
        <v>3</v>
      </c>
      <c r="K6" s="1"/>
      <c r="L6" s="1" t="s">
        <v>24</v>
      </c>
      <c r="M6" s="1" t="s">
        <v>21</v>
      </c>
      <c r="N6" s="1">
        <v>800</v>
      </c>
      <c r="O6" s="1">
        <v>22</v>
      </c>
      <c r="P6" s="1">
        <v>97.7</v>
      </c>
      <c r="Q6" s="1">
        <v>477</v>
      </c>
      <c r="R6" s="1">
        <v>420</v>
      </c>
      <c r="S6" s="1">
        <v>0.90300000000000002</v>
      </c>
      <c r="T6" s="1" t="s">
        <v>3</v>
      </c>
      <c r="U6" s="1">
        <f t="shared" ref="U6:U23" si="0">P6-S6</f>
        <v>96.796999999999997</v>
      </c>
      <c r="V6" s="1"/>
      <c r="W6" s="1" t="s">
        <v>24</v>
      </c>
      <c r="X6" s="1" t="s">
        <v>8</v>
      </c>
      <c r="Y6" s="1">
        <v>800</v>
      </c>
      <c r="Z6" s="1">
        <v>46</v>
      </c>
      <c r="AA6" s="1">
        <v>4.8899999999999997</v>
      </c>
      <c r="AB6" s="1">
        <v>398</v>
      </c>
      <c r="AC6" s="1">
        <v>462</v>
      </c>
      <c r="AD6" s="1">
        <v>0.85</v>
      </c>
      <c r="AE6" s="1" t="s">
        <v>3</v>
      </c>
      <c r="AF6" s="1">
        <f t="shared" ref="AF6:AF23" si="1">AA6-AD6</f>
        <v>4.04</v>
      </c>
      <c r="AG6" s="1"/>
      <c r="AH6" s="1"/>
    </row>
    <row r="7" spans="2:34" x14ac:dyDescent="0.2">
      <c r="B7" s="1" t="s">
        <v>11</v>
      </c>
      <c r="C7" s="1" t="s">
        <v>21</v>
      </c>
      <c r="D7" s="1">
        <v>800</v>
      </c>
      <c r="E7" s="1">
        <v>3</v>
      </c>
      <c r="F7" s="1">
        <v>701</v>
      </c>
      <c r="G7" s="1">
        <v>1190</v>
      </c>
      <c r="H7" s="1">
        <v>516</v>
      </c>
      <c r="I7" s="1">
        <v>0.95599999999999996</v>
      </c>
      <c r="J7" s="1" t="s">
        <v>3</v>
      </c>
      <c r="K7" s="1"/>
      <c r="L7" s="1" t="s">
        <v>25</v>
      </c>
      <c r="M7" s="1" t="s">
        <v>21</v>
      </c>
      <c r="N7" s="1">
        <v>800</v>
      </c>
      <c r="O7" s="1">
        <v>23</v>
      </c>
      <c r="P7" s="1">
        <v>39.1</v>
      </c>
      <c r="Q7" s="1">
        <v>439</v>
      </c>
      <c r="R7" s="1">
        <v>440</v>
      </c>
      <c r="S7" s="1">
        <v>0.90900000000000003</v>
      </c>
      <c r="T7" s="1" t="s">
        <v>3</v>
      </c>
      <c r="U7" s="1">
        <f t="shared" si="0"/>
        <v>38.191000000000003</v>
      </c>
      <c r="V7" s="1"/>
      <c r="W7" s="1" t="s">
        <v>25</v>
      </c>
      <c r="X7" s="1" t="s">
        <v>8</v>
      </c>
      <c r="Y7" s="1">
        <v>800</v>
      </c>
      <c r="Z7" s="1">
        <v>47</v>
      </c>
      <c r="AA7" s="1">
        <v>7.78</v>
      </c>
      <c r="AB7" s="1">
        <v>472</v>
      </c>
      <c r="AC7" s="1">
        <v>546</v>
      </c>
      <c r="AD7" s="1">
        <v>0.85</v>
      </c>
      <c r="AE7" s="1" t="s">
        <v>3</v>
      </c>
      <c r="AF7" s="1">
        <f t="shared" si="1"/>
        <v>6.9300000000000006</v>
      </c>
      <c r="AG7" s="1"/>
      <c r="AH7" s="1"/>
    </row>
    <row r="8" spans="2:34" x14ac:dyDescent="0.2">
      <c r="B8" s="1" t="s">
        <v>12</v>
      </c>
      <c r="C8" s="1" t="s">
        <v>21</v>
      </c>
      <c r="D8" s="1">
        <v>800</v>
      </c>
      <c r="E8" s="1">
        <v>4</v>
      </c>
      <c r="F8" s="1">
        <v>945</v>
      </c>
      <c r="G8" s="1">
        <v>2000</v>
      </c>
      <c r="H8" s="1">
        <v>1128</v>
      </c>
      <c r="I8" s="1">
        <v>0.93799999999999994</v>
      </c>
      <c r="J8" s="1" t="s">
        <v>3</v>
      </c>
      <c r="K8" s="1"/>
      <c r="L8" s="1" t="s">
        <v>9</v>
      </c>
      <c r="M8" s="1" t="s">
        <v>21</v>
      </c>
      <c r="N8" s="1">
        <v>800</v>
      </c>
      <c r="O8" s="1">
        <v>24</v>
      </c>
      <c r="P8" s="1">
        <v>34.6</v>
      </c>
      <c r="Q8" s="1">
        <v>387</v>
      </c>
      <c r="R8" s="1">
        <v>390</v>
      </c>
      <c r="S8" s="1">
        <v>0.90300000000000002</v>
      </c>
      <c r="T8" s="1" t="s">
        <v>3</v>
      </c>
      <c r="U8" s="1">
        <f t="shared" si="0"/>
        <v>33.697000000000003</v>
      </c>
      <c r="V8" s="1"/>
      <c r="W8" s="1" t="s">
        <v>9</v>
      </c>
      <c r="X8" s="1" t="s">
        <v>8</v>
      </c>
      <c r="Y8" s="1">
        <v>800</v>
      </c>
      <c r="Z8" s="1">
        <v>48</v>
      </c>
      <c r="AA8" s="1">
        <v>17</v>
      </c>
      <c r="AB8" s="1">
        <v>648</v>
      </c>
      <c r="AC8" s="1">
        <v>742</v>
      </c>
      <c r="AD8" s="1">
        <v>0.85</v>
      </c>
      <c r="AE8" s="1" t="s">
        <v>3</v>
      </c>
      <c r="AF8" s="1">
        <f t="shared" si="1"/>
        <v>16.149999999999999</v>
      </c>
      <c r="AG8" s="1"/>
      <c r="AH8" s="1"/>
    </row>
    <row r="9" spans="2:34" x14ac:dyDescent="0.2">
      <c r="B9" s="1" t="s">
        <v>13</v>
      </c>
      <c r="C9" s="1" t="s">
        <v>21</v>
      </c>
      <c r="D9" s="1">
        <v>800</v>
      </c>
      <c r="E9" s="1">
        <v>5</v>
      </c>
      <c r="F9" s="1">
        <v>1350</v>
      </c>
      <c r="G9" s="1">
        <v>1870</v>
      </c>
      <c r="H9" s="1">
        <v>528</v>
      </c>
      <c r="I9" s="1">
        <v>0.98099999999999998</v>
      </c>
      <c r="J9" s="1" t="s">
        <v>3</v>
      </c>
      <c r="K9" s="1"/>
      <c r="L9" s="1" t="s">
        <v>10</v>
      </c>
      <c r="M9" s="1" t="s">
        <v>21</v>
      </c>
      <c r="N9" s="1">
        <v>800</v>
      </c>
      <c r="O9" s="1">
        <v>25</v>
      </c>
      <c r="P9" s="1">
        <v>31.4</v>
      </c>
      <c r="Q9" s="1">
        <v>354</v>
      </c>
      <c r="R9" s="1">
        <v>360</v>
      </c>
      <c r="S9" s="1">
        <v>0.89700000000000002</v>
      </c>
      <c r="T9" s="1" t="s">
        <v>3</v>
      </c>
      <c r="U9" s="1">
        <f t="shared" si="0"/>
        <v>30.503</v>
      </c>
      <c r="V9" s="1"/>
      <c r="W9" s="1" t="s">
        <v>10</v>
      </c>
      <c r="X9" s="1" t="s">
        <v>8</v>
      </c>
      <c r="Y9" s="1">
        <v>800</v>
      </c>
      <c r="Z9" s="1">
        <v>50</v>
      </c>
      <c r="AA9" s="1">
        <v>13.5</v>
      </c>
      <c r="AB9" s="1">
        <v>523</v>
      </c>
      <c r="AC9" s="1">
        <v>588</v>
      </c>
      <c r="AD9" s="1">
        <v>0.86599999999999999</v>
      </c>
      <c r="AE9" s="1" t="s">
        <v>3</v>
      </c>
      <c r="AF9" s="1">
        <f t="shared" si="1"/>
        <v>12.634</v>
      </c>
      <c r="AG9" s="1"/>
      <c r="AH9" s="1"/>
    </row>
    <row r="10" spans="2:34" x14ac:dyDescent="0.2">
      <c r="B10" s="1" t="s">
        <v>14</v>
      </c>
      <c r="C10" s="1" t="s">
        <v>21</v>
      </c>
      <c r="D10" s="1">
        <v>800</v>
      </c>
      <c r="E10" s="1">
        <v>7</v>
      </c>
      <c r="F10" s="1">
        <v>2080</v>
      </c>
      <c r="G10" s="1">
        <v>2820</v>
      </c>
      <c r="H10" s="1">
        <v>765</v>
      </c>
      <c r="I10" s="1">
        <v>0.96899999999999997</v>
      </c>
      <c r="J10" s="1" t="s">
        <v>3</v>
      </c>
      <c r="K10" s="1"/>
      <c r="L10" s="1" t="s">
        <v>11</v>
      </c>
      <c r="M10" s="1" t="s">
        <v>21</v>
      </c>
      <c r="N10" s="1">
        <v>800</v>
      </c>
      <c r="O10" s="1">
        <v>26</v>
      </c>
      <c r="P10" s="1">
        <v>23.7</v>
      </c>
      <c r="Q10" s="1">
        <v>369</v>
      </c>
      <c r="R10" s="1">
        <v>390</v>
      </c>
      <c r="S10" s="1">
        <v>0.88400000000000001</v>
      </c>
      <c r="T10" s="1" t="s">
        <v>3</v>
      </c>
      <c r="U10" s="1">
        <f t="shared" si="0"/>
        <v>22.815999999999999</v>
      </c>
      <c r="V10" s="1"/>
      <c r="W10" s="1" t="s">
        <v>11</v>
      </c>
      <c r="X10" s="1" t="s">
        <v>8</v>
      </c>
      <c r="Y10" s="1">
        <v>800</v>
      </c>
      <c r="Z10" s="1">
        <v>51</v>
      </c>
      <c r="AA10" s="1">
        <v>12.3</v>
      </c>
      <c r="AB10" s="1">
        <v>355</v>
      </c>
      <c r="AC10" s="1">
        <v>396</v>
      </c>
      <c r="AD10" s="1">
        <v>0.86599999999999999</v>
      </c>
      <c r="AE10" s="1" t="s">
        <v>3</v>
      </c>
      <c r="AF10" s="1">
        <f t="shared" si="1"/>
        <v>11.434000000000001</v>
      </c>
      <c r="AG10" s="1"/>
      <c r="AH10" s="1"/>
    </row>
    <row r="11" spans="2:34" x14ac:dyDescent="0.2">
      <c r="B11" s="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 t="s">
        <v>12</v>
      </c>
      <c r="M11" s="1" t="s">
        <v>21</v>
      </c>
      <c r="N11" s="1">
        <v>800</v>
      </c>
      <c r="O11" s="1">
        <v>27</v>
      </c>
      <c r="P11" s="1">
        <v>55</v>
      </c>
      <c r="Q11" s="1">
        <v>708</v>
      </c>
      <c r="R11" s="1">
        <v>738</v>
      </c>
      <c r="S11" s="1">
        <v>0.88400000000000001</v>
      </c>
      <c r="T11" s="1" t="s">
        <v>3</v>
      </c>
      <c r="U11" s="1">
        <f t="shared" si="0"/>
        <v>54.116</v>
      </c>
      <c r="V11" s="1"/>
      <c r="W11" s="1" t="s">
        <v>12</v>
      </c>
      <c r="X11" s="1" t="s">
        <v>8</v>
      </c>
      <c r="Y11" s="1">
        <v>800</v>
      </c>
      <c r="Z11" s="1">
        <v>52</v>
      </c>
      <c r="AA11" s="1">
        <v>26.3</v>
      </c>
      <c r="AB11" s="1">
        <v>500</v>
      </c>
      <c r="AC11" s="1">
        <v>540</v>
      </c>
      <c r="AD11" s="1">
        <v>0.878</v>
      </c>
      <c r="AE11" s="1" t="s">
        <v>3</v>
      </c>
      <c r="AF11" s="1">
        <f t="shared" si="1"/>
        <v>25.422000000000001</v>
      </c>
      <c r="AG11" s="1"/>
      <c r="AH11" s="1"/>
    </row>
    <row r="12" spans="2:34" x14ac:dyDescent="0.2">
      <c r="B12" s="1" t="s">
        <v>15</v>
      </c>
      <c r="C12" s="1" t="s">
        <v>21</v>
      </c>
      <c r="D12" s="1">
        <v>700</v>
      </c>
      <c r="E12" s="1">
        <v>12</v>
      </c>
      <c r="F12" s="1">
        <v>3050</v>
      </c>
      <c r="G12" s="1">
        <v>18900</v>
      </c>
      <c r="H12" s="1">
        <v>616</v>
      </c>
      <c r="I12" s="1">
        <v>25.8</v>
      </c>
      <c r="J12" s="1" t="s">
        <v>3</v>
      </c>
      <c r="K12" s="1"/>
      <c r="L12" s="1" t="s">
        <v>13</v>
      </c>
      <c r="M12" s="1" t="s">
        <v>21</v>
      </c>
      <c r="N12" s="1">
        <v>800</v>
      </c>
      <c r="O12" s="1">
        <v>28</v>
      </c>
      <c r="P12" s="1">
        <v>55.4</v>
      </c>
      <c r="Q12" s="1">
        <v>729</v>
      </c>
      <c r="R12" s="1">
        <v>756</v>
      </c>
      <c r="S12" s="1">
        <v>0.89100000000000001</v>
      </c>
      <c r="T12" s="1" t="s">
        <v>3</v>
      </c>
      <c r="U12" s="1">
        <f t="shared" si="0"/>
        <v>54.509</v>
      </c>
      <c r="V12" s="1"/>
      <c r="W12" s="1" t="s">
        <v>13</v>
      </c>
      <c r="X12" s="1" t="s">
        <v>8</v>
      </c>
      <c r="Y12" s="1">
        <v>800</v>
      </c>
      <c r="Z12" s="1">
        <v>53</v>
      </c>
      <c r="AA12" s="1">
        <v>20.7</v>
      </c>
      <c r="AB12" s="1">
        <v>328</v>
      </c>
      <c r="AC12" s="1">
        <v>352</v>
      </c>
      <c r="AD12" s="1">
        <v>0.872</v>
      </c>
      <c r="AE12" s="1" t="s">
        <v>3</v>
      </c>
      <c r="AF12" s="1">
        <f t="shared" si="1"/>
        <v>19.827999999999999</v>
      </c>
      <c r="AG12" s="1"/>
      <c r="AH12" s="1"/>
    </row>
    <row r="13" spans="2:34" x14ac:dyDescent="0.2">
      <c r="B13" s="1" t="s">
        <v>16</v>
      </c>
      <c r="C13" s="1" t="s">
        <v>21</v>
      </c>
      <c r="D13" s="1">
        <v>700</v>
      </c>
      <c r="E13" s="1">
        <v>13</v>
      </c>
      <c r="F13" s="1">
        <v>4170</v>
      </c>
      <c r="G13" s="1">
        <v>19300</v>
      </c>
      <c r="H13" s="1">
        <v>528</v>
      </c>
      <c r="I13" s="1">
        <v>28.7</v>
      </c>
      <c r="J13" s="1" t="s">
        <v>3</v>
      </c>
      <c r="K13" s="1"/>
      <c r="L13" s="1" t="s">
        <v>14</v>
      </c>
      <c r="M13" s="1" t="s">
        <v>21</v>
      </c>
      <c r="N13" s="1">
        <v>800</v>
      </c>
      <c r="O13" s="1">
        <v>29</v>
      </c>
      <c r="P13" s="1">
        <v>40.1</v>
      </c>
      <c r="Q13" s="1">
        <v>699</v>
      </c>
      <c r="R13" s="1">
        <v>756</v>
      </c>
      <c r="S13" s="1">
        <v>0.872</v>
      </c>
      <c r="T13" s="1" t="s">
        <v>3</v>
      </c>
      <c r="U13" s="1">
        <f t="shared" si="0"/>
        <v>39.228000000000002</v>
      </c>
      <c r="V13" s="1"/>
      <c r="W13" s="1" t="s">
        <v>14</v>
      </c>
      <c r="X13" s="1" t="s">
        <v>8</v>
      </c>
      <c r="Y13" s="1">
        <v>800</v>
      </c>
      <c r="Z13" s="1">
        <v>54</v>
      </c>
      <c r="AA13" s="1">
        <v>9.74</v>
      </c>
      <c r="AB13" s="1">
        <v>219</v>
      </c>
      <c r="AC13" s="1">
        <v>243</v>
      </c>
      <c r="AD13" s="1">
        <v>0.85899999999999999</v>
      </c>
      <c r="AE13" s="1" t="s">
        <v>3</v>
      </c>
      <c r="AF13" s="1">
        <f t="shared" si="1"/>
        <v>8.8810000000000002</v>
      </c>
      <c r="AG13" s="1"/>
      <c r="AH13" s="1"/>
    </row>
    <row r="14" spans="2:34" x14ac:dyDescent="0.2">
      <c r="B14" s="1" t="s">
        <v>17</v>
      </c>
      <c r="C14" s="1" t="s">
        <v>21</v>
      </c>
      <c r="D14" s="1">
        <v>700</v>
      </c>
      <c r="E14" s="1">
        <v>14</v>
      </c>
      <c r="F14" s="1">
        <v>4200</v>
      </c>
      <c r="G14" s="1">
        <v>21100</v>
      </c>
      <c r="H14" s="1">
        <v>616</v>
      </c>
      <c r="I14" s="1">
        <v>27.4</v>
      </c>
      <c r="J14" s="1" t="s">
        <v>3</v>
      </c>
      <c r="K14" s="1"/>
      <c r="L14" s="1" t="s">
        <v>19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 t="s">
        <v>19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4" x14ac:dyDescent="0.2">
      <c r="B15" s="1" t="s">
        <v>9</v>
      </c>
      <c r="C15" s="1" t="s">
        <v>21</v>
      </c>
      <c r="D15" s="1">
        <v>700</v>
      </c>
      <c r="E15" s="1">
        <v>15</v>
      </c>
      <c r="F15" s="1">
        <v>4080</v>
      </c>
      <c r="G15" s="1">
        <v>20300</v>
      </c>
      <c r="H15" s="1">
        <v>616</v>
      </c>
      <c r="I15" s="1">
        <v>26.4</v>
      </c>
      <c r="J15" s="1" t="s">
        <v>3</v>
      </c>
      <c r="K15" s="1"/>
      <c r="L15" s="1" t="s">
        <v>15</v>
      </c>
      <c r="M15" s="1" t="s">
        <v>21</v>
      </c>
      <c r="N15" s="1">
        <v>700</v>
      </c>
      <c r="O15" s="1">
        <v>30</v>
      </c>
      <c r="P15" s="1">
        <v>2490</v>
      </c>
      <c r="Q15" s="1">
        <v>30500</v>
      </c>
      <c r="R15" s="1">
        <v>546</v>
      </c>
      <c r="S15" s="1">
        <v>51.4</v>
      </c>
      <c r="T15" s="1" t="s">
        <v>3</v>
      </c>
      <c r="U15" s="1">
        <f t="shared" si="0"/>
        <v>2438.6</v>
      </c>
      <c r="V15" s="1"/>
      <c r="W15" s="1" t="s">
        <v>15</v>
      </c>
      <c r="X15" s="1" t="s">
        <v>8</v>
      </c>
      <c r="Y15" s="1">
        <v>700</v>
      </c>
      <c r="Z15" s="1">
        <v>55</v>
      </c>
      <c r="AA15" s="1">
        <v>8480</v>
      </c>
      <c r="AB15" s="1">
        <v>56400</v>
      </c>
      <c r="AC15" s="1">
        <v>850</v>
      </c>
      <c r="AD15" s="1">
        <v>56.3</v>
      </c>
      <c r="AE15" s="1" t="s">
        <v>3</v>
      </c>
      <c r="AF15" s="1">
        <f t="shared" si="1"/>
        <v>8423.7000000000007</v>
      </c>
      <c r="AG15" s="1"/>
      <c r="AH15" s="1"/>
    </row>
    <row r="16" spans="2:34" x14ac:dyDescent="0.2">
      <c r="B16" s="1" t="s">
        <v>10</v>
      </c>
      <c r="C16" s="1" t="s">
        <v>21</v>
      </c>
      <c r="D16" s="1">
        <v>700</v>
      </c>
      <c r="E16" s="1">
        <v>16</v>
      </c>
      <c r="F16" s="1">
        <v>3570</v>
      </c>
      <c r="G16" s="1">
        <v>18200</v>
      </c>
      <c r="H16" s="1">
        <v>616</v>
      </c>
      <c r="I16" s="1">
        <v>23.8</v>
      </c>
      <c r="J16" s="1" t="s">
        <v>3</v>
      </c>
      <c r="K16" s="1"/>
      <c r="L16" s="1" t="s">
        <v>16</v>
      </c>
      <c r="M16" s="1" t="s">
        <v>21</v>
      </c>
      <c r="N16" s="1">
        <v>700</v>
      </c>
      <c r="O16" s="1">
        <v>31</v>
      </c>
      <c r="P16" s="1">
        <v>6320</v>
      </c>
      <c r="Q16" s="1">
        <v>25700</v>
      </c>
      <c r="R16" s="1">
        <v>546</v>
      </c>
      <c r="S16" s="1">
        <v>35.4</v>
      </c>
      <c r="T16" s="1" t="s">
        <v>3</v>
      </c>
      <c r="U16" s="1">
        <f t="shared" si="0"/>
        <v>6284.6</v>
      </c>
      <c r="V16" s="1"/>
      <c r="W16" s="1" t="s">
        <v>16</v>
      </c>
      <c r="X16" s="1" t="s">
        <v>8</v>
      </c>
      <c r="Y16" s="1">
        <v>700</v>
      </c>
      <c r="Z16" s="1">
        <v>58</v>
      </c>
      <c r="AA16" s="1">
        <v>9520</v>
      </c>
      <c r="AB16" s="1">
        <v>54000</v>
      </c>
      <c r="AC16" s="1">
        <v>1050</v>
      </c>
      <c r="AD16" s="1">
        <v>42.3</v>
      </c>
      <c r="AE16" s="1" t="s">
        <v>3</v>
      </c>
      <c r="AF16" s="1">
        <f t="shared" si="1"/>
        <v>9477.7000000000007</v>
      </c>
      <c r="AG16" s="1"/>
      <c r="AH16" s="1"/>
    </row>
    <row r="17" spans="2:34" x14ac:dyDescent="0.2">
      <c r="B17" s="1" t="s">
        <v>11</v>
      </c>
      <c r="C17" s="1" t="s">
        <v>21</v>
      </c>
      <c r="D17" s="1">
        <v>700</v>
      </c>
      <c r="E17" s="1">
        <v>17</v>
      </c>
      <c r="F17" s="1">
        <v>4060</v>
      </c>
      <c r="G17" s="1">
        <v>20900</v>
      </c>
      <c r="H17" s="1">
        <v>616</v>
      </c>
      <c r="I17" s="1">
        <v>27.4</v>
      </c>
      <c r="J17" s="1" t="s">
        <v>3</v>
      </c>
      <c r="K17" s="1"/>
      <c r="L17" s="1" t="s">
        <v>17</v>
      </c>
      <c r="M17" s="1" t="s">
        <v>21</v>
      </c>
      <c r="N17" s="1">
        <v>700</v>
      </c>
      <c r="O17" s="1">
        <v>32</v>
      </c>
      <c r="P17" s="1">
        <v>5650</v>
      </c>
      <c r="Q17" s="1">
        <v>22700</v>
      </c>
      <c r="R17" s="1">
        <v>546</v>
      </c>
      <c r="S17" s="1">
        <v>31.3</v>
      </c>
      <c r="T17" s="1" t="s">
        <v>3</v>
      </c>
      <c r="U17" s="1">
        <f t="shared" si="0"/>
        <v>5618.7</v>
      </c>
      <c r="V17" s="1"/>
      <c r="W17" s="1" t="s">
        <v>17</v>
      </c>
      <c r="X17" s="1" t="s">
        <v>8</v>
      </c>
      <c r="Y17" s="1">
        <v>700</v>
      </c>
      <c r="Z17" s="1">
        <v>59</v>
      </c>
      <c r="AA17" s="1">
        <v>7770</v>
      </c>
      <c r="AB17" s="1">
        <v>39400</v>
      </c>
      <c r="AC17" s="1">
        <v>782</v>
      </c>
      <c r="AD17" s="1">
        <v>40.5</v>
      </c>
      <c r="AE17" s="1" t="s">
        <v>3</v>
      </c>
      <c r="AF17" s="1">
        <f t="shared" si="1"/>
        <v>7729.5</v>
      </c>
      <c r="AG17" s="1"/>
      <c r="AH17" s="1"/>
    </row>
    <row r="18" spans="2:34" x14ac:dyDescent="0.2">
      <c r="B18" s="1" t="s">
        <v>12</v>
      </c>
      <c r="C18" s="1" t="s">
        <v>21</v>
      </c>
      <c r="D18" s="1">
        <v>700</v>
      </c>
      <c r="E18" s="1">
        <v>18</v>
      </c>
      <c r="F18" s="1">
        <v>3470</v>
      </c>
      <c r="G18" s="1">
        <v>18000</v>
      </c>
      <c r="H18" s="1">
        <v>528</v>
      </c>
      <c r="I18" s="1">
        <v>27.4</v>
      </c>
      <c r="J18" s="1" t="s">
        <v>3</v>
      </c>
      <c r="K18" s="1"/>
      <c r="L18" s="1" t="s">
        <v>9</v>
      </c>
      <c r="M18" s="1" t="s">
        <v>21</v>
      </c>
      <c r="N18" s="1">
        <v>700</v>
      </c>
      <c r="O18" s="1">
        <v>33</v>
      </c>
      <c r="P18" s="1">
        <v>4760</v>
      </c>
      <c r="Q18" s="1">
        <v>21500</v>
      </c>
      <c r="R18" s="1">
        <v>546</v>
      </c>
      <c r="S18" s="1">
        <v>30.7</v>
      </c>
      <c r="T18" s="1" t="s">
        <v>3</v>
      </c>
      <c r="U18" s="1">
        <f t="shared" si="0"/>
        <v>4729.3</v>
      </c>
      <c r="V18" s="1"/>
      <c r="W18" s="1" t="s">
        <v>9</v>
      </c>
      <c r="X18" s="1" t="s">
        <v>8</v>
      </c>
      <c r="Y18" s="1">
        <v>700</v>
      </c>
      <c r="Z18" s="1">
        <v>60</v>
      </c>
      <c r="AA18" s="1">
        <v>11400</v>
      </c>
      <c r="AB18" s="1">
        <v>48800</v>
      </c>
      <c r="AC18" s="1">
        <v>1100</v>
      </c>
      <c r="AD18" s="1">
        <v>34</v>
      </c>
      <c r="AE18" s="1" t="s">
        <v>3</v>
      </c>
      <c r="AF18" s="1">
        <f t="shared" si="1"/>
        <v>11366</v>
      </c>
      <c r="AG18" s="1"/>
      <c r="AH18" s="1"/>
    </row>
    <row r="19" spans="2:34" x14ac:dyDescent="0.2">
      <c r="B19" s="1" t="s">
        <v>13</v>
      </c>
      <c r="C19" s="1" t="s">
        <v>21</v>
      </c>
      <c r="D19" s="1">
        <v>700</v>
      </c>
      <c r="E19" s="1">
        <v>19</v>
      </c>
      <c r="F19" s="1">
        <v>2990</v>
      </c>
      <c r="G19" s="1">
        <v>24800</v>
      </c>
      <c r="H19" s="1">
        <v>616</v>
      </c>
      <c r="I19" s="1">
        <v>35.4</v>
      </c>
      <c r="J19" s="1" t="s">
        <v>3</v>
      </c>
      <c r="K19" s="1"/>
      <c r="L19" s="1" t="s">
        <v>10</v>
      </c>
      <c r="M19" s="1" t="s">
        <v>21</v>
      </c>
      <c r="N19" s="1">
        <v>700</v>
      </c>
      <c r="O19" s="1">
        <v>34</v>
      </c>
      <c r="P19" s="1">
        <v>3800</v>
      </c>
      <c r="Q19" s="1">
        <v>21700</v>
      </c>
      <c r="R19" s="1">
        <v>546</v>
      </c>
      <c r="S19" s="1">
        <v>32.9</v>
      </c>
      <c r="T19" s="1" t="s">
        <v>3</v>
      </c>
      <c r="U19" s="1">
        <f t="shared" si="0"/>
        <v>3767.1</v>
      </c>
      <c r="V19" s="1"/>
      <c r="W19" s="1" t="s">
        <v>10</v>
      </c>
      <c r="X19" s="1" t="s">
        <v>8</v>
      </c>
      <c r="Y19" s="1">
        <v>700</v>
      </c>
      <c r="Z19" s="1">
        <v>61</v>
      </c>
      <c r="AA19" s="1">
        <v>9690</v>
      </c>
      <c r="AB19" s="1">
        <v>39700</v>
      </c>
      <c r="AC19" s="1">
        <v>860</v>
      </c>
      <c r="AD19" s="1">
        <v>34.9</v>
      </c>
      <c r="AE19" s="1" t="s">
        <v>3</v>
      </c>
      <c r="AF19" s="1">
        <f t="shared" si="1"/>
        <v>9655.1</v>
      </c>
      <c r="AG19" s="1"/>
      <c r="AH19" s="1"/>
    </row>
    <row r="20" spans="2:34" x14ac:dyDescent="0.2">
      <c r="B20" s="1" t="s">
        <v>14</v>
      </c>
      <c r="C20" s="1" t="s">
        <v>21</v>
      </c>
      <c r="D20" s="1">
        <v>700</v>
      </c>
      <c r="E20" s="1">
        <v>20</v>
      </c>
      <c r="F20" s="1">
        <v>4410</v>
      </c>
      <c r="G20" s="1">
        <v>25800</v>
      </c>
      <c r="H20" s="1">
        <v>520</v>
      </c>
      <c r="I20" s="1">
        <v>41.1</v>
      </c>
      <c r="J20" s="1" t="s">
        <v>3</v>
      </c>
      <c r="K20" s="1"/>
      <c r="L20" s="1" t="s">
        <v>11</v>
      </c>
      <c r="M20" s="1" t="s">
        <v>21</v>
      </c>
      <c r="N20" s="1">
        <v>700</v>
      </c>
      <c r="O20" s="1">
        <v>35</v>
      </c>
      <c r="P20" s="1">
        <v>856</v>
      </c>
      <c r="Q20" s="1">
        <v>18100</v>
      </c>
      <c r="R20" s="1">
        <v>546</v>
      </c>
      <c r="S20" s="1">
        <v>31.6</v>
      </c>
      <c r="T20" s="1" t="s">
        <v>3</v>
      </c>
      <c r="U20" s="1">
        <f t="shared" si="0"/>
        <v>824.4</v>
      </c>
      <c r="V20" s="1"/>
      <c r="W20" s="1" t="s">
        <v>11</v>
      </c>
      <c r="X20" s="1" t="s">
        <v>8</v>
      </c>
      <c r="Y20" s="1">
        <v>700</v>
      </c>
      <c r="Z20" s="1">
        <v>62</v>
      </c>
      <c r="AA20" s="1">
        <v>15400</v>
      </c>
      <c r="AB20" s="1">
        <v>45200</v>
      </c>
      <c r="AC20" s="1">
        <v>860</v>
      </c>
      <c r="AD20" s="1">
        <v>34.700000000000003</v>
      </c>
      <c r="AE20" s="1" t="s">
        <v>3</v>
      </c>
      <c r="AF20" s="1">
        <f t="shared" si="1"/>
        <v>15365.3</v>
      </c>
      <c r="AG20" s="1"/>
      <c r="AH20" s="1"/>
    </row>
    <row r="21" spans="2:34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 t="s">
        <v>12</v>
      </c>
      <c r="M21" s="1" t="s">
        <v>21</v>
      </c>
      <c r="N21" s="1">
        <v>700</v>
      </c>
      <c r="O21" s="1">
        <v>36</v>
      </c>
      <c r="P21" s="1">
        <v>2110</v>
      </c>
      <c r="Q21" s="1">
        <v>23000</v>
      </c>
      <c r="R21" s="1">
        <v>546</v>
      </c>
      <c r="S21" s="1">
        <v>38.200000000000003</v>
      </c>
      <c r="T21" s="1" t="s">
        <v>3</v>
      </c>
      <c r="U21" s="1">
        <f t="shared" si="0"/>
        <v>2071.8000000000002</v>
      </c>
      <c r="V21" s="1"/>
      <c r="W21" s="1" t="s">
        <v>12</v>
      </c>
      <c r="X21" s="1" t="s">
        <v>8</v>
      </c>
      <c r="Y21" s="1">
        <v>700</v>
      </c>
      <c r="Z21" s="1">
        <v>63</v>
      </c>
      <c r="AA21" s="1">
        <v>13300</v>
      </c>
      <c r="AB21" s="1">
        <v>45200</v>
      </c>
      <c r="AC21" s="1">
        <v>860</v>
      </c>
      <c r="AD21" s="1">
        <v>37</v>
      </c>
      <c r="AE21" s="1" t="s">
        <v>3</v>
      </c>
      <c r="AF21" s="1">
        <f t="shared" si="1"/>
        <v>13263</v>
      </c>
      <c r="AG21" s="1"/>
      <c r="AH21" s="1"/>
    </row>
    <row r="22" spans="2:34" x14ac:dyDescent="0.2">
      <c r="B22" s="1"/>
      <c r="C22" s="1" t="s">
        <v>18</v>
      </c>
      <c r="D22" s="1"/>
      <c r="E22" s="1"/>
      <c r="F22" s="1"/>
      <c r="G22" s="1"/>
      <c r="H22" s="1"/>
      <c r="I22" s="1"/>
      <c r="J22" s="1"/>
      <c r="K22" s="1"/>
      <c r="L22" s="1" t="s">
        <v>13</v>
      </c>
      <c r="M22" s="1" t="s">
        <v>21</v>
      </c>
      <c r="N22" s="1">
        <v>700</v>
      </c>
      <c r="O22" s="1">
        <v>37</v>
      </c>
      <c r="P22" s="1">
        <v>1040</v>
      </c>
      <c r="Q22" s="1">
        <v>26700</v>
      </c>
      <c r="R22" s="1">
        <v>546</v>
      </c>
      <c r="S22" s="1">
        <v>47</v>
      </c>
      <c r="T22" s="1" t="s">
        <v>3</v>
      </c>
      <c r="U22" s="1">
        <f t="shared" si="0"/>
        <v>993</v>
      </c>
      <c r="V22" s="1"/>
      <c r="W22" s="1" t="s">
        <v>13</v>
      </c>
      <c r="X22" s="1" t="s">
        <v>8</v>
      </c>
      <c r="Y22" s="1">
        <v>700</v>
      </c>
      <c r="Z22" s="1">
        <v>64</v>
      </c>
      <c r="AA22" s="1">
        <v>8800</v>
      </c>
      <c r="AB22" s="1">
        <v>35100</v>
      </c>
      <c r="AC22" s="1">
        <v>860</v>
      </c>
      <c r="AD22" s="1">
        <v>30.6</v>
      </c>
      <c r="AE22" s="1" t="s">
        <v>3</v>
      </c>
      <c r="AF22" s="1">
        <f t="shared" si="1"/>
        <v>8769.4</v>
      </c>
      <c r="AG22" s="1"/>
      <c r="AH22" s="1"/>
    </row>
    <row r="23" spans="2:34" x14ac:dyDescent="0.2">
      <c r="B23" s="1" t="s">
        <v>9</v>
      </c>
      <c r="C23" s="1">
        <f t="shared" ref="C23:C28" si="2">F5/F15</f>
        <v>0.21887254901960784</v>
      </c>
      <c r="D23" s="1"/>
      <c r="E23" s="1"/>
      <c r="F23" s="1"/>
      <c r="G23" s="1"/>
      <c r="H23" s="1"/>
      <c r="I23" s="1"/>
      <c r="J23" s="1"/>
      <c r="K23" s="1"/>
      <c r="L23" s="1" t="s">
        <v>14</v>
      </c>
      <c r="M23" s="1" t="s">
        <v>21</v>
      </c>
      <c r="N23" s="1">
        <v>700</v>
      </c>
      <c r="O23" s="1">
        <v>38</v>
      </c>
      <c r="P23" s="1">
        <v>1550</v>
      </c>
      <c r="Q23" s="1">
        <v>36300</v>
      </c>
      <c r="R23" s="1">
        <v>504</v>
      </c>
      <c r="S23" s="1">
        <v>68.8</v>
      </c>
      <c r="T23" s="1" t="s">
        <v>3</v>
      </c>
      <c r="U23" s="1">
        <f t="shared" si="0"/>
        <v>1481.2</v>
      </c>
      <c r="V23" s="1"/>
      <c r="W23" s="1" t="s">
        <v>14</v>
      </c>
      <c r="X23" s="1" t="s">
        <v>8</v>
      </c>
      <c r="Y23" s="1">
        <v>700</v>
      </c>
      <c r="Z23" s="1">
        <v>65</v>
      </c>
      <c r="AA23" s="1">
        <v>4370</v>
      </c>
      <c r="AB23" s="1">
        <v>23300</v>
      </c>
      <c r="AC23" s="1">
        <v>600</v>
      </c>
      <c r="AD23" s="1">
        <v>31.5</v>
      </c>
      <c r="AE23" s="1" t="s">
        <v>3</v>
      </c>
      <c r="AF23" s="1">
        <f t="shared" si="1"/>
        <v>4338.5</v>
      </c>
      <c r="AG23" s="1"/>
      <c r="AH23" s="1"/>
    </row>
    <row r="24" spans="2:34" x14ac:dyDescent="0.2">
      <c r="B24" s="1" t="s">
        <v>10</v>
      </c>
      <c r="C24" s="1">
        <f t="shared" si="2"/>
        <v>0.13165266106442577</v>
      </c>
      <c r="D24" s="1"/>
      <c r="E24" s="1"/>
      <c r="F24" s="1"/>
      <c r="G24" s="1"/>
      <c r="H24" s="1"/>
      <c r="I24" s="1"/>
      <c r="J24" s="1"/>
      <c r="K24" s="1"/>
      <c r="L24" s="1"/>
      <c r="M24" s="1" t="s">
        <v>46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 t="s">
        <v>47</v>
      </c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2:34" x14ac:dyDescent="0.2">
      <c r="B25" s="1" t="s">
        <v>11</v>
      </c>
      <c r="C25" s="1">
        <f t="shared" si="2"/>
        <v>0.17266009852216749</v>
      </c>
      <c r="D25" s="1" t="s">
        <v>27</v>
      </c>
      <c r="E25" s="1">
        <f>AVERAGE(C23:C25)</f>
        <v>0.17439510286873369</v>
      </c>
      <c r="F25" s="1"/>
      <c r="G25" s="1"/>
      <c r="H25" s="1"/>
      <c r="I25" s="1"/>
      <c r="J25" s="1"/>
      <c r="K25" s="1"/>
      <c r="L25" s="1" t="s">
        <v>23</v>
      </c>
      <c r="M25" s="1">
        <f>U5/U15</f>
        <v>1.2216435659804807E-2</v>
      </c>
      <c r="N25" s="1"/>
      <c r="O25" s="1"/>
      <c r="P25" s="1"/>
      <c r="Q25" s="1"/>
      <c r="R25" s="1"/>
      <c r="S25" s="1"/>
      <c r="T25" s="1"/>
      <c r="U25" s="1"/>
      <c r="V25" s="1"/>
      <c r="W25" s="1" t="s">
        <v>23</v>
      </c>
      <c r="X25" s="1">
        <f>AF5/AF15</f>
        <v>2.1938103208803735E-4</v>
      </c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2:34" x14ac:dyDescent="0.2">
      <c r="B26" s="1" t="s">
        <v>12</v>
      </c>
      <c r="C26" s="1">
        <f t="shared" si="2"/>
        <v>0.2723342939481268</v>
      </c>
      <c r="D26" s="1" t="s">
        <v>28</v>
      </c>
      <c r="E26" s="1">
        <f>AVERAGE(C26:C28)</f>
        <v>0.39849821315624023</v>
      </c>
      <c r="F26" s="1"/>
      <c r="G26" s="1"/>
      <c r="H26" s="1"/>
      <c r="I26" s="1"/>
      <c r="J26" s="1"/>
      <c r="K26" s="1"/>
      <c r="L26" s="1" t="s">
        <v>24</v>
      </c>
      <c r="M26" s="1">
        <f t="shared" ref="M26:M33" si="3">U6/U16</f>
        <v>1.540225312669064E-2</v>
      </c>
      <c r="N26" s="1"/>
      <c r="O26" s="1"/>
      <c r="P26" s="1"/>
      <c r="Q26" s="1"/>
      <c r="R26" s="1"/>
      <c r="S26" s="1"/>
      <c r="T26" s="1"/>
      <c r="U26" s="1"/>
      <c r="V26" s="1"/>
      <c r="W26" s="1" t="s">
        <v>24</v>
      </c>
      <c r="X26" s="1">
        <f t="shared" ref="X26:X33" si="4">AF6/AF16</f>
        <v>4.2626375597455078E-4</v>
      </c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2:34" x14ac:dyDescent="0.2">
      <c r="B27" s="1" t="s">
        <v>13</v>
      </c>
      <c r="C27" s="1">
        <f t="shared" si="2"/>
        <v>0.451505016722408</v>
      </c>
      <c r="D27" s="1" t="s">
        <v>29</v>
      </c>
      <c r="E27" s="1">
        <f>STDEV(C23:C25)/SQRT(3)</f>
        <v>2.5193153129310027E-2</v>
      </c>
      <c r="F27" s="1"/>
      <c r="G27" s="1"/>
      <c r="H27" s="1"/>
      <c r="I27" s="1"/>
      <c r="J27" s="1"/>
      <c r="K27" s="1"/>
      <c r="L27" s="1" t="s">
        <v>25</v>
      </c>
      <c r="M27" s="1">
        <f t="shared" si="3"/>
        <v>6.7971238898677641E-3</v>
      </c>
      <c r="N27" s="1" t="s">
        <v>31</v>
      </c>
      <c r="O27" s="1">
        <f>AVERAGE(M25:M27)</f>
        <v>1.1471937558787738E-2</v>
      </c>
      <c r="P27" s="1"/>
      <c r="Q27" s="1"/>
      <c r="R27" s="1"/>
      <c r="S27" s="1"/>
      <c r="T27" s="1"/>
      <c r="U27" s="1"/>
      <c r="V27" s="1"/>
      <c r="W27" s="1" t="s">
        <v>25</v>
      </c>
      <c r="X27" s="1">
        <f t="shared" si="4"/>
        <v>8.9656510770425002E-4</v>
      </c>
      <c r="Y27" s="1" t="s">
        <v>31</v>
      </c>
      <c r="Z27" s="1">
        <f>AVERAGE(X25:X27)</f>
        <v>5.1406996525561277E-4</v>
      </c>
      <c r="AA27" s="1"/>
      <c r="AB27" s="1"/>
      <c r="AC27" s="1"/>
      <c r="AD27" s="1"/>
      <c r="AE27" s="1"/>
      <c r="AF27" s="1"/>
      <c r="AG27" s="1"/>
      <c r="AH27" s="1"/>
    </row>
    <row r="28" spans="2:34" x14ac:dyDescent="0.2">
      <c r="B28" s="1" t="s">
        <v>14</v>
      </c>
      <c r="C28" s="1">
        <f t="shared" si="2"/>
        <v>0.47165532879818595</v>
      </c>
      <c r="D28" s="1" t="s">
        <v>30</v>
      </c>
      <c r="E28" s="1">
        <f>STDEV(C26:C28)/SQRT(3)</f>
        <v>6.3349584717532145E-2</v>
      </c>
      <c r="F28" s="1"/>
      <c r="G28" s="1"/>
      <c r="H28" s="1"/>
      <c r="I28" s="1"/>
      <c r="J28" s="1"/>
      <c r="K28" s="1"/>
      <c r="L28" s="1" t="s">
        <v>9</v>
      </c>
      <c r="M28" s="1">
        <f t="shared" si="3"/>
        <v>7.125155942739941E-3</v>
      </c>
      <c r="N28" s="1" t="s">
        <v>32</v>
      </c>
      <c r="O28" s="1">
        <f>AVERAGE(M28:M30)</f>
        <v>1.4299417163566553E-2</v>
      </c>
      <c r="P28" s="1"/>
      <c r="Q28" s="1"/>
      <c r="R28" s="1"/>
      <c r="S28" s="1"/>
      <c r="T28" s="1"/>
      <c r="U28" s="1"/>
      <c r="V28" s="1"/>
      <c r="W28" s="1" t="s">
        <v>9</v>
      </c>
      <c r="X28" s="1">
        <f t="shared" si="4"/>
        <v>1.4209044518740102E-3</v>
      </c>
      <c r="Y28" s="1" t="s">
        <v>32</v>
      </c>
      <c r="Z28" s="1">
        <f>AVERAGE(X28:X30)</f>
        <v>1.1578599891882264E-3</v>
      </c>
      <c r="AA28" s="1"/>
      <c r="AB28" s="1"/>
      <c r="AC28" s="1"/>
      <c r="AD28" s="1"/>
      <c r="AE28" s="1"/>
      <c r="AF28" s="1"/>
      <c r="AG28" s="1"/>
      <c r="AH28" s="1"/>
    </row>
    <row r="29" spans="2:3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 t="s">
        <v>10</v>
      </c>
      <c r="M29" s="1">
        <f t="shared" si="3"/>
        <v>8.0972100554803431E-3</v>
      </c>
      <c r="N29" s="1" t="s">
        <v>33</v>
      </c>
      <c r="O29" s="1">
        <f>STDEV(M25:M27)/SQRT(3)</f>
        <v>2.5118233989421222E-3</v>
      </c>
      <c r="P29" s="1"/>
      <c r="Q29" s="1"/>
      <c r="R29" s="1"/>
      <c r="S29" s="1"/>
      <c r="T29" s="1"/>
      <c r="U29" s="1"/>
      <c r="V29" s="1"/>
      <c r="W29" s="1" t="s">
        <v>10</v>
      </c>
      <c r="X29" s="1">
        <f t="shared" si="4"/>
        <v>1.3085312425557478E-3</v>
      </c>
      <c r="Y29" s="1" t="s">
        <v>33</v>
      </c>
      <c r="Z29" s="1">
        <f>STDEV(X25:X27)/SQRT(3)</f>
        <v>2.0035553054364666E-4</v>
      </c>
      <c r="AA29" s="1"/>
      <c r="AB29" s="1"/>
      <c r="AC29" s="1"/>
      <c r="AD29" s="1"/>
      <c r="AE29" s="1"/>
      <c r="AF29" s="1"/>
      <c r="AG29" s="1"/>
      <c r="AH29" s="1"/>
    </row>
    <row r="30" spans="2:34" x14ac:dyDescent="0.2">
      <c r="B30" s="1" t="s">
        <v>20</v>
      </c>
      <c r="C30" s="1">
        <f>_xlfn.T.TEST(C23:C25,C26:C28,2,2)</f>
        <v>3.0296129327442248E-2</v>
      </c>
      <c r="D30" s="1">
        <f>C30/2</f>
        <v>1.5148064663721124E-2</v>
      </c>
      <c r="E30" s="1"/>
      <c r="F30" s="1"/>
      <c r="G30" s="1"/>
      <c r="H30" s="1"/>
      <c r="I30" s="1"/>
      <c r="J30" s="1"/>
      <c r="K30" s="1"/>
      <c r="L30" s="1" t="s">
        <v>11</v>
      </c>
      <c r="M30" s="1">
        <f t="shared" si="3"/>
        <v>2.7675885492479377E-2</v>
      </c>
      <c r="N30" s="1" t="s">
        <v>34</v>
      </c>
      <c r="O30" s="1">
        <f>STDEV(M28:M30)/SQRT(3)</f>
        <v>6.6941180901676596E-3</v>
      </c>
      <c r="P30" s="1"/>
      <c r="Q30" s="1"/>
      <c r="R30" s="1"/>
      <c r="S30" s="1"/>
      <c r="T30" s="1"/>
      <c r="U30" s="1"/>
      <c r="V30" s="1"/>
      <c r="W30" s="1" t="s">
        <v>11</v>
      </c>
      <c r="X30" s="1">
        <f t="shared" si="4"/>
        <v>7.4414427313492101E-4</v>
      </c>
      <c r="Y30" s="1" t="s">
        <v>34</v>
      </c>
      <c r="Z30" s="1">
        <f>STDEV(X28:X30)/SQRT(3)</f>
        <v>2.0938597121523836E-4</v>
      </c>
      <c r="AA30" s="1"/>
      <c r="AB30" s="1"/>
      <c r="AC30" s="1"/>
      <c r="AD30" s="1"/>
      <c r="AE30" s="1"/>
      <c r="AF30" s="1"/>
      <c r="AG30" s="1"/>
      <c r="AH30" s="1"/>
    </row>
    <row r="31" spans="2:34" x14ac:dyDescent="0.2">
      <c r="B31" s="1"/>
      <c r="C31" s="1"/>
      <c r="D31" s="1" t="s">
        <v>36</v>
      </c>
      <c r="E31" s="1"/>
      <c r="F31" s="1"/>
      <c r="G31" s="1"/>
      <c r="H31" s="1"/>
      <c r="I31" s="1"/>
      <c r="J31" s="1"/>
      <c r="K31" s="1"/>
      <c r="L31" s="1" t="s">
        <v>12</v>
      </c>
      <c r="M31" s="1">
        <f t="shared" si="3"/>
        <v>2.6120281880490391E-2</v>
      </c>
      <c r="N31" s="1"/>
      <c r="O31" s="1"/>
      <c r="P31" s="1"/>
      <c r="Q31" s="1"/>
      <c r="R31" s="1"/>
      <c r="S31" s="1"/>
      <c r="T31" s="1"/>
      <c r="U31" s="1"/>
      <c r="V31" s="1"/>
      <c r="W31" s="1" t="s">
        <v>12</v>
      </c>
      <c r="X31" s="1">
        <f>AF11/AF21</f>
        <v>1.9167609138204026E-3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2:34" x14ac:dyDescent="0.2">
      <c r="B32" s="1"/>
      <c r="C32" s="1"/>
      <c r="D32" s="1" t="s">
        <v>48</v>
      </c>
      <c r="E32" s="1"/>
      <c r="F32" s="1"/>
      <c r="G32" s="1"/>
      <c r="H32" s="1"/>
      <c r="I32" s="1"/>
      <c r="J32" s="1"/>
      <c r="K32" s="1"/>
      <c r="L32" s="1" t="s">
        <v>13</v>
      </c>
      <c r="M32" s="1">
        <f t="shared" si="3"/>
        <v>5.4893252769385698E-2</v>
      </c>
      <c r="N32" s="1"/>
      <c r="O32" s="1"/>
      <c r="P32" s="1"/>
      <c r="Q32" s="1"/>
      <c r="R32" s="1"/>
      <c r="S32" s="1"/>
      <c r="T32" s="1"/>
      <c r="U32" s="1"/>
      <c r="V32" s="1"/>
      <c r="W32" s="1" t="s">
        <v>13</v>
      </c>
      <c r="X32" s="1">
        <f t="shared" si="4"/>
        <v>2.2610440851141469E-3</v>
      </c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2:34" x14ac:dyDescent="0.2">
      <c r="B33" s="1" t="s">
        <v>35</v>
      </c>
      <c r="C33" s="1"/>
      <c r="D33" s="1"/>
      <c r="E33" s="1"/>
      <c r="F33" s="1"/>
      <c r="G33" s="1"/>
      <c r="H33" s="1"/>
      <c r="I33" s="1"/>
      <c r="J33" s="1"/>
      <c r="K33" s="1"/>
      <c r="L33" s="1" t="s">
        <v>14</v>
      </c>
      <c r="M33" s="1">
        <f t="shared" si="3"/>
        <v>2.6483931947069942E-2</v>
      </c>
      <c r="N33" s="1" t="s">
        <v>28</v>
      </c>
      <c r="O33" s="1">
        <f>AVERAGE(M31:M33)</f>
        <v>3.583248886564868E-2</v>
      </c>
      <c r="P33" s="1"/>
      <c r="Q33" s="1"/>
      <c r="R33" s="1"/>
      <c r="S33" s="1"/>
      <c r="T33" s="1"/>
      <c r="U33" s="1"/>
      <c r="V33" s="1"/>
      <c r="W33" s="1" t="s">
        <v>14</v>
      </c>
      <c r="X33" s="1">
        <f t="shared" si="4"/>
        <v>2.0470208597441514E-3</v>
      </c>
      <c r="Y33" s="1" t="s">
        <v>28</v>
      </c>
      <c r="Z33" s="1">
        <f>AVERAGE(X31:X33)</f>
        <v>2.0749419528929003E-3</v>
      </c>
      <c r="AA33" s="1"/>
      <c r="AB33" s="1"/>
      <c r="AC33" s="1"/>
      <c r="AD33" s="1"/>
      <c r="AE33" s="1"/>
      <c r="AF33" s="1"/>
      <c r="AG33" s="1"/>
      <c r="AH33" s="1"/>
    </row>
    <row r="34" spans="2:34" x14ac:dyDescent="0.2">
      <c r="B34" s="1" t="s">
        <v>9</v>
      </c>
      <c r="C34" s="1">
        <f>C23/E25</f>
        <v>1.2550383893769774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 t="s">
        <v>30</v>
      </c>
      <c r="O34" s="1">
        <f>STDEV(M31:M33)/SQRT(3)</f>
        <v>9.5309600913415105E-3</v>
      </c>
      <c r="P34" s="1"/>
      <c r="Q34" s="1"/>
      <c r="R34" s="1"/>
      <c r="S34" s="1"/>
      <c r="T34" s="1"/>
      <c r="U34" s="1"/>
      <c r="V34" s="1"/>
      <c r="W34" s="1"/>
      <c r="X34" s="1"/>
      <c r="Y34" s="1" t="s">
        <v>30</v>
      </c>
      <c r="Z34" s="1">
        <f>STDEV(X31:X33)/SQRT(3)</f>
        <v>1.0036170599550617E-4</v>
      </c>
      <c r="AA34" s="1"/>
      <c r="AB34" s="1"/>
      <c r="AC34" s="1"/>
      <c r="AD34" s="1"/>
      <c r="AE34" s="1"/>
      <c r="AF34" s="1"/>
      <c r="AG34" s="1"/>
      <c r="AH34" s="1"/>
    </row>
    <row r="35" spans="2:34" x14ac:dyDescent="0.2">
      <c r="B35" s="1" t="s">
        <v>10</v>
      </c>
      <c r="C35" s="1">
        <f>C24/E25</f>
        <v>0.75491030939968573</v>
      </c>
      <c r="D35" s="1"/>
      <c r="E35" s="1"/>
      <c r="F35" s="1"/>
      <c r="G35" s="1"/>
      <c r="H35" s="1"/>
      <c r="I35" s="1"/>
      <c r="J35" s="1"/>
      <c r="K35" s="1"/>
      <c r="L35" s="1" t="s">
        <v>42</v>
      </c>
      <c r="M35" s="1">
        <f>_xlfn.T.TEST(M25:M27,M28:M30,2,2)</f>
        <v>0.71268792102246104</v>
      </c>
      <c r="N35" s="1">
        <f>M35/2</f>
        <v>0.35634396051123052</v>
      </c>
      <c r="O35" s="1"/>
      <c r="P35" s="1"/>
      <c r="Q35" s="1"/>
      <c r="R35" s="1"/>
      <c r="S35" s="1"/>
      <c r="T35" s="1"/>
      <c r="U35" s="1"/>
      <c r="V35" s="1"/>
      <c r="W35" s="1" t="s">
        <v>42</v>
      </c>
      <c r="X35" s="1">
        <f>_xlfn.T.TEST(X25:X27,X28:X30,2,2)</f>
        <v>9.0462533220569005E-2</v>
      </c>
      <c r="Y35" s="1">
        <f>X35/2</f>
        <v>4.5231266610284503E-2</v>
      </c>
      <c r="Z35" s="1" t="s">
        <v>22</v>
      </c>
      <c r="AA35" s="1"/>
      <c r="AB35" s="1"/>
      <c r="AC35" s="1"/>
      <c r="AD35" s="1"/>
      <c r="AE35" s="1"/>
      <c r="AF35" s="1"/>
      <c r="AG35" s="1"/>
      <c r="AH35" s="1"/>
    </row>
    <row r="36" spans="2:34" x14ac:dyDescent="0.2">
      <c r="B36" s="1" t="s">
        <v>11</v>
      </c>
      <c r="C36" s="1">
        <f>C25/E25</f>
        <v>0.99005130122333695</v>
      </c>
      <c r="D36" s="1"/>
      <c r="E36" s="1"/>
      <c r="F36" s="1"/>
      <c r="G36" s="1"/>
      <c r="H36" s="1"/>
      <c r="I36" s="1"/>
      <c r="J36" s="1"/>
      <c r="K36" s="1"/>
      <c r="L36" s="1" t="s">
        <v>43</v>
      </c>
      <c r="M36" s="1">
        <f>_xlfn.T.TEST(M25:M27,M31:M33,2,2)</f>
        <v>6.8832244690748765E-2</v>
      </c>
      <c r="N36" s="1">
        <f>M36/2</f>
        <v>3.4416122345374382E-2</v>
      </c>
      <c r="O36" s="1" t="s">
        <v>22</v>
      </c>
      <c r="P36" s="1"/>
      <c r="Q36" s="1"/>
      <c r="R36" s="1"/>
      <c r="S36" s="1"/>
      <c r="T36" s="1"/>
      <c r="U36" s="1"/>
      <c r="V36" s="1"/>
      <c r="W36" s="1" t="s">
        <v>43</v>
      </c>
      <c r="X36" s="1">
        <f>_xlfn.T.TEST(X25:X27,X31:X33,2,2)</f>
        <v>2.2331023640096742E-3</v>
      </c>
      <c r="Y36" s="1">
        <f t="shared" ref="Y36:Y37" si="5">X36/2</f>
        <v>1.1165511820048371E-3</v>
      </c>
      <c r="Z36" s="1" t="s">
        <v>40</v>
      </c>
      <c r="AA36" s="1"/>
      <c r="AB36" s="1"/>
      <c r="AC36" s="1"/>
      <c r="AD36" s="1"/>
      <c r="AE36" s="1"/>
      <c r="AF36" s="1"/>
      <c r="AG36" s="1"/>
      <c r="AH36" s="1"/>
    </row>
    <row r="37" spans="2:34" x14ac:dyDescent="0.2">
      <c r="B37" s="1" t="s">
        <v>12</v>
      </c>
      <c r="C37" s="1">
        <f>C26/E25</f>
        <v>1.5615936999854374</v>
      </c>
      <c r="D37" s="1"/>
      <c r="E37" s="1"/>
      <c r="F37" s="1"/>
      <c r="G37" s="1"/>
      <c r="H37" s="1"/>
      <c r="I37" s="1"/>
      <c r="J37" s="1"/>
      <c r="K37" s="1"/>
      <c r="L37" s="1" t="s">
        <v>44</v>
      </c>
      <c r="M37" s="1">
        <f>_xlfn.T.TEST(M28:M30,M31:M33,2,2)</f>
        <v>0.13817775917179878</v>
      </c>
      <c r="N37" s="1">
        <f>M37/2</f>
        <v>6.908887958589939E-2</v>
      </c>
      <c r="O37" s="1"/>
      <c r="P37" s="1"/>
      <c r="Q37" s="1"/>
      <c r="R37" s="1"/>
      <c r="S37" s="1"/>
      <c r="T37" s="1"/>
      <c r="U37" s="1"/>
      <c r="V37" s="1"/>
      <c r="W37" s="1" t="s">
        <v>44</v>
      </c>
      <c r="X37" s="1">
        <f>_xlfn.T.TEST(X28:X30,X31:X33,2,2)</f>
        <v>1.6823599177012764E-2</v>
      </c>
      <c r="Y37" s="1">
        <f t="shared" si="5"/>
        <v>8.4117995885063818E-3</v>
      </c>
      <c r="Z37" s="1" t="s">
        <v>36</v>
      </c>
      <c r="AA37" s="1"/>
      <c r="AB37" s="1"/>
      <c r="AC37" s="1"/>
      <c r="AD37" s="1"/>
      <c r="AE37" s="1"/>
      <c r="AF37" s="1"/>
      <c r="AG37" s="1"/>
      <c r="AH37" s="1"/>
    </row>
    <row r="38" spans="2:34" x14ac:dyDescent="0.2">
      <c r="B38" s="1" t="s">
        <v>13</v>
      </c>
      <c r="C38" s="1">
        <f>C27/E25</f>
        <v>2.5889776105826408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 t="s">
        <v>48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 t="s">
        <v>48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2:34" x14ac:dyDescent="0.2">
      <c r="B39" s="1" t="s">
        <v>14</v>
      </c>
      <c r="C39" s="1">
        <f>C28/E25</f>
        <v>2.7045216352961385</v>
      </c>
      <c r="D39" s="1"/>
      <c r="E39" s="1"/>
      <c r="F39" s="1"/>
      <c r="G39" s="1"/>
      <c r="H39" s="1"/>
      <c r="I39" s="1"/>
      <c r="J39" s="1"/>
      <c r="K39" s="1"/>
      <c r="L39" s="1" t="s">
        <v>35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 t="s">
        <v>35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2:34" x14ac:dyDescent="0.2">
      <c r="B40" s="1" t="s">
        <v>37</v>
      </c>
      <c r="C40" s="1">
        <f>AVERAGE(C34:C36)</f>
        <v>1</v>
      </c>
      <c r="D40" s="1"/>
      <c r="E40" s="1"/>
      <c r="F40" s="1"/>
      <c r="G40" s="1"/>
      <c r="H40" s="1"/>
      <c r="I40" s="1"/>
      <c r="J40" s="1"/>
      <c r="K40" s="1"/>
      <c r="L40" s="1" t="s">
        <v>23</v>
      </c>
      <c r="M40" s="1">
        <f>M25/O27</f>
        <v>1.0648973285638892</v>
      </c>
      <c r="N40" s="1"/>
      <c r="O40" s="1"/>
      <c r="P40" s="1"/>
      <c r="Q40" s="1"/>
      <c r="R40" s="1"/>
      <c r="S40" s="1"/>
      <c r="T40" s="1"/>
      <c r="U40" s="1"/>
      <c r="V40" s="1"/>
      <c r="W40" s="1" t="s">
        <v>23</v>
      </c>
      <c r="X40" s="1">
        <f>X25/Z27</f>
        <v>0.42675325717376578</v>
      </c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2:34" x14ac:dyDescent="0.2">
      <c r="B41" s="1" t="s">
        <v>38</v>
      </c>
      <c r="C41" s="1">
        <f>AVERAGE(C37:C39)</f>
        <v>2.2850309819547387</v>
      </c>
      <c r="D41" s="1"/>
      <c r="E41" s="1"/>
      <c r="F41" s="1"/>
      <c r="G41" s="1"/>
      <c r="H41" s="1"/>
      <c r="I41" s="1"/>
      <c r="J41" s="1"/>
      <c r="K41" s="1"/>
      <c r="L41" s="1" t="s">
        <v>24</v>
      </c>
      <c r="M41" s="1">
        <f>M26/O27</f>
        <v>1.342602594179237</v>
      </c>
      <c r="N41" s="1"/>
      <c r="O41" s="1"/>
      <c r="P41" s="1"/>
      <c r="Q41" s="1"/>
      <c r="R41" s="1"/>
      <c r="S41" s="1"/>
      <c r="T41" s="1"/>
      <c r="U41" s="1"/>
      <c r="V41" s="1"/>
      <c r="W41" s="1" t="s">
        <v>24</v>
      </c>
      <c r="X41" s="1">
        <f>X26/Z27</f>
        <v>0.82919404902910088</v>
      </c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2:34" x14ac:dyDescent="0.2">
      <c r="B42" s="1" t="s">
        <v>29</v>
      </c>
      <c r="C42" s="1">
        <f>STDEV(C34:C36)/SQRT(3)</f>
        <v>0.14446020968990578</v>
      </c>
      <c r="D42" s="1"/>
      <c r="E42" s="1"/>
      <c r="F42" s="1"/>
      <c r="G42" s="1"/>
      <c r="H42" s="1"/>
      <c r="I42" s="1"/>
      <c r="J42" s="1"/>
      <c r="K42" s="1"/>
      <c r="L42" s="1" t="s">
        <v>25</v>
      </c>
      <c r="M42" s="1">
        <f>M27/O27</f>
        <v>0.59250007725687359</v>
      </c>
      <c r="N42" s="1" t="s">
        <v>31</v>
      </c>
      <c r="O42" s="1">
        <f>AVERAGE(M40:M42)</f>
        <v>0.99999999999999989</v>
      </c>
      <c r="P42" s="1"/>
      <c r="Q42" s="1" t="s">
        <v>31</v>
      </c>
      <c r="R42" s="1">
        <v>0.99999999999999989</v>
      </c>
      <c r="S42" s="1"/>
      <c r="T42" s="1"/>
      <c r="U42" s="1"/>
      <c r="V42" s="1"/>
      <c r="W42" s="1" t="s">
        <v>25</v>
      </c>
      <c r="X42" s="1">
        <f>X27/Z27</f>
        <v>1.744052693797133</v>
      </c>
      <c r="Y42" s="1" t="s">
        <v>31</v>
      </c>
      <c r="Z42" s="1">
        <f>AVERAGE(X40:X42)</f>
        <v>0.99999999999999989</v>
      </c>
      <c r="AA42" s="1"/>
      <c r="AB42" s="1" t="s">
        <v>31</v>
      </c>
      <c r="AC42" s="1">
        <v>0.99999999999999989</v>
      </c>
      <c r="AD42" s="1"/>
      <c r="AE42" s="1"/>
      <c r="AF42" s="1"/>
      <c r="AG42" s="1"/>
      <c r="AH42" s="1"/>
    </row>
    <row r="43" spans="2:34" x14ac:dyDescent="0.2">
      <c r="B43" s="1" t="s">
        <v>30</v>
      </c>
      <c r="C43" s="1">
        <f>STDEV(C37:C39)/SQRT(3)</f>
        <v>0.36325323174478774</v>
      </c>
      <c r="D43" s="1"/>
      <c r="E43" s="1"/>
      <c r="F43" s="1"/>
      <c r="G43" s="1"/>
      <c r="H43" s="1"/>
      <c r="I43" s="1"/>
      <c r="J43" s="1"/>
      <c r="K43" s="1"/>
      <c r="L43" s="1" t="s">
        <v>9</v>
      </c>
      <c r="M43" s="1">
        <f>M28/O27</f>
        <v>0.62109437976167559</v>
      </c>
      <c r="N43" s="1" t="s">
        <v>32</v>
      </c>
      <c r="O43" s="1">
        <f>AVERAGE(M43:M45)</f>
        <v>1.2464692289588788</v>
      </c>
      <c r="P43" s="1"/>
      <c r="Q43" s="1" t="s">
        <v>32</v>
      </c>
      <c r="R43" s="1">
        <v>1.2464692289588788</v>
      </c>
      <c r="S43" s="1"/>
      <c r="T43" s="1"/>
      <c r="U43" s="1"/>
      <c r="V43" s="1"/>
      <c r="W43" s="1" t="s">
        <v>9</v>
      </c>
      <c r="X43" s="1">
        <f>X28/Z27</f>
        <v>2.7640293110053396</v>
      </c>
      <c r="Y43" s="1" t="s">
        <v>32</v>
      </c>
      <c r="Z43" s="1">
        <f>AVERAGE(X43:X45)</f>
        <v>2.2523393067955246</v>
      </c>
      <c r="AA43" s="1"/>
      <c r="AB43" s="1" t="s">
        <v>32</v>
      </c>
      <c r="AC43" s="1">
        <v>2.2523393067955202</v>
      </c>
      <c r="AD43" s="1"/>
      <c r="AE43" s="1"/>
      <c r="AF43" s="1"/>
      <c r="AG43" s="1"/>
      <c r="AH43" s="1"/>
    </row>
    <row r="44" spans="2:34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 t="s">
        <v>10</v>
      </c>
      <c r="M44" s="1">
        <f>M29/O27</f>
        <v>0.70582759137123396</v>
      </c>
      <c r="N44" s="1" t="s">
        <v>33</v>
      </c>
      <c r="O44" s="1">
        <f>STDEV(M40:M42)/SQRT(3)</f>
        <v>0.21895371955001783</v>
      </c>
      <c r="P44" s="1"/>
      <c r="Q44" s="1" t="s">
        <v>28</v>
      </c>
      <c r="R44" s="1">
        <v>3.1234905770734662</v>
      </c>
      <c r="S44" s="1"/>
      <c r="T44" s="1"/>
      <c r="U44" s="1"/>
      <c r="V44" s="1"/>
      <c r="W44" s="1" t="s">
        <v>10</v>
      </c>
      <c r="X44" s="1">
        <f>X29/Z27</f>
        <v>2.545434145146181</v>
      </c>
      <c r="Y44" s="1" t="s">
        <v>33</v>
      </c>
      <c r="Z44" s="1">
        <f>STDEV(X40:X42)/SQRT(3)</f>
        <v>0.38974370043973139</v>
      </c>
      <c r="AA44" s="1"/>
      <c r="AB44" s="1" t="s">
        <v>28</v>
      </c>
      <c r="AC44" s="1">
        <v>4.0363026302483354</v>
      </c>
      <c r="AD44" s="1"/>
      <c r="AE44" s="1"/>
      <c r="AF44" s="1"/>
      <c r="AG44" s="1"/>
      <c r="AH44" s="1"/>
    </row>
    <row r="45" spans="2:34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 t="s">
        <v>11</v>
      </c>
      <c r="M45" s="1">
        <f>M30/O27</f>
        <v>2.4124857157437267</v>
      </c>
      <c r="N45" s="1" t="s">
        <v>34</v>
      </c>
      <c r="O45" s="1">
        <f>STDEV(M43:M45)/SQRT(3)</f>
        <v>0.58352114068471617</v>
      </c>
      <c r="P45" s="1"/>
      <c r="Q45" s="1"/>
      <c r="R45" s="1"/>
      <c r="S45" s="1"/>
      <c r="T45" s="1"/>
      <c r="U45" s="1"/>
      <c r="V45" s="1"/>
      <c r="W45" s="1" t="s">
        <v>11</v>
      </c>
      <c r="X45" s="1">
        <f>X30/Z27</f>
        <v>1.4475544642350533</v>
      </c>
      <c r="Y45" s="1" t="s">
        <v>34</v>
      </c>
      <c r="Z45" s="1">
        <f>STDEV(X43:X45)/SQRT(3)</f>
        <v>0.40731026001708642</v>
      </c>
      <c r="AA45" s="1"/>
      <c r="AB45" s="1" t="s">
        <v>33</v>
      </c>
      <c r="AC45" s="1">
        <v>0.14203214877058951</v>
      </c>
      <c r="AD45" s="1"/>
      <c r="AE45" s="1"/>
      <c r="AF45" s="1"/>
      <c r="AG45" s="1"/>
      <c r="AH45" s="1"/>
    </row>
    <row r="46" spans="2:34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 t="s">
        <v>12</v>
      </c>
      <c r="M46" s="1">
        <f>M31/O27</f>
        <v>2.2768849417665913</v>
      </c>
      <c r="N46" s="1"/>
      <c r="O46" s="1"/>
      <c r="P46" s="1"/>
      <c r="Q46" s="1" t="s">
        <v>33</v>
      </c>
      <c r="R46" s="1">
        <v>0.21895371955001783</v>
      </c>
      <c r="S46" s="1"/>
      <c r="T46" s="1"/>
      <c r="U46" s="1"/>
      <c r="V46" s="1"/>
      <c r="W46" s="1" t="s">
        <v>12</v>
      </c>
      <c r="X46" s="1">
        <f>X31/Z27</f>
        <v>3.7285993023679667</v>
      </c>
      <c r="Y46" s="1"/>
      <c r="Z46" s="1"/>
      <c r="AA46" s="1"/>
      <c r="AB46" s="1" t="s">
        <v>34</v>
      </c>
      <c r="AC46" s="1">
        <v>0.1484338332634072</v>
      </c>
      <c r="AD46" s="1"/>
      <c r="AE46" s="1"/>
      <c r="AF46" s="1"/>
      <c r="AG46" s="1"/>
      <c r="AH46" s="1"/>
    </row>
    <row r="47" spans="2:34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 t="s">
        <v>13</v>
      </c>
      <c r="M47" s="1">
        <f>M32/O27</f>
        <v>4.7850027502404204</v>
      </c>
      <c r="N47" s="1"/>
      <c r="O47" s="1"/>
      <c r="P47" s="1"/>
      <c r="Q47" s="1" t="s">
        <v>34</v>
      </c>
      <c r="R47" s="1">
        <v>0.58352114068471617</v>
      </c>
      <c r="S47" s="1"/>
      <c r="T47" s="1"/>
      <c r="U47" s="1"/>
      <c r="V47" s="1"/>
      <c r="W47" s="1" t="s">
        <v>13</v>
      </c>
      <c r="X47" s="1">
        <f>X32/Z27</f>
        <v>4.3983197578755258</v>
      </c>
      <c r="Y47" s="1"/>
      <c r="Z47" s="1"/>
      <c r="AA47" s="1"/>
      <c r="AB47" s="1" t="s">
        <v>30</v>
      </c>
      <c r="AC47" s="1">
        <v>7.1146470068210024E-2</v>
      </c>
      <c r="AD47" s="1"/>
      <c r="AE47" s="1"/>
      <c r="AF47" s="1"/>
      <c r="AG47" s="1"/>
      <c r="AH47" s="1"/>
    </row>
    <row r="48" spans="2:34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 t="s">
        <v>14</v>
      </c>
      <c r="M48" s="1">
        <f>M33/O27</f>
        <v>2.3085840392133856</v>
      </c>
      <c r="N48" s="1" t="s">
        <v>28</v>
      </c>
      <c r="O48" s="1">
        <f>AVERAGE(M46:M48)</f>
        <v>3.1234905770734662</v>
      </c>
      <c r="P48" s="1"/>
      <c r="Q48" s="1" t="s">
        <v>30</v>
      </c>
      <c r="R48" s="1">
        <v>0.83080648255800549</v>
      </c>
      <c r="S48" s="1"/>
      <c r="T48" s="1"/>
      <c r="U48" s="1"/>
      <c r="V48" s="1"/>
      <c r="W48" s="1" t="s">
        <v>14</v>
      </c>
      <c r="X48" s="1">
        <f>X33/Z27</f>
        <v>3.9819888305015141</v>
      </c>
      <c r="Y48" s="1" t="s">
        <v>28</v>
      </c>
      <c r="Z48" s="1">
        <f>AVERAGE(X46:X48)</f>
        <v>4.0363026302483354</v>
      </c>
      <c r="AA48" s="1"/>
      <c r="AB48" s="1"/>
      <c r="AC48" s="1"/>
      <c r="AD48" s="1"/>
      <c r="AE48" s="1"/>
      <c r="AF48" s="1"/>
      <c r="AG48" s="1"/>
      <c r="AH48" s="1"/>
    </row>
    <row r="49" spans="2:34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 t="s">
        <v>30</v>
      </c>
      <c r="O49" s="1">
        <f>STDEV(M46:M48)/SQRT(3)</f>
        <v>0.83080648255800549</v>
      </c>
      <c r="P49" s="1"/>
      <c r="Q49" s="1"/>
      <c r="R49" s="1"/>
      <c r="S49" s="1"/>
      <c r="T49" s="1"/>
      <c r="U49" s="1"/>
      <c r="V49" s="1"/>
      <c r="W49" s="1"/>
      <c r="X49" s="1"/>
      <c r="Y49" s="1" t="s">
        <v>30</v>
      </c>
      <c r="Z49" s="1">
        <f>STDEV(X46:X48)/SQRT(3)</f>
        <v>0.19522966284482871</v>
      </c>
      <c r="AA49" s="1"/>
      <c r="AB49" s="1"/>
      <c r="AC49" s="1"/>
      <c r="AD49" s="1"/>
      <c r="AE49" s="1"/>
      <c r="AF49" s="1"/>
      <c r="AG49" s="1"/>
      <c r="AH49" s="1"/>
    </row>
    <row r="50" spans="2:34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2:34" x14ac:dyDescent="0.2">
      <c r="N51" s="1"/>
      <c r="O51" s="1"/>
    </row>
    <row r="52" spans="2:34" x14ac:dyDescent="0.2">
      <c r="N52" s="1"/>
      <c r="O52" s="1"/>
    </row>
    <row r="53" spans="2:34" x14ac:dyDescent="0.2">
      <c r="N53" s="1"/>
      <c r="O53" s="1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="42" zoomScaleNormal="42" workbookViewId="0">
      <selection activeCell="K71" sqref="K71"/>
    </sheetView>
  </sheetViews>
  <sheetFormatPr baseColWidth="10" defaultColWidth="8.83203125" defaultRowHeight="15" x14ac:dyDescent="0.2"/>
  <sheetData>
    <row r="1" spans="1:1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1"/>
      <c r="B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TDP_43</vt:lpstr>
      <vt:lpstr>sheet 2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2021-01-05T18:22:28Z</dcterms:created>
  <dcterms:modified xsi:type="dcterms:W3CDTF">2021-09-29T19:07:44Z</dcterms:modified>
</cp:coreProperties>
</file>