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1/"/>
    </mc:Choice>
  </mc:AlternateContent>
  <bookViews>
    <workbookView xWindow="0" yWindow="40" windowWidth="25600" windowHeight="14760"/>
  </bookViews>
  <sheets>
    <sheet name="sox5 DAPI" sheetId="1" r:id="rId1"/>
    <sheet name="Ctip2" sheetId="2" r:id="rId2"/>
    <sheet name="rorb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1" l="1"/>
  <c r="Y37" i="2"/>
  <c r="Y38" i="2"/>
  <c r="Y39" i="2"/>
  <c r="Y40" i="2"/>
  <c r="Y41" i="2"/>
  <c r="Y36" i="2"/>
  <c r="Y41" i="1"/>
  <c r="X41" i="1"/>
  <c r="Y36" i="1"/>
  <c r="Y37" i="1"/>
  <c r="Y38" i="1"/>
  <c r="Y39" i="1"/>
  <c r="Y40" i="1"/>
  <c r="Y35" i="1"/>
  <c r="AD35" i="1"/>
  <c r="N36" i="1"/>
  <c r="N37" i="1"/>
  <c r="N38" i="1"/>
  <c r="N39" i="1"/>
  <c r="N40" i="1"/>
  <c r="N41" i="1"/>
  <c r="X38" i="3"/>
  <c r="X39" i="3"/>
  <c r="X40" i="3"/>
  <c r="X41" i="3"/>
  <c r="X42" i="3"/>
  <c r="I36" i="1"/>
  <c r="I37" i="1"/>
  <c r="I38" i="1"/>
  <c r="I39" i="1"/>
  <c r="I40" i="1"/>
  <c r="I41" i="1"/>
  <c r="I35" i="1"/>
  <c r="I37" i="2"/>
  <c r="I38" i="2"/>
  <c r="I39" i="2"/>
  <c r="I40" i="2"/>
  <c r="I41" i="2"/>
  <c r="I36" i="2"/>
  <c r="L74" i="2"/>
  <c r="K74" i="2"/>
  <c r="J74" i="2"/>
  <c r="T38" i="2"/>
  <c r="AD38" i="2"/>
  <c r="I48" i="2"/>
  <c r="T39" i="2"/>
  <c r="AD39" i="2"/>
  <c r="I49" i="2"/>
  <c r="I53" i="2"/>
  <c r="S38" i="2"/>
  <c r="X38" i="2"/>
  <c r="AC38" i="2"/>
  <c r="H48" i="2"/>
  <c r="S39" i="2"/>
  <c r="X39" i="2"/>
  <c r="AC39" i="2"/>
  <c r="H49" i="2"/>
  <c r="H53" i="2"/>
  <c r="J53" i="2"/>
  <c r="D38" i="2"/>
  <c r="N38" i="2"/>
  <c r="D48" i="2"/>
  <c r="D39" i="2"/>
  <c r="N39" i="2"/>
  <c r="D49" i="2"/>
  <c r="D53" i="2"/>
  <c r="C38" i="2"/>
  <c r="H38" i="2"/>
  <c r="M38" i="2"/>
  <c r="C48" i="2"/>
  <c r="C39" i="2"/>
  <c r="H39" i="2"/>
  <c r="M39" i="2"/>
  <c r="C49" i="2"/>
  <c r="C53" i="2"/>
  <c r="E53" i="2"/>
  <c r="AD43" i="2"/>
  <c r="AC43" i="2"/>
  <c r="AE43" i="2"/>
  <c r="Y43" i="2"/>
  <c r="X43" i="2"/>
  <c r="Z43" i="2"/>
  <c r="T43" i="2"/>
  <c r="S43" i="2"/>
  <c r="U43" i="2"/>
  <c r="N43" i="2"/>
  <c r="M43" i="2"/>
  <c r="O43" i="2"/>
  <c r="I43" i="2"/>
  <c r="H43" i="2"/>
  <c r="J43" i="2"/>
  <c r="D43" i="2"/>
  <c r="C43" i="2"/>
  <c r="E43" i="2"/>
  <c r="AC21" i="1"/>
  <c r="AD36" i="3"/>
  <c r="Y37" i="3"/>
  <c r="Y38" i="3"/>
  <c r="Y39" i="3"/>
  <c r="Y40" i="3"/>
  <c r="Y41" i="3"/>
  <c r="Y36" i="3"/>
  <c r="L67" i="3"/>
  <c r="S36" i="2"/>
  <c r="C36" i="2"/>
  <c r="M36" i="3"/>
  <c r="I37" i="3"/>
  <c r="I38" i="3"/>
  <c r="H38" i="3"/>
  <c r="J38" i="3"/>
  <c r="I39" i="3"/>
  <c r="I40" i="3"/>
  <c r="I41" i="3"/>
  <c r="I36" i="3"/>
  <c r="H36" i="3"/>
  <c r="J36" i="3"/>
  <c r="L73" i="3"/>
  <c r="K73" i="3"/>
  <c r="J73" i="3"/>
  <c r="L72" i="3"/>
  <c r="K72" i="3"/>
  <c r="J72" i="3"/>
  <c r="L71" i="3"/>
  <c r="K71" i="3"/>
  <c r="J71" i="3"/>
  <c r="L70" i="3"/>
  <c r="K70" i="3"/>
  <c r="J70" i="3"/>
  <c r="L69" i="3"/>
  <c r="K69" i="3"/>
  <c r="J69" i="3"/>
  <c r="L68" i="3"/>
  <c r="K68" i="3"/>
  <c r="J68" i="3"/>
  <c r="K67" i="3"/>
  <c r="J67" i="3"/>
  <c r="AD41" i="3"/>
  <c r="AC41" i="3"/>
  <c r="Z41" i="3"/>
  <c r="T41" i="3"/>
  <c r="S41" i="3"/>
  <c r="U41" i="3"/>
  <c r="N41" i="3"/>
  <c r="M41" i="3"/>
  <c r="O41" i="3"/>
  <c r="H41" i="3"/>
  <c r="D41" i="3"/>
  <c r="C41" i="3"/>
  <c r="C51" i="3"/>
  <c r="AD40" i="3"/>
  <c r="AC40" i="3"/>
  <c r="AE40" i="3"/>
  <c r="Z40" i="3"/>
  <c r="T40" i="3"/>
  <c r="S40" i="3"/>
  <c r="H50" i="3"/>
  <c r="N40" i="3"/>
  <c r="M40" i="3"/>
  <c r="O40" i="3"/>
  <c r="H40" i="3"/>
  <c r="J40" i="3"/>
  <c r="D40" i="3"/>
  <c r="D50" i="3"/>
  <c r="C40" i="3"/>
  <c r="AD39" i="3"/>
  <c r="AC39" i="3"/>
  <c r="AE39" i="3"/>
  <c r="Z39" i="3"/>
  <c r="T39" i="3"/>
  <c r="S39" i="3"/>
  <c r="N39" i="3"/>
  <c r="M39" i="3"/>
  <c r="H39" i="3"/>
  <c r="J39" i="3"/>
  <c r="D39" i="3"/>
  <c r="C39" i="3"/>
  <c r="AD38" i="3"/>
  <c r="AC38" i="3"/>
  <c r="Z38" i="3"/>
  <c r="T38" i="3"/>
  <c r="S38" i="3"/>
  <c r="H48" i="3"/>
  <c r="N38" i="3"/>
  <c r="M38" i="3"/>
  <c r="O38" i="3"/>
  <c r="D38" i="3"/>
  <c r="D48" i="3"/>
  <c r="C38" i="3"/>
  <c r="AD37" i="3"/>
  <c r="AC37" i="3"/>
  <c r="AE37" i="3"/>
  <c r="X37" i="3"/>
  <c r="Z37" i="3"/>
  <c r="T37" i="3"/>
  <c r="S37" i="3"/>
  <c r="U37" i="3"/>
  <c r="H47" i="3"/>
  <c r="N37" i="3"/>
  <c r="M37" i="3"/>
  <c r="M42" i="3"/>
  <c r="H37" i="3"/>
  <c r="D37" i="3"/>
  <c r="D47" i="3"/>
  <c r="C37" i="3"/>
  <c r="AD42" i="3"/>
  <c r="AC36" i="3"/>
  <c r="AC42" i="3"/>
  <c r="Y42" i="3"/>
  <c r="X36" i="3"/>
  <c r="T36" i="3"/>
  <c r="S36" i="3"/>
  <c r="N36" i="3"/>
  <c r="O36" i="3"/>
  <c r="D36" i="3"/>
  <c r="C36" i="3"/>
  <c r="E26" i="3"/>
  <c r="J26" i="3"/>
  <c r="O26" i="3"/>
  <c r="U26" i="3"/>
  <c r="Z26" i="3"/>
  <c r="AE26" i="3"/>
  <c r="E27" i="3"/>
  <c r="J27" i="3"/>
  <c r="O27" i="3"/>
  <c r="U27" i="3"/>
  <c r="Z27" i="3"/>
  <c r="AE27" i="3"/>
  <c r="E28" i="3"/>
  <c r="J28" i="3"/>
  <c r="O28" i="3"/>
  <c r="U28" i="3"/>
  <c r="Z28" i="3"/>
  <c r="AE28" i="3"/>
  <c r="E29" i="3"/>
  <c r="J29" i="3"/>
  <c r="O29" i="3"/>
  <c r="U29" i="3"/>
  <c r="Z29" i="3"/>
  <c r="AE29" i="3"/>
  <c r="E30" i="3"/>
  <c r="J30" i="3"/>
  <c r="O30" i="3"/>
  <c r="U30" i="3"/>
  <c r="Z30" i="3"/>
  <c r="AE30" i="3"/>
  <c r="E31" i="3"/>
  <c r="J31" i="3"/>
  <c r="O31" i="3"/>
  <c r="U31" i="3"/>
  <c r="Z31" i="3"/>
  <c r="AE31" i="3"/>
  <c r="C32" i="3"/>
  <c r="D32" i="3"/>
  <c r="H32" i="3"/>
  <c r="I32" i="3"/>
  <c r="J32" i="3"/>
  <c r="M32" i="3"/>
  <c r="N32" i="3"/>
  <c r="S32" i="3"/>
  <c r="T32" i="3"/>
  <c r="U32" i="3"/>
  <c r="X32" i="3"/>
  <c r="Y32" i="3"/>
  <c r="AC32" i="3"/>
  <c r="AD32" i="3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AD41" i="2"/>
  <c r="AC41" i="2"/>
  <c r="AE41" i="2"/>
  <c r="X41" i="2"/>
  <c r="T41" i="2"/>
  <c r="S41" i="2"/>
  <c r="N41" i="2"/>
  <c r="M41" i="2"/>
  <c r="H41" i="2"/>
  <c r="D41" i="2"/>
  <c r="C41" i="2"/>
  <c r="C51" i="2"/>
  <c r="AD40" i="2"/>
  <c r="AC40" i="2"/>
  <c r="AE40" i="2"/>
  <c r="X40" i="2"/>
  <c r="T40" i="2"/>
  <c r="S40" i="2"/>
  <c r="N40" i="2"/>
  <c r="M40" i="2"/>
  <c r="H40" i="2"/>
  <c r="J40" i="2"/>
  <c r="D40" i="2"/>
  <c r="D50" i="2"/>
  <c r="C40" i="2"/>
  <c r="AE39" i="2"/>
  <c r="Z39" i="2"/>
  <c r="U39" i="2"/>
  <c r="J39" i="2"/>
  <c r="AE38" i="2"/>
  <c r="J38" i="2"/>
  <c r="AD37" i="2"/>
  <c r="AC37" i="2"/>
  <c r="AE37" i="2"/>
  <c r="X37" i="2"/>
  <c r="T37" i="2"/>
  <c r="S37" i="2"/>
  <c r="N37" i="2"/>
  <c r="M37" i="2"/>
  <c r="O37" i="2"/>
  <c r="H37" i="2"/>
  <c r="J37" i="2"/>
  <c r="D37" i="2"/>
  <c r="D47" i="2"/>
  <c r="C37" i="2"/>
  <c r="AD36" i="2"/>
  <c r="AC36" i="2"/>
  <c r="X36" i="2"/>
  <c r="T36" i="2"/>
  <c r="I46" i="2"/>
  <c r="H46" i="2"/>
  <c r="N36" i="2"/>
  <c r="M36" i="2"/>
  <c r="H36" i="2"/>
  <c r="D36" i="2"/>
  <c r="L81" i="1"/>
  <c r="K81" i="1"/>
  <c r="J81" i="1"/>
  <c r="L80" i="1"/>
  <c r="K80" i="1"/>
  <c r="J80" i="1"/>
  <c r="L79" i="1"/>
  <c r="K79" i="1"/>
  <c r="J79" i="1"/>
  <c r="L78" i="1"/>
  <c r="K78" i="1"/>
  <c r="J78" i="1"/>
  <c r="L77" i="1"/>
  <c r="K77" i="1"/>
  <c r="J77" i="1"/>
  <c r="L76" i="1"/>
  <c r="K76" i="1"/>
  <c r="J76" i="1"/>
  <c r="L75" i="1"/>
  <c r="K75" i="1"/>
  <c r="J75" i="1"/>
  <c r="K67" i="1"/>
  <c r="K68" i="1"/>
  <c r="K69" i="1"/>
  <c r="K70" i="1"/>
  <c r="K71" i="1"/>
  <c r="K72" i="1"/>
  <c r="K66" i="1"/>
  <c r="J67" i="1"/>
  <c r="J68" i="1"/>
  <c r="J69" i="1"/>
  <c r="J70" i="1"/>
  <c r="J71" i="1"/>
  <c r="J72" i="1"/>
  <c r="J66" i="1"/>
  <c r="L67" i="1"/>
  <c r="L68" i="1"/>
  <c r="L69" i="1"/>
  <c r="L70" i="1"/>
  <c r="L71" i="1"/>
  <c r="L72" i="1"/>
  <c r="L66" i="1"/>
  <c r="C37" i="1"/>
  <c r="H37" i="1"/>
  <c r="M37" i="1"/>
  <c r="C47" i="1"/>
  <c r="C39" i="1"/>
  <c r="H39" i="1"/>
  <c r="M39" i="1"/>
  <c r="C49" i="1"/>
  <c r="D35" i="1"/>
  <c r="N35" i="1"/>
  <c r="D45" i="1"/>
  <c r="AD40" i="1"/>
  <c r="AC40" i="1"/>
  <c r="X40" i="1"/>
  <c r="T40" i="1"/>
  <c r="S40" i="1"/>
  <c r="AD39" i="1"/>
  <c r="AC39" i="1"/>
  <c r="AE39" i="1"/>
  <c r="X39" i="1"/>
  <c r="T39" i="1"/>
  <c r="S39" i="1"/>
  <c r="AD38" i="1"/>
  <c r="AC38" i="1"/>
  <c r="X38" i="1"/>
  <c r="T38" i="1"/>
  <c r="S38" i="1"/>
  <c r="AD37" i="1"/>
  <c r="AC37" i="1"/>
  <c r="X37" i="1"/>
  <c r="T37" i="1"/>
  <c r="S37" i="1"/>
  <c r="AD36" i="1"/>
  <c r="AD41" i="1"/>
  <c r="AC36" i="1"/>
  <c r="X36" i="1"/>
  <c r="T36" i="1"/>
  <c r="S36" i="1"/>
  <c r="AC35" i="1"/>
  <c r="AE35" i="1"/>
  <c r="X35" i="1"/>
  <c r="T35" i="1"/>
  <c r="S35" i="1"/>
  <c r="M36" i="1"/>
  <c r="M38" i="1"/>
  <c r="M40" i="1"/>
  <c r="M35" i="1"/>
  <c r="H36" i="1"/>
  <c r="H38" i="1"/>
  <c r="H40" i="1"/>
  <c r="J40" i="1"/>
  <c r="J37" i="1"/>
  <c r="D38" i="1"/>
  <c r="D48" i="1"/>
  <c r="J39" i="1"/>
  <c r="D36" i="1"/>
  <c r="D46" i="1"/>
  <c r="D37" i="1"/>
  <c r="D47" i="1"/>
  <c r="D39" i="1"/>
  <c r="D40" i="1"/>
  <c r="D50" i="1"/>
  <c r="C36" i="1"/>
  <c r="C38" i="1"/>
  <c r="C48" i="1"/>
  <c r="C40" i="1"/>
  <c r="C35" i="1"/>
  <c r="C45" i="1"/>
  <c r="E39" i="1"/>
  <c r="AD31" i="1"/>
  <c r="AC31" i="1"/>
  <c r="Y31" i="1"/>
  <c r="X31" i="1"/>
  <c r="Z31" i="1"/>
  <c r="T31" i="1"/>
  <c r="S31" i="1"/>
  <c r="U31" i="1"/>
  <c r="AE30" i="1"/>
  <c r="Z30" i="1"/>
  <c r="U30" i="1"/>
  <c r="AE29" i="1"/>
  <c r="Z29" i="1"/>
  <c r="U29" i="1"/>
  <c r="AE28" i="1"/>
  <c r="Z28" i="1"/>
  <c r="U28" i="1"/>
  <c r="AE27" i="1"/>
  <c r="Z27" i="1"/>
  <c r="U27" i="1"/>
  <c r="AE26" i="1"/>
  <c r="Z26" i="1"/>
  <c r="U26" i="1"/>
  <c r="AE25" i="1"/>
  <c r="Z25" i="1"/>
  <c r="U25" i="1"/>
  <c r="AD21" i="1"/>
  <c r="AE21" i="1"/>
  <c r="Y21" i="1"/>
  <c r="X21" i="1"/>
  <c r="T21" i="1"/>
  <c r="S21" i="1"/>
  <c r="AE20" i="1"/>
  <c r="Z20" i="1"/>
  <c r="U20" i="1"/>
  <c r="AE19" i="1"/>
  <c r="Z19" i="1"/>
  <c r="U19" i="1"/>
  <c r="AE18" i="1"/>
  <c r="Z18" i="1"/>
  <c r="U18" i="1"/>
  <c r="AE17" i="1"/>
  <c r="Z17" i="1"/>
  <c r="U17" i="1"/>
  <c r="AE16" i="1"/>
  <c r="Z16" i="1"/>
  <c r="U16" i="1"/>
  <c r="AE15" i="1"/>
  <c r="Z15" i="1"/>
  <c r="U15" i="1"/>
  <c r="AD11" i="1"/>
  <c r="AC11" i="1"/>
  <c r="Y11" i="1"/>
  <c r="X11" i="1"/>
  <c r="T11" i="1"/>
  <c r="S11" i="1"/>
  <c r="AE10" i="1"/>
  <c r="Z10" i="1"/>
  <c r="U10" i="1"/>
  <c r="AE9" i="1"/>
  <c r="Z9" i="1"/>
  <c r="U9" i="1"/>
  <c r="AE8" i="1"/>
  <c r="Z8" i="1"/>
  <c r="U8" i="1"/>
  <c r="AE7" i="1"/>
  <c r="Z7" i="1"/>
  <c r="U7" i="1"/>
  <c r="AE6" i="1"/>
  <c r="Z6" i="1"/>
  <c r="U6" i="1"/>
  <c r="AE5" i="1"/>
  <c r="Z5" i="1"/>
  <c r="U5" i="1"/>
  <c r="AD32" i="2"/>
  <c r="AC32" i="2"/>
  <c r="Y32" i="2"/>
  <c r="X32" i="2"/>
  <c r="T32" i="2"/>
  <c r="S32" i="2"/>
  <c r="AE31" i="2"/>
  <c r="Z31" i="2"/>
  <c r="U31" i="2"/>
  <c r="AE30" i="2"/>
  <c r="Z30" i="2"/>
  <c r="U30" i="2"/>
  <c r="AE29" i="2"/>
  <c r="Z29" i="2"/>
  <c r="U29" i="2"/>
  <c r="AE28" i="2"/>
  <c r="Z28" i="2"/>
  <c r="U28" i="2"/>
  <c r="AE27" i="2"/>
  <c r="Z27" i="2"/>
  <c r="U27" i="2"/>
  <c r="AE26" i="2"/>
  <c r="Z26" i="2"/>
  <c r="U26" i="2"/>
  <c r="AD22" i="2"/>
  <c r="AC22" i="2"/>
  <c r="Y22" i="2"/>
  <c r="X22" i="2"/>
  <c r="T22" i="2"/>
  <c r="S22" i="2"/>
  <c r="U22" i="2"/>
  <c r="AE21" i="2"/>
  <c r="Z21" i="2"/>
  <c r="U21" i="2"/>
  <c r="AE20" i="2"/>
  <c r="Z20" i="2"/>
  <c r="U20" i="2"/>
  <c r="AE19" i="2"/>
  <c r="Z19" i="2"/>
  <c r="U19" i="2"/>
  <c r="AE18" i="2"/>
  <c r="Z18" i="2"/>
  <c r="U18" i="2"/>
  <c r="AE17" i="2"/>
  <c r="Z17" i="2"/>
  <c r="U17" i="2"/>
  <c r="AE16" i="2"/>
  <c r="Z16" i="2"/>
  <c r="U16" i="2"/>
  <c r="AD12" i="2"/>
  <c r="AC12" i="2"/>
  <c r="Y12" i="2"/>
  <c r="X12" i="2"/>
  <c r="T12" i="2"/>
  <c r="S12" i="2"/>
  <c r="AE11" i="2"/>
  <c r="Z11" i="2"/>
  <c r="U11" i="2"/>
  <c r="AE10" i="2"/>
  <c r="Z10" i="2"/>
  <c r="U10" i="2"/>
  <c r="AE9" i="2"/>
  <c r="Z9" i="2"/>
  <c r="U9" i="2"/>
  <c r="AE8" i="2"/>
  <c r="Z8" i="2"/>
  <c r="U8" i="2"/>
  <c r="AE7" i="2"/>
  <c r="Z7" i="2"/>
  <c r="U7" i="2"/>
  <c r="AE6" i="2"/>
  <c r="Z6" i="2"/>
  <c r="U6" i="2"/>
  <c r="D49" i="1"/>
  <c r="E49" i="1"/>
  <c r="E48" i="1"/>
  <c r="I42" i="2"/>
  <c r="J36" i="2"/>
  <c r="AE36" i="2"/>
  <c r="C42" i="3"/>
  <c r="C46" i="3"/>
  <c r="C42" i="2"/>
  <c r="AE12" i="2"/>
  <c r="I51" i="2"/>
  <c r="U41" i="2"/>
  <c r="H41" i="1"/>
  <c r="J36" i="1"/>
  <c r="E47" i="1"/>
  <c r="AC42" i="2"/>
  <c r="C48" i="3"/>
  <c r="E48" i="3"/>
  <c r="U39" i="3"/>
  <c r="I47" i="2"/>
  <c r="H47" i="2"/>
  <c r="J47" i="2"/>
  <c r="E41" i="2"/>
  <c r="D51" i="2"/>
  <c r="I42" i="3"/>
  <c r="AC41" i="1"/>
  <c r="AE38" i="1"/>
  <c r="AD42" i="2"/>
  <c r="Z37" i="2"/>
  <c r="E48" i="2"/>
  <c r="J49" i="2"/>
  <c r="O40" i="2"/>
  <c r="Z40" i="2"/>
  <c r="D42" i="3"/>
  <c r="E42" i="3"/>
  <c r="D51" i="3"/>
  <c r="E51" i="3"/>
  <c r="U12" i="2"/>
  <c r="E40" i="1"/>
  <c r="E36" i="1"/>
  <c r="E38" i="1"/>
  <c r="O39" i="1"/>
  <c r="O37" i="1"/>
  <c r="AE40" i="1"/>
  <c r="C50" i="1"/>
  <c r="E50" i="1"/>
  <c r="C46" i="1"/>
  <c r="E46" i="1"/>
  <c r="D42" i="2"/>
  <c r="M42" i="2"/>
  <c r="X42" i="2"/>
  <c r="O38" i="2"/>
  <c r="Z38" i="2"/>
  <c r="H50" i="2"/>
  <c r="H42" i="3"/>
  <c r="AE38" i="3"/>
  <c r="AE22" i="2"/>
  <c r="O40" i="1"/>
  <c r="O38" i="1"/>
  <c r="O36" i="1"/>
  <c r="I47" i="1"/>
  <c r="AE37" i="1"/>
  <c r="I49" i="1"/>
  <c r="H42" i="2"/>
  <c r="O36" i="2"/>
  <c r="Y42" i="2"/>
  <c r="C47" i="2"/>
  <c r="U37" i="2"/>
  <c r="H51" i="2"/>
  <c r="H52" i="2"/>
  <c r="O39" i="2"/>
  <c r="C50" i="2"/>
  <c r="E50" i="2"/>
  <c r="I50" i="2"/>
  <c r="J50" i="2"/>
  <c r="J41" i="2"/>
  <c r="Z41" i="2"/>
  <c r="Z32" i="3"/>
  <c r="O32" i="3"/>
  <c r="E32" i="3"/>
  <c r="Z42" i="3"/>
  <c r="C47" i="3"/>
  <c r="E47" i="3"/>
  <c r="O37" i="3"/>
  <c r="C49" i="3"/>
  <c r="O39" i="3"/>
  <c r="C50" i="3"/>
  <c r="U37" i="1"/>
  <c r="H47" i="1"/>
  <c r="H49" i="1"/>
  <c r="J49" i="1"/>
  <c r="S41" i="1"/>
  <c r="U36" i="1"/>
  <c r="I45" i="1"/>
  <c r="I50" i="1"/>
  <c r="T41" i="1"/>
  <c r="U41" i="1"/>
  <c r="I48" i="1"/>
  <c r="I46" i="1"/>
  <c r="U38" i="1"/>
  <c r="H45" i="1"/>
  <c r="H48" i="1"/>
  <c r="U39" i="1"/>
  <c r="H50" i="1"/>
  <c r="J50" i="1"/>
  <c r="U40" i="1"/>
  <c r="Z36" i="1"/>
  <c r="Z39" i="1"/>
  <c r="Z38" i="1"/>
  <c r="Z37" i="1"/>
  <c r="Z40" i="1"/>
  <c r="H46" i="1"/>
  <c r="Z35" i="1"/>
  <c r="I46" i="3"/>
  <c r="I48" i="3"/>
  <c r="J48" i="3"/>
  <c r="I50" i="3"/>
  <c r="J50" i="3"/>
  <c r="I47" i="3"/>
  <c r="I49" i="3"/>
  <c r="AE36" i="3"/>
  <c r="H51" i="3"/>
  <c r="I51" i="3"/>
  <c r="J51" i="3"/>
  <c r="AE32" i="3"/>
  <c r="AE41" i="3"/>
  <c r="H46" i="3"/>
  <c r="AE42" i="3"/>
  <c r="H49" i="3"/>
  <c r="J49" i="3"/>
  <c r="J37" i="3"/>
  <c r="D49" i="3"/>
  <c r="E49" i="3"/>
  <c r="J41" i="3"/>
  <c r="J42" i="3"/>
  <c r="H52" i="3"/>
  <c r="E50" i="3"/>
  <c r="J47" i="3"/>
  <c r="E36" i="3"/>
  <c r="Z36" i="3"/>
  <c r="E38" i="3"/>
  <c r="E40" i="3"/>
  <c r="T42" i="3"/>
  <c r="S42" i="3"/>
  <c r="U42" i="3"/>
  <c r="U36" i="3"/>
  <c r="U38" i="3"/>
  <c r="U40" i="3"/>
  <c r="N42" i="3"/>
  <c r="O42" i="3"/>
  <c r="D46" i="3"/>
  <c r="E37" i="3"/>
  <c r="E39" i="3"/>
  <c r="E41" i="3"/>
  <c r="J46" i="2"/>
  <c r="I52" i="2"/>
  <c r="E51" i="2"/>
  <c r="Z42" i="2"/>
  <c r="E49" i="2"/>
  <c r="J42" i="2"/>
  <c r="E47" i="2"/>
  <c r="J51" i="2"/>
  <c r="E42" i="2"/>
  <c r="E36" i="2"/>
  <c r="Z36" i="2"/>
  <c r="E38" i="2"/>
  <c r="E40" i="2"/>
  <c r="O41" i="2"/>
  <c r="T42" i="2"/>
  <c r="C46" i="2"/>
  <c r="C52" i="2"/>
  <c r="U36" i="2"/>
  <c r="U38" i="2"/>
  <c r="U40" i="2"/>
  <c r="N42" i="2"/>
  <c r="O42" i="2"/>
  <c r="D46" i="2"/>
  <c r="E37" i="2"/>
  <c r="E39" i="2"/>
  <c r="S42" i="2"/>
  <c r="C51" i="1"/>
  <c r="E45" i="1"/>
  <c r="AE41" i="1"/>
  <c r="U35" i="1"/>
  <c r="AE36" i="1"/>
  <c r="O35" i="1"/>
  <c r="M41" i="1"/>
  <c r="J38" i="1"/>
  <c r="J41" i="1"/>
  <c r="J35" i="1"/>
  <c r="D41" i="1"/>
  <c r="E37" i="1"/>
  <c r="E35" i="1"/>
  <c r="C41" i="1"/>
  <c r="E41" i="1"/>
  <c r="AE31" i="1"/>
  <c r="Z21" i="1"/>
  <c r="U21" i="1"/>
  <c r="AE11" i="1"/>
  <c r="U11" i="1"/>
  <c r="Z11" i="1"/>
  <c r="AE32" i="2"/>
  <c r="Z32" i="2"/>
  <c r="U32" i="2"/>
  <c r="Z22" i="2"/>
  <c r="Z12" i="2"/>
  <c r="J52" i="2"/>
  <c r="J47" i="1"/>
  <c r="D51" i="1"/>
  <c r="E51" i="1"/>
  <c r="O41" i="1"/>
  <c r="J48" i="2"/>
  <c r="C52" i="3"/>
  <c r="AE42" i="2"/>
  <c r="J48" i="1"/>
  <c r="I51" i="1"/>
  <c r="J46" i="1"/>
  <c r="J45" i="1"/>
  <c r="Z41" i="1"/>
  <c r="H51" i="1"/>
  <c r="I52" i="3"/>
  <c r="J52" i="3"/>
  <c r="J46" i="3"/>
  <c r="E46" i="3"/>
  <c r="D52" i="3"/>
  <c r="E52" i="3"/>
  <c r="E46" i="2"/>
  <c r="D52" i="2"/>
  <c r="E52" i="2"/>
  <c r="U42" i="2"/>
  <c r="J51" i="1"/>
  <c r="Y22" i="3"/>
  <c r="X22" i="3"/>
  <c r="T22" i="3"/>
  <c r="S22" i="3"/>
  <c r="AE21" i="3"/>
  <c r="Z21" i="3"/>
  <c r="U21" i="3"/>
  <c r="AE20" i="3"/>
  <c r="Z20" i="3"/>
  <c r="U20" i="3"/>
  <c r="AE19" i="3"/>
  <c r="Z19" i="3"/>
  <c r="U19" i="3"/>
  <c r="AE18" i="3"/>
  <c r="Z18" i="3"/>
  <c r="U18" i="3"/>
  <c r="AE17" i="3"/>
  <c r="Z17" i="3"/>
  <c r="U17" i="3"/>
  <c r="AE16" i="3"/>
  <c r="Z16" i="3"/>
  <c r="U16" i="3"/>
  <c r="AD12" i="3"/>
  <c r="AC12" i="3"/>
  <c r="Y12" i="3"/>
  <c r="X12" i="3"/>
  <c r="T12" i="3"/>
  <c r="S12" i="3"/>
  <c r="AE11" i="3"/>
  <c r="Z11" i="3"/>
  <c r="U11" i="3"/>
  <c r="AE10" i="3"/>
  <c r="Z10" i="3"/>
  <c r="U10" i="3"/>
  <c r="AE9" i="3"/>
  <c r="Z9" i="3"/>
  <c r="U9" i="3"/>
  <c r="AE8" i="3"/>
  <c r="Z8" i="3"/>
  <c r="U8" i="3"/>
  <c r="AE7" i="3"/>
  <c r="Z7" i="3"/>
  <c r="U7" i="3"/>
  <c r="AE6" i="3"/>
  <c r="Z6" i="3"/>
  <c r="U6" i="3"/>
  <c r="AE22" i="3"/>
  <c r="Z22" i="3"/>
  <c r="AE12" i="3"/>
  <c r="U22" i="3"/>
  <c r="Z12" i="3"/>
  <c r="U12" i="3"/>
  <c r="J25" i="1"/>
  <c r="J26" i="1"/>
  <c r="J27" i="1"/>
  <c r="J28" i="1"/>
  <c r="J29" i="1"/>
  <c r="J30" i="1"/>
  <c r="J6" i="2"/>
  <c r="J7" i="2"/>
  <c r="J8" i="2"/>
  <c r="J9" i="2"/>
  <c r="J10" i="2"/>
  <c r="J11" i="2"/>
  <c r="H12" i="2"/>
  <c r="I12" i="2"/>
  <c r="M12" i="2"/>
  <c r="J16" i="2"/>
  <c r="J12" i="2"/>
  <c r="I22" i="3"/>
  <c r="H22" i="3"/>
  <c r="D22" i="3"/>
  <c r="C22" i="3"/>
  <c r="O21" i="3"/>
  <c r="J21" i="3"/>
  <c r="E21" i="3"/>
  <c r="O20" i="3"/>
  <c r="J20" i="3"/>
  <c r="E20" i="3"/>
  <c r="O19" i="3"/>
  <c r="J19" i="3"/>
  <c r="E19" i="3"/>
  <c r="O18" i="3"/>
  <c r="J18" i="3"/>
  <c r="E18" i="3"/>
  <c r="O17" i="3"/>
  <c r="J17" i="3"/>
  <c r="E17" i="3"/>
  <c r="O16" i="3"/>
  <c r="J16" i="3"/>
  <c r="E16" i="3"/>
  <c r="N12" i="3"/>
  <c r="M12" i="3"/>
  <c r="I12" i="3"/>
  <c r="H12" i="3"/>
  <c r="D12" i="3"/>
  <c r="C12" i="3"/>
  <c r="O11" i="3"/>
  <c r="J11" i="3"/>
  <c r="E11" i="3"/>
  <c r="O10" i="3"/>
  <c r="J10" i="3"/>
  <c r="E10" i="3"/>
  <c r="O9" i="3"/>
  <c r="J9" i="3"/>
  <c r="E9" i="3"/>
  <c r="O8" i="3"/>
  <c r="J8" i="3"/>
  <c r="E8" i="3"/>
  <c r="O7" i="3"/>
  <c r="J7" i="3"/>
  <c r="E7" i="3"/>
  <c r="O6" i="3"/>
  <c r="J6" i="3"/>
  <c r="E6" i="3"/>
  <c r="N32" i="2"/>
  <c r="M32" i="2"/>
  <c r="I32" i="2"/>
  <c r="H32" i="2"/>
  <c r="D32" i="2"/>
  <c r="C32" i="2"/>
  <c r="O31" i="2"/>
  <c r="J31" i="2"/>
  <c r="E31" i="2"/>
  <c r="O30" i="2"/>
  <c r="J30" i="2"/>
  <c r="E30" i="2"/>
  <c r="O29" i="2"/>
  <c r="J29" i="2"/>
  <c r="E29" i="2"/>
  <c r="O28" i="2"/>
  <c r="J28" i="2"/>
  <c r="E28" i="2"/>
  <c r="O27" i="2"/>
  <c r="J27" i="2"/>
  <c r="E27" i="2"/>
  <c r="O26" i="2"/>
  <c r="J26" i="2"/>
  <c r="E26" i="2"/>
  <c r="N22" i="2"/>
  <c r="M22" i="2"/>
  <c r="I22" i="2"/>
  <c r="H22" i="2"/>
  <c r="D22" i="2"/>
  <c r="C22" i="2"/>
  <c r="O21" i="2"/>
  <c r="J21" i="2"/>
  <c r="E21" i="2"/>
  <c r="O20" i="2"/>
  <c r="J20" i="2"/>
  <c r="E20" i="2"/>
  <c r="O19" i="2"/>
  <c r="J19" i="2"/>
  <c r="E19" i="2"/>
  <c r="O18" i="2"/>
  <c r="J18" i="2"/>
  <c r="E18" i="2"/>
  <c r="O17" i="2"/>
  <c r="J17" i="2"/>
  <c r="E17" i="2"/>
  <c r="O16" i="2"/>
  <c r="E16" i="2"/>
  <c r="N12" i="2"/>
  <c r="O12" i="2"/>
  <c r="D12" i="2"/>
  <c r="C12" i="2"/>
  <c r="O11" i="2"/>
  <c r="E11" i="2"/>
  <c r="O10" i="2"/>
  <c r="E10" i="2"/>
  <c r="O9" i="2"/>
  <c r="E9" i="2"/>
  <c r="O8" i="2"/>
  <c r="E8" i="2"/>
  <c r="O7" i="2"/>
  <c r="E7" i="2"/>
  <c r="O6" i="2"/>
  <c r="E6" i="2"/>
  <c r="N31" i="1"/>
  <c r="M31" i="1"/>
  <c r="I31" i="1"/>
  <c r="H31" i="1"/>
  <c r="D31" i="1"/>
  <c r="C31" i="1"/>
  <c r="O30" i="1"/>
  <c r="E30" i="1"/>
  <c r="O29" i="1"/>
  <c r="E29" i="1"/>
  <c r="O28" i="1"/>
  <c r="E28" i="1"/>
  <c r="O27" i="1"/>
  <c r="E27" i="1"/>
  <c r="O26" i="1"/>
  <c r="E26" i="1"/>
  <c r="O25" i="1"/>
  <c r="E25" i="1"/>
  <c r="N21" i="1"/>
  <c r="M21" i="1"/>
  <c r="I21" i="1"/>
  <c r="H21" i="1"/>
  <c r="D21" i="1"/>
  <c r="C21" i="1"/>
  <c r="O20" i="1"/>
  <c r="J20" i="1"/>
  <c r="E20" i="1"/>
  <c r="O19" i="1"/>
  <c r="J19" i="1"/>
  <c r="E19" i="1"/>
  <c r="O18" i="1"/>
  <c r="J18" i="1"/>
  <c r="E18" i="1"/>
  <c r="O17" i="1"/>
  <c r="J17" i="1"/>
  <c r="E17" i="1"/>
  <c r="O16" i="1"/>
  <c r="J16" i="1"/>
  <c r="E16" i="1"/>
  <c r="O15" i="1"/>
  <c r="J15" i="1"/>
  <c r="E15" i="1"/>
  <c r="N11" i="1"/>
  <c r="M11" i="1"/>
  <c r="O10" i="1"/>
  <c r="O9" i="1"/>
  <c r="O8" i="1"/>
  <c r="O7" i="1"/>
  <c r="O6" i="1"/>
  <c r="O5" i="1"/>
  <c r="I11" i="1"/>
  <c r="H11" i="1"/>
  <c r="J10" i="1"/>
  <c r="J9" i="1"/>
  <c r="J8" i="1"/>
  <c r="J7" i="1"/>
  <c r="J6" i="1"/>
  <c r="J5" i="1"/>
  <c r="E6" i="1"/>
  <c r="E7" i="1"/>
  <c r="E8" i="1"/>
  <c r="E9" i="1"/>
  <c r="E10" i="1"/>
  <c r="E5" i="1"/>
  <c r="D11" i="1"/>
  <c r="C11" i="1"/>
  <c r="E11" i="1"/>
  <c r="J11" i="1"/>
  <c r="E22" i="2"/>
  <c r="E32" i="2"/>
  <c r="E22" i="3"/>
  <c r="E31" i="1"/>
  <c r="J31" i="1"/>
  <c r="O22" i="3"/>
  <c r="O31" i="1"/>
  <c r="O22" i="2"/>
  <c r="O21" i="1"/>
  <c r="J21" i="1"/>
  <c r="E21" i="1"/>
  <c r="O11" i="1"/>
  <c r="O32" i="2"/>
  <c r="J32" i="2"/>
  <c r="J22" i="3"/>
  <c r="O12" i="3"/>
  <c r="J12" i="3"/>
  <c r="E12" i="3"/>
  <c r="E12" i="2"/>
  <c r="J22" i="2"/>
</calcChain>
</file>

<file path=xl/sharedStrings.xml><?xml version="1.0" encoding="utf-8"?>
<sst xmlns="http://schemas.openxmlformats.org/spreadsheetml/2006/main" count="568" uniqueCount="47">
  <si>
    <t>bins</t>
  </si>
  <si>
    <t>Total</t>
  </si>
  <si>
    <t>DAPI</t>
  </si>
  <si>
    <t>Sox5</t>
  </si>
  <si>
    <t>sox5/DAPI</t>
  </si>
  <si>
    <t>ctip2</t>
  </si>
  <si>
    <t>ctip2/DAPI</t>
  </si>
  <si>
    <t>rorb</t>
  </si>
  <si>
    <t>rorb/DAPI</t>
  </si>
  <si>
    <t>Average</t>
  </si>
  <si>
    <t>ctrl</t>
  </si>
  <si>
    <t>Average ctrl</t>
  </si>
  <si>
    <t>T-test</t>
  </si>
  <si>
    <t>*</t>
  </si>
  <si>
    <t>***</t>
  </si>
  <si>
    <t>**</t>
  </si>
  <si>
    <t>Ctip2</t>
  </si>
  <si>
    <t>Ctip2/DAPI</t>
  </si>
  <si>
    <t>dapi</t>
  </si>
  <si>
    <t xml:space="preserve">Average ctl1 </t>
  </si>
  <si>
    <t>average ctrl2</t>
  </si>
  <si>
    <t>average ctrl3</t>
  </si>
  <si>
    <t>V</t>
  </si>
  <si>
    <t>sox5/DAPI ctrl</t>
  </si>
  <si>
    <t>DAPI ctrl</t>
  </si>
  <si>
    <t>hTDP-43 N1</t>
  </si>
  <si>
    <t>hTDP-43 N2</t>
  </si>
  <si>
    <t>hTDP-43 N3</t>
  </si>
  <si>
    <t>Ctrl N1</t>
  </si>
  <si>
    <t>Ctrl N2</t>
  </si>
  <si>
    <t>Ctrl N3</t>
  </si>
  <si>
    <t>Average hTDP-43</t>
  </si>
  <si>
    <t>Ctrl 1</t>
  </si>
  <si>
    <t>Ctrl 2</t>
  </si>
  <si>
    <t>Ctrl 3</t>
  </si>
  <si>
    <t>Error Ctrl</t>
  </si>
  <si>
    <t>Error hTDP_43</t>
  </si>
  <si>
    <t>hTDP-43</t>
  </si>
  <si>
    <t>sox5/DAPI hTDP-43</t>
  </si>
  <si>
    <t>DAPI hTDP-43</t>
  </si>
  <si>
    <t>sa1</t>
  </si>
  <si>
    <t>SA2</t>
  </si>
  <si>
    <t>SA3</t>
  </si>
  <si>
    <t>sa2</t>
  </si>
  <si>
    <t>sa3</t>
  </si>
  <si>
    <t>ctrl N1</t>
  </si>
  <si>
    <t>Layer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</si>
</sst>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3" fontId="0" fillId="0" borderId="0" xfId="0" applyNumberFormat="1" applyFill="1"/>
    <xf numFmtId="0" fontId="0" fillId="0" borderId="0" xfId="0" applyFont="1" applyFill="1"/>
    <xf numFmtId="0" fontId="0" fillId="0" borderId="1" xfId="0" applyFont="1" applyFill="1" applyBorder="1"/>
    <xf numFmtId="0" fontId="0" fillId="0" borderId="0" xfId="0" applyFont="1" applyFill="1" applyBorder="1"/>
    <xf numFmtId="3" fontId="0" fillId="0" borderId="0" xfId="0" applyNumberFormat="1" applyFont="1" applyFill="1"/>
    <xf numFmtId="0" fontId="0" fillId="0" borderId="2" xfId="0" applyFill="1" applyBorder="1"/>
    <xf numFmtId="3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 DAPI'!$B$55</c:f>
              <c:strCache>
                <c:ptCount val="1"/>
                <c:pt idx="0">
                  <c:v>sox5/DAPI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 DAPI'!$J$66:$J$71</c:f>
                <c:numCache>
                  <c:formatCode>General</c:formatCode>
                  <c:ptCount val="6"/>
                  <c:pt idx="0">
                    <c:v>0.037858289169969</c:v>
                  </c:pt>
                  <c:pt idx="1">
                    <c:v>0.0643894206237945</c:v>
                  </c:pt>
                  <c:pt idx="2">
                    <c:v>0.0461930882434203</c:v>
                  </c:pt>
                  <c:pt idx="3">
                    <c:v>0.0353044175616772</c:v>
                  </c:pt>
                  <c:pt idx="4">
                    <c:v>0.00086244070720138</c:v>
                  </c:pt>
                  <c:pt idx="5">
                    <c:v>0.0021715766221593</c:v>
                  </c:pt>
                </c:numCache>
              </c:numRef>
            </c:plus>
            <c:minus>
              <c:numRef>
                <c:f>'sox5 DAPI'!$J$66:$J$71</c:f>
                <c:numCache>
                  <c:formatCode>General</c:formatCode>
                  <c:ptCount val="6"/>
                  <c:pt idx="0">
                    <c:v>0.037858289169969</c:v>
                  </c:pt>
                  <c:pt idx="1">
                    <c:v>0.0643894206237945</c:v>
                  </c:pt>
                  <c:pt idx="2">
                    <c:v>0.0461930882434203</c:v>
                  </c:pt>
                  <c:pt idx="3">
                    <c:v>0.0353044175616772</c:v>
                  </c:pt>
                  <c:pt idx="4">
                    <c:v>0.00086244070720138</c:v>
                  </c:pt>
                  <c:pt idx="5">
                    <c:v>0.0021715766221593</c:v>
                  </c:pt>
                </c:numCache>
              </c:numRef>
            </c:minus>
          </c:errBars>
          <c:val>
            <c:numRef>
              <c:f>'sox5 DAPI'!$B$56:$B$61</c:f>
              <c:numCache>
                <c:formatCode>General</c:formatCode>
                <c:ptCount val="6"/>
                <c:pt idx="0">
                  <c:v>0.657630083078268</c:v>
                </c:pt>
                <c:pt idx="1">
                  <c:v>0.738168951791243</c:v>
                </c:pt>
                <c:pt idx="2">
                  <c:v>0.376514834935228</c:v>
                </c:pt>
                <c:pt idx="3">
                  <c:v>0.054089709762533</c:v>
                </c:pt>
                <c:pt idx="4">
                  <c:v>0.000885347498893315</c:v>
                </c:pt>
                <c:pt idx="5">
                  <c:v>0.00976290097629009</c:v>
                </c:pt>
              </c:numCache>
            </c:numRef>
          </c:val>
        </c:ser>
        <c:ser>
          <c:idx val="1"/>
          <c:order val="1"/>
          <c:tx>
            <c:strRef>
              <c:f>'sox5 DAPI'!$C$55</c:f>
              <c:strCache>
                <c:ptCount val="1"/>
                <c:pt idx="0">
                  <c:v>sox5/DAPI hTDP-43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 DAPI'!$K$66:$K$71</c:f>
                <c:numCache>
                  <c:formatCode>General</c:formatCode>
                  <c:ptCount val="6"/>
                  <c:pt idx="0">
                    <c:v>0.0554133232450298</c:v>
                  </c:pt>
                  <c:pt idx="1">
                    <c:v>0.0612722916355993</c:v>
                  </c:pt>
                  <c:pt idx="2">
                    <c:v>0.0555521130977972</c:v>
                  </c:pt>
                  <c:pt idx="3">
                    <c:v>0.0140801187659557</c:v>
                  </c:pt>
                  <c:pt idx="4">
                    <c:v>0.00913957059488912</c:v>
                  </c:pt>
                  <c:pt idx="5">
                    <c:v>0.0133161207593941</c:v>
                  </c:pt>
                </c:numCache>
              </c:numRef>
            </c:plus>
            <c:minus>
              <c:numRef>
                <c:f>'sox5 DAPI'!$K$66:$K$71</c:f>
                <c:numCache>
                  <c:formatCode>General</c:formatCode>
                  <c:ptCount val="6"/>
                  <c:pt idx="0">
                    <c:v>0.0554133232450298</c:v>
                  </c:pt>
                  <c:pt idx="1">
                    <c:v>0.0612722916355993</c:v>
                  </c:pt>
                  <c:pt idx="2">
                    <c:v>0.0555521130977972</c:v>
                  </c:pt>
                  <c:pt idx="3">
                    <c:v>0.0140801187659557</c:v>
                  </c:pt>
                  <c:pt idx="4">
                    <c:v>0.00913957059488912</c:v>
                  </c:pt>
                  <c:pt idx="5">
                    <c:v>0.0133161207593941</c:v>
                  </c:pt>
                </c:numCache>
              </c:numRef>
            </c:minus>
          </c:errBars>
          <c:val>
            <c:numRef>
              <c:f>'sox5 DAPI'!$C$56:$C$61</c:f>
              <c:numCache>
                <c:formatCode>General</c:formatCode>
                <c:ptCount val="6"/>
                <c:pt idx="0">
                  <c:v>0.680544747081712</c:v>
                </c:pt>
                <c:pt idx="1">
                  <c:v>0.939992257065428</c:v>
                </c:pt>
                <c:pt idx="2">
                  <c:v>0.718700475435816</c:v>
                </c:pt>
                <c:pt idx="3">
                  <c:v>0.253904685622747</c:v>
                </c:pt>
                <c:pt idx="4">
                  <c:v>0.0180327868852459</c:v>
                </c:pt>
                <c:pt idx="5">
                  <c:v>0.0224403927068724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1912816"/>
        <c:axId val="-239032576"/>
      </c:barChart>
      <c:catAx>
        <c:axId val="-34191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-239032576"/>
        <c:crosses val="autoZero"/>
        <c:auto val="1"/>
        <c:lblAlgn val="ctr"/>
        <c:lblOffset val="100"/>
        <c:noMultiLvlLbl val="0"/>
      </c:catAx>
      <c:valAx>
        <c:axId val="-23903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4191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'sox5 DAPI'!$J$72:$K$72</c:f>
                <c:numCache>
                  <c:formatCode>General</c:formatCode>
                  <c:ptCount val="2"/>
                  <c:pt idx="0">
                    <c:v>0.0186740953433359</c:v>
                  </c:pt>
                  <c:pt idx="1">
                    <c:v>0.0260098398378369</c:v>
                  </c:pt>
                </c:numCache>
              </c:numRef>
            </c:plus>
            <c:minus>
              <c:numRef>
                <c:f>'sox5 DAPI'!$J$72:$K$72</c:f>
                <c:numCache>
                  <c:formatCode>General</c:formatCode>
                  <c:ptCount val="2"/>
                  <c:pt idx="0">
                    <c:v>0.0186740953433359</c:v>
                  </c:pt>
                  <c:pt idx="1">
                    <c:v>0.0260098398378369</c:v>
                  </c:pt>
                </c:numCache>
              </c:numRef>
            </c:minus>
          </c:errBars>
          <c:cat>
            <c:strRef>
              <c:f>'sox5 DAPI'!$B$55:$C$55</c:f>
              <c:strCache>
                <c:ptCount val="2"/>
                <c:pt idx="0">
                  <c:v>sox5/DAPI ctrl</c:v>
                </c:pt>
                <c:pt idx="1">
                  <c:v>sox5/DAPI hTDP-43</c:v>
                </c:pt>
              </c:strCache>
            </c:strRef>
          </c:cat>
          <c:val>
            <c:numRef>
              <c:f>'sox5 DAPI'!$B$62:$C$62</c:f>
              <c:numCache>
                <c:formatCode>General</c:formatCode>
                <c:ptCount val="2"/>
                <c:pt idx="0">
                  <c:v>0.326386736907344</c:v>
                </c:pt>
                <c:pt idx="1">
                  <c:v>0.477279202279202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333424"/>
        <c:axId val="-199329552"/>
      </c:barChart>
      <c:catAx>
        <c:axId val="-19933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9329552"/>
        <c:crosses val="autoZero"/>
        <c:auto val="1"/>
        <c:lblAlgn val="ctr"/>
        <c:lblOffset val="100"/>
        <c:noMultiLvlLbl val="0"/>
      </c:catAx>
      <c:valAx>
        <c:axId val="-199329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9333424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'sox5 DAPI'!$E$54:$E$55</c:f>
              <c:strCache>
                <c:ptCount val="2"/>
                <c:pt idx="0">
                  <c:v>Average ctrl</c:v>
                </c:pt>
                <c:pt idx="1">
                  <c:v>DAPI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 DAPI'!$J$75:$J$80</c:f>
                <c:numCache>
                  <c:formatCode>General</c:formatCode>
                  <c:ptCount val="6"/>
                  <c:pt idx="0">
                    <c:v>9.254294965508833</c:v>
                  </c:pt>
                  <c:pt idx="1">
                    <c:v>14.62662885305218</c:v>
                  </c:pt>
                  <c:pt idx="2">
                    <c:v>14.53008798287621</c:v>
                  </c:pt>
                  <c:pt idx="3">
                    <c:v>11.45199319542882</c:v>
                  </c:pt>
                  <c:pt idx="4">
                    <c:v>11.8337245631727</c:v>
                  </c:pt>
                  <c:pt idx="5">
                    <c:v>10.20530000284891</c:v>
                  </c:pt>
                </c:numCache>
              </c:numRef>
            </c:plus>
            <c:minus>
              <c:numRef>
                <c:f>'sox5 DAPI'!$J$75:$J$80</c:f>
                <c:numCache>
                  <c:formatCode>General</c:formatCode>
                  <c:ptCount val="6"/>
                  <c:pt idx="0">
                    <c:v>9.254294965508833</c:v>
                  </c:pt>
                  <c:pt idx="1">
                    <c:v>14.62662885305218</c:v>
                  </c:pt>
                  <c:pt idx="2">
                    <c:v>14.53008798287621</c:v>
                  </c:pt>
                  <c:pt idx="3">
                    <c:v>11.45199319542882</c:v>
                  </c:pt>
                  <c:pt idx="4">
                    <c:v>11.8337245631727</c:v>
                  </c:pt>
                  <c:pt idx="5">
                    <c:v>10.20530000284891</c:v>
                  </c:pt>
                </c:numCache>
              </c:numRef>
            </c:minus>
          </c:errBars>
          <c:val>
            <c:numRef>
              <c:f>'sox5 DAPI'!$E$56:$E$61</c:f>
              <c:numCache>
                <c:formatCode>General</c:formatCode>
                <c:ptCount val="6"/>
                <c:pt idx="0">
                  <c:v>254.1111111111111</c:v>
                </c:pt>
                <c:pt idx="1">
                  <c:v>251.2222222222223</c:v>
                </c:pt>
                <c:pt idx="2">
                  <c:v>265.8888888888889</c:v>
                </c:pt>
                <c:pt idx="3">
                  <c:v>252.6666666666667</c:v>
                </c:pt>
                <c:pt idx="4">
                  <c:v>251.0</c:v>
                </c:pt>
                <c:pt idx="5">
                  <c:v>159.3333333333333</c:v>
                </c:pt>
              </c:numCache>
            </c:numRef>
          </c:val>
        </c:ser>
        <c:ser>
          <c:idx val="1"/>
          <c:order val="1"/>
          <c:tx>
            <c:strRef>
              <c:f>'sox5 DAPI'!$F$54:$F$55</c:f>
              <c:strCache>
                <c:ptCount val="2"/>
                <c:pt idx="0">
                  <c:v>Average hTDP-43</c:v>
                </c:pt>
                <c:pt idx="1">
                  <c:v>DAPI hTDP-43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'sox5 DAPI'!$K$75:$K$80</c:f>
                <c:numCache>
                  <c:formatCode>General</c:formatCode>
                  <c:ptCount val="6"/>
                  <c:pt idx="0">
                    <c:v>17.83705395594129</c:v>
                  </c:pt>
                  <c:pt idx="1">
                    <c:v>24.45252391729578</c:v>
                  </c:pt>
                  <c:pt idx="2">
                    <c:v>19.99289997430864</c:v>
                  </c:pt>
                  <c:pt idx="3">
                    <c:v>12.11722577547465</c:v>
                  </c:pt>
                  <c:pt idx="4">
                    <c:v>17.02974884368563</c:v>
                  </c:pt>
                  <c:pt idx="5">
                    <c:v>12.92189261068104</c:v>
                  </c:pt>
                </c:numCache>
              </c:numRef>
            </c:plus>
            <c:minus>
              <c:numRef>
                <c:f>'sox5 DAPI'!$K$75:$K$80</c:f>
                <c:numCache>
                  <c:formatCode>General</c:formatCode>
                  <c:ptCount val="6"/>
                  <c:pt idx="0">
                    <c:v>17.83705395594129</c:v>
                  </c:pt>
                  <c:pt idx="1">
                    <c:v>24.45252391729578</c:v>
                  </c:pt>
                  <c:pt idx="2">
                    <c:v>19.99289997430864</c:v>
                  </c:pt>
                  <c:pt idx="3">
                    <c:v>12.11722577547465</c:v>
                  </c:pt>
                  <c:pt idx="4">
                    <c:v>17.02974884368563</c:v>
                  </c:pt>
                  <c:pt idx="5">
                    <c:v>12.92189261068104</c:v>
                  </c:pt>
                </c:numCache>
              </c:numRef>
            </c:minus>
          </c:errBars>
          <c:val>
            <c:numRef>
              <c:f>'sox5 DAPI'!$F$56:$F$61</c:f>
              <c:numCache>
                <c:formatCode>General</c:formatCode>
                <c:ptCount val="6"/>
                <c:pt idx="0">
                  <c:v>285.5555555555555</c:v>
                </c:pt>
                <c:pt idx="1">
                  <c:v>287.0</c:v>
                </c:pt>
                <c:pt idx="2">
                  <c:v>280.4444444444445</c:v>
                </c:pt>
                <c:pt idx="3">
                  <c:v>277.4444444444444</c:v>
                </c:pt>
                <c:pt idx="4">
                  <c:v>271.1111111111111</c:v>
                </c:pt>
                <c:pt idx="5">
                  <c:v>158.4444444444445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38260496"/>
        <c:axId val="-238256368"/>
      </c:barChart>
      <c:catAx>
        <c:axId val="-238260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38256368"/>
        <c:crosses val="autoZero"/>
        <c:auto val="1"/>
        <c:lblAlgn val="ctr"/>
        <c:lblOffset val="100"/>
        <c:noMultiLvlLbl val="0"/>
      </c:catAx>
      <c:valAx>
        <c:axId val="-23825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8260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'sox5 DAPI'!$J$81:$K$81</c:f>
                <c:numCache>
                  <c:formatCode>General</c:formatCode>
                  <c:ptCount val="2"/>
                  <c:pt idx="0">
                    <c:v>71.47165543671285</c:v>
                  </c:pt>
                  <c:pt idx="1">
                    <c:v>102.710127886058</c:v>
                  </c:pt>
                </c:numCache>
              </c:numRef>
            </c:plus>
            <c:minus>
              <c:numRef>
                <c:f>'sox5 DAPI'!$J$81:$K$81</c:f>
                <c:numCache>
                  <c:formatCode>General</c:formatCode>
                  <c:ptCount val="2"/>
                  <c:pt idx="0">
                    <c:v>71.47165543671285</c:v>
                  </c:pt>
                  <c:pt idx="1">
                    <c:v>102.710127886058</c:v>
                  </c:pt>
                </c:numCache>
              </c:numRef>
            </c:minus>
          </c:errBars>
          <c:cat>
            <c:strRef>
              <c:f>'sox5 DAPI'!$E$55:$F$55</c:f>
              <c:strCache>
                <c:ptCount val="2"/>
                <c:pt idx="0">
                  <c:v>DAPI ctrl</c:v>
                </c:pt>
                <c:pt idx="1">
                  <c:v>DAPI hTDP-43</c:v>
                </c:pt>
              </c:strCache>
            </c:strRef>
          </c:cat>
          <c:val>
            <c:numRef>
              <c:f>'sox5 DAPI'!$E$62:$F$62</c:f>
              <c:numCache>
                <c:formatCode>General</c:formatCode>
                <c:ptCount val="2"/>
                <c:pt idx="0">
                  <c:v>1434.222222222222</c:v>
                </c:pt>
                <c:pt idx="1">
                  <c:v>1560.0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9963904"/>
        <c:axId val="-199360240"/>
      </c:barChart>
      <c:catAx>
        <c:axId val="-19996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9360240"/>
        <c:crosses val="autoZero"/>
        <c:auto val="1"/>
        <c:lblAlgn val="ctr"/>
        <c:lblOffset val="100"/>
        <c:noMultiLvlLbl val="0"/>
      </c:catAx>
      <c:valAx>
        <c:axId val="-199360240"/>
        <c:scaling>
          <c:orientation val="minMax"/>
          <c:max val="1800.0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9963904"/>
        <c:crosses val="autoZero"/>
        <c:crossBetween val="between"/>
        <c:majorUnit val="200.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Ctip2!$B$55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Ctip2!$J$67:$J$72</c:f>
                <c:numCache>
                  <c:formatCode>General</c:formatCode>
                  <c:ptCount val="6"/>
                  <c:pt idx="0">
                    <c:v>0.00742491180731246</c:v>
                  </c:pt>
                  <c:pt idx="1">
                    <c:v>0.031569822022972</c:v>
                  </c:pt>
                  <c:pt idx="2">
                    <c:v>0.014528321879316</c:v>
                  </c:pt>
                  <c:pt idx="3">
                    <c:v>0.0269280145204328</c:v>
                  </c:pt>
                  <c:pt idx="4">
                    <c:v>0.00091324200913242</c:v>
                  </c:pt>
                  <c:pt idx="5">
                    <c:v>0.0</c:v>
                  </c:pt>
                </c:numCache>
              </c:numRef>
            </c:plus>
            <c:minus>
              <c:numRef>
                <c:f>Ctip2!$J$67:$J$73</c:f>
                <c:numCache>
                  <c:formatCode>General</c:formatCode>
                  <c:ptCount val="7"/>
                  <c:pt idx="0">
                    <c:v>0.00742491180731246</c:v>
                  </c:pt>
                  <c:pt idx="1">
                    <c:v>0.031569822022972</c:v>
                  </c:pt>
                  <c:pt idx="2">
                    <c:v>0.014528321879316</c:v>
                  </c:pt>
                  <c:pt idx="3">
                    <c:v>0.0269280145204328</c:v>
                  </c:pt>
                  <c:pt idx="4">
                    <c:v>0.00091324200913242</c:v>
                  </c:pt>
                  <c:pt idx="5">
                    <c:v>0.0</c:v>
                  </c:pt>
                  <c:pt idx="6">
                    <c:v>0.00304901029289597</c:v>
                  </c:pt>
                </c:numCache>
              </c:numRef>
            </c:minus>
          </c:errBars>
          <c:val>
            <c:numRef>
              <c:f>Ctip2!$B$57:$B$62</c:f>
              <c:numCache>
                <c:formatCode>General</c:formatCode>
                <c:ptCount val="6"/>
                <c:pt idx="0">
                  <c:v>0.041036717062635</c:v>
                </c:pt>
                <c:pt idx="1">
                  <c:v>0.0614625392552714</c:v>
                </c:pt>
                <c:pt idx="2">
                  <c:v>0.321565291365376</c:v>
                </c:pt>
                <c:pt idx="3">
                  <c:v>0.0975169300225733</c:v>
                </c:pt>
                <c:pt idx="4">
                  <c:v>0.000911577028258887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Ctip2!$C$55</c:f>
              <c:strCache>
                <c:ptCount val="1"/>
                <c:pt idx="0">
                  <c:v>Average hTDP-43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Ctip2!$K$67:$K$72</c:f>
                <c:numCache>
                  <c:formatCode>General</c:formatCode>
                  <c:ptCount val="6"/>
                  <c:pt idx="0">
                    <c:v>0.00125838515553528</c:v>
                  </c:pt>
                  <c:pt idx="1">
                    <c:v>0.0253620322125148</c:v>
                  </c:pt>
                  <c:pt idx="2">
                    <c:v>0.0485133276342584</c:v>
                  </c:pt>
                  <c:pt idx="3">
                    <c:v>0.0199803831753694</c:v>
                  </c:pt>
                  <c:pt idx="4">
                    <c:v>0.0032413067917722</c:v>
                  </c:pt>
                  <c:pt idx="5">
                    <c:v>0.0155191802925364</c:v>
                  </c:pt>
                </c:numCache>
              </c:numRef>
            </c:plus>
            <c:minus>
              <c:numRef>
                <c:f>Ctip2!$K$67:$K$72</c:f>
                <c:numCache>
                  <c:formatCode>General</c:formatCode>
                  <c:ptCount val="6"/>
                  <c:pt idx="0">
                    <c:v>0.00125838515553528</c:v>
                  </c:pt>
                  <c:pt idx="1">
                    <c:v>0.0253620322125148</c:v>
                  </c:pt>
                  <c:pt idx="2">
                    <c:v>0.0485133276342584</c:v>
                  </c:pt>
                  <c:pt idx="3">
                    <c:v>0.0199803831753694</c:v>
                  </c:pt>
                  <c:pt idx="4">
                    <c:v>0.0032413067917722</c:v>
                  </c:pt>
                  <c:pt idx="5">
                    <c:v>0.0155191802925364</c:v>
                  </c:pt>
                </c:numCache>
              </c:numRef>
            </c:minus>
          </c:errBars>
          <c:val>
            <c:numRef>
              <c:f>Ctip2!$C$57:$C$62</c:f>
              <c:numCache>
                <c:formatCode>General</c:formatCode>
                <c:ptCount val="6"/>
                <c:pt idx="0">
                  <c:v>0.139389193422083</c:v>
                </c:pt>
                <c:pt idx="1">
                  <c:v>0.107460378817163</c:v>
                </c:pt>
                <c:pt idx="2">
                  <c:v>0.426080063416568</c:v>
                </c:pt>
                <c:pt idx="3">
                  <c:v>0.247172182656054</c:v>
                </c:pt>
                <c:pt idx="4">
                  <c:v>0.00474547023295945</c:v>
                </c:pt>
                <c:pt idx="5">
                  <c:v>0.0131470829909614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3498656"/>
        <c:axId val="-603777040"/>
      </c:barChart>
      <c:catAx>
        <c:axId val="-253498656"/>
        <c:scaling>
          <c:orientation val="minMax"/>
        </c:scaling>
        <c:delete val="0"/>
        <c:axPos val="b"/>
        <c:majorTickMark val="out"/>
        <c:minorTickMark val="none"/>
        <c:tickLblPos val="nextTo"/>
        <c:crossAx val="-603777040"/>
        <c:crosses val="autoZero"/>
        <c:auto val="1"/>
        <c:lblAlgn val="ctr"/>
        <c:lblOffset val="100"/>
        <c:noMultiLvlLbl val="0"/>
      </c:catAx>
      <c:valAx>
        <c:axId val="-603777040"/>
        <c:scaling>
          <c:orientation val="minMax"/>
          <c:max val="0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53498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Ctip2!$J$73:$K$73</c:f>
                <c:numCache>
                  <c:formatCode>General</c:formatCode>
                  <c:ptCount val="2"/>
                  <c:pt idx="0">
                    <c:v>0.00304901029289597</c:v>
                  </c:pt>
                  <c:pt idx="1">
                    <c:v>0.0164515906719594</c:v>
                  </c:pt>
                </c:numCache>
              </c:numRef>
            </c:plus>
            <c:minus>
              <c:numRef>
                <c:f>Ctip2!$J$73:$K$73</c:f>
                <c:numCache>
                  <c:formatCode>General</c:formatCode>
                  <c:ptCount val="2"/>
                  <c:pt idx="0">
                    <c:v>0.00304901029289597</c:v>
                  </c:pt>
                  <c:pt idx="1">
                    <c:v>0.0164515906719594</c:v>
                  </c:pt>
                </c:numCache>
              </c:numRef>
            </c:minus>
          </c:errBars>
          <c:cat>
            <c:strRef>
              <c:f>Ctip2!$B$55:$C$55</c:f>
              <c:strCache>
                <c:ptCount val="2"/>
                <c:pt idx="0">
                  <c:v>Average ctrl</c:v>
                </c:pt>
                <c:pt idx="1">
                  <c:v>Average hTDP-43</c:v>
                </c:pt>
              </c:strCache>
            </c:strRef>
          </c:cat>
          <c:val>
            <c:numRef>
              <c:f>Ctip2!$B$63:$C$63</c:f>
              <c:numCache>
                <c:formatCode>General</c:formatCode>
                <c:ptCount val="2"/>
                <c:pt idx="0">
                  <c:v>0.0962259634564749</c:v>
                </c:pt>
                <c:pt idx="1">
                  <c:v>0.171205652877963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1667408"/>
        <c:axId val="-664866304"/>
      </c:barChart>
      <c:catAx>
        <c:axId val="-1716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64866304"/>
        <c:crosses val="autoZero"/>
        <c:auto val="1"/>
        <c:lblAlgn val="ctr"/>
        <c:lblOffset val="100"/>
        <c:noMultiLvlLbl val="0"/>
      </c:catAx>
      <c:valAx>
        <c:axId val="-66486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7166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Ctip2!$J$74:$K$74</c:f>
                <c:numCache>
                  <c:formatCode>General</c:formatCode>
                  <c:ptCount val="2"/>
                  <c:pt idx="0">
                    <c:v>0.0200784758098563</c:v>
                  </c:pt>
                  <c:pt idx="1">
                    <c:v>0.022434559643635</c:v>
                  </c:pt>
                </c:numCache>
              </c:numRef>
            </c:plus>
            <c:minus>
              <c:numRef>
                <c:f>Ctip2!$J$74:$K$74</c:f>
                <c:numCache>
                  <c:formatCode>General</c:formatCode>
                  <c:ptCount val="2"/>
                  <c:pt idx="0">
                    <c:v>0.0200784758098563</c:v>
                  </c:pt>
                  <c:pt idx="1">
                    <c:v>0.022434559643635</c:v>
                  </c:pt>
                </c:numCache>
              </c:numRef>
            </c:minus>
          </c:errBars>
          <c:cat>
            <c:strRef>
              <c:f>Ctip2!$B$55:$C$55</c:f>
              <c:strCache>
                <c:ptCount val="2"/>
                <c:pt idx="0">
                  <c:v>Average ctrl</c:v>
                </c:pt>
                <c:pt idx="1">
                  <c:v>Average hTDP-43</c:v>
                </c:pt>
              </c:strCache>
            </c:strRef>
          </c:cat>
          <c:val>
            <c:numRef>
              <c:f>Ctip2!$B$64:$C$64</c:f>
              <c:numCache>
                <c:formatCode>General</c:formatCode>
                <c:ptCount val="2"/>
                <c:pt idx="0">
                  <c:v>0.212877792378449</c:v>
                </c:pt>
                <c:pt idx="1">
                  <c:v>0.339103869653768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3181152"/>
        <c:axId val="-664360416"/>
      </c:barChart>
      <c:catAx>
        <c:axId val="-66318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64360416"/>
        <c:crosses val="autoZero"/>
        <c:auto val="1"/>
        <c:lblAlgn val="ctr"/>
        <c:lblOffset val="100"/>
        <c:noMultiLvlLbl val="0"/>
      </c:catAx>
      <c:valAx>
        <c:axId val="-664360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63181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rorb!$B$55:$B$56</c:f>
              <c:strCache>
                <c:ptCount val="2"/>
                <c:pt idx="0">
                  <c:v>Average ctrl</c:v>
                </c:pt>
                <c:pt idx="1">
                  <c:v>rorb/DAPI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rorb!$J$67:$J$72</c:f>
                <c:numCache>
                  <c:formatCode>General</c:formatCode>
                  <c:ptCount val="6"/>
                  <c:pt idx="0">
                    <c:v>0.0167826161847655</c:v>
                  </c:pt>
                  <c:pt idx="1">
                    <c:v>0.00496295858463565</c:v>
                  </c:pt>
                  <c:pt idx="2">
                    <c:v>0.0526723642228425</c:v>
                  </c:pt>
                  <c:pt idx="3">
                    <c:v>0.0154091070816298</c:v>
                  </c:pt>
                  <c:pt idx="4">
                    <c:v>0.0624314245519946</c:v>
                  </c:pt>
                  <c:pt idx="5">
                    <c:v>0.0123100258275449</c:v>
                  </c:pt>
                </c:numCache>
              </c:numRef>
            </c:plus>
            <c:minus>
              <c:numRef>
                <c:f>rorb!$J$67:$J$72</c:f>
                <c:numCache>
                  <c:formatCode>General</c:formatCode>
                  <c:ptCount val="6"/>
                  <c:pt idx="0">
                    <c:v>0.0167826161847655</c:v>
                  </c:pt>
                  <c:pt idx="1">
                    <c:v>0.00496295858463565</c:v>
                  </c:pt>
                  <c:pt idx="2">
                    <c:v>0.0526723642228425</c:v>
                  </c:pt>
                  <c:pt idx="3">
                    <c:v>0.0154091070816298</c:v>
                  </c:pt>
                  <c:pt idx="4">
                    <c:v>0.0624314245519946</c:v>
                  </c:pt>
                  <c:pt idx="5">
                    <c:v>0.0123100258275449</c:v>
                  </c:pt>
                </c:numCache>
              </c:numRef>
            </c:minus>
          </c:errBars>
          <c:val>
            <c:numRef>
              <c:f>rorb!$B$57:$B$62</c:f>
              <c:numCache>
                <c:formatCode>General</c:formatCode>
                <c:ptCount val="6"/>
                <c:pt idx="0">
                  <c:v>0.0426981603452192</c:v>
                </c:pt>
                <c:pt idx="1">
                  <c:v>0.119864668922185</c:v>
                </c:pt>
                <c:pt idx="2">
                  <c:v>0.552508361204013</c:v>
                </c:pt>
                <c:pt idx="3">
                  <c:v>0.772515010006671</c:v>
                </c:pt>
                <c:pt idx="4">
                  <c:v>0.142195767195767</c:v>
                </c:pt>
                <c:pt idx="5">
                  <c:v>0.0174334140435835</c:v>
                </c:pt>
              </c:numCache>
            </c:numRef>
          </c:val>
        </c:ser>
        <c:ser>
          <c:idx val="1"/>
          <c:order val="1"/>
          <c:tx>
            <c:strRef>
              <c:f>rorb!$C$55:$C$56</c:f>
              <c:strCache>
                <c:ptCount val="2"/>
                <c:pt idx="0">
                  <c:v>Average hTDP-43</c:v>
                </c:pt>
                <c:pt idx="1">
                  <c:v>rorb/DAPI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rorb!$K$67:$K$72</c:f>
                <c:numCache>
                  <c:formatCode>General</c:formatCode>
                  <c:ptCount val="6"/>
                  <c:pt idx="0">
                    <c:v>0.00373025811439614</c:v>
                  </c:pt>
                  <c:pt idx="1">
                    <c:v>0.00961191002790906</c:v>
                  </c:pt>
                  <c:pt idx="2">
                    <c:v>0.0123162642404701</c:v>
                  </c:pt>
                  <c:pt idx="3">
                    <c:v>0.00339727868880295</c:v>
                  </c:pt>
                  <c:pt idx="4">
                    <c:v>0.0508188107252733</c:v>
                  </c:pt>
                  <c:pt idx="5">
                    <c:v>0.0067001675041876</c:v>
                  </c:pt>
                </c:numCache>
              </c:numRef>
            </c:plus>
            <c:minus>
              <c:numRef>
                <c:f>rorb!$K$67:$K$72</c:f>
                <c:numCache>
                  <c:formatCode>General</c:formatCode>
                  <c:ptCount val="6"/>
                  <c:pt idx="0">
                    <c:v>0.00373025811439614</c:v>
                  </c:pt>
                  <c:pt idx="1">
                    <c:v>0.00961191002790906</c:v>
                  </c:pt>
                  <c:pt idx="2">
                    <c:v>0.0123162642404701</c:v>
                  </c:pt>
                  <c:pt idx="3">
                    <c:v>0.00339727868880295</c:v>
                  </c:pt>
                  <c:pt idx="4">
                    <c:v>0.0508188107252733</c:v>
                  </c:pt>
                  <c:pt idx="5">
                    <c:v>0.0067001675041876</c:v>
                  </c:pt>
                </c:numCache>
              </c:numRef>
            </c:minus>
          </c:errBars>
          <c:val>
            <c:numRef>
              <c:f>rorb!$C$57:$C$62</c:f>
              <c:numCache>
                <c:formatCode>General</c:formatCode>
                <c:ptCount val="6"/>
                <c:pt idx="0">
                  <c:v>0.00947306098283007</c:v>
                </c:pt>
                <c:pt idx="1">
                  <c:v>0.0300120048019208</c:v>
                </c:pt>
                <c:pt idx="2">
                  <c:v>0.388718577559779</c:v>
                </c:pt>
                <c:pt idx="3">
                  <c:v>0.708613317043372</c:v>
                </c:pt>
                <c:pt idx="4">
                  <c:v>0.154714475431607</c:v>
                </c:pt>
                <c:pt idx="5">
                  <c:v>0.00529100529100529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4356640"/>
        <c:axId val="-257626704"/>
      </c:barChart>
      <c:catAx>
        <c:axId val="-25435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-257626704"/>
        <c:crosses val="autoZero"/>
        <c:auto val="1"/>
        <c:lblAlgn val="ctr"/>
        <c:lblOffset val="100"/>
        <c:noMultiLvlLbl val="0"/>
      </c:catAx>
      <c:valAx>
        <c:axId val="-25762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54356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plus"/>
            <c:errValType val="cust"/>
            <c:noEndCap val="0"/>
            <c:plus>
              <c:numRef>
                <c:f>rorb!$J$73:$K$73</c:f>
                <c:numCache>
                  <c:formatCode>General</c:formatCode>
                  <c:ptCount val="2"/>
                  <c:pt idx="0">
                    <c:v>0.00783406096703126</c:v>
                  </c:pt>
                  <c:pt idx="1">
                    <c:v>0.0114405397036838</c:v>
                  </c:pt>
                </c:numCache>
              </c:numRef>
            </c:plus>
            <c:minus>
              <c:numRef>
                <c:f>rorb!$J$73:$K$73</c:f>
                <c:numCache>
                  <c:formatCode>General</c:formatCode>
                  <c:ptCount val="2"/>
                  <c:pt idx="0">
                    <c:v>0.00783406096703126</c:v>
                  </c:pt>
                  <c:pt idx="1">
                    <c:v>0.0114405397036838</c:v>
                  </c:pt>
                </c:numCache>
              </c:numRef>
            </c:minus>
          </c:errBars>
          <c:cat>
            <c:strRef>
              <c:f>rorb!$B$55:$C$55</c:f>
              <c:strCache>
                <c:ptCount val="2"/>
                <c:pt idx="0">
                  <c:v>Average ctrl</c:v>
                </c:pt>
                <c:pt idx="1">
                  <c:v>Average hTDP-43</c:v>
                </c:pt>
              </c:strCache>
            </c:strRef>
          </c:cat>
          <c:val>
            <c:numRef>
              <c:f>rorb!$B$63:$C$63</c:f>
              <c:numCache>
                <c:formatCode>General</c:formatCode>
                <c:ptCount val="2"/>
                <c:pt idx="0">
                  <c:v>0.30330790913613</c:v>
                </c:pt>
                <c:pt idx="1">
                  <c:v>0.236015756893641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3651392"/>
        <c:axId val="-636250960"/>
      </c:barChart>
      <c:catAx>
        <c:axId val="-66365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36250960"/>
        <c:crosses val="autoZero"/>
        <c:auto val="1"/>
        <c:lblAlgn val="ctr"/>
        <c:lblOffset val="100"/>
        <c:noMultiLvlLbl val="0"/>
      </c:catAx>
      <c:valAx>
        <c:axId val="-63625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6365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513772</xdr:colOff>
      <xdr:row>53</xdr:row>
      <xdr:rowOff>100445</xdr:rowOff>
    </xdr:from>
    <xdr:to>
      <xdr:col>26</xdr:col>
      <xdr:colOff>236682</xdr:colOff>
      <xdr:row>68</xdr:row>
      <xdr:rowOff>29441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441614</xdr:colOff>
      <xdr:row>53</xdr:row>
      <xdr:rowOff>71581</xdr:rowOff>
    </xdr:from>
    <xdr:to>
      <xdr:col>34</xdr:col>
      <xdr:colOff>164523</xdr:colOff>
      <xdr:row>68</xdr:row>
      <xdr:rowOff>577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8658</xdr:colOff>
      <xdr:row>74</xdr:row>
      <xdr:rowOff>42718</xdr:rowOff>
    </xdr:from>
    <xdr:to>
      <xdr:col>26</xdr:col>
      <xdr:colOff>337704</xdr:colOff>
      <xdr:row>88</xdr:row>
      <xdr:rowOff>159327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470477</xdr:colOff>
      <xdr:row>74</xdr:row>
      <xdr:rowOff>129309</xdr:rowOff>
    </xdr:from>
    <xdr:to>
      <xdr:col>37</xdr:col>
      <xdr:colOff>193387</xdr:colOff>
      <xdr:row>89</xdr:row>
      <xdr:rowOff>58304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458107</xdr:colOff>
      <xdr:row>51</xdr:row>
      <xdr:rowOff>119515</xdr:rowOff>
    </xdr:from>
    <xdr:to>
      <xdr:col>21</xdr:col>
      <xdr:colOff>131536</xdr:colOff>
      <xdr:row>65</xdr:row>
      <xdr:rowOff>163965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72572</xdr:colOff>
      <xdr:row>51</xdr:row>
      <xdr:rowOff>187550</xdr:rowOff>
    </xdr:from>
    <xdr:to>
      <xdr:col>29</xdr:col>
      <xdr:colOff>358322</xdr:colOff>
      <xdr:row>66</xdr:row>
      <xdr:rowOff>39232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503464</xdr:colOff>
      <xdr:row>69</xdr:row>
      <xdr:rowOff>68489</xdr:rowOff>
    </xdr:from>
    <xdr:to>
      <xdr:col>21</xdr:col>
      <xdr:colOff>176893</xdr:colOff>
      <xdr:row>83</xdr:row>
      <xdr:rowOff>112939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50800</xdr:colOff>
      <xdr:row>46</xdr:row>
      <xdr:rowOff>184149</xdr:rowOff>
    </xdr:from>
    <xdr:to>
      <xdr:col>20</xdr:col>
      <xdr:colOff>355600</xdr:colOff>
      <xdr:row>61</xdr:row>
      <xdr:rowOff>69849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88900</xdr:colOff>
      <xdr:row>48</xdr:row>
      <xdr:rowOff>19049</xdr:rowOff>
    </xdr:from>
    <xdr:to>
      <xdr:col>29</xdr:col>
      <xdr:colOff>393700</xdr:colOff>
      <xdr:row>62</xdr:row>
      <xdr:rowOff>95249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1"/>
  <sheetViews>
    <sheetView tabSelected="1" zoomScale="63" zoomScaleNormal="63" workbookViewId="0">
      <selection activeCell="X35" sqref="X35"/>
    </sheetView>
  </sheetViews>
  <sheetFormatPr baseColWidth="10" defaultColWidth="8.83203125" defaultRowHeight="15" x14ac:dyDescent="0.2"/>
  <cols>
    <col min="1" max="16384" width="8.83203125" style="7"/>
  </cols>
  <sheetData>
    <row r="2" spans="2:37" x14ac:dyDescent="0.2">
      <c r="B2" s="7" t="s">
        <v>25</v>
      </c>
    </row>
    <row r="3" spans="2:37" x14ac:dyDescent="0.2">
      <c r="C3" s="7" t="s">
        <v>40</v>
      </c>
      <c r="H3" s="7" t="s">
        <v>43</v>
      </c>
      <c r="M3" s="7" t="s">
        <v>44</v>
      </c>
      <c r="R3" s="7" t="s">
        <v>28</v>
      </c>
      <c r="S3" s="7" t="s">
        <v>40</v>
      </c>
      <c r="X3" s="7" t="s">
        <v>41</v>
      </c>
      <c r="AB3" s="7" t="s">
        <v>42</v>
      </c>
    </row>
    <row r="4" spans="2:37" x14ac:dyDescent="0.2">
      <c r="B4" s="8" t="s">
        <v>0</v>
      </c>
      <c r="C4" s="8" t="s">
        <v>2</v>
      </c>
      <c r="D4" s="8" t="s">
        <v>3</v>
      </c>
      <c r="E4" s="8" t="s">
        <v>4</v>
      </c>
      <c r="G4" s="8" t="s">
        <v>0</v>
      </c>
      <c r="H4" s="8" t="s">
        <v>2</v>
      </c>
      <c r="I4" s="8" t="s">
        <v>3</v>
      </c>
      <c r="J4" s="8" t="s">
        <v>4</v>
      </c>
      <c r="L4" s="8" t="s">
        <v>0</v>
      </c>
      <c r="M4" s="8" t="s">
        <v>2</v>
      </c>
      <c r="N4" s="8" t="s">
        <v>3</v>
      </c>
      <c r="O4" s="8" t="s">
        <v>4</v>
      </c>
      <c r="R4" s="8" t="s">
        <v>0</v>
      </c>
      <c r="S4" s="8" t="s">
        <v>2</v>
      </c>
      <c r="T4" s="8" t="s">
        <v>3</v>
      </c>
      <c r="U4" s="8" t="s">
        <v>4</v>
      </c>
      <c r="W4" s="8" t="s">
        <v>0</v>
      </c>
      <c r="X4" s="8" t="s">
        <v>2</v>
      </c>
      <c r="Y4" s="8" t="s">
        <v>3</v>
      </c>
      <c r="Z4" s="8" t="s">
        <v>4</v>
      </c>
      <c r="AB4" s="8" t="s">
        <v>0</v>
      </c>
      <c r="AC4" s="8" t="s">
        <v>2</v>
      </c>
      <c r="AD4" s="8" t="s">
        <v>3</v>
      </c>
      <c r="AE4" s="8" t="s">
        <v>4</v>
      </c>
    </row>
    <row r="5" spans="2:37" x14ac:dyDescent="0.2">
      <c r="B5" s="8">
        <v>1</v>
      </c>
      <c r="C5" s="7">
        <v>273</v>
      </c>
      <c r="D5" s="7">
        <v>205</v>
      </c>
      <c r="E5" s="8">
        <f>D5/C5</f>
        <v>0.75091575091575091</v>
      </c>
      <c r="G5" s="8">
        <v>1</v>
      </c>
      <c r="H5" s="7">
        <v>242</v>
      </c>
      <c r="I5" s="7">
        <v>107</v>
      </c>
      <c r="J5" s="8">
        <f>I5/H5</f>
        <v>0.44214876033057854</v>
      </c>
      <c r="L5" s="8">
        <v>1</v>
      </c>
      <c r="M5" s="7">
        <v>278</v>
      </c>
      <c r="N5" s="7">
        <v>137</v>
      </c>
      <c r="O5" s="8">
        <f>N5/M5</f>
        <v>0.49280575539568344</v>
      </c>
      <c r="R5" s="8">
        <v>1</v>
      </c>
      <c r="S5" s="4">
        <v>304</v>
      </c>
      <c r="T5" s="4">
        <v>173</v>
      </c>
      <c r="U5" s="8">
        <f>T5/S5</f>
        <v>0.56907894736842102</v>
      </c>
      <c r="W5" s="8">
        <v>1</v>
      </c>
      <c r="X5" s="7">
        <v>234</v>
      </c>
      <c r="Y5" s="7">
        <v>191</v>
      </c>
      <c r="Z5" s="8">
        <f>Y5/X5</f>
        <v>0.81623931623931623</v>
      </c>
      <c r="AB5" s="8">
        <v>1</v>
      </c>
      <c r="AC5" s="4">
        <v>221</v>
      </c>
      <c r="AD5" s="4">
        <v>162</v>
      </c>
      <c r="AE5" s="8">
        <f>AD5/AC5</f>
        <v>0.73303167420814475</v>
      </c>
      <c r="AH5" s="9"/>
      <c r="AI5" s="9"/>
      <c r="AJ5" s="9"/>
      <c r="AK5" s="9"/>
    </row>
    <row r="6" spans="2:37" x14ac:dyDescent="0.2">
      <c r="B6" s="8">
        <v>2</v>
      </c>
      <c r="C6" s="7">
        <v>249</v>
      </c>
      <c r="D6" s="7">
        <v>263</v>
      </c>
      <c r="E6" s="8">
        <f t="shared" ref="E6:E11" si="0">D6/C6</f>
        <v>1.0562248995983936</v>
      </c>
      <c r="G6" s="8">
        <v>2</v>
      </c>
      <c r="H6" s="7">
        <v>247</v>
      </c>
      <c r="I6" s="7">
        <v>189</v>
      </c>
      <c r="J6" s="8">
        <f t="shared" ref="J6:J11" si="1">I6/H6</f>
        <v>0.76518218623481782</v>
      </c>
      <c r="L6" s="8">
        <v>2</v>
      </c>
      <c r="M6" s="7">
        <v>257</v>
      </c>
      <c r="N6" s="7">
        <v>206</v>
      </c>
      <c r="O6" s="8">
        <f t="shared" ref="O6:O11" si="2">N6/M6</f>
        <v>0.80155642023346307</v>
      </c>
      <c r="R6" s="8">
        <v>2</v>
      </c>
      <c r="S6" s="4">
        <v>312</v>
      </c>
      <c r="T6" s="4">
        <v>223</v>
      </c>
      <c r="U6" s="8">
        <f t="shared" ref="U6:U11" si="3">T6/S6</f>
        <v>0.71474358974358976</v>
      </c>
      <c r="W6" s="8">
        <v>2</v>
      </c>
      <c r="X6" s="7">
        <v>238</v>
      </c>
      <c r="Y6" s="7">
        <v>241</v>
      </c>
      <c r="Z6" s="8">
        <f t="shared" ref="Z6:Z11" si="4">Y6/X6</f>
        <v>1.0126050420168067</v>
      </c>
      <c r="AB6" s="8">
        <v>2</v>
      </c>
      <c r="AC6" s="4">
        <v>203</v>
      </c>
      <c r="AD6" s="4">
        <v>189</v>
      </c>
      <c r="AE6" s="8">
        <f t="shared" ref="AE6:AE11" si="5">AD6/AC6</f>
        <v>0.93103448275862066</v>
      </c>
      <c r="AH6" s="3"/>
      <c r="AI6" s="3"/>
      <c r="AJ6" s="9"/>
      <c r="AK6" s="9"/>
    </row>
    <row r="7" spans="2:37" x14ac:dyDescent="0.2">
      <c r="B7" s="8">
        <v>3</v>
      </c>
      <c r="C7" s="7">
        <v>247</v>
      </c>
      <c r="D7" s="7">
        <v>178</v>
      </c>
      <c r="E7" s="8">
        <f t="shared" si="0"/>
        <v>0.72064777327935226</v>
      </c>
      <c r="G7" s="8">
        <v>3</v>
      </c>
      <c r="H7" s="7">
        <v>230</v>
      </c>
      <c r="I7" s="7">
        <v>156</v>
      </c>
      <c r="J7" s="8">
        <f t="shared" si="1"/>
        <v>0.67826086956521736</v>
      </c>
      <c r="L7" s="8">
        <v>3</v>
      </c>
      <c r="M7" s="7">
        <v>266</v>
      </c>
      <c r="N7" s="7">
        <v>172</v>
      </c>
      <c r="O7" s="8">
        <f t="shared" si="2"/>
        <v>0.64661654135338342</v>
      </c>
      <c r="R7" s="8">
        <v>3</v>
      </c>
      <c r="S7" s="4">
        <v>309</v>
      </c>
      <c r="T7" s="4">
        <v>162</v>
      </c>
      <c r="U7" s="8">
        <f t="shared" si="3"/>
        <v>0.52427184466019416</v>
      </c>
      <c r="W7" s="8">
        <v>3</v>
      </c>
      <c r="X7" s="7">
        <v>262</v>
      </c>
      <c r="Y7" s="7">
        <v>90</v>
      </c>
      <c r="Z7" s="8">
        <f t="shared" si="4"/>
        <v>0.34351145038167941</v>
      </c>
      <c r="AB7" s="8">
        <v>3</v>
      </c>
      <c r="AC7" s="4">
        <v>227</v>
      </c>
      <c r="AD7" s="4">
        <v>111</v>
      </c>
      <c r="AE7" s="8">
        <f t="shared" si="5"/>
        <v>0.48898678414096919</v>
      </c>
      <c r="AH7" s="3"/>
      <c r="AI7" s="3"/>
      <c r="AJ7" s="9"/>
      <c r="AK7" s="9"/>
    </row>
    <row r="8" spans="2:37" x14ac:dyDescent="0.2">
      <c r="B8" s="8">
        <v>4</v>
      </c>
      <c r="C8" s="7">
        <v>256</v>
      </c>
      <c r="D8" s="7">
        <v>62</v>
      </c>
      <c r="E8" s="8">
        <f t="shared" si="0"/>
        <v>0.2421875</v>
      </c>
      <c r="G8" s="8">
        <v>4</v>
      </c>
      <c r="H8" s="7">
        <v>238</v>
      </c>
      <c r="I8" s="7">
        <v>67</v>
      </c>
      <c r="J8" s="8">
        <f t="shared" si="1"/>
        <v>0.28151260504201681</v>
      </c>
      <c r="L8" s="8">
        <v>4</v>
      </c>
      <c r="M8" s="7">
        <v>270</v>
      </c>
      <c r="N8" s="7">
        <v>87</v>
      </c>
      <c r="O8" s="8">
        <f t="shared" si="2"/>
        <v>0.32222222222222224</v>
      </c>
      <c r="R8" s="8">
        <v>4</v>
      </c>
      <c r="S8" s="4">
        <v>305</v>
      </c>
      <c r="T8" s="4">
        <v>14</v>
      </c>
      <c r="U8" s="8">
        <f t="shared" si="3"/>
        <v>4.5901639344262293E-2</v>
      </c>
      <c r="W8" s="8">
        <v>4</v>
      </c>
      <c r="X8" s="7">
        <v>243</v>
      </c>
      <c r="Y8" s="7">
        <v>0</v>
      </c>
      <c r="Z8" s="8">
        <f t="shared" si="4"/>
        <v>0</v>
      </c>
      <c r="AB8" s="8">
        <v>4</v>
      </c>
      <c r="AC8" s="4">
        <v>211</v>
      </c>
      <c r="AD8" s="4">
        <v>3</v>
      </c>
      <c r="AE8" s="8">
        <f t="shared" si="5"/>
        <v>1.4218009478672985E-2</v>
      </c>
      <c r="AH8" s="3"/>
      <c r="AI8" s="3"/>
      <c r="AJ8" s="9"/>
      <c r="AK8" s="9"/>
    </row>
    <row r="9" spans="2:37" x14ac:dyDescent="0.2">
      <c r="B9" s="8">
        <v>5</v>
      </c>
      <c r="C9" s="7">
        <v>224</v>
      </c>
      <c r="D9" s="7">
        <v>4</v>
      </c>
      <c r="E9" s="8">
        <f t="shared" si="0"/>
        <v>1.7857142857142856E-2</v>
      </c>
      <c r="G9" s="8">
        <v>5</v>
      </c>
      <c r="H9" s="7">
        <v>245</v>
      </c>
      <c r="I9" s="7">
        <v>20</v>
      </c>
      <c r="J9" s="8">
        <f t="shared" si="1"/>
        <v>8.1632653061224483E-2</v>
      </c>
      <c r="L9" s="8">
        <v>5</v>
      </c>
      <c r="M9" s="7">
        <v>275</v>
      </c>
      <c r="N9" s="7">
        <v>2</v>
      </c>
      <c r="O9" s="8">
        <f t="shared" si="2"/>
        <v>7.2727272727272727E-3</v>
      </c>
      <c r="R9" s="8">
        <v>5</v>
      </c>
      <c r="S9" s="4">
        <v>288</v>
      </c>
      <c r="T9" s="4">
        <v>2</v>
      </c>
      <c r="U9" s="8">
        <f t="shared" si="3"/>
        <v>6.9444444444444441E-3</v>
      </c>
      <c r="W9" s="8">
        <v>5</v>
      </c>
      <c r="X9" s="7">
        <v>244</v>
      </c>
      <c r="Y9" s="7">
        <v>0</v>
      </c>
      <c r="Z9" s="8">
        <f t="shared" si="4"/>
        <v>0</v>
      </c>
      <c r="AB9" s="8">
        <v>5</v>
      </c>
      <c r="AC9" s="4">
        <v>241</v>
      </c>
      <c r="AD9" s="4">
        <v>0</v>
      </c>
      <c r="AE9" s="8">
        <f t="shared" si="5"/>
        <v>0</v>
      </c>
      <c r="AH9" s="3"/>
      <c r="AI9" s="3"/>
      <c r="AJ9" s="9"/>
      <c r="AK9" s="9"/>
    </row>
    <row r="10" spans="2:37" x14ac:dyDescent="0.2">
      <c r="B10" s="8">
        <v>6</v>
      </c>
      <c r="C10" s="7">
        <v>130</v>
      </c>
      <c r="D10" s="7">
        <v>3</v>
      </c>
      <c r="E10" s="8">
        <f t="shared" si="0"/>
        <v>2.3076923076923078E-2</v>
      </c>
      <c r="G10" s="8">
        <v>6</v>
      </c>
      <c r="H10" s="7">
        <v>139</v>
      </c>
      <c r="I10" s="7">
        <v>12</v>
      </c>
      <c r="J10" s="8">
        <f t="shared" si="1"/>
        <v>8.6330935251798566E-2</v>
      </c>
      <c r="L10" s="8">
        <v>6</v>
      </c>
      <c r="M10" s="7">
        <v>158</v>
      </c>
      <c r="N10" s="7">
        <v>6</v>
      </c>
      <c r="O10" s="8">
        <f t="shared" si="2"/>
        <v>3.7974683544303799E-2</v>
      </c>
      <c r="R10" s="8">
        <v>6</v>
      </c>
      <c r="S10" s="4">
        <v>152</v>
      </c>
      <c r="T10" s="4">
        <v>6</v>
      </c>
      <c r="U10" s="8">
        <f t="shared" si="3"/>
        <v>3.9473684210526314E-2</v>
      </c>
      <c r="W10" s="8">
        <v>6</v>
      </c>
      <c r="X10" s="7">
        <v>169</v>
      </c>
      <c r="Y10" s="7">
        <v>0</v>
      </c>
      <c r="Z10" s="8">
        <f t="shared" si="4"/>
        <v>0</v>
      </c>
      <c r="AB10" s="8">
        <v>6</v>
      </c>
      <c r="AC10" s="4">
        <v>159</v>
      </c>
      <c r="AD10" s="4">
        <v>0</v>
      </c>
      <c r="AE10" s="8">
        <f t="shared" si="5"/>
        <v>0</v>
      </c>
      <c r="AH10" s="3"/>
      <c r="AI10" s="3"/>
      <c r="AJ10" s="3"/>
      <c r="AK10" s="9"/>
    </row>
    <row r="11" spans="2:37" x14ac:dyDescent="0.2">
      <c r="B11" s="8" t="s">
        <v>1</v>
      </c>
      <c r="C11" s="8">
        <f>SUM(C5:C10)</f>
        <v>1379</v>
      </c>
      <c r="D11" s="8">
        <f>SUM(D5:D10)</f>
        <v>715</v>
      </c>
      <c r="E11" s="8">
        <f t="shared" si="0"/>
        <v>0.51849166062364027</v>
      </c>
      <c r="G11" s="8" t="s">
        <v>1</v>
      </c>
      <c r="H11" s="8">
        <f>SUM(H5:H10)</f>
        <v>1341</v>
      </c>
      <c r="I11" s="8">
        <f>SUM(I5:I10)</f>
        <v>551</v>
      </c>
      <c r="J11" s="8">
        <f t="shared" si="1"/>
        <v>0.4108873974645787</v>
      </c>
      <c r="L11" s="8" t="s">
        <v>1</v>
      </c>
      <c r="M11" s="8">
        <f>SUM(M5:M10)</f>
        <v>1504</v>
      </c>
      <c r="N11" s="8">
        <f>SUM(N5:N10)</f>
        <v>610</v>
      </c>
      <c r="O11" s="8">
        <f t="shared" si="2"/>
        <v>0.40558510638297873</v>
      </c>
      <c r="R11" s="8" t="s">
        <v>1</v>
      </c>
      <c r="S11" s="8">
        <f>SUM(S5:S10)</f>
        <v>1670</v>
      </c>
      <c r="T11" s="8">
        <f>SUM(T5:T10)</f>
        <v>580</v>
      </c>
      <c r="U11" s="8">
        <f t="shared" si="3"/>
        <v>0.3473053892215569</v>
      </c>
      <c r="W11" s="8" t="s">
        <v>1</v>
      </c>
      <c r="X11" s="8">
        <f>SUM(X5:X10)</f>
        <v>1390</v>
      </c>
      <c r="Y11" s="8">
        <f>SUM(Y5:Y10)</f>
        <v>522</v>
      </c>
      <c r="Z11" s="8">
        <f t="shared" si="4"/>
        <v>0.37553956834532376</v>
      </c>
      <c r="AB11" s="8" t="s">
        <v>1</v>
      </c>
      <c r="AC11" s="8">
        <f>SUM(AC5:AC10)</f>
        <v>1262</v>
      </c>
      <c r="AD11" s="8">
        <f>SUM(AD5:AD10)</f>
        <v>465</v>
      </c>
      <c r="AE11" s="8">
        <f t="shared" si="5"/>
        <v>0.36846275752773378</v>
      </c>
      <c r="AH11" s="3"/>
      <c r="AI11" s="3"/>
      <c r="AJ11" s="3"/>
      <c r="AK11" s="9"/>
    </row>
    <row r="12" spans="2:37" x14ac:dyDescent="0.2">
      <c r="AH12" s="3"/>
      <c r="AI12" s="3"/>
      <c r="AJ12" s="3"/>
      <c r="AK12" s="9"/>
    </row>
    <row r="13" spans="2:37" x14ac:dyDescent="0.2">
      <c r="B13" s="7" t="s">
        <v>26</v>
      </c>
      <c r="R13" s="7" t="s">
        <v>29</v>
      </c>
      <c r="W13" s="9"/>
      <c r="AH13" s="3"/>
      <c r="AI13" s="3"/>
      <c r="AJ13" s="3"/>
      <c r="AK13" s="9"/>
    </row>
    <row r="14" spans="2:37" x14ac:dyDescent="0.2">
      <c r="B14" s="8" t="s">
        <v>0</v>
      </c>
      <c r="C14" s="8" t="s">
        <v>2</v>
      </c>
      <c r="D14" s="8" t="s">
        <v>3</v>
      </c>
      <c r="E14" s="8" t="s">
        <v>4</v>
      </c>
      <c r="G14" s="8" t="s">
        <v>0</v>
      </c>
      <c r="H14" s="8" t="s">
        <v>2</v>
      </c>
      <c r="I14" s="8" t="s">
        <v>3</v>
      </c>
      <c r="J14" s="8" t="s">
        <v>4</v>
      </c>
      <c r="L14" s="8" t="s">
        <v>0</v>
      </c>
      <c r="M14" s="8" t="s">
        <v>2</v>
      </c>
      <c r="N14" s="8" t="s">
        <v>3</v>
      </c>
      <c r="O14" s="8" t="s">
        <v>4</v>
      </c>
      <c r="R14" s="8" t="s">
        <v>0</v>
      </c>
      <c r="S14" s="8" t="s">
        <v>2</v>
      </c>
      <c r="T14" s="8" t="s">
        <v>3</v>
      </c>
      <c r="U14" s="8" t="s">
        <v>4</v>
      </c>
      <c r="W14" s="8" t="s">
        <v>0</v>
      </c>
      <c r="X14" s="8" t="s">
        <v>2</v>
      </c>
      <c r="Y14" s="8" t="s">
        <v>3</v>
      </c>
      <c r="Z14" s="8" t="s">
        <v>4</v>
      </c>
      <c r="AB14" s="8" t="s">
        <v>0</v>
      </c>
      <c r="AC14" s="8" t="s">
        <v>18</v>
      </c>
      <c r="AD14" s="8" t="s">
        <v>3</v>
      </c>
      <c r="AE14" s="8" t="s">
        <v>4</v>
      </c>
      <c r="AH14" s="9"/>
      <c r="AI14" s="3"/>
      <c r="AJ14" s="3"/>
      <c r="AK14" s="9"/>
    </row>
    <row r="15" spans="2:37" x14ac:dyDescent="0.2">
      <c r="B15" s="8">
        <v>1</v>
      </c>
      <c r="C15" s="7">
        <v>349</v>
      </c>
      <c r="D15" s="7">
        <v>243</v>
      </c>
      <c r="E15" s="8">
        <f>D15/C15</f>
        <v>0.69627507163323787</v>
      </c>
      <c r="G15" s="8">
        <v>1</v>
      </c>
      <c r="H15" s="10">
        <v>300</v>
      </c>
      <c r="I15" s="7">
        <v>210</v>
      </c>
      <c r="J15" s="8">
        <f>I15/H15</f>
        <v>0.7</v>
      </c>
      <c r="L15" s="8">
        <v>1</v>
      </c>
      <c r="M15" s="10">
        <v>314</v>
      </c>
      <c r="N15" s="10">
        <v>246</v>
      </c>
      <c r="O15" s="8">
        <f>N15/M15</f>
        <v>0.78343949044585992</v>
      </c>
      <c r="R15" s="8">
        <v>1</v>
      </c>
      <c r="S15" s="7">
        <v>211</v>
      </c>
      <c r="T15" s="7">
        <v>143</v>
      </c>
      <c r="U15" s="8">
        <f>T15/S15</f>
        <v>0.67772511848341233</v>
      </c>
      <c r="W15" s="8">
        <v>1</v>
      </c>
      <c r="X15" s="7">
        <v>277</v>
      </c>
      <c r="Y15" s="7">
        <v>145</v>
      </c>
      <c r="Z15" s="8">
        <f>Y15/X15</f>
        <v>0.52346570397111913</v>
      </c>
      <c r="AB15" s="8">
        <v>1</v>
      </c>
      <c r="AC15" s="7">
        <v>228</v>
      </c>
      <c r="AD15" s="7">
        <v>127</v>
      </c>
      <c r="AE15" s="8">
        <f>AD15/AC15</f>
        <v>0.55701754385964908</v>
      </c>
      <c r="AH15" s="9"/>
      <c r="AI15" s="3"/>
      <c r="AJ15" s="3"/>
      <c r="AK15" s="9"/>
    </row>
    <row r="16" spans="2:37" x14ac:dyDescent="0.2">
      <c r="B16" s="8">
        <v>2</v>
      </c>
      <c r="C16" s="7">
        <v>344</v>
      </c>
      <c r="D16" s="7">
        <v>308</v>
      </c>
      <c r="E16" s="8">
        <f t="shared" ref="E16:E21" si="6">D16/C16</f>
        <v>0.89534883720930236</v>
      </c>
      <c r="G16" s="8">
        <v>2</v>
      </c>
      <c r="H16" s="10">
        <v>316</v>
      </c>
      <c r="I16" s="7">
        <v>305</v>
      </c>
      <c r="J16" s="8">
        <f t="shared" ref="J16:J21" si="7">I16/H16</f>
        <v>0.96518987341772156</v>
      </c>
      <c r="L16" s="8">
        <v>2</v>
      </c>
      <c r="M16" s="10">
        <v>341</v>
      </c>
      <c r="N16" s="10">
        <v>275</v>
      </c>
      <c r="O16" s="8">
        <f t="shared" ref="O16:O21" si="8">N16/M16</f>
        <v>0.80645161290322576</v>
      </c>
      <c r="R16" s="8">
        <v>2</v>
      </c>
      <c r="S16" s="7">
        <v>205</v>
      </c>
      <c r="T16" s="7">
        <v>157</v>
      </c>
      <c r="U16" s="8">
        <f t="shared" ref="U16:U21" si="9">T16/S16</f>
        <v>0.76585365853658538</v>
      </c>
      <c r="W16" s="8">
        <v>2</v>
      </c>
      <c r="X16" s="7">
        <v>240</v>
      </c>
      <c r="Y16" s="7">
        <v>162</v>
      </c>
      <c r="Z16" s="8">
        <f t="shared" ref="Z16:Z21" si="10">Y16/X16</f>
        <v>0.67500000000000004</v>
      </c>
      <c r="AB16" s="8">
        <v>2</v>
      </c>
      <c r="AC16" s="7">
        <v>233</v>
      </c>
      <c r="AD16" s="7">
        <v>141</v>
      </c>
      <c r="AE16" s="8">
        <f t="shared" ref="AE16:AE21" si="11">AD16/AC16</f>
        <v>0.60515021459227469</v>
      </c>
      <c r="AH16" s="9"/>
      <c r="AI16" s="9"/>
      <c r="AJ16" s="9"/>
      <c r="AK16" s="9"/>
    </row>
    <row r="17" spans="2:31" x14ac:dyDescent="0.2">
      <c r="B17" s="8">
        <v>3</v>
      </c>
      <c r="C17" s="7">
        <v>325</v>
      </c>
      <c r="D17" s="7">
        <v>205</v>
      </c>
      <c r="E17" s="8">
        <f t="shared" si="6"/>
        <v>0.63076923076923075</v>
      </c>
      <c r="G17" s="8">
        <v>3</v>
      </c>
      <c r="H17" s="10">
        <v>302</v>
      </c>
      <c r="I17" s="7">
        <v>209</v>
      </c>
      <c r="J17" s="8">
        <f t="shared" si="7"/>
        <v>0.69205298013245031</v>
      </c>
      <c r="L17" s="8">
        <v>3</v>
      </c>
      <c r="M17" s="10">
        <v>323</v>
      </c>
      <c r="N17" s="10">
        <v>204</v>
      </c>
      <c r="O17" s="8">
        <f t="shared" si="8"/>
        <v>0.63157894736842102</v>
      </c>
      <c r="R17" s="8">
        <v>3</v>
      </c>
      <c r="S17" s="7">
        <v>226</v>
      </c>
      <c r="T17" s="7">
        <v>116</v>
      </c>
      <c r="U17" s="8">
        <f t="shared" si="9"/>
        <v>0.51327433628318586</v>
      </c>
      <c r="W17" s="8">
        <v>3</v>
      </c>
      <c r="X17" s="7">
        <v>236</v>
      </c>
      <c r="Y17" s="7">
        <v>73</v>
      </c>
      <c r="Z17" s="8">
        <f t="shared" si="10"/>
        <v>0.30932203389830509</v>
      </c>
      <c r="AB17" s="8">
        <v>3</v>
      </c>
      <c r="AC17" s="7">
        <v>260</v>
      </c>
      <c r="AD17" s="7">
        <v>91</v>
      </c>
      <c r="AE17" s="8">
        <f t="shared" si="11"/>
        <v>0.35</v>
      </c>
    </row>
    <row r="18" spans="2:31" x14ac:dyDescent="0.2">
      <c r="B18" s="8">
        <v>4</v>
      </c>
      <c r="C18" s="7">
        <v>311</v>
      </c>
      <c r="D18" s="7">
        <v>81</v>
      </c>
      <c r="E18" s="8">
        <f t="shared" si="6"/>
        <v>0.26045016077170419</v>
      </c>
      <c r="G18" s="8">
        <v>4</v>
      </c>
      <c r="H18" s="10">
        <v>294</v>
      </c>
      <c r="I18" s="7">
        <v>58</v>
      </c>
      <c r="J18" s="8">
        <f t="shared" si="7"/>
        <v>0.19727891156462585</v>
      </c>
      <c r="L18" s="8">
        <v>4</v>
      </c>
      <c r="M18" s="10">
        <v>283</v>
      </c>
      <c r="N18" s="10">
        <v>71</v>
      </c>
      <c r="O18" s="8">
        <f t="shared" si="8"/>
        <v>0.25088339222614842</v>
      </c>
      <c r="R18" s="8">
        <v>4</v>
      </c>
      <c r="S18" s="7">
        <v>206</v>
      </c>
      <c r="T18" s="7">
        <v>46</v>
      </c>
      <c r="U18" s="8">
        <f t="shared" si="9"/>
        <v>0.22330097087378642</v>
      </c>
      <c r="W18" s="8">
        <v>4</v>
      </c>
      <c r="X18" s="7">
        <v>239</v>
      </c>
      <c r="Y18" s="7">
        <v>12</v>
      </c>
      <c r="Z18" s="8">
        <f t="shared" si="10"/>
        <v>5.0209205020920501E-2</v>
      </c>
      <c r="AB18" s="8">
        <v>4</v>
      </c>
      <c r="AC18" s="7">
        <v>253</v>
      </c>
      <c r="AD18" s="7">
        <v>31</v>
      </c>
      <c r="AE18" s="8">
        <f t="shared" si="11"/>
        <v>0.1225296442687747</v>
      </c>
    </row>
    <row r="19" spans="2:31" x14ac:dyDescent="0.2">
      <c r="B19" s="8">
        <v>5</v>
      </c>
      <c r="C19" s="7">
        <v>322</v>
      </c>
      <c r="D19" s="7">
        <v>1</v>
      </c>
      <c r="E19" s="8">
        <f t="shared" si="6"/>
        <v>3.105590062111801E-3</v>
      </c>
      <c r="G19" s="8">
        <v>5</v>
      </c>
      <c r="H19" s="10">
        <v>307</v>
      </c>
      <c r="I19" s="7">
        <v>1</v>
      </c>
      <c r="J19" s="8">
        <f t="shared" si="7"/>
        <v>3.2573289902280132E-3</v>
      </c>
      <c r="L19" s="8">
        <v>5</v>
      </c>
      <c r="M19" s="10">
        <v>284</v>
      </c>
      <c r="N19" s="10">
        <v>1</v>
      </c>
      <c r="O19" s="8">
        <f t="shared" si="8"/>
        <v>3.5211267605633804E-3</v>
      </c>
      <c r="R19" s="8">
        <v>5</v>
      </c>
      <c r="S19" s="7">
        <v>217</v>
      </c>
      <c r="T19" s="7">
        <v>0</v>
      </c>
      <c r="U19" s="8">
        <f t="shared" si="9"/>
        <v>0</v>
      </c>
      <c r="W19" s="8">
        <v>5</v>
      </c>
      <c r="X19" s="7">
        <v>217</v>
      </c>
      <c r="Y19" s="7">
        <v>0</v>
      </c>
      <c r="Z19" s="8">
        <f t="shared" si="10"/>
        <v>0</v>
      </c>
      <c r="AB19" s="8">
        <v>5</v>
      </c>
      <c r="AC19" s="7">
        <v>250</v>
      </c>
      <c r="AD19" s="7">
        <v>0</v>
      </c>
      <c r="AE19" s="8">
        <f t="shared" si="11"/>
        <v>0</v>
      </c>
    </row>
    <row r="20" spans="2:31" x14ac:dyDescent="0.2">
      <c r="B20" s="8">
        <v>6</v>
      </c>
      <c r="C20" s="7">
        <v>193</v>
      </c>
      <c r="D20" s="7">
        <v>2</v>
      </c>
      <c r="E20" s="8">
        <f t="shared" si="6"/>
        <v>1.0362694300518135E-2</v>
      </c>
      <c r="G20" s="8">
        <v>6</v>
      </c>
      <c r="H20" s="10">
        <v>198</v>
      </c>
      <c r="I20" s="7">
        <v>0</v>
      </c>
      <c r="J20" s="8">
        <f t="shared" si="7"/>
        <v>0</v>
      </c>
      <c r="L20" s="8">
        <v>6</v>
      </c>
      <c r="M20" s="10">
        <v>161</v>
      </c>
      <c r="N20" s="10">
        <v>0</v>
      </c>
      <c r="O20" s="8">
        <f t="shared" si="8"/>
        <v>0</v>
      </c>
      <c r="R20" s="8">
        <v>6</v>
      </c>
      <c r="S20" s="7">
        <v>144</v>
      </c>
      <c r="T20" s="7">
        <v>1</v>
      </c>
      <c r="U20" s="8">
        <f t="shared" si="9"/>
        <v>6.9444444444444441E-3</v>
      </c>
      <c r="W20" s="8">
        <v>6</v>
      </c>
      <c r="X20" s="7">
        <v>153</v>
      </c>
      <c r="Y20" s="7">
        <v>0</v>
      </c>
      <c r="Z20" s="8">
        <f t="shared" si="10"/>
        <v>0</v>
      </c>
      <c r="AB20" s="8">
        <v>6</v>
      </c>
      <c r="AC20" s="7">
        <v>127</v>
      </c>
      <c r="AD20" s="7">
        <v>4</v>
      </c>
      <c r="AE20" s="8">
        <f t="shared" si="11"/>
        <v>3.1496062992125984E-2</v>
      </c>
    </row>
    <row r="21" spans="2:31" x14ac:dyDescent="0.2">
      <c r="B21" s="8" t="s">
        <v>1</v>
      </c>
      <c r="C21" s="8">
        <f>SUM(C15:C20)</f>
        <v>1844</v>
      </c>
      <c r="D21" s="8">
        <f>SUM(D15:D20)</f>
        <v>840</v>
      </c>
      <c r="E21" s="8">
        <f t="shared" si="6"/>
        <v>0.45553145336225598</v>
      </c>
      <c r="G21" s="8" t="s">
        <v>1</v>
      </c>
      <c r="H21" s="8">
        <f>SUM(H15:H20)</f>
        <v>1717</v>
      </c>
      <c r="I21" s="8">
        <f>SUM(I15:I20)</f>
        <v>783</v>
      </c>
      <c r="J21" s="8">
        <f t="shared" si="7"/>
        <v>0.45602795573675015</v>
      </c>
      <c r="L21" s="8" t="s">
        <v>1</v>
      </c>
      <c r="M21" s="8">
        <f>SUM(M15:M20)</f>
        <v>1706</v>
      </c>
      <c r="N21" s="8">
        <f>SUM(N15:N20)</f>
        <v>797</v>
      </c>
      <c r="O21" s="8">
        <f t="shared" si="8"/>
        <v>0.46717467760844078</v>
      </c>
      <c r="R21" s="8" t="s">
        <v>1</v>
      </c>
      <c r="S21" s="8">
        <f>SUM(S15:S20)</f>
        <v>1209</v>
      </c>
      <c r="T21" s="8">
        <f>SUM(T15:T20)</f>
        <v>463</v>
      </c>
      <c r="U21" s="8">
        <f t="shared" si="9"/>
        <v>0.38296112489660877</v>
      </c>
      <c r="W21" s="8" t="s">
        <v>1</v>
      </c>
      <c r="X21" s="8">
        <f>SUM(X15:X20)</f>
        <v>1362</v>
      </c>
      <c r="Y21" s="8">
        <f>SUM(Y15:Y20)</f>
        <v>392</v>
      </c>
      <c r="Z21" s="8">
        <f t="shared" si="10"/>
        <v>0.28781204111600589</v>
      </c>
      <c r="AB21" s="8" t="s">
        <v>1</v>
      </c>
      <c r="AC21" s="8">
        <f>SUM(AC15:AC20)</f>
        <v>1351</v>
      </c>
      <c r="AD21" s="8">
        <f>SUM(AD15:AD20)</f>
        <v>394</v>
      </c>
      <c r="AE21" s="8">
        <f t="shared" si="11"/>
        <v>0.29163582531458176</v>
      </c>
    </row>
    <row r="23" spans="2:31" x14ac:dyDescent="0.2">
      <c r="B23" s="7" t="s">
        <v>27</v>
      </c>
      <c r="R23" s="7" t="s">
        <v>30</v>
      </c>
    </row>
    <row r="24" spans="2:31" x14ac:dyDescent="0.2">
      <c r="B24" s="8" t="s">
        <v>0</v>
      </c>
      <c r="C24" s="8" t="s">
        <v>2</v>
      </c>
      <c r="D24" s="8" t="s">
        <v>3</v>
      </c>
      <c r="E24" s="8" t="s">
        <v>4</v>
      </c>
      <c r="G24" s="8" t="s">
        <v>0</v>
      </c>
      <c r="H24" s="8" t="s">
        <v>2</v>
      </c>
      <c r="I24" s="8" t="s">
        <v>3</v>
      </c>
      <c r="J24" s="8" t="s">
        <v>4</v>
      </c>
      <c r="L24" s="8" t="s">
        <v>0</v>
      </c>
      <c r="M24" s="8" t="s">
        <v>2</v>
      </c>
      <c r="N24" s="8" t="s">
        <v>3</v>
      </c>
      <c r="O24" s="8" t="s">
        <v>4</v>
      </c>
      <c r="Q24" s="9"/>
      <c r="R24" s="8" t="s">
        <v>0</v>
      </c>
      <c r="S24" s="8" t="s">
        <v>2</v>
      </c>
      <c r="T24" s="8" t="s">
        <v>3</v>
      </c>
      <c r="U24" s="8" t="s">
        <v>4</v>
      </c>
      <c r="W24" s="8" t="s">
        <v>0</v>
      </c>
      <c r="X24" s="8" t="s">
        <v>2</v>
      </c>
      <c r="Y24" s="8" t="s">
        <v>3</v>
      </c>
      <c r="Z24" s="8" t="s">
        <v>4</v>
      </c>
      <c r="AB24" s="8" t="s">
        <v>0</v>
      </c>
      <c r="AC24" s="8" t="s">
        <v>2</v>
      </c>
      <c r="AD24" s="8" t="s">
        <v>3</v>
      </c>
      <c r="AE24" s="8" t="s">
        <v>4</v>
      </c>
    </row>
    <row r="25" spans="2:31" x14ac:dyDescent="0.2">
      <c r="B25" s="8">
        <v>1</v>
      </c>
      <c r="C25" s="7">
        <v>259</v>
      </c>
      <c r="D25" s="10">
        <v>167</v>
      </c>
      <c r="E25" s="8">
        <f>D25/C25</f>
        <v>0.64478764478764483</v>
      </c>
      <c r="G25" s="8">
        <v>1</v>
      </c>
      <c r="H25" s="7">
        <v>263</v>
      </c>
      <c r="I25" s="7">
        <v>223</v>
      </c>
      <c r="J25" s="8">
        <f>I25/H25</f>
        <v>0.84790874524714832</v>
      </c>
      <c r="L25" s="8">
        <v>1</v>
      </c>
      <c r="M25" s="7">
        <v>292</v>
      </c>
      <c r="N25" s="7">
        <v>211</v>
      </c>
      <c r="O25" s="8">
        <f>N25/M25</f>
        <v>0.7226027397260274</v>
      </c>
      <c r="Q25" s="9"/>
      <c r="R25" s="8">
        <v>1</v>
      </c>
      <c r="S25" s="7">
        <v>282</v>
      </c>
      <c r="T25" s="7">
        <v>196</v>
      </c>
      <c r="U25" s="8">
        <f>T25/S25</f>
        <v>0.69503546099290781</v>
      </c>
      <c r="W25" s="8">
        <v>1</v>
      </c>
      <c r="X25" s="7">
        <v>284</v>
      </c>
      <c r="Y25" s="7">
        <v>191</v>
      </c>
      <c r="Z25" s="8">
        <f>Y25/X25</f>
        <v>0.67253521126760563</v>
      </c>
      <c r="AB25" s="8">
        <v>1</v>
      </c>
      <c r="AC25" s="7">
        <v>246</v>
      </c>
      <c r="AD25" s="7">
        <v>176</v>
      </c>
      <c r="AE25" s="8">
        <f>AD25/AC25</f>
        <v>0.71544715447154472</v>
      </c>
    </row>
    <row r="26" spans="2:31" x14ac:dyDescent="0.2">
      <c r="B26" s="8">
        <v>2</v>
      </c>
      <c r="C26" s="10">
        <v>253</v>
      </c>
      <c r="D26" s="10">
        <v>281</v>
      </c>
      <c r="E26" s="8">
        <f t="shared" ref="E26:E31" si="12">D26/C26</f>
        <v>1.1106719367588933</v>
      </c>
      <c r="G26" s="8">
        <v>2</v>
      </c>
      <c r="H26" s="7">
        <v>269</v>
      </c>
      <c r="I26" s="7">
        <v>315</v>
      </c>
      <c r="J26" s="8">
        <f t="shared" ref="J26:J31" si="13">I26/H26</f>
        <v>1.1710037174721191</v>
      </c>
      <c r="L26" s="8">
        <v>2</v>
      </c>
      <c r="M26" s="7">
        <v>307</v>
      </c>
      <c r="N26" s="7">
        <v>286</v>
      </c>
      <c r="O26" s="8">
        <f t="shared" ref="O26:O31" si="14">N26/M26</f>
        <v>0.9315960912052117</v>
      </c>
      <c r="Q26" s="9"/>
      <c r="R26" s="8">
        <v>2</v>
      </c>
      <c r="S26" s="7">
        <v>290</v>
      </c>
      <c r="T26" s="7">
        <v>161</v>
      </c>
      <c r="U26" s="8">
        <f t="shared" ref="U26:U31" si="15">T26/S26</f>
        <v>0.55517241379310345</v>
      </c>
      <c r="W26" s="8">
        <v>2</v>
      </c>
      <c r="X26" s="7">
        <v>286</v>
      </c>
      <c r="Y26" s="7">
        <v>200</v>
      </c>
      <c r="Z26" s="8">
        <f t="shared" ref="Z26:Z31" si="16">Y26/X26</f>
        <v>0.69930069930069927</v>
      </c>
      <c r="AB26" s="8">
        <v>2</v>
      </c>
      <c r="AC26" s="7">
        <v>254</v>
      </c>
      <c r="AD26" s="7">
        <v>195</v>
      </c>
      <c r="AE26" s="8">
        <f t="shared" ref="AE26:AE31" si="17">AD26/AC26</f>
        <v>0.76771653543307083</v>
      </c>
    </row>
    <row r="27" spans="2:31" x14ac:dyDescent="0.2">
      <c r="B27" s="8">
        <v>3</v>
      </c>
      <c r="C27" s="10">
        <v>265</v>
      </c>
      <c r="D27" s="10">
        <v>249</v>
      </c>
      <c r="E27" s="8">
        <f t="shared" si="12"/>
        <v>0.93962264150943398</v>
      </c>
      <c r="G27" s="8">
        <v>3</v>
      </c>
      <c r="H27" s="7">
        <v>296</v>
      </c>
      <c r="I27" s="7">
        <v>229</v>
      </c>
      <c r="J27" s="8">
        <f t="shared" si="13"/>
        <v>0.77364864864864868</v>
      </c>
      <c r="L27" s="8">
        <v>3</v>
      </c>
      <c r="M27" s="7">
        <v>270</v>
      </c>
      <c r="N27" s="7">
        <v>212</v>
      </c>
      <c r="O27" s="8">
        <f t="shared" si="14"/>
        <v>0.78518518518518521</v>
      </c>
      <c r="Q27" s="9"/>
      <c r="R27" s="8">
        <v>3</v>
      </c>
      <c r="S27" s="7">
        <v>307</v>
      </c>
      <c r="T27" s="7">
        <v>64</v>
      </c>
      <c r="U27" s="8">
        <f t="shared" si="15"/>
        <v>0.20846905537459284</v>
      </c>
      <c r="W27" s="8">
        <v>3</v>
      </c>
      <c r="X27" s="7">
        <v>294</v>
      </c>
      <c r="Y27" s="7">
        <v>109</v>
      </c>
      <c r="Z27" s="8">
        <f t="shared" si="16"/>
        <v>0.37074829931972791</v>
      </c>
      <c r="AB27" s="8">
        <v>3</v>
      </c>
      <c r="AC27" s="7">
        <v>272</v>
      </c>
      <c r="AD27" s="7">
        <v>85</v>
      </c>
      <c r="AE27" s="8">
        <f t="shared" si="17"/>
        <v>0.3125</v>
      </c>
    </row>
    <row r="28" spans="2:31" x14ac:dyDescent="0.2">
      <c r="B28" s="8">
        <v>4</v>
      </c>
      <c r="C28" s="10">
        <v>287</v>
      </c>
      <c r="D28" s="10">
        <v>83</v>
      </c>
      <c r="E28" s="8">
        <f t="shared" si="12"/>
        <v>0.28919860627177701</v>
      </c>
      <c r="G28" s="8">
        <v>4</v>
      </c>
      <c r="H28" s="7">
        <v>275</v>
      </c>
      <c r="I28" s="7">
        <v>58</v>
      </c>
      <c r="J28" s="8">
        <f t="shared" si="13"/>
        <v>0.21090909090909091</v>
      </c>
      <c r="L28" s="8">
        <v>4</v>
      </c>
      <c r="M28" s="7">
        <v>283</v>
      </c>
      <c r="N28" s="7">
        <v>67</v>
      </c>
      <c r="O28" s="8">
        <f t="shared" si="14"/>
        <v>0.23674911660777384</v>
      </c>
      <c r="Q28" s="9"/>
      <c r="R28" s="8">
        <v>4</v>
      </c>
      <c r="S28" s="7">
        <v>276</v>
      </c>
      <c r="T28" s="7">
        <v>2</v>
      </c>
      <c r="U28" s="8">
        <f t="shared" si="15"/>
        <v>7.246376811594203E-3</v>
      </c>
      <c r="W28" s="8">
        <v>4</v>
      </c>
      <c r="X28" s="7">
        <v>281</v>
      </c>
      <c r="Y28" s="7">
        <v>13</v>
      </c>
      <c r="Z28" s="8">
        <f t="shared" si="16"/>
        <v>4.6263345195729534E-2</v>
      </c>
      <c r="AB28" s="8">
        <v>4</v>
      </c>
      <c r="AC28" s="7">
        <v>260</v>
      </c>
      <c r="AD28" s="7">
        <v>2</v>
      </c>
      <c r="AE28" s="8">
        <f t="shared" si="17"/>
        <v>7.6923076923076927E-3</v>
      </c>
    </row>
    <row r="29" spans="2:31" x14ac:dyDescent="0.2">
      <c r="B29" s="8">
        <v>5</v>
      </c>
      <c r="C29" s="7">
        <v>276</v>
      </c>
      <c r="D29" s="10">
        <v>6</v>
      </c>
      <c r="E29" s="8">
        <f t="shared" si="12"/>
        <v>2.1739130434782608E-2</v>
      </c>
      <c r="G29" s="8">
        <v>5</v>
      </c>
      <c r="H29" s="7">
        <v>261</v>
      </c>
      <c r="I29" s="7">
        <v>8</v>
      </c>
      <c r="J29" s="8">
        <f t="shared" si="13"/>
        <v>3.0651340996168581E-2</v>
      </c>
      <c r="L29" s="8">
        <v>5</v>
      </c>
      <c r="M29" s="7">
        <v>246</v>
      </c>
      <c r="N29" s="7">
        <v>1</v>
      </c>
      <c r="O29" s="8">
        <f t="shared" si="14"/>
        <v>4.0650406504065045E-3</v>
      </c>
      <c r="Q29" s="9"/>
      <c r="R29" s="8">
        <v>5</v>
      </c>
      <c r="S29" s="7">
        <v>281</v>
      </c>
      <c r="T29" s="7">
        <v>0</v>
      </c>
      <c r="U29" s="8">
        <f t="shared" si="15"/>
        <v>0</v>
      </c>
      <c r="W29" s="8">
        <v>5</v>
      </c>
      <c r="X29" s="7">
        <v>278</v>
      </c>
      <c r="Y29" s="7">
        <v>0</v>
      </c>
      <c r="Z29" s="8">
        <f t="shared" si="16"/>
        <v>0</v>
      </c>
      <c r="AB29" s="8">
        <v>5</v>
      </c>
      <c r="AC29" s="7">
        <v>243</v>
      </c>
      <c r="AD29" s="7">
        <v>0</v>
      </c>
      <c r="AE29" s="8">
        <f t="shared" si="17"/>
        <v>0</v>
      </c>
    </row>
    <row r="30" spans="2:31" x14ac:dyDescent="0.2">
      <c r="B30" s="8">
        <v>6</v>
      </c>
      <c r="C30" s="7">
        <v>158</v>
      </c>
      <c r="D30" s="7">
        <v>1</v>
      </c>
      <c r="E30" s="8">
        <f t="shared" si="12"/>
        <v>6.3291139240506328E-3</v>
      </c>
      <c r="G30" s="8">
        <v>6</v>
      </c>
      <c r="H30" s="7">
        <v>127</v>
      </c>
      <c r="I30" s="7">
        <v>2</v>
      </c>
      <c r="J30" s="8">
        <f t="shared" si="13"/>
        <v>1.5748031496062992E-2</v>
      </c>
      <c r="L30" s="8">
        <v>6</v>
      </c>
      <c r="M30" s="7">
        <v>162</v>
      </c>
      <c r="N30" s="7">
        <v>6</v>
      </c>
      <c r="O30" s="8">
        <f t="shared" si="14"/>
        <v>3.7037037037037035E-2</v>
      </c>
      <c r="Q30" s="9"/>
      <c r="R30" s="8">
        <v>6</v>
      </c>
      <c r="S30" s="7">
        <v>161</v>
      </c>
      <c r="T30" s="7">
        <v>1</v>
      </c>
      <c r="U30" s="8">
        <f t="shared" si="15"/>
        <v>6.2111801242236021E-3</v>
      </c>
      <c r="W30" s="8">
        <v>6</v>
      </c>
      <c r="X30" s="7">
        <v>172</v>
      </c>
      <c r="Y30" s="7">
        <v>0</v>
      </c>
      <c r="Z30" s="8">
        <f t="shared" si="16"/>
        <v>0</v>
      </c>
      <c r="AB30" s="8">
        <v>6</v>
      </c>
      <c r="AC30" s="7">
        <v>197</v>
      </c>
      <c r="AD30" s="7">
        <v>2</v>
      </c>
      <c r="AE30" s="8">
        <f t="shared" si="17"/>
        <v>1.015228426395939E-2</v>
      </c>
    </row>
    <row r="31" spans="2:31" x14ac:dyDescent="0.2">
      <c r="B31" s="8" t="s">
        <v>1</v>
      </c>
      <c r="C31" s="8">
        <f>SUM(C25:C30)</f>
        <v>1498</v>
      </c>
      <c r="D31" s="8">
        <f>SUM(D25:D30)</f>
        <v>787</v>
      </c>
      <c r="E31" s="8">
        <f t="shared" si="12"/>
        <v>0.52536715620827767</v>
      </c>
      <c r="G31" s="8" t="s">
        <v>1</v>
      </c>
      <c r="H31" s="8">
        <f>SUM(H25:H30)</f>
        <v>1491</v>
      </c>
      <c r="I31" s="8">
        <f>SUM(I25:I30)</f>
        <v>835</v>
      </c>
      <c r="J31" s="8">
        <f t="shared" si="13"/>
        <v>0.56002682763246148</v>
      </c>
      <c r="L31" s="8" t="s">
        <v>1</v>
      </c>
      <c r="M31" s="8">
        <f>SUM(M25:M30)</f>
        <v>1560</v>
      </c>
      <c r="N31" s="8">
        <f>SUM(N25:N30)</f>
        <v>783</v>
      </c>
      <c r="O31" s="8">
        <f t="shared" si="14"/>
        <v>0.50192307692307692</v>
      </c>
      <c r="Q31" s="9"/>
      <c r="R31" s="8" t="s">
        <v>1</v>
      </c>
      <c r="S31" s="8">
        <f>SUM(S25:S30)</f>
        <v>1597</v>
      </c>
      <c r="T31" s="8">
        <f>SUM(T25:T30)</f>
        <v>424</v>
      </c>
      <c r="U31" s="8">
        <f t="shared" si="15"/>
        <v>0.26549780839073261</v>
      </c>
      <c r="W31" s="8" t="s">
        <v>1</v>
      </c>
      <c r="X31" s="8">
        <f>SUM(X25:X30)</f>
        <v>1595</v>
      </c>
      <c r="Y31" s="8">
        <f>SUM(Y25:Y30)</f>
        <v>513</v>
      </c>
      <c r="Z31" s="8">
        <f t="shared" si="16"/>
        <v>0.32163009404388715</v>
      </c>
      <c r="AB31" s="8" t="s">
        <v>1</v>
      </c>
      <c r="AC31" s="8">
        <f>SUM(AC25:AC30)</f>
        <v>1472</v>
      </c>
      <c r="AD31" s="8">
        <f>SUM(AD25:AD30)</f>
        <v>460</v>
      </c>
      <c r="AE31" s="8">
        <f t="shared" si="17"/>
        <v>0.3125</v>
      </c>
    </row>
    <row r="32" spans="2:31" x14ac:dyDescent="0.2">
      <c r="Q32" s="9"/>
      <c r="R32" s="9"/>
      <c r="S32" s="9"/>
      <c r="T32" s="9"/>
      <c r="AA32" s="10"/>
    </row>
    <row r="33" spans="1:31" x14ac:dyDescent="0.2">
      <c r="A33" s="7" t="s">
        <v>9</v>
      </c>
      <c r="B33" s="7" t="s">
        <v>25</v>
      </c>
      <c r="G33" s="7" t="s">
        <v>26</v>
      </c>
      <c r="L33" s="7" t="s">
        <v>27</v>
      </c>
      <c r="R33" s="7" t="s">
        <v>19</v>
      </c>
      <c r="W33" s="7" t="s">
        <v>20</v>
      </c>
      <c r="AA33" s="10"/>
      <c r="AB33" s="7" t="s">
        <v>21</v>
      </c>
    </row>
    <row r="34" spans="1:31" x14ac:dyDescent="0.2">
      <c r="B34" s="8" t="s">
        <v>0</v>
      </c>
      <c r="C34" s="8" t="s">
        <v>2</v>
      </c>
      <c r="D34" s="8" t="s">
        <v>3</v>
      </c>
      <c r="E34" s="8" t="s">
        <v>4</v>
      </c>
      <c r="G34" s="8" t="s">
        <v>0</v>
      </c>
      <c r="H34" s="8" t="s">
        <v>2</v>
      </c>
      <c r="I34" s="8" t="s">
        <v>3</v>
      </c>
      <c r="J34" s="8" t="s">
        <v>4</v>
      </c>
      <c r="L34" s="8" t="s">
        <v>0</v>
      </c>
      <c r="M34" s="8" t="s">
        <v>2</v>
      </c>
      <c r="N34" s="8" t="s">
        <v>3</v>
      </c>
      <c r="O34" s="8" t="s">
        <v>4</v>
      </c>
      <c r="R34" s="8" t="s">
        <v>0</v>
      </c>
      <c r="S34" s="8" t="s">
        <v>2</v>
      </c>
      <c r="T34" s="8" t="s">
        <v>3</v>
      </c>
      <c r="U34" s="8" t="s">
        <v>4</v>
      </c>
      <c r="W34" s="8" t="s">
        <v>0</v>
      </c>
      <c r="X34" s="8" t="s">
        <v>2</v>
      </c>
      <c r="Y34" s="8" t="s">
        <v>3</v>
      </c>
      <c r="Z34" s="8" t="s">
        <v>4</v>
      </c>
      <c r="AB34" s="8" t="s">
        <v>0</v>
      </c>
      <c r="AC34" s="8" t="s">
        <v>2</v>
      </c>
      <c r="AD34" s="8" t="s">
        <v>3</v>
      </c>
      <c r="AE34" s="8" t="s">
        <v>4</v>
      </c>
    </row>
    <row r="35" spans="1:31" x14ac:dyDescent="0.2">
      <c r="B35" s="8">
        <v>1</v>
      </c>
      <c r="C35" s="7">
        <f t="shared" ref="C35:D40" si="18">AVERAGE(C5,H5,M5)</f>
        <v>264.33333333333331</v>
      </c>
      <c r="D35" s="7">
        <f t="shared" si="18"/>
        <v>149.66666666666666</v>
      </c>
      <c r="E35" s="8">
        <f>D35/C35</f>
        <v>0.56620428751576291</v>
      </c>
      <c r="G35" s="8">
        <v>1</v>
      </c>
      <c r="H35" s="10">
        <f>AVERAGE(C15,H15,M15)</f>
        <v>321</v>
      </c>
      <c r="I35" s="10">
        <f>AVERAGE(D15,I15,N15)</f>
        <v>233</v>
      </c>
      <c r="J35" s="8">
        <f>I35/H35</f>
        <v>0.72585669781931461</v>
      </c>
      <c r="L35" s="8">
        <v>1</v>
      </c>
      <c r="M35" s="7">
        <f t="shared" ref="M35:N41" si="19">AVERAGE(C25,H25,M25)</f>
        <v>271.33333333333331</v>
      </c>
      <c r="N35" s="7">
        <f t="shared" si="19"/>
        <v>200.33333333333334</v>
      </c>
      <c r="O35" s="8">
        <f>N35/M35</f>
        <v>0.73832923832923847</v>
      </c>
      <c r="R35" s="8">
        <v>1</v>
      </c>
      <c r="S35" s="7">
        <f t="shared" ref="S35:T40" si="20">AVERAGE(S5,X5,AC5)</f>
        <v>253</v>
      </c>
      <c r="T35" s="7">
        <f t="shared" si="20"/>
        <v>175.33333333333334</v>
      </c>
      <c r="U35" s="8">
        <f>T35/S35</f>
        <v>0.69301712779973657</v>
      </c>
      <c r="W35" s="8">
        <v>1</v>
      </c>
      <c r="X35" s="10">
        <f t="shared" ref="X35:X40" si="21">AVERAGE(S15,X15,AC15)</f>
        <v>238.66666666666666</v>
      </c>
      <c r="Y35" s="10">
        <f>AVERAGE(T15,Y15,AD15)</f>
        <v>138.33333333333334</v>
      </c>
      <c r="Z35" s="8">
        <f>Y35/X35</f>
        <v>0.57960893854748607</v>
      </c>
      <c r="AB35" s="8">
        <v>1</v>
      </c>
      <c r="AC35" s="7">
        <f t="shared" ref="AC35:AD40" si="22">AVERAGE(S25,X25,AC25)</f>
        <v>270.66666666666669</v>
      </c>
      <c r="AD35" s="7">
        <f>AVERAGE(T25,Y25,AD25)</f>
        <v>187.66666666666666</v>
      </c>
      <c r="AE35" s="8">
        <f>AD35/AC35</f>
        <v>0.69334975369458118</v>
      </c>
    </row>
    <row r="36" spans="1:31" x14ac:dyDescent="0.2">
      <c r="B36" s="8">
        <v>2</v>
      </c>
      <c r="C36" s="7">
        <f t="shared" si="18"/>
        <v>251</v>
      </c>
      <c r="D36" s="7">
        <f t="shared" si="18"/>
        <v>219.33333333333334</v>
      </c>
      <c r="E36" s="8">
        <f t="shared" ref="E36:E41" si="23">D36/C36</f>
        <v>0.87383798140770252</v>
      </c>
      <c r="G36" s="8">
        <v>2</v>
      </c>
      <c r="H36" s="10">
        <f t="shared" ref="H35:H40" si="24">AVERAGE(C16,H16,M16)</f>
        <v>333.66666666666669</v>
      </c>
      <c r="I36" s="10">
        <f t="shared" ref="I36:I40" si="25">AVERAGE(D16,I16,N16)</f>
        <v>296</v>
      </c>
      <c r="J36" s="8">
        <f t="shared" ref="J36:J41" si="26">I36/H36</f>
        <v>0.88711288711288705</v>
      </c>
      <c r="L36" s="8">
        <v>2</v>
      </c>
      <c r="M36" s="7">
        <f t="shared" si="19"/>
        <v>276.33333333333331</v>
      </c>
      <c r="N36" s="7">
        <f t="shared" si="19"/>
        <v>294</v>
      </c>
      <c r="O36" s="8">
        <f t="shared" ref="O36:O41" si="27">N36/M36</f>
        <v>1.0639324487334139</v>
      </c>
      <c r="R36" s="8">
        <v>2</v>
      </c>
      <c r="S36" s="7">
        <f t="shared" si="20"/>
        <v>251</v>
      </c>
      <c r="T36" s="7">
        <f t="shared" si="20"/>
        <v>217.66666666666666</v>
      </c>
      <c r="U36" s="8">
        <f t="shared" ref="U36:U41" si="28">T36/S36</f>
        <v>0.86719787516600266</v>
      </c>
      <c r="W36" s="8">
        <v>2</v>
      </c>
      <c r="X36" s="10">
        <f t="shared" si="21"/>
        <v>226</v>
      </c>
      <c r="Y36" s="10">
        <f t="shared" ref="Y36:Y40" si="29">AVERAGE(T16,Y16,AD16)</f>
        <v>153.33333333333334</v>
      </c>
      <c r="Z36" s="8">
        <f t="shared" ref="Z36:Z41" si="30">Y36/X36</f>
        <v>0.67846607669616521</v>
      </c>
      <c r="AB36" s="8">
        <v>2</v>
      </c>
      <c r="AC36" s="7">
        <f t="shared" si="22"/>
        <v>276.66666666666669</v>
      </c>
      <c r="AD36" s="7">
        <f t="shared" si="22"/>
        <v>185.33333333333334</v>
      </c>
      <c r="AE36" s="8">
        <f t="shared" ref="AE36:AE41" si="31">AD36/AC36</f>
        <v>0.66987951807228918</v>
      </c>
    </row>
    <row r="37" spans="1:31" x14ac:dyDescent="0.2">
      <c r="B37" s="8">
        <v>3</v>
      </c>
      <c r="C37" s="7">
        <f t="shared" si="18"/>
        <v>247.66666666666666</v>
      </c>
      <c r="D37" s="7">
        <f t="shared" si="18"/>
        <v>168.66666666666666</v>
      </c>
      <c r="E37" s="8">
        <f t="shared" si="23"/>
        <v>0.68102288021534318</v>
      </c>
      <c r="G37" s="8">
        <v>3</v>
      </c>
      <c r="H37" s="10">
        <f t="shared" si="24"/>
        <v>316.66666666666669</v>
      </c>
      <c r="I37" s="10">
        <f t="shared" si="25"/>
        <v>206</v>
      </c>
      <c r="J37" s="8">
        <f t="shared" si="26"/>
        <v>0.65052631578947362</v>
      </c>
      <c r="L37" s="8">
        <v>3</v>
      </c>
      <c r="M37" s="7">
        <f t="shared" si="19"/>
        <v>277</v>
      </c>
      <c r="N37" s="7">
        <f t="shared" si="19"/>
        <v>230</v>
      </c>
      <c r="O37" s="8">
        <f t="shared" si="27"/>
        <v>0.83032490974729245</v>
      </c>
      <c r="R37" s="8">
        <v>3</v>
      </c>
      <c r="S37" s="7">
        <f t="shared" si="20"/>
        <v>266</v>
      </c>
      <c r="T37" s="7">
        <f t="shared" si="20"/>
        <v>121</v>
      </c>
      <c r="U37" s="8">
        <f t="shared" si="28"/>
        <v>0.45488721804511278</v>
      </c>
      <c r="W37" s="8">
        <v>3</v>
      </c>
      <c r="X37" s="10">
        <f t="shared" si="21"/>
        <v>240.66666666666666</v>
      </c>
      <c r="Y37" s="10">
        <f t="shared" si="29"/>
        <v>93.333333333333329</v>
      </c>
      <c r="Z37" s="8">
        <f t="shared" si="30"/>
        <v>0.38781163434903049</v>
      </c>
      <c r="AB37" s="8">
        <v>3</v>
      </c>
      <c r="AC37" s="7">
        <f t="shared" si="22"/>
        <v>291</v>
      </c>
      <c r="AD37" s="7">
        <f t="shared" si="22"/>
        <v>86</v>
      </c>
      <c r="AE37" s="8">
        <f t="shared" si="31"/>
        <v>0.29553264604810997</v>
      </c>
    </row>
    <row r="38" spans="1:31" x14ac:dyDescent="0.2">
      <c r="B38" s="8">
        <v>4</v>
      </c>
      <c r="C38" s="7">
        <f t="shared" si="18"/>
        <v>254.66666666666666</v>
      </c>
      <c r="D38" s="7">
        <f t="shared" si="18"/>
        <v>72</v>
      </c>
      <c r="E38" s="8">
        <f t="shared" si="23"/>
        <v>0.28272251308900526</v>
      </c>
      <c r="G38" s="8">
        <v>4</v>
      </c>
      <c r="H38" s="10">
        <f t="shared" si="24"/>
        <v>296</v>
      </c>
      <c r="I38" s="10">
        <f t="shared" si="25"/>
        <v>70</v>
      </c>
      <c r="J38" s="8">
        <f t="shared" si="26"/>
        <v>0.23648648648648649</v>
      </c>
      <c r="L38" s="8">
        <v>4</v>
      </c>
      <c r="M38" s="7">
        <f t="shared" si="19"/>
        <v>281.66666666666669</v>
      </c>
      <c r="N38" s="7">
        <f t="shared" si="19"/>
        <v>69.333333333333329</v>
      </c>
      <c r="O38" s="8">
        <f t="shared" si="27"/>
        <v>0.24615384615384611</v>
      </c>
      <c r="R38" s="8">
        <v>4</v>
      </c>
      <c r="S38" s="7">
        <f t="shared" si="20"/>
        <v>253</v>
      </c>
      <c r="T38" s="7">
        <f t="shared" si="20"/>
        <v>5.666666666666667</v>
      </c>
      <c r="U38" s="8">
        <f t="shared" si="28"/>
        <v>2.2397891963109356E-2</v>
      </c>
      <c r="W38" s="8">
        <v>4</v>
      </c>
      <c r="X38" s="10">
        <f t="shared" si="21"/>
        <v>232.66666666666666</v>
      </c>
      <c r="Y38" s="10">
        <f t="shared" si="29"/>
        <v>29.666666666666668</v>
      </c>
      <c r="Z38" s="8">
        <f t="shared" si="30"/>
        <v>0.12750716332378226</v>
      </c>
      <c r="AB38" s="8">
        <v>4</v>
      </c>
      <c r="AC38" s="7">
        <f t="shared" si="22"/>
        <v>272.33333333333331</v>
      </c>
      <c r="AD38" s="7">
        <f t="shared" si="22"/>
        <v>5.666666666666667</v>
      </c>
      <c r="AE38" s="8">
        <f t="shared" si="31"/>
        <v>2.0807833537331705E-2</v>
      </c>
    </row>
    <row r="39" spans="1:31" x14ac:dyDescent="0.2">
      <c r="B39" s="8">
        <v>5</v>
      </c>
      <c r="C39" s="7">
        <f t="shared" si="18"/>
        <v>248</v>
      </c>
      <c r="D39" s="7">
        <f t="shared" si="18"/>
        <v>8.6666666666666661</v>
      </c>
      <c r="E39" s="8">
        <f t="shared" si="23"/>
        <v>3.4946236559139782E-2</v>
      </c>
      <c r="G39" s="8">
        <v>5</v>
      </c>
      <c r="H39" s="10">
        <f t="shared" si="24"/>
        <v>304.33333333333331</v>
      </c>
      <c r="I39" s="10">
        <f t="shared" si="25"/>
        <v>1</v>
      </c>
      <c r="J39" s="8">
        <f t="shared" si="26"/>
        <v>3.2858707557502742E-3</v>
      </c>
      <c r="L39" s="8">
        <v>5</v>
      </c>
      <c r="M39" s="7">
        <f t="shared" si="19"/>
        <v>261</v>
      </c>
      <c r="N39" s="7">
        <f t="shared" si="19"/>
        <v>5</v>
      </c>
      <c r="O39" s="8">
        <f t="shared" si="27"/>
        <v>1.9157088122605363E-2</v>
      </c>
      <c r="R39" s="8">
        <v>5</v>
      </c>
      <c r="S39" s="7">
        <f t="shared" si="20"/>
        <v>257.66666666666669</v>
      </c>
      <c r="T39" s="7">
        <f t="shared" si="20"/>
        <v>0.66666666666666663</v>
      </c>
      <c r="U39" s="8">
        <f t="shared" si="28"/>
        <v>2.5873221216041395E-3</v>
      </c>
      <c r="W39" s="8">
        <v>5</v>
      </c>
      <c r="X39" s="10">
        <f t="shared" si="21"/>
        <v>228</v>
      </c>
      <c r="Y39" s="10">
        <f t="shared" si="29"/>
        <v>0</v>
      </c>
      <c r="Z39" s="8">
        <f t="shared" si="30"/>
        <v>0</v>
      </c>
      <c r="AB39" s="8">
        <v>5</v>
      </c>
      <c r="AC39" s="7">
        <f t="shared" si="22"/>
        <v>267.33333333333331</v>
      </c>
      <c r="AD39" s="7">
        <f t="shared" si="22"/>
        <v>0</v>
      </c>
      <c r="AE39" s="8">
        <f t="shared" si="31"/>
        <v>0</v>
      </c>
    </row>
    <row r="40" spans="1:31" x14ac:dyDescent="0.2">
      <c r="B40" s="8">
        <v>6</v>
      </c>
      <c r="C40" s="7">
        <f t="shared" si="18"/>
        <v>142.33333333333334</v>
      </c>
      <c r="D40" s="7">
        <f t="shared" si="18"/>
        <v>7</v>
      </c>
      <c r="E40" s="8">
        <f t="shared" si="23"/>
        <v>4.9180327868852458E-2</v>
      </c>
      <c r="G40" s="8">
        <v>6</v>
      </c>
      <c r="H40" s="10">
        <f t="shared" si="24"/>
        <v>184</v>
      </c>
      <c r="I40" s="10">
        <f t="shared" si="25"/>
        <v>0.66666666666666663</v>
      </c>
      <c r="J40" s="8">
        <f t="shared" si="26"/>
        <v>3.6231884057971011E-3</v>
      </c>
      <c r="L40" s="8">
        <v>6</v>
      </c>
      <c r="M40" s="7">
        <f t="shared" si="19"/>
        <v>149</v>
      </c>
      <c r="N40" s="7">
        <f t="shared" si="19"/>
        <v>3</v>
      </c>
      <c r="O40" s="8">
        <f t="shared" si="27"/>
        <v>2.0134228187919462E-2</v>
      </c>
      <c r="R40" s="8">
        <v>6</v>
      </c>
      <c r="S40" s="7">
        <f t="shared" si="20"/>
        <v>160</v>
      </c>
      <c r="T40" s="7">
        <f t="shared" si="20"/>
        <v>2</v>
      </c>
      <c r="U40" s="8">
        <f t="shared" si="28"/>
        <v>1.2500000000000001E-2</v>
      </c>
      <c r="W40" s="8">
        <v>6</v>
      </c>
      <c r="X40" s="10">
        <f t="shared" si="21"/>
        <v>141.33333333333334</v>
      </c>
      <c r="Y40" s="10">
        <f t="shared" si="29"/>
        <v>1.6666666666666667</v>
      </c>
      <c r="Z40" s="8">
        <f t="shared" si="30"/>
        <v>1.1792452830188678E-2</v>
      </c>
      <c r="AB40" s="8">
        <v>6</v>
      </c>
      <c r="AC40" s="7">
        <f t="shared" si="22"/>
        <v>176.66666666666666</v>
      </c>
      <c r="AD40" s="7">
        <f t="shared" si="22"/>
        <v>1</v>
      </c>
      <c r="AE40" s="8">
        <f t="shared" si="31"/>
        <v>5.6603773584905665E-3</v>
      </c>
    </row>
    <row r="41" spans="1:31" x14ac:dyDescent="0.2">
      <c r="B41" s="8" t="s">
        <v>1</v>
      </c>
      <c r="C41" s="8">
        <f>SUM(C35:C40)</f>
        <v>1407.9999999999998</v>
      </c>
      <c r="D41" s="8">
        <f>SUM(D35:D40)</f>
        <v>625.33333333333326</v>
      </c>
      <c r="E41" s="8">
        <f t="shared" si="23"/>
        <v>0.4441287878787879</v>
      </c>
      <c r="G41" s="8" t="s">
        <v>1</v>
      </c>
      <c r="H41" s="8">
        <f>SUM(H35:H40)</f>
        <v>1755.6666666666667</v>
      </c>
      <c r="I41" s="8">
        <f>SUM(I35:I40)</f>
        <v>806.66666666666663</v>
      </c>
      <c r="J41" s="8">
        <f t="shared" si="26"/>
        <v>0.45946459084868041</v>
      </c>
      <c r="L41" s="8" t="s">
        <v>1</v>
      </c>
      <c r="M41" s="8">
        <f>SUM(M35:M40)</f>
        <v>1516.3333333333333</v>
      </c>
      <c r="N41" s="7">
        <f t="shared" si="19"/>
        <v>801.66666666666663</v>
      </c>
      <c r="O41" s="8">
        <f t="shared" si="27"/>
        <v>0.52868762365355026</v>
      </c>
      <c r="R41" s="8" t="s">
        <v>1</v>
      </c>
      <c r="S41" s="8">
        <f>SUM(S35:S40)</f>
        <v>1440.6666666666667</v>
      </c>
      <c r="T41" s="8">
        <f>SUM(T35:T40)</f>
        <v>522.33333333333326</v>
      </c>
      <c r="U41" s="8">
        <f t="shared" si="28"/>
        <v>0.36256362795002306</v>
      </c>
      <c r="W41" s="8" t="s">
        <v>1</v>
      </c>
      <c r="X41" s="12">
        <f>SUM(X35:X40)</f>
        <v>1307.3333333333333</v>
      </c>
      <c r="Y41" s="12">
        <f>SUM(Y35:Y40)</f>
        <v>416.33333333333337</v>
      </c>
      <c r="Z41" s="8">
        <f t="shared" si="30"/>
        <v>0.31845996940336568</v>
      </c>
      <c r="AB41" s="8" t="s">
        <v>1</v>
      </c>
      <c r="AC41" s="8">
        <f>SUM(AC35:AC40)</f>
        <v>1554.6666666666667</v>
      </c>
      <c r="AD41" s="8">
        <f>SUM(AD35:AD40)</f>
        <v>465.66666666666669</v>
      </c>
      <c r="AE41" s="8">
        <f t="shared" si="31"/>
        <v>0.29952830188679247</v>
      </c>
    </row>
    <row r="42" spans="1:31" x14ac:dyDescent="0.2">
      <c r="C42" s="9"/>
      <c r="D42" s="9"/>
      <c r="E42" s="9"/>
      <c r="F42" s="9"/>
      <c r="G42" s="9"/>
      <c r="H42" s="9"/>
    </row>
    <row r="43" spans="1:31" x14ac:dyDescent="0.2">
      <c r="B43" s="9" t="s">
        <v>37</v>
      </c>
      <c r="C43" s="9"/>
      <c r="D43" s="9"/>
      <c r="E43" s="9" t="s">
        <v>31</v>
      </c>
      <c r="F43" s="9"/>
      <c r="G43" s="9" t="s">
        <v>10</v>
      </c>
      <c r="H43" s="9"/>
      <c r="J43" s="7" t="s">
        <v>11</v>
      </c>
    </row>
    <row r="44" spans="1:31" x14ac:dyDescent="0.2">
      <c r="B44" s="8" t="s">
        <v>0</v>
      </c>
      <c r="C44" s="8" t="s">
        <v>2</v>
      </c>
      <c r="D44" s="8" t="s">
        <v>3</v>
      </c>
      <c r="E44" s="8" t="s">
        <v>4</v>
      </c>
      <c r="G44" s="8" t="s">
        <v>0</v>
      </c>
      <c r="H44" s="8" t="s">
        <v>2</v>
      </c>
      <c r="I44" s="8" t="s">
        <v>3</v>
      </c>
      <c r="J44" s="8" t="s">
        <v>4</v>
      </c>
    </row>
    <row r="45" spans="1:31" x14ac:dyDescent="0.2">
      <c r="B45" s="8">
        <v>1</v>
      </c>
      <c r="C45" s="10">
        <f t="shared" ref="C45:D50" si="32">AVERAGE(C35,H35,M35)</f>
        <v>285.55555555555549</v>
      </c>
      <c r="D45" s="10">
        <f t="shared" si="32"/>
        <v>194.33333333333334</v>
      </c>
      <c r="E45" s="8">
        <f>D45/C45</f>
        <v>0.68054474708171231</v>
      </c>
      <c r="G45" s="8">
        <v>1</v>
      </c>
      <c r="H45" s="10">
        <f t="shared" ref="H45:I50" si="33">AVERAGE(S35,X35,AC35)</f>
        <v>254.11111111111109</v>
      </c>
      <c r="I45" s="10">
        <f t="shared" si="33"/>
        <v>167.11111111111111</v>
      </c>
      <c r="J45" s="8">
        <f>I45/H45</f>
        <v>0.65763008307826853</v>
      </c>
    </row>
    <row r="46" spans="1:31" x14ac:dyDescent="0.2">
      <c r="B46" s="8">
        <v>2</v>
      </c>
      <c r="C46" s="10">
        <f t="shared" si="32"/>
        <v>287</v>
      </c>
      <c r="D46" s="10">
        <f t="shared" si="32"/>
        <v>269.77777777777777</v>
      </c>
      <c r="E46" s="8">
        <f t="shared" ref="E46:E51" si="34">D46/C46</f>
        <v>0.93999225706542777</v>
      </c>
      <c r="G46" s="8">
        <v>2</v>
      </c>
      <c r="H46" s="10">
        <f t="shared" si="33"/>
        <v>251.22222222222226</v>
      </c>
      <c r="I46" s="10">
        <f t="shared" si="33"/>
        <v>185.44444444444446</v>
      </c>
      <c r="J46" s="8">
        <f t="shared" ref="J46:J51" si="35">I46/H46</f>
        <v>0.73816895179124276</v>
      </c>
      <c r="S46" s="4"/>
      <c r="T46" s="4"/>
    </row>
    <row r="47" spans="1:31" x14ac:dyDescent="0.2">
      <c r="B47" s="8">
        <v>3</v>
      </c>
      <c r="C47" s="10">
        <f t="shared" si="32"/>
        <v>280.44444444444446</v>
      </c>
      <c r="D47" s="10">
        <f t="shared" si="32"/>
        <v>201.55555555555554</v>
      </c>
      <c r="E47" s="8">
        <f t="shared" si="34"/>
        <v>0.71870047543581606</v>
      </c>
      <c r="G47" s="8">
        <v>3</v>
      </c>
      <c r="H47" s="10">
        <f t="shared" si="33"/>
        <v>265.88888888888886</v>
      </c>
      <c r="I47" s="10">
        <f t="shared" si="33"/>
        <v>100.1111111111111</v>
      </c>
      <c r="J47" s="8">
        <f t="shared" si="35"/>
        <v>0.37651483493522775</v>
      </c>
      <c r="S47" s="4"/>
      <c r="T47" s="4"/>
    </row>
    <row r="48" spans="1:31" x14ac:dyDescent="0.2">
      <c r="B48" s="8">
        <v>4</v>
      </c>
      <c r="C48" s="10">
        <f t="shared" si="32"/>
        <v>277.4444444444444</v>
      </c>
      <c r="D48" s="10">
        <f t="shared" si="32"/>
        <v>70.444444444444443</v>
      </c>
      <c r="E48" s="8">
        <f t="shared" si="34"/>
        <v>0.25390468562274732</v>
      </c>
      <c r="G48" s="8">
        <v>4</v>
      </c>
      <c r="H48" s="10">
        <f t="shared" si="33"/>
        <v>252.66666666666666</v>
      </c>
      <c r="I48" s="10">
        <f t="shared" si="33"/>
        <v>13.666666666666666</v>
      </c>
      <c r="J48" s="8">
        <f t="shared" si="35"/>
        <v>5.4089709762532981E-2</v>
      </c>
      <c r="S48" s="4"/>
      <c r="T48" s="4"/>
    </row>
    <row r="49" spans="2:22" x14ac:dyDescent="0.2">
      <c r="B49" s="8">
        <v>5</v>
      </c>
      <c r="C49" s="10">
        <f t="shared" si="32"/>
        <v>271.11111111111109</v>
      </c>
      <c r="D49" s="10">
        <f t="shared" si="32"/>
        <v>4.8888888888888884</v>
      </c>
      <c r="E49" s="8">
        <f t="shared" si="34"/>
        <v>1.8032786885245903E-2</v>
      </c>
      <c r="G49" s="8">
        <v>5</v>
      </c>
      <c r="H49" s="10">
        <f t="shared" si="33"/>
        <v>251</v>
      </c>
      <c r="I49" s="10">
        <f t="shared" si="33"/>
        <v>0.22222222222222221</v>
      </c>
      <c r="J49" s="8">
        <f t="shared" si="35"/>
        <v>8.8534749889331553E-4</v>
      </c>
      <c r="P49" s="9"/>
      <c r="Q49" s="9"/>
      <c r="R49" s="9"/>
      <c r="S49" s="4"/>
      <c r="T49" s="4"/>
      <c r="U49" s="9"/>
      <c r="V49" s="9"/>
    </row>
    <row r="50" spans="2:22" x14ac:dyDescent="0.2">
      <c r="B50" s="8">
        <v>6</v>
      </c>
      <c r="C50" s="10">
        <f t="shared" si="32"/>
        <v>158.44444444444446</v>
      </c>
      <c r="D50" s="10">
        <f t="shared" si="32"/>
        <v>3.5555555555555558</v>
      </c>
      <c r="E50" s="8">
        <f t="shared" si="34"/>
        <v>2.244039270687237E-2</v>
      </c>
      <c r="G50" s="8">
        <v>6</v>
      </c>
      <c r="H50" s="10">
        <f t="shared" si="33"/>
        <v>159.33333333333334</v>
      </c>
      <c r="I50" s="10">
        <f t="shared" si="33"/>
        <v>1.5555555555555556</v>
      </c>
      <c r="J50" s="8">
        <f t="shared" si="35"/>
        <v>9.7629009762900971E-3</v>
      </c>
      <c r="P50" s="9"/>
      <c r="Q50" s="9"/>
      <c r="R50" s="9"/>
      <c r="S50" s="4"/>
      <c r="T50" s="4"/>
      <c r="U50" s="9"/>
      <c r="V50" s="9"/>
    </row>
    <row r="51" spans="2:22" x14ac:dyDescent="0.2">
      <c r="B51" s="8" t="s">
        <v>1</v>
      </c>
      <c r="C51" s="8">
        <f>SUM(C45:C50)</f>
        <v>1560</v>
      </c>
      <c r="D51" s="8">
        <f>SUM(D45:D50)</f>
        <v>744.55555555555554</v>
      </c>
      <c r="E51" s="8">
        <f t="shared" si="34"/>
        <v>0.47727920227920229</v>
      </c>
      <c r="G51" s="8" t="s">
        <v>1</v>
      </c>
      <c r="H51" s="8">
        <f>SUM(H45:H50)</f>
        <v>1434.2222222222219</v>
      </c>
      <c r="I51" s="8">
        <f>SUM(I45:I50)</f>
        <v>468.11111111111109</v>
      </c>
      <c r="J51" s="8">
        <f t="shared" si="35"/>
        <v>0.32638673690734432</v>
      </c>
      <c r="P51" s="9"/>
      <c r="Q51" s="9"/>
      <c r="R51" s="9"/>
      <c r="S51" s="4"/>
      <c r="T51" s="4"/>
      <c r="U51" s="9"/>
      <c r="V51" s="9"/>
    </row>
    <row r="52" spans="2:22" x14ac:dyDescent="0.2">
      <c r="C52" s="9"/>
      <c r="D52" s="9"/>
      <c r="E52" s="9"/>
      <c r="F52" s="9"/>
      <c r="G52" s="9"/>
      <c r="H52" s="9"/>
      <c r="P52" s="9"/>
      <c r="Q52" s="9"/>
      <c r="R52" s="9"/>
      <c r="S52" s="9"/>
      <c r="T52" s="9"/>
      <c r="U52" s="9"/>
      <c r="V52" s="9"/>
    </row>
    <row r="53" spans="2:22" x14ac:dyDescent="0.2">
      <c r="C53" s="9"/>
      <c r="D53" s="9"/>
      <c r="E53" s="9"/>
      <c r="F53" s="9"/>
      <c r="G53" s="9"/>
      <c r="H53" s="9"/>
      <c r="P53" s="9"/>
      <c r="Q53" s="9"/>
      <c r="R53" s="9"/>
      <c r="S53" s="9"/>
      <c r="T53" s="9"/>
      <c r="U53" s="9"/>
      <c r="V53" s="9"/>
    </row>
    <row r="54" spans="2:22" x14ac:dyDescent="0.2">
      <c r="B54" s="7" t="s">
        <v>11</v>
      </c>
      <c r="C54" s="9" t="s">
        <v>31</v>
      </c>
      <c r="D54" s="9"/>
      <c r="E54" s="7" t="s">
        <v>11</v>
      </c>
      <c r="F54" s="9" t="s">
        <v>31</v>
      </c>
      <c r="G54" s="9"/>
      <c r="H54" s="9"/>
      <c r="P54" s="9"/>
      <c r="Q54" s="9"/>
      <c r="R54" s="9"/>
      <c r="S54" s="9"/>
      <c r="T54" s="9"/>
      <c r="U54" s="9"/>
      <c r="V54" s="9"/>
    </row>
    <row r="55" spans="2:22" x14ac:dyDescent="0.2">
      <c r="B55" s="7" t="s">
        <v>23</v>
      </c>
      <c r="C55" s="9" t="s">
        <v>38</v>
      </c>
      <c r="D55" s="9"/>
      <c r="E55" s="9" t="s">
        <v>24</v>
      </c>
      <c r="F55" s="9" t="s">
        <v>39</v>
      </c>
      <c r="G55" s="9"/>
      <c r="H55" s="9"/>
      <c r="P55" s="9"/>
      <c r="Q55" s="9"/>
      <c r="R55" s="9"/>
      <c r="S55" s="9"/>
      <c r="T55" s="9"/>
      <c r="U55" s="9"/>
      <c r="V55" s="9"/>
    </row>
    <row r="56" spans="2:22" x14ac:dyDescent="0.2">
      <c r="B56" s="7">
        <v>0.65763008307826853</v>
      </c>
      <c r="C56" s="9">
        <v>0.68054474708171231</v>
      </c>
      <c r="D56" s="9"/>
      <c r="E56" s="9">
        <v>254.11111111111109</v>
      </c>
      <c r="F56" s="9">
        <v>285.55555555555549</v>
      </c>
      <c r="G56" s="9"/>
      <c r="H56" s="9"/>
      <c r="P56" s="9"/>
      <c r="Q56" s="9"/>
      <c r="R56" s="9"/>
      <c r="S56" s="9"/>
      <c r="T56" s="9"/>
      <c r="U56" s="9"/>
      <c r="V56" s="9"/>
    </row>
    <row r="57" spans="2:22" x14ac:dyDescent="0.2">
      <c r="B57" s="7">
        <v>0.73816895179124276</v>
      </c>
      <c r="C57" s="9">
        <v>0.93999225706542777</v>
      </c>
      <c r="D57" s="9"/>
      <c r="E57" s="9">
        <v>251.22222222222226</v>
      </c>
      <c r="F57" s="9">
        <v>287</v>
      </c>
      <c r="G57" s="9"/>
      <c r="H57" s="9"/>
      <c r="P57" s="9"/>
      <c r="Q57" s="9"/>
      <c r="R57" s="9"/>
      <c r="S57" s="9"/>
      <c r="T57" s="9"/>
      <c r="U57" s="9"/>
      <c r="V57" s="9"/>
    </row>
    <row r="58" spans="2:22" x14ac:dyDescent="0.2">
      <c r="B58" s="7">
        <v>0.37651483493522775</v>
      </c>
      <c r="C58" s="7">
        <v>0.71870047543581606</v>
      </c>
      <c r="E58" s="7">
        <v>265.88888888888886</v>
      </c>
      <c r="F58" s="7">
        <v>280.44444444444446</v>
      </c>
      <c r="P58" s="9"/>
      <c r="Q58" s="9"/>
      <c r="R58" s="9"/>
      <c r="S58" s="9"/>
      <c r="T58" s="9"/>
      <c r="U58" s="9"/>
      <c r="V58" s="9"/>
    </row>
    <row r="59" spans="2:22" x14ac:dyDescent="0.2">
      <c r="B59" s="7">
        <v>5.4089709762532981E-2</v>
      </c>
      <c r="C59" s="7">
        <v>0.25390468562274732</v>
      </c>
      <c r="E59" s="7">
        <v>252.66666666666666</v>
      </c>
      <c r="F59" s="7">
        <v>277.4444444444444</v>
      </c>
    </row>
    <row r="60" spans="2:22" x14ac:dyDescent="0.2">
      <c r="B60" s="7">
        <v>8.8534749889331553E-4</v>
      </c>
      <c r="C60" s="7">
        <v>1.8032786885245903E-2</v>
      </c>
      <c r="E60" s="7">
        <v>251</v>
      </c>
      <c r="F60" s="7">
        <v>271.11111111111109</v>
      </c>
    </row>
    <row r="61" spans="2:22" x14ac:dyDescent="0.2">
      <c r="B61" s="7">
        <v>9.7629009762900971E-3</v>
      </c>
      <c r="C61" s="7">
        <v>2.244039270687237E-2</v>
      </c>
      <c r="E61" s="7">
        <v>159.33333333333334</v>
      </c>
      <c r="F61" s="7">
        <v>158.44444444444446</v>
      </c>
    </row>
    <row r="62" spans="2:22" x14ac:dyDescent="0.2">
      <c r="B62" s="7">
        <v>0.32638673690734432</v>
      </c>
      <c r="C62" s="7">
        <v>0.47727920227920229</v>
      </c>
      <c r="E62" s="7">
        <v>1434.2222222222219</v>
      </c>
      <c r="F62" s="7">
        <v>1560</v>
      </c>
    </row>
    <row r="64" spans="2:22" x14ac:dyDescent="0.2">
      <c r="B64" s="7" t="s">
        <v>32</v>
      </c>
      <c r="C64" s="7" t="s">
        <v>33</v>
      </c>
      <c r="D64" s="7" t="s">
        <v>34</v>
      </c>
      <c r="F64" s="7" t="s">
        <v>25</v>
      </c>
      <c r="G64" s="7" t="s">
        <v>26</v>
      </c>
      <c r="H64" s="7" t="s">
        <v>27</v>
      </c>
      <c r="J64" s="7" t="s">
        <v>35</v>
      </c>
      <c r="K64" s="7" t="s">
        <v>36</v>
      </c>
      <c r="L64" s="7" t="s">
        <v>12</v>
      </c>
    </row>
    <row r="65" spans="2:13" x14ac:dyDescent="0.2">
      <c r="B65" s="7" t="s">
        <v>4</v>
      </c>
      <c r="C65" s="7" t="s">
        <v>4</v>
      </c>
      <c r="D65" s="7" t="s">
        <v>4</v>
      </c>
      <c r="F65" s="7" t="s">
        <v>4</v>
      </c>
      <c r="G65" s="7" t="s">
        <v>4</v>
      </c>
      <c r="H65" s="7" t="s">
        <v>4</v>
      </c>
      <c r="J65" s="7" t="s">
        <v>4</v>
      </c>
      <c r="K65" s="7" t="s">
        <v>4</v>
      </c>
      <c r="L65" s="7" t="s">
        <v>4</v>
      </c>
    </row>
    <row r="66" spans="2:13" x14ac:dyDescent="0.2">
      <c r="B66" s="7">
        <v>0.69301712779973657</v>
      </c>
      <c r="C66" s="7">
        <v>0.57960893854748607</v>
      </c>
      <c r="D66" s="7">
        <v>0.69334975369458118</v>
      </c>
      <c r="F66" s="7">
        <v>0.56620428751576291</v>
      </c>
      <c r="G66" s="7">
        <v>0.72585669781931461</v>
      </c>
      <c r="H66" s="7">
        <v>0.73832923832923847</v>
      </c>
      <c r="J66" s="7">
        <f>STDEV(B66:D66)/SQRT(3)</f>
        <v>3.7858289169968994E-2</v>
      </c>
      <c r="K66" s="7">
        <f>STDEV(F66:H66)/SQRT(3)</f>
        <v>5.5413323245029775E-2</v>
      </c>
      <c r="L66" s="7">
        <f>_xlfn.T.TEST(B66:D66,F66:H66,2,2)</f>
        <v>0.76502856384448459</v>
      </c>
    </row>
    <row r="67" spans="2:13" x14ac:dyDescent="0.2">
      <c r="B67" s="7">
        <v>0.86719787516600266</v>
      </c>
      <c r="C67" s="7">
        <v>0.67846607669616521</v>
      </c>
      <c r="D67" s="7">
        <v>0.66987951807228918</v>
      </c>
      <c r="F67" s="7">
        <v>0.87383798140770252</v>
      </c>
      <c r="G67" s="7">
        <v>0.88711288711288705</v>
      </c>
      <c r="H67" s="7">
        <v>1.0639324487334139</v>
      </c>
      <c r="J67" s="7">
        <f t="shared" ref="J67:J72" si="36">STDEV(B67:D67)/SQRT(3)</f>
        <v>6.4389420623794547E-2</v>
      </c>
      <c r="K67" s="7">
        <f t="shared" ref="K67:K72" si="37">STDEV(F67:H67)/SQRT(3)</f>
        <v>6.1272291635599295E-2</v>
      </c>
      <c r="L67" s="7">
        <f t="shared" ref="L67:L72" si="38">_xlfn.T.TEST(B67:D67,F67:H67,2,2)</f>
        <v>8.4305434899048029E-2</v>
      </c>
    </row>
    <row r="68" spans="2:13" x14ac:dyDescent="0.2">
      <c r="B68" s="7">
        <v>0.45488721804511278</v>
      </c>
      <c r="C68" s="7">
        <v>0.38781163434903049</v>
      </c>
      <c r="D68" s="7">
        <v>0.29553264604810997</v>
      </c>
      <c r="F68" s="7">
        <v>0.68102288021534318</v>
      </c>
      <c r="G68" s="7">
        <v>0.65052631578947362</v>
      </c>
      <c r="H68" s="7">
        <v>0.83032490974729245</v>
      </c>
      <c r="J68" s="7">
        <f t="shared" si="36"/>
        <v>4.6193088243420333E-2</v>
      </c>
      <c r="K68" s="7">
        <f t="shared" si="37"/>
        <v>5.5552113097797215E-2</v>
      </c>
      <c r="L68" s="7">
        <f t="shared" si="38"/>
        <v>9.1526973089050626E-3</v>
      </c>
      <c r="M68" s="7" t="s">
        <v>15</v>
      </c>
    </row>
    <row r="69" spans="2:13" x14ac:dyDescent="0.2">
      <c r="B69" s="7">
        <v>2.2397891963109356E-2</v>
      </c>
      <c r="C69" s="7">
        <v>0.12750716332378226</v>
      </c>
      <c r="D69" s="7">
        <v>2.0807833537331705E-2</v>
      </c>
      <c r="F69" s="7">
        <v>0.28272251308900526</v>
      </c>
      <c r="G69" s="7">
        <v>0.23648648648648649</v>
      </c>
      <c r="H69" s="7">
        <v>0.24615384615384611</v>
      </c>
      <c r="J69" s="7">
        <f t="shared" si="36"/>
        <v>3.5304417561677195E-2</v>
      </c>
      <c r="K69" s="7">
        <f t="shared" si="37"/>
        <v>1.408011876595569E-2</v>
      </c>
      <c r="L69" s="7">
        <f t="shared" si="38"/>
        <v>6.4492742293538376E-3</v>
      </c>
      <c r="M69" s="7" t="s">
        <v>15</v>
      </c>
    </row>
    <row r="70" spans="2:13" x14ac:dyDescent="0.2">
      <c r="B70" s="7">
        <v>2.5873221216041395E-3</v>
      </c>
      <c r="C70" s="7">
        <v>0</v>
      </c>
      <c r="D70" s="7">
        <v>0</v>
      </c>
      <c r="F70" s="7">
        <v>3.4946236559139782E-2</v>
      </c>
      <c r="G70" s="7">
        <v>3.2858707557502742E-3</v>
      </c>
      <c r="H70" s="7">
        <v>1.9157088122605363E-2</v>
      </c>
      <c r="J70" s="7">
        <f t="shared" si="36"/>
        <v>8.6244070720138005E-4</v>
      </c>
      <c r="K70" s="7">
        <f t="shared" si="37"/>
        <v>9.1395705948891254E-3</v>
      </c>
      <c r="L70" s="7">
        <f t="shared" si="38"/>
        <v>0.11746896314869297</v>
      </c>
    </row>
    <row r="71" spans="2:13" x14ac:dyDescent="0.2">
      <c r="B71" s="7">
        <v>1.2500000000000001E-2</v>
      </c>
      <c r="C71" s="7">
        <v>1.1792452830188678E-2</v>
      </c>
      <c r="D71" s="7">
        <v>5.6603773584905665E-3</v>
      </c>
      <c r="F71" s="7">
        <v>4.9180327868852458E-2</v>
      </c>
      <c r="G71" s="7">
        <v>3.6231884057971011E-3</v>
      </c>
      <c r="H71" s="7">
        <v>2.0134228187919462E-2</v>
      </c>
      <c r="J71" s="7">
        <f t="shared" si="36"/>
        <v>2.1715766221592978E-3</v>
      </c>
      <c r="K71" s="7">
        <f t="shared" si="37"/>
        <v>1.3316120759394104E-2</v>
      </c>
      <c r="L71" s="7">
        <f t="shared" si="38"/>
        <v>0.34810756565909812</v>
      </c>
    </row>
    <row r="72" spans="2:13" x14ac:dyDescent="0.2">
      <c r="B72" s="7">
        <v>0.36256362795002306</v>
      </c>
      <c r="C72" s="7">
        <v>0.31845996940336568</v>
      </c>
      <c r="D72" s="7">
        <v>0.29952830188679247</v>
      </c>
      <c r="F72" s="7">
        <v>0.4441287878787879</v>
      </c>
      <c r="G72" s="7">
        <v>0.45946459084868041</v>
      </c>
      <c r="H72" s="7">
        <v>0.52868762365355026</v>
      </c>
      <c r="J72" s="7">
        <f t="shared" si="36"/>
        <v>1.8674095343335934E-2</v>
      </c>
      <c r="K72" s="7">
        <f t="shared" si="37"/>
        <v>2.6009839837836893E-2</v>
      </c>
      <c r="L72" s="7">
        <f t="shared" si="38"/>
        <v>9.2899297768065069E-3</v>
      </c>
      <c r="M72" s="7" t="s">
        <v>15</v>
      </c>
    </row>
    <row r="73" spans="2:13" x14ac:dyDescent="0.2">
      <c r="J73" s="7" t="s">
        <v>35</v>
      </c>
      <c r="K73" s="7" t="s">
        <v>36</v>
      </c>
      <c r="L73" s="7" t="s">
        <v>12</v>
      </c>
    </row>
    <row r="74" spans="2:13" x14ac:dyDescent="0.2">
      <c r="B74" s="7" t="s">
        <v>2</v>
      </c>
      <c r="C74" s="7" t="s">
        <v>2</v>
      </c>
      <c r="D74" s="7" t="s">
        <v>2</v>
      </c>
      <c r="F74" s="7" t="s">
        <v>2</v>
      </c>
      <c r="G74" s="7" t="s">
        <v>2</v>
      </c>
      <c r="H74" s="7" t="s">
        <v>2</v>
      </c>
      <c r="J74" s="7" t="s">
        <v>2</v>
      </c>
      <c r="K74" s="7" t="s">
        <v>2</v>
      </c>
      <c r="L74" s="7" t="s">
        <v>2</v>
      </c>
    </row>
    <row r="75" spans="2:13" x14ac:dyDescent="0.2">
      <c r="B75" s="7">
        <v>253</v>
      </c>
      <c r="C75" s="7">
        <v>238.66666666666666</v>
      </c>
      <c r="D75" s="7">
        <v>270.66666666666669</v>
      </c>
      <c r="F75" s="7">
        <v>264.33333333333331</v>
      </c>
      <c r="G75" s="7">
        <v>321</v>
      </c>
      <c r="H75" s="7">
        <v>271.33333333333331</v>
      </c>
      <c r="J75" s="7">
        <f>STDEV(B75:D75)/SQRT(3)</f>
        <v>9.2542949655088336</v>
      </c>
      <c r="K75" s="7">
        <f>STDEV(F75:H75)/SQRT(3)</f>
        <v>17.837053955941286</v>
      </c>
      <c r="L75" s="7">
        <f>_xlfn.T.TEST(B75:D75,F75:H75,2,2)</f>
        <v>0.19267994445422659</v>
      </c>
    </row>
    <row r="76" spans="2:13" x14ac:dyDescent="0.2">
      <c r="B76" s="7">
        <v>251</v>
      </c>
      <c r="C76" s="7">
        <v>226</v>
      </c>
      <c r="D76" s="7">
        <v>276.66666666666669</v>
      </c>
      <c r="F76" s="7">
        <v>251</v>
      </c>
      <c r="G76" s="7">
        <v>333.66666666666669</v>
      </c>
      <c r="H76" s="7">
        <v>276.33333333333331</v>
      </c>
      <c r="J76" s="7">
        <f t="shared" ref="J76:J81" si="39">STDEV(B76:D76)/SQRT(3)</f>
        <v>14.626628853052177</v>
      </c>
      <c r="K76" s="7">
        <f t="shared" ref="K76:K81" si="40">STDEV(F76:H76)/SQRT(3)</f>
        <v>24.452523917295782</v>
      </c>
      <c r="L76" s="7">
        <f t="shared" ref="L76:L81" si="41">_xlfn.T.TEST(B76:D76,F76:H76,2,2)</f>
        <v>0.27758446914331297</v>
      </c>
    </row>
    <row r="77" spans="2:13" x14ac:dyDescent="0.2">
      <c r="B77" s="7">
        <v>266</v>
      </c>
      <c r="C77" s="7">
        <v>240.66666666666666</v>
      </c>
      <c r="D77" s="7">
        <v>291</v>
      </c>
      <c r="F77" s="7">
        <v>247.66666666666666</v>
      </c>
      <c r="G77" s="7">
        <v>316.66666666666669</v>
      </c>
      <c r="H77" s="7">
        <v>277</v>
      </c>
      <c r="J77" s="7">
        <f t="shared" si="39"/>
        <v>14.530087982876209</v>
      </c>
      <c r="K77" s="7">
        <f t="shared" si="40"/>
        <v>19.992899974308642</v>
      </c>
      <c r="L77" s="7">
        <f t="shared" si="41"/>
        <v>0.58755863799700481</v>
      </c>
    </row>
    <row r="78" spans="2:13" x14ac:dyDescent="0.2">
      <c r="B78" s="7">
        <v>253</v>
      </c>
      <c r="C78" s="7">
        <v>232.66666666666666</v>
      </c>
      <c r="D78" s="7">
        <v>272.33333333333331</v>
      </c>
      <c r="F78" s="7">
        <v>254.66666666666666</v>
      </c>
      <c r="G78" s="7">
        <v>296</v>
      </c>
      <c r="H78" s="7">
        <v>281.66666666666669</v>
      </c>
      <c r="J78" s="7">
        <f t="shared" si="39"/>
        <v>11.451993195428825</v>
      </c>
      <c r="K78" s="7">
        <f t="shared" si="40"/>
        <v>12.117225775474651</v>
      </c>
      <c r="L78" s="7">
        <f t="shared" si="41"/>
        <v>0.21143510341030269</v>
      </c>
    </row>
    <row r="79" spans="2:13" x14ac:dyDescent="0.2">
      <c r="B79" s="7">
        <v>257.66666666666669</v>
      </c>
      <c r="C79" s="7">
        <v>228</v>
      </c>
      <c r="D79" s="7">
        <v>267.33333333333331</v>
      </c>
      <c r="F79" s="7">
        <v>248</v>
      </c>
      <c r="G79" s="7">
        <v>304.33333333333331</v>
      </c>
      <c r="H79" s="7">
        <v>261</v>
      </c>
      <c r="J79" s="7">
        <f t="shared" si="39"/>
        <v>11.833724563172703</v>
      </c>
      <c r="K79" s="7">
        <f t="shared" si="40"/>
        <v>17.029748843685631</v>
      </c>
      <c r="L79" s="7">
        <f t="shared" si="41"/>
        <v>0.38706834091535436</v>
      </c>
    </row>
    <row r="80" spans="2:13" x14ac:dyDescent="0.2">
      <c r="B80" s="7">
        <v>160</v>
      </c>
      <c r="C80" s="7">
        <v>141.33333333333334</v>
      </c>
      <c r="D80" s="7">
        <v>176.66666666666666</v>
      </c>
      <c r="F80" s="7">
        <v>142.33333333333334</v>
      </c>
      <c r="G80" s="7">
        <v>184</v>
      </c>
      <c r="H80" s="7">
        <v>149</v>
      </c>
      <c r="J80" s="7">
        <f t="shared" si="39"/>
        <v>10.205300002848913</v>
      </c>
      <c r="K80" s="7">
        <f t="shared" si="40"/>
        <v>12.92189261068104</v>
      </c>
      <c r="L80" s="7">
        <f t="shared" si="41"/>
        <v>0.95953666824055839</v>
      </c>
    </row>
    <row r="81" spans="2:12" x14ac:dyDescent="0.2">
      <c r="B81" s="7">
        <v>1440.6666666666667</v>
      </c>
      <c r="C81" s="7">
        <v>1307.3333333333333</v>
      </c>
      <c r="D81" s="7">
        <v>1554.6666666666667</v>
      </c>
      <c r="F81" s="7">
        <v>1407.9999999999998</v>
      </c>
      <c r="G81" s="7">
        <v>1755.6666666666667</v>
      </c>
      <c r="H81" s="7">
        <v>1516.3333333333333</v>
      </c>
      <c r="J81" s="7">
        <f t="shared" si="39"/>
        <v>71.471655436712851</v>
      </c>
      <c r="K81" s="7">
        <f t="shared" si="40"/>
        <v>102.71012788605799</v>
      </c>
      <c r="L81" s="7">
        <f t="shared" si="41"/>
        <v>0.37168486801834888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82"/>
  <sheetViews>
    <sheetView topLeftCell="D5" zoomScale="90" zoomScaleNormal="90" workbookViewId="0">
      <selection activeCell="AD36" sqref="AD36"/>
    </sheetView>
  </sheetViews>
  <sheetFormatPr baseColWidth="10" defaultColWidth="8.83203125" defaultRowHeight="15" x14ac:dyDescent="0.2"/>
  <sheetData>
    <row r="3" spans="2:31" x14ac:dyDescent="0.2">
      <c r="B3" s="7" t="s">
        <v>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31" x14ac:dyDescent="0.2">
      <c r="B4" s="7"/>
      <c r="C4" s="7" t="s">
        <v>40</v>
      </c>
      <c r="D4" s="7"/>
      <c r="E4" s="7"/>
      <c r="F4" s="7"/>
      <c r="G4" s="7"/>
      <c r="H4" s="7" t="s">
        <v>43</v>
      </c>
      <c r="I4" s="7"/>
      <c r="J4" s="7"/>
      <c r="K4" s="7"/>
      <c r="L4" s="7"/>
      <c r="M4" s="7" t="s">
        <v>44</v>
      </c>
      <c r="N4" s="7"/>
      <c r="R4" t="s">
        <v>45</v>
      </c>
      <c r="S4" s="7" t="s">
        <v>40</v>
      </c>
      <c r="T4" s="7"/>
      <c r="U4" s="7"/>
      <c r="V4" s="7"/>
      <c r="W4" s="7"/>
      <c r="X4" s="7" t="s">
        <v>41</v>
      </c>
      <c r="Y4" s="7"/>
      <c r="Z4" s="7"/>
      <c r="AA4" s="7"/>
      <c r="AB4" s="7" t="s">
        <v>42</v>
      </c>
      <c r="AC4" s="7"/>
    </row>
    <row r="5" spans="2:31" x14ac:dyDescent="0.2">
      <c r="B5" s="1" t="s">
        <v>0</v>
      </c>
      <c r="C5" s="1" t="s">
        <v>2</v>
      </c>
      <c r="D5" s="1" t="s">
        <v>5</v>
      </c>
      <c r="E5" s="1" t="s">
        <v>6</v>
      </c>
      <c r="G5" s="1" t="s">
        <v>0</v>
      </c>
      <c r="H5" s="1" t="s">
        <v>2</v>
      </c>
      <c r="I5" s="1" t="s">
        <v>5</v>
      </c>
      <c r="J5" s="1" t="s">
        <v>6</v>
      </c>
      <c r="L5" s="1" t="s">
        <v>0</v>
      </c>
      <c r="M5" s="1" t="s">
        <v>2</v>
      </c>
      <c r="N5" s="1" t="s">
        <v>5</v>
      </c>
      <c r="O5" s="1" t="s">
        <v>6</v>
      </c>
      <c r="R5" s="1" t="s">
        <v>0</v>
      </c>
      <c r="S5" s="1" t="s">
        <v>2</v>
      </c>
      <c r="T5" s="1" t="s">
        <v>5</v>
      </c>
      <c r="U5" s="1" t="s">
        <v>6</v>
      </c>
      <c r="W5" s="1" t="s">
        <v>0</v>
      </c>
      <c r="X5" s="1" t="s">
        <v>2</v>
      </c>
      <c r="Y5" s="1" t="s">
        <v>5</v>
      </c>
      <c r="Z5" s="1" t="s">
        <v>6</v>
      </c>
      <c r="AB5" s="1" t="s">
        <v>0</v>
      </c>
      <c r="AC5" s="1" t="s">
        <v>2</v>
      </c>
      <c r="AD5" s="1" t="s">
        <v>5</v>
      </c>
      <c r="AE5" s="1" t="s">
        <v>6</v>
      </c>
    </row>
    <row r="6" spans="2:31" x14ac:dyDescent="0.2">
      <c r="B6" s="1">
        <v>1</v>
      </c>
      <c r="C6">
        <v>265</v>
      </c>
      <c r="D6">
        <v>22</v>
      </c>
      <c r="E6" s="1">
        <f>D6/C6</f>
        <v>8.3018867924528297E-2</v>
      </c>
      <c r="G6" s="1">
        <v>1</v>
      </c>
      <c r="H6">
        <v>253</v>
      </c>
      <c r="I6">
        <v>57</v>
      </c>
      <c r="J6" s="1">
        <f>I6/H6</f>
        <v>0.22529644268774704</v>
      </c>
      <c r="L6" s="1">
        <v>1</v>
      </c>
      <c r="M6">
        <v>264</v>
      </c>
      <c r="N6">
        <v>28</v>
      </c>
      <c r="O6" s="1">
        <f>N6/M6</f>
        <v>0.10606060606060606</v>
      </c>
      <c r="R6" s="1">
        <v>1</v>
      </c>
      <c r="S6">
        <v>282</v>
      </c>
      <c r="T6">
        <v>2</v>
      </c>
      <c r="U6" s="1">
        <f>T6/S6</f>
        <v>7.0921985815602835E-3</v>
      </c>
      <c r="W6" s="1">
        <v>1</v>
      </c>
      <c r="X6">
        <v>284</v>
      </c>
      <c r="Y6">
        <v>37</v>
      </c>
      <c r="Z6" s="1">
        <f>Y6/X6</f>
        <v>0.13028169014084506</v>
      </c>
      <c r="AB6" s="1">
        <v>1</v>
      </c>
      <c r="AC6">
        <v>216</v>
      </c>
      <c r="AD6">
        <v>0</v>
      </c>
      <c r="AE6" s="1">
        <f>AD6/AC6</f>
        <v>0</v>
      </c>
    </row>
    <row r="7" spans="2:31" x14ac:dyDescent="0.2">
      <c r="B7" s="1">
        <v>2</v>
      </c>
      <c r="C7">
        <v>255</v>
      </c>
      <c r="D7">
        <v>51</v>
      </c>
      <c r="E7" s="1">
        <f t="shared" ref="E7:E12" si="0">D7/C7</f>
        <v>0.2</v>
      </c>
      <c r="G7" s="1">
        <v>2</v>
      </c>
      <c r="H7">
        <v>241</v>
      </c>
      <c r="I7">
        <v>41</v>
      </c>
      <c r="J7" s="1">
        <f t="shared" ref="J7:J12" si="1">I7/H7</f>
        <v>0.17012448132780084</v>
      </c>
      <c r="L7" s="1">
        <v>2</v>
      </c>
      <c r="M7">
        <v>268</v>
      </c>
      <c r="N7">
        <v>31</v>
      </c>
      <c r="O7" s="1">
        <f t="shared" ref="O7:O12" si="2">N7/M7</f>
        <v>0.11567164179104478</v>
      </c>
      <c r="R7" s="1">
        <v>2</v>
      </c>
      <c r="S7">
        <v>290</v>
      </c>
      <c r="T7">
        <v>51</v>
      </c>
      <c r="U7" s="1">
        <f t="shared" ref="U7:U12" si="3">T7/S7</f>
        <v>0.17586206896551723</v>
      </c>
      <c r="W7" s="1">
        <v>2</v>
      </c>
      <c r="X7">
        <v>286</v>
      </c>
      <c r="Y7">
        <v>40</v>
      </c>
      <c r="Z7" s="1">
        <f t="shared" ref="Z7:Z12" si="4">Y7/X7</f>
        <v>0.13986013986013987</v>
      </c>
      <c r="AB7" s="1">
        <v>2</v>
      </c>
      <c r="AC7">
        <v>217</v>
      </c>
      <c r="AD7">
        <v>6</v>
      </c>
      <c r="AE7" s="1">
        <f t="shared" ref="AE7:AE12" si="5">AD7/AC7</f>
        <v>2.7649769585253458E-2</v>
      </c>
    </row>
    <row r="8" spans="2:31" x14ac:dyDescent="0.2">
      <c r="B8" s="1">
        <v>3</v>
      </c>
      <c r="C8">
        <v>249</v>
      </c>
      <c r="D8">
        <v>161</v>
      </c>
      <c r="E8" s="1">
        <f t="shared" si="0"/>
        <v>0.64658634538152615</v>
      </c>
      <c r="G8" s="1">
        <v>3</v>
      </c>
      <c r="H8">
        <v>230</v>
      </c>
      <c r="I8">
        <v>90</v>
      </c>
      <c r="J8" s="1">
        <f t="shared" si="1"/>
        <v>0.39130434782608697</v>
      </c>
      <c r="L8" s="1">
        <v>3</v>
      </c>
      <c r="M8">
        <v>283</v>
      </c>
      <c r="N8">
        <v>151</v>
      </c>
      <c r="O8" s="1">
        <f t="shared" si="2"/>
        <v>0.53356890459363959</v>
      </c>
      <c r="R8" s="1">
        <v>3</v>
      </c>
      <c r="S8">
        <v>307</v>
      </c>
      <c r="T8">
        <v>59</v>
      </c>
      <c r="U8" s="1">
        <f t="shared" si="3"/>
        <v>0.19218241042345277</v>
      </c>
      <c r="W8" s="1">
        <v>3</v>
      </c>
      <c r="X8">
        <v>294</v>
      </c>
      <c r="Y8">
        <v>103</v>
      </c>
      <c r="Z8" s="1">
        <f t="shared" si="4"/>
        <v>0.35034013605442177</v>
      </c>
      <c r="AB8" s="1">
        <v>3</v>
      </c>
      <c r="AC8">
        <v>220</v>
      </c>
      <c r="AD8">
        <v>79</v>
      </c>
      <c r="AE8" s="1">
        <f t="shared" si="5"/>
        <v>0.35909090909090907</v>
      </c>
    </row>
    <row r="9" spans="2:31" x14ac:dyDescent="0.2">
      <c r="B9" s="1">
        <v>4</v>
      </c>
      <c r="C9">
        <v>261</v>
      </c>
      <c r="D9">
        <v>34</v>
      </c>
      <c r="E9" s="1">
        <f t="shared" si="0"/>
        <v>0.13026819923371646</v>
      </c>
      <c r="G9" s="1">
        <v>4</v>
      </c>
      <c r="H9">
        <v>205</v>
      </c>
      <c r="I9">
        <v>99</v>
      </c>
      <c r="J9" s="1">
        <f t="shared" si="1"/>
        <v>0.48292682926829267</v>
      </c>
      <c r="L9" s="1">
        <v>4</v>
      </c>
      <c r="M9">
        <v>269</v>
      </c>
      <c r="N9">
        <v>35</v>
      </c>
      <c r="O9" s="1">
        <f t="shared" si="2"/>
        <v>0.13011152416356878</v>
      </c>
      <c r="R9" s="1">
        <v>4</v>
      </c>
      <c r="S9">
        <v>276</v>
      </c>
      <c r="T9">
        <v>1</v>
      </c>
      <c r="U9" s="1">
        <f t="shared" si="3"/>
        <v>3.6231884057971015E-3</v>
      </c>
      <c r="W9" s="1">
        <v>4</v>
      </c>
      <c r="X9">
        <v>281</v>
      </c>
      <c r="Y9">
        <v>18</v>
      </c>
      <c r="Z9" s="1">
        <f t="shared" si="4"/>
        <v>6.4056939501779361E-2</v>
      </c>
      <c r="AB9" s="1">
        <v>4</v>
      </c>
      <c r="AC9">
        <v>206</v>
      </c>
      <c r="AD9">
        <v>15</v>
      </c>
      <c r="AE9" s="1">
        <f t="shared" si="5"/>
        <v>7.281553398058252E-2</v>
      </c>
    </row>
    <row r="10" spans="2:31" x14ac:dyDescent="0.2">
      <c r="B10" s="1">
        <v>5</v>
      </c>
      <c r="C10">
        <v>218</v>
      </c>
      <c r="D10">
        <v>0</v>
      </c>
      <c r="E10" s="1">
        <f t="shared" si="0"/>
        <v>0</v>
      </c>
      <c r="G10" s="1">
        <v>5</v>
      </c>
      <c r="H10">
        <v>195</v>
      </c>
      <c r="I10">
        <v>7</v>
      </c>
      <c r="J10" s="1">
        <f t="shared" si="1"/>
        <v>3.5897435897435895E-2</v>
      </c>
      <c r="L10" s="1">
        <v>5</v>
      </c>
      <c r="M10">
        <v>279</v>
      </c>
      <c r="N10">
        <v>1</v>
      </c>
      <c r="O10" s="1">
        <f t="shared" si="2"/>
        <v>3.5842293906810036E-3</v>
      </c>
      <c r="R10" s="1">
        <v>5</v>
      </c>
      <c r="S10">
        <v>281</v>
      </c>
      <c r="T10">
        <v>0</v>
      </c>
      <c r="U10" s="1">
        <f t="shared" si="3"/>
        <v>0</v>
      </c>
      <c r="W10" s="1">
        <v>5</v>
      </c>
      <c r="X10">
        <v>278</v>
      </c>
      <c r="Y10">
        <v>0</v>
      </c>
      <c r="Z10" s="1">
        <f t="shared" si="4"/>
        <v>0</v>
      </c>
      <c r="AB10" s="1">
        <v>5</v>
      </c>
      <c r="AC10">
        <v>193</v>
      </c>
      <c r="AD10">
        <v>0</v>
      </c>
      <c r="AE10" s="1">
        <f t="shared" si="5"/>
        <v>0</v>
      </c>
    </row>
    <row r="11" spans="2:31" x14ac:dyDescent="0.2">
      <c r="B11" s="1">
        <v>6</v>
      </c>
      <c r="C11">
        <v>88</v>
      </c>
      <c r="D11">
        <v>2</v>
      </c>
      <c r="E11" s="1">
        <f t="shared" si="0"/>
        <v>2.2727272727272728E-2</v>
      </c>
      <c r="G11" s="1">
        <v>6</v>
      </c>
      <c r="H11">
        <v>77</v>
      </c>
      <c r="I11">
        <v>4</v>
      </c>
      <c r="J11" s="1">
        <f t="shared" si="1"/>
        <v>5.1948051948051951E-2</v>
      </c>
      <c r="L11" s="1">
        <v>6</v>
      </c>
      <c r="M11">
        <v>122</v>
      </c>
      <c r="N11">
        <v>8</v>
      </c>
      <c r="O11" s="1">
        <f t="shared" si="2"/>
        <v>6.5573770491803282E-2</v>
      </c>
      <c r="R11" s="1">
        <v>6</v>
      </c>
      <c r="S11">
        <v>161</v>
      </c>
      <c r="T11">
        <v>0</v>
      </c>
      <c r="U11" s="1">
        <f t="shared" si="3"/>
        <v>0</v>
      </c>
      <c r="W11" s="1">
        <v>6</v>
      </c>
      <c r="X11">
        <v>172</v>
      </c>
      <c r="Y11">
        <v>0</v>
      </c>
      <c r="Z11" s="1">
        <f t="shared" si="4"/>
        <v>0</v>
      </c>
      <c r="AB11" s="1">
        <v>6</v>
      </c>
      <c r="AC11">
        <v>107</v>
      </c>
      <c r="AD11">
        <v>0</v>
      </c>
      <c r="AE11" s="1">
        <f t="shared" si="5"/>
        <v>0</v>
      </c>
    </row>
    <row r="12" spans="2:31" x14ac:dyDescent="0.2">
      <c r="B12" s="1" t="s">
        <v>1</v>
      </c>
      <c r="C12" s="1">
        <f>SUM(C6:C11)</f>
        <v>1336</v>
      </c>
      <c r="D12" s="1">
        <f>SUM(D6:D11)</f>
        <v>270</v>
      </c>
      <c r="E12" s="1">
        <f t="shared" si="0"/>
        <v>0.20209580838323354</v>
      </c>
      <c r="G12" s="1" t="s">
        <v>1</v>
      </c>
      <c r="H12" s="1">
        <f>SUM(H6:H11)</f>
        <v>1201</v>
      </c>
      <c r="I12" s="1">
        <f>SUM(I6:I11)</f>
        <v>298</v>
      </c>
      <c r="J12" s="1">
        <f t="shared" si="1"/>
        <v>0.24812656119900084</v>
      </c>
      <c r="L12" s="1" t="s">
        <v>1</v>
      </c>
      <c r="M12" s="1">
        <f>SUM(M6:M11)</f>
        <v>1485</v>
      </c>
      <c r="N12" s="1">
        <f>SUM(N6:N11)</f>
        <v>254</v>
      </c>
      <c r="O12" s="1">
        <f t="shared" si="2"/>
        <v>0.17104377104377105</v>
      </c>
      <c r="R12" s="1" t="s">
        <v>1</v>
      </c>
      <c r="S12" s="1">
        <f>SUM(S6:S11)</f>
        <v>1597</v>
      </c>
      <c r="T12" s="1">
        <f>SUM(T6:T11)</f>
        <v>113</v>
      </c>
      <c r="U12" s="1">
        <f t="shared" si="3"/>
        <v>7.0757670632435821E-2</v>
      </c>
      <c r="W12" s="1" t="s">
        <v>1</v>
      </c>
      <c r="X12" s="1">
        <f>SUM(X6:X11)</f>
        <v>1595</v>
      </c>
      <c r="Y12" s="1">
        <f>SUM(Y6:Y11)</f>
        <v>198</v>
      </c>
      <c r="Z12" s="1">
        <f t="shared" si="4"/>
        <v>0.12413793103448276</v>
      </c>
      <c r="AB12" s="1" t="s">
        <v>1</v>
      </c>
      <c r="AC12" s="1">
        <f>SUM(AC6:AC11)</f>
        <v>1159</v>
      </c>
      <c r="AD12" s="1">
        <f>SUM(AD6:AD11)</f>
        <v>100</v>
      </c>
      <c r="AE12" s="1">
        <f t="shared" si="5"/>
        <v>8.6281276962899056E-2</v>
      </c>
    </row>
    <row r="14" spans="2:31" x14ac:dyDescent="0.2">
      <c r="B14" s="7" t="s">
        <v>26</v>
      </c>
      <c r="R14" t="s">
        <v>29</v>
      </c>
    </row>
    <row r="15" spans="2:31" x14ac:dyDescent="0.2">
      <c r="B15" s="1" t="s">
        <v>0</v>
      </c>
      <c r="C15" s="1" t="s">
        <v>2</v>
      </c>
      <c r="D15" s="1" t="s">
        <v>5</v>
      </c>
      <c r="E15" s="1" t="s">
        <v>6</v>
      </c>
      <c r="G15" s="1" t="s">
        <v>0</v>
      </c>
      <c r="H15" s="1" t="s">
        <v>2</v>
      </c>
      <c r="I15" s="1" t="s">
        <v>5</v>
      </c>
      <c r="J15" s="1" t="s">
        <v>6</v>
      </c>
      <c r="L15" s="1" t="s">
        <v>0</v>
      </c>
      <c r="M15" s="1" t="s">
        <v>2</v>
      </c>
      <c r="N15" s="1" t="s">
        <v>5</v>
      </c>
      <c r="O15" s="1" t="s">
        <v>6</v>
      </c>
      <c r="R15" s="1" t="s">
        <v>0</v>
      </c>
      <c r="S15" s="1" t="s">
        <v>2</v>
      </c>
      <c r="T15" s="1" t="s">
        <v>5</v>
      </c>
      <c r="U15" s="1" t="s">
        <v>6</v>
      </c>
      <c r="W15" s="1" t="s">
        <v>0</v>
      </c>
      <c r="X15" s="1" t="s">
        <v>2</v>
      </c>
      <c r="Y15" s="1" t="s">
        <v>5</v>
      </c>
      <c r="Z15" s="1" t="s">
        <v>6</v>
      </c>
      <c r="AB15" s="1" t="s">
        <v>0</v>
      </c>
      <c r="AC15" s="1" t="s">
        <v>2</v>
      </c>
      <c r="AD15" s="1" t="s">
        <v>5</v>
      </c>
      <c r="AE15" s="1" t="s">
        <v>6</v>
      </c>
    </row>
    <row r="16" spans="2:31" x14ac:dyDescent="0.2">
      <c r="B16" s="1">
        <v>1</v>
      </c>
      <c r="C16">
        <v>349</v>
      </c>
      <c r="D16">
        <v>42</v>
      </c>
      <c r="E16" s="1">
        <f>D16/C16</f>
        <v>0.12034383954154727</v>
      </c>
      <c r="G16" s="1">
        <v>1</v>
      </c>
      <c r="H16" s="2">
        <v>300</v>
      </c>
      <c r="I16">
        <v>64</v>
      </c>
      <c r="J16" s="1">
        <f>I16/H16</f>
        <v>0.21333333333333335</v>
      </c>
      <c r="L16" s="1">
        <v>1</v>
      </c>
      <c r="M16" s="2">
        <v>314</v>
      </c>
      <c r="N16" s="2">
        <v>29</v>
      </c>
      <c r="O16" s="1">
        <f>N16/M16</f>
        <v>9.2356687898089165E-2</v>
      </c>
      <c r="R16" s="1">
        <v>1</v>
      </c>
      <c r="S16">
        <v>259</v>
      </c>
      <c r="T16">
        <v>7</v>
      </c>
      <c r="U16" s="1">
        <f>T16/S16</f>
        <v>2.7027027027027029E-2</v>
      </c>
      <c r="W16" s="1">
        <v>1</v>
      </c>
      <c r="X16">
        <v>307</v>
      </c>
      <c r="Y16">
        <v>6</v>
      </c>
      <c r="Z16" s="1">
        <f>Y16/X16</f>
        <v>1.9543973941368076E-2</v>
      </c>
      <c r="AB16" s="1">
        <v>1</v>
      </c>
      <c r="AC16">
        <v>228</v>
      </c>
      <c r="AD16">
        <v>8</v>
      </c>
      <c r="AE16" s="1">
        <f>AD16/AC16</f>
        <v>3.5087719298245612E-2</v>
      </c>
    </row>
    <row r="17" spans="2:31" x14ac:dyDescent="0.2">
      <c r="B17" s="1">
        <v>2</v>
      </c>
      <c r="C17">
        <v>344</v>
      </c>
      <c r="D17">
        <v>25</v>
      </c>
      <c r="E17" s="1">
        <f t="shared" ref="E17:E22" si="6">D17/C17</f>
        <v>7.2674418604651167E-2</v>
      </c>
      <c r="G17" s="1">
        <v>2</v>
      </c>
      <c r="H17" s="2">
        <v>316</v>
      </c>
      <c r="I17">
        <v>45</v>
      </c>
      <c r="J17" s="1">
        <f t="shared" ref="J17:J22" si="7">I17/H17</f>
        <v>0.14240506329113925</v>
      </c>
      <c r="L17" s="1">
        <v>2</v>
      </c>
      <c r="M17" s="2">
        <v>341</v>
      </c>
      <c r="N17" s="2">
        <v>16</v>
      </c>
      <c r="O17" s="1">
        <f t="shared" ref="O17:O22" si="8">N17/M17</f>
        <v>4.6920821114369501E-2</v>
      </c>
      <c r="R17" s="1">
        <v>2</v>
      </c>
      <c r="S17">
        <v>227</v>
      </c>
      <c r="T17">
        <v>1</v>
      </c>
      <c r="U17" s="1">
        <f t="shared" ref="U17:U22" si="9">T17/S17</f>
        <v>4.4052863436123352E-3</v>
      </c>
      <c r="W17" s="1">
        <v>2</v>
      </c>
      <c r="X17">
        <v>282</v>
      </c>
      <c r="Y17">
        <v>9</v>
      </c>
      <c r="Z17" s="1">
        <f t="shared" ref="Z17:Z22" si="10">Y17/X17</f>
        <v>3.1914893617021274E-2</v>
      </c>
      <c r="AB17" s="1">
        <v>2</v>
      </c>
      <c r="AC17">
        <v>233</v>
      </c>
      <c r="AD17">
        <v>7</v>
      </c>
      <c r="AE17" s="1">
        <f t="shared" ref="AE17:AE22" si="11">AD17/AC17</f>
        <v>3.0042918454935622E-2</v>
      </c>
    </row>
    <row r="18" spans="2:31" x14ac:dyDescent="0.2">
      <c r="B18" s="1">
        <v>3</v>
      </c>
      <c r="C18">
        <v>325</v>
      </c>
      <c r="D18">
        <v>126</v>
      </c>
      <c r="E18" s="1">
        <f t="shared" si="6"/>
        <v>0.38769230769230767</v>
      </c>
      <c r="G18" s="1">
        <v>3</v>
      </c>
      <c r="H18" s="2">
        <v>302</v>
      </c>
      <c r="I18">
        <v>124</v>
      </c>
      <c r="J18" s="1">
        <f t="shared" si="7"/>
        <v>0.41059602649006621</v>
      </c>
      <c r="L18" s="1">
        <v>3</v>
      </c>
      <c r="M18" s="2">
        <v>323</v>
      </c>
      <c r="N18" s="2">
        <v>105</v>
      </c>
      <c r="O18" s="1">
        <f t="shared" si="8"/>
        <v>0.32507739938080493</v>
      </c>
      <c r="R18" s="1">
        <v>3</v>
      </c>
      <c r="S18">
        <v>227</v>
      </c>
      <c r="T18">
        <v>78</v>
      </c>
      <c r="U18" s="1">
        <f t="shared" si="9"/>
        <v>0.34361233480176212</v>
      </c>
      <c r="W18" s="1">
        <v>3</v>
      </c>
      <c r="X18">
        <v>268</v>
      </c>
      <c r="Y18">
        <v>89</v>
      </c>
      <c r="Z18" s="1">
        <f t="shared" si="10"/>
        <v>0.33208955223880599</v>
      </c>
      <c r="AB18" s="1">
        <v>3</v>
      </c>
      <c r="AC18">
        <v>260</v>
      </c>
      <c r="AD18">
        <v>84</v>
      </c>
      <c r="AE18" s="1">
        <f t="shared" si="11"/>
        <v>0.32307692307692309</v>
      </c>
    </row>
    <row r="19" spans="2:31" x14ac:dyDescent="0.2">
      <c r="B19" s="1">
        <v>4</v>
      </c>
      <c r="C19">
        <v>311</v>
      </c>
      <c r="D19">
        <v>74</v>
      </c>
      <c r="E19" s="1">
        <f t="shared" si="6"/>
        <v>0.23794212218649519</v>
      </c>
      <c r="G19" s="1">
        <v>4</v>
      </c>
      <c r="H19" s="2">
        <v>294</v>
      </c>
      <c r="I19">
        <v>63</v>
      </c>
      <c r="J19" s="1">
        <f t="shared" si="7"/>
        <v>0.21428571428571427</v>
      </c>
      <c r="L19" s="1">
        <v>4</v>
      </c>
      <c r="M19" s="2">
        <v>283</v>
      </c>
      <c r="N19" s="2">
        <v>65</v>
      </c>
      <c r="O19" s="1">
        <f t="shared" si="8"/>
        <v>0.22968197879858657</v>
      </c>
      <c r="R19" s="1">
        <v>4</v>
      </c>
      <c r="S19">
        <v>217</v>
      </c>
      <c r="T19">
        <v>41</v>
      </c>
      <c r="U19" s="1">
        <f t="shared" si="9"/>
        <v>0.1889400921658986</v>
      </c>
      <c r="W19" s="1">
        <v>4</v>
      </c>
      <c r="X19">
        <v>245</v>
      </c>
      <c r="Y19">
        <v>8</v>
      </c>
      <c r="Z19" s="1">
        <f t="shared" si="10"/>
        <v>3.2653061224489799E-2</v>
      </c>
      <c r="AB19" s="1">
        <v>4</v>
      </c>
      <c r="AC19">
        <v>253</v>
      </c>
      <c r="AD19">
        <v>40</v>
      </c>
      <c r="AE19" s="1">
        <f t="shared" si="11"/>
        <v>0.15810276679841898</v>
      </c>
    </row>
    <row r="20" spans="2:31" x14ac:dyDescent="0.2">
      <c r="B20" s="1">
        <v>5</v>
      </c>
      <c r="C20">
        <v>322</v>
      </c>
      <c r="D20">
        <v>1</v>
      </c>
      <c r="E20" s="1">
        <f t="shared" si="6"/>
        <v>3.105590062111801E-3</v>
      </c>
      <c r="G20" s="1">
        <v>5</v>
      </c>
      <c r="H20" s="2">
        <v>307</v>
      </c>
      <c r="I20">
        <v>0</v>
      </c>
      <c r="J20" s="1">
        <f t="shared" si="7"/>
        <v>0</v>
      </c>
      <c r="L20" s="1">
        <v>5</v>
      </c>
      <c r="M20" s="2">
        <v>284</v>
      </c>
      <c r="N20">
        <v>0</v>
      </c>
      <c r="O20" s="1">
        <f t="shared" si="8"/>
        <v>0</v>
      </c>
      <c r="R20" s="1">
        <v>5</v>
      </c>
      <c r="S20">
        <v>216</v>
      </c>
      <c r="T20">
        <v>0</v>
      </c>
      <c r="U20" s="1">
        <f t="shared" si="9"/>
        <v>0</v>
      </c>
      <c r="W20" s="1">
        <v>5</v>
      </c>
      <c r="X20">
        <v>264</v>
      </c>
      <c r="Y20">
        <v>1</v>
      </c>
      <c r="Z20" s="1">
        <f t="shared" si="10"/>
        <v>3.787878787878788E-3</v>
      </c>
      <c r="AB20" s="1">
        <v>5</v>
      </c>
      <c r="AC20">
        <v>250</v>
      </c>
      <c r="AD20">
        <v>1</v>
      </c>
      <c r="AE20" s="1">
        <f t="shared" si="11"/>
        <v>4.0000000000000001E-3</v>
      </c>
    </row>
    <row r="21" spans="2:31" x14ac:dyDescent="0.2">
      <c r="B21" s="1">
        <v>6</v>
      </c>
      <c r="C21">
        <v>193</v>
      </c>
      <c r="D21">
        <v>0</v>
      </c>
      <c r="E21" s="1">
        <f t="shared" si="6"/>
        <v>0</v>
      </c>
      <c r="G21" s="1">
        <v>6</v>
      </c>
      <c r="H21" s="2">
        <v>198</v>
      </c>
      <c r="I21">
        <v>0</v>
      </c>
      <c r="J21" s="1">
        <f t="shared" si="7"/>
        <v>0</v>
      </c>
      <c r="L21" s="1">
        <v>6</v>
      </c>
      <c r="M21" s="2">
        <v>161</v>
      </c>
      <c r="N21">
        <v>1</v>
      </c>
      <c r="O21" s="1">
        <f t="shared" si="8"/>
        <v>6.2111801242236021E-3</v>
      </c>
      <c r="R21" s="1">
        <v>6</v>
      </c>
      <c r="S21">
        <v>139</v>
      </c>
      <c r="T21">
        <v>0</v>
      </c>
      <c r="U21" s="1">
        <f t="shared" si="9"/>
        <v>0</v>
      </c>
      <c r="W21" s="1">
        <v>6</v>
      </c>
      <c r="X21">
        <v>121</v>
      </c>
      <c r="Y21">
        <v>0</v>
      </c>
      <c r="Z21" s="1">
        <f t="shared" si="10"/>
        <v>0</v>
      </c>
      <c r="AB21" s="1">
        <v>6</v>
      </c>
      <c r="AC21">
        <v>127</v>
      </c>
      <c r="AD21">
        <v>0</v>
      </c>
      <c r="AE21" s="1">
        <f t="shared" si="11"/>
        <v>0</v>
      </c>
    </row>
    <row r="22" spans="2:31" x14ac:dyDescent="0.2">
      <c r="B22" s="1" t="s">
        <v>1</v>
      </c>
      <c r="C22" s="1">
        <f>SUM(C16:C21)</f>
        <v>1844</v>
      </c>
      <c r="D22" s="1">
        <f>SUM(D16:D21)</f>
        <v>268</v>
      </c>
      <c r="E22" s="1">
        <f t="shared" si="6"/>
        <v>0.14533622559652928</v>
      </c>
      <c r="G22" s="1" t="s">
        <v>1</v>
      </c>
      <c r="H22" s="1">
        <f>SUM(H16:H21)</f>
        <v>1717</v>
      </c>
      <c r="I22" s="1">
        <f>SUM(I16:I21)</f>
        <v>296</v>
      </c>
      <c r="J22" s="1">
        <f t="shared" si="7"/>
        <v>0.17239370995923123</v>
      </c>
      <c r="L22" s="1" t="s">
        <v>1</v>
      </c>
      <c r="M22" s="1">
        <f>SUM(M16:M21)</f>
        <v>1706</v>
      </c>
      <c r="N22" s="1">
        <f>SUM(N16:N21)</f>
        <v>216</v>
      </c>
      <c r="O22" s="1">
        <f t="shared" si="8"/>
        <v>0.12661195779601406</v>
      </c>
      <c r="R22" s="1" t="s">
        <v>1</v>
      </c>
      <c r="S22" s="1">
        <f>SUM(S16:S21)</f>
        <v>1285</v>
      </c>
      <c r="T22" s="1">
        <f>SUM(T16:T21)</f>
        <v>127</v>
      </c>
      <c r="U22" s="1">
        <f t="shared" si="9"/>
        <v>9.883268482490272E-2</v>
      </c>
      <c r="W22" s="1" t="s">
        <v>1</v>
      </c>
      <c r="X22" s="1">
        <f>SUM(X16:X21)</f>
        <v>1487</v>
      </c>
      <c r="Y22" s="1">
        <f>SUM(Y16:Y21)</f>
        <v>113</v>
      </c>
      <c r="Z22" s="1">
        <f t="shared" si="10"/>
        <v>7.5991930060524543E-2</v>
      </c>
      <c r="AB22" s="1" t="s">
        <v>1</v>
      </c>
      <c r="AC22" s="1">
        <f>SUM(AC16:AC21)</f>
        <v>1351</v>
      </c>
      <c r="AD22" s="1">
        <f>SUM(AD16:AD21)</f>
        <v>140</v>
      </c>
      <c r="AE22" s="1">
        <f t="shared" si="11"/>
        <v>0.10362694300518134</v>
      </c>
    </row>
    <row r="24" spans="2:31" x14ac:dyDescent="0.2">
      <c r="B24" s="7" t="s">
        <v>27</v>
      </c>
      <c r="R24" t="s">
        <v>30</v>
      </c>
    </row>
    <row r="25" spans="2:31" x14ac:dyDescent="0.2">
      <c r="B25" s="1" t="s">
        <v>0</v>
      </c>
      <c r="C25" s="1" t="s">
        <v>2</v>
      </c>
      <c r="D25" s="1" t="s">
        <v>5</v>
      </c>
      <c r="E25" s="1" t="s">
        <v>6</v>
      </c>
      <c r="G25" s="1" t="s">
        <v>0</v>
      </c>
      <c r="H25" s="1" t="s">
        <v>2</v>
      </c>
      <c r="I25" s="1" t="s">
        <v>5</v>
      </c>
      <c r="J25" s="1" t="s">
        <v>6</v>
      </c>
      <c r="L25" s="1" t="s">
        <v>0</v>
      </c>
      <c r="M25" s="1" t="s">
        <v>2</v>
      </c>
      <c r="N25" s="1" t="s">
        <v>5</v>
      </c>
      <c r="O25" s="1" t="s">
        <v>6</v>
      </c>
      <c r="R25" s="1" t="s">
        <v>0</v>
      </c>
      <c r="S25" s="1" t="s">
        <v>2</v>
      </c>
      <c r="T25" s="1" t="s">
        <v>5</v>
      </c>
      <c r="U25" s="1" t="s">
        <v>6</v>
      </c>
      <c r="W25" s="1" t="s">
        <v>0</v>
      </c>
      <c r="X25" s="1" t="s">
        <v>2</v>
      </c>
      <c r="Y25" s="1" t="s">
        <v>5</v>
      </c>
      <c r="Z25" s="1" t="s">
        <v>6</v>
      </c>
      <c r="AB25" s="1" t="s">
        <v>0</v>
      </c>
      <c r="AC25" s="1" t="s">
        <v>2</v>
      </c>
      <c r="AD25" s="1" t="s">
        <v>5</v>
      </c>
      <c r="AE25" s="1" t="s">
        <v>6</v>
      </c>
    </row>
    <row r="26" spans="2:31" x14ac:dyDescent="0.2">
      <c r="B26" s="1">
        <v>1</v>
      </c>
      <c r="C26">
        <v>287</v>
      </c>
      <c r="D26">
        <v>47</v>
      </c>
      <c r="E26" s="1">
        <f>D26/C26</f>
        <v>0.16376306620209058</v>
      </c>
      <c r="G26" s="1">
        <v>1</v>
      </c>
      <c r="H26" s="2">
        <v>295</v>
      </c>
      <c r="I26">
        <v>37</v>
      </c>
      <c r="J26" s="1">
        <f>I26/H26</f>
        <v>0.12542372881355932</v>
      </c>
      <c r="L26" s="1">
        <v>1</v>
      </c>
      <c r="M26">
        <v>227</v>
      </c>
      <c r="N26">
        <v>30</v>
      </c>
      <c r="O26" s="1">
        <f>N26/M26</f>
        <v>0.13215859030837004</v>
      </c>
      <c r="R26" s="1">
        <v>1</v>
      </c>
      <c r="S26">
        <v>247</v>
      </c>
      <c r="T26">
        <v>10</v>
      </c>
      <c r="U26" s="1">
        <f>T26/S26</f>
        <v>4.048582995951417E-2</v>
      </c>
      <c r="W26" s="1">
        <v>1</v>
      </c>
      <c r="X26">
        <v>218</v>
      </c>
      <c r="Y26">
        <v>10</v>
      </c>
      <c r="Z26" s="1">
        <f>Y26/X26</f>
        <v>4.5871559633027525E-2</v>
      </c>
      <c r="AB26" s="1">
        <v>1</v>
      </c>
      <c r="AC26">
        <v>274</v>
      </c>
      <c r="AD26">
        <v>15</v>
      </c>
      <c r="AE26" s="1">
        <f>AD26/AC26</f>
        <v>5.4744525547445258E-2</v>
      </c>
    </row>
    <row r="27" spans="2:31" x14ac:dyDescent="0.2">
      <c r="B27" s="1">
        <v>2</v>
      </c>
      <c r="C27">
        <v>278</v>
      </c>
      <c r="D27">
        <v>20</v>
      </c>
      <c r="E27" s="1">
        <f t="shared" ref="E27:E32" si="12">D27/C27</f>
        <v>7.1942446043165464E-2</v>
      </c>
      <c r="G27" s="1">
        <v>2</v>
      </c>
      <c r="H27" s="2">
        <v>296</v>
      </c>
      <c r="I27">
        <v>18</v>
      </c>
      <c r="J27" s="1">
        <f t="shared" ref="J27:J32" si="13">I27/H27</f>
        <v>6.0810810810810814E-2</v>
      </c>
      <c r="L27" s="1">
        <v>2</v>
      </c>
      <c r="M27">
        <v>248</v>
      </c>
      <c r="N27">
        <v>31</v>
      </c>
      <c r="O27" s="1">
        <f t="shared" ref="O27:O32" si="14">N27/M27</f>
        <v>0.125</v>
      </c>
      <c r="R27" s="1">
        <v>2</v>
      </c>
      <c r="S27">
        <v>242</v>
      </c>
      <c r="T27">
        <v>4</v>
      </c>
      <c r="U27" s="1">
        <f t="shared" ref="U27:U32" si="15">T27/S27</f>
        <v>1.6528925619834711E-2</v>
      </c>
      <c r="W27" s="1">
        <v>2</v>
      </c>
      <c r="X27">
        <v>209</v>
      </c>
      <c r="Y27">
        <v>2</v>
      </c>
      <c r="Z27" s="1">
        <f t="shared" ref="Z27:Z32" si="16">Y27/X27</f>
        <v>9.5693779904306216E-3</v>
      </c>
      <c r="AB27" s="1">
        <v>2</v>
      </c>
      <c r="AC27">
        <v>243</v>
      </c>
      <c r="AD27">
        <v>17</v>
      </c>
      <c r="AE27" s="1">
        <f t="shared" ref="AE27:AE32" si="17">AD27/AC27</f>
        <v>6.9958847736625515E-2</v>
      </c>
    </row>
    <row r="28" spans="2:31" x14ac:dyDescent="0.2">
      <c r="B28" s="1">
        <v>3</v>
      </c>
      <c r="C28">
        <v>291</v>
      </c>
      <c r="D28">
        <v>128</v>
      </c>
      <c r="E28" s="1">
        <f t="shared" si="12"/>
        <v>0.43986254295532645</v>
      </c>
      <c r="G28" s="1">
        <v>3</v>
      </c>
      <c r="H28" s="2">
        <v>278</v>
      </c>
      <c r="I28" s="2">
        <v>118</v>
      </c>
      <c r="J28" s="1">
        <f t="shared" si="13"/>
        <v>0.42446043165467628</v>
      </c>
      <c r="L28" s="1">
        <v>3</v>
      </c>
      <c r="M28">
        <v>242</v>
      </c>
      <c r="N28">
        <v>72</v>
      </c>
      <c r="O28" s="1">
        <f t="shared" si="14"/>
        <v>0.2975206611570248</v>
      </c>
      <c r="R28" s="1">
        <v>3</v>
      </c>
      <c r="S28">
        <v>272</v>
      </c>
      <c r="T28">
        <v>78</v>
      </c>
      <c r="U28" s="1">
        <f t="shared" si="15"/>
        <v>0.28676470588235292</v>
      </c>
      <c r="W28" s="1">
        <v>3</v>
      </c>
      <c r="X28">
        <v>235</v>
      </c>
      <c r="Y28">
        <v>78</v>
      </c>
      <c r="Z28" s="1">
        <f t="shared" si="16"/>
        <v>0.33191489361702126</v>
      </c>
      <c r="AB28" s="1">
        <v>3</v>
      </c>
      <c r="AC28">
        <v>268</v>
      </c>
      <c r="AD28">
        <v>108</v>
      </c>
      <c r="AE28" s="1">
        <f t="shared" si="17"/>
        <v>0.40298507462686567</v>
      </c>
    </row>
    <row r="29" spans="2:31" x14ac:dyDescent="0.2">
      <c r="B29" s="1">
        <v>4</v>
      </c>
      <c r="C29">
        <v>257</v>
      </c>
      <c r="D29">
        <v>86</v>
      </c>
      <c r="E29" s="1">
        <f t="shared" si="12"/>
        <v>0.33463035019455251</v>
      </c>
      <c r="G29" s="1">
        <v>4</v>
      </c>
      <c r="H29" s="2">
        <v>259</v>
      </c>
      <c r="I29" s="2">
        <v>89</v>
      </c>
      <c r="J29" s="1">
        <f t="shared" si="13"/>
        <v>0.34362934362934361</v>
      </c>
      <c r="L29" s="1">
        <v>4</v>
      </c>
      <c r="M29">
        <v>248</v>
      </c>
      <c r="N29">
        <v>45</v>
      </c>
      <c r="O29" s="1">
        <f t="shared" si="14"/>
        <v>0.18145161290322581</v>
      </c>
      <c r="R29" s="1">
        <v>4</v>
      </c>
      <c r="S29">
        <v>251</v>
      </c>
      <c r="T29">
        <v>35</v>
      </c>
      <c r="U29" s="1">
        <f t="shared" si="15"/>
        <v>0.1394422310756972</v>
      </c>
      <c r="W29" s="1">
        <v>4</v>
      </c>
      <c r="X29">
        <v>241</v>
      </c>
      <c r="Y29">
        <v>31</v>
      </c>
      <c r="Z29" s="1">
        <f t="shared" si="16"/>
        <v>0.12863070539419086</v>
      </c>
      <c r="AB29" s="1">
        <v>4</v>
      </c>
      <c r="AC29">
        <v>245</v>
      </c>
      <c r="AD29">
        <v>27</v>
      </c>
      <c r="AE29" s="1">
        <f t="shared" si="17"/>
        <v>0.11020408163265306</v>
      </c>
    </row>
    <row r="30" spans="2:31" x14ac:dyDescent="0.2">
      <c r="B30" s="1">
        <v>5</v>
      </c>
      <c r="C30">
        <v>241</v>
      </c>
      <c r="D30" s="1">
        <v>0</v>
      </c>
      <c r="E30" s="1">
        <f t="shared" si="12"/>
        <v>0</v>
      </c>
      <c r="G30" s="1">
        <v>5</v>
      </c>
      <c r="H30" s="2">
        <v>245</v>
      </c>
      <c r="I30" s="2">
        <v>1</v>
      </c>
      <c r="J30" s="1">
        <f t="shared" si="13"/>
        <v>4.0816326530612249E-3</v>
      </c>
      <c r="L30" s="1">
        <v>5</v>
      </c>
      <c r="M30">
        <v>227</v>
      </c>
      <c r="N30">
        <v>1</v>
      </c>
      <c r="O30" s="1">
        <f t="shared" si="14"/>
        <v>4.4052863436123352E-3</v>
      </c>
      <c r="R30" s="1">
        <v>5</v>
      </c>
      <c r="S30">
        <v>239</v>
      </c>
      <c r="T30">
        <v>0</v>
      </c>
      <c r="U30" s="1">
        <f t="shared" si="15"/>
        <v>0</v>
      </c>
      <c r="W30" s="1">
        <v>5</v>
      </c>
      <c r="X30">
        <v>209</v>
      </c>
      <c r="Y30">
        <v>0</v>
      </c>
      <c r="Z30" s="1">
        <f t="shared" si="16"/>
        <v>0</v>
      </c>
      <c r="AB30" s="1">
        <v>5</v>
      </c>
      <c r="AC30">
        <v>264</v>
      </c>
      <c r="AD30">
        <v>0</v>
      </c>
      <c r="AE30" s="1">
        <f t="shared" si="17"/>
        <v>0</v>
      </c>
    </row>
    <row r="31" spans="2:31" x14ac:dyDescent="0.2">
      <c r="B31" s="1">
        <v>6</v>
      </c>
      <c r="C31">
        <v>121</v>
      </c>
      <c r="D31" s="1">
        <v>0</v>
      </c>
      <c r="E31" s="1">
        <f t="shared" si="12"/>
        <v>0</v>
      </c>
      <c r="G31" s="1">
        <v>6</v>
      </c>
      <c r="H31" s="2">
        <v>133</v>
      </c>
      <c r="I31" s="1">
        <v>0</v>
      </c>
      <c r="J31" s="1">
        <f t="shared" si="13"/>
        <v>0</v>
      </c>
      <c r="L31" s="1">
        <v>6</v>
      </c>
      <c r="M31">
        <v>124</v>
      </c>
      <c r="N31">
        <v>1</v>
      </c>
      <c r="O31" s="1">
        <f t="shared" si="14"/>
        <v>8.0645161290322578E-3</v>
      </c>
      <c r="R31" s="1">
        <v>6</v>
      </c>
      <c r="S31">
        <v>136</v>
      </c>
      <c r="T31">
        <v>0</v>
      </c>
      <c r="U31" s="1">
        <f t="shared" si="15"/>
        <v>0</v>
      </c>
      <c r="W31" s="1">
        <v>6</v>
      </c>
      <c r="X31">
        <v>78</v>
      </c>
      <c r="Y31">
        <v>0</v>
      </c>
      <c r="Z31" s="1">
        <f t="shared" si="16"/>
        <v>0</v>
      </c>
      <c r="AB31" s="1">
        <v>6</v>
      </c>
      <c r="AC31">
        <v>188</v>
      </c>
      <c r="AD31">
        <v>0</v>
      </c>
      <c r="AE31" s="1">
        <f t="shared" si="17"/>
        <v>0</v>
      </c>
    </row>
    <row r="32" spans="2:31" x14ac:dyDescent="0.2">
      <c r="B32" s="1" t="s">
        <v>1</v>
      </c>
      <c r="C32" s="1">
        <f>SUM(C26:C31)</f>
        <v>1475</v>
      </c>
      <c r="D32" s="1">
        <f>SUM(D26:D31)</f>
        <v>281</v>
      </c>
      <c r="E32" s="1">
        <f t="shared" si="12"/>
        <v>0.19050847457627118</v>
      </c>
      <c r="G32" s="1" t="s">
        <v>1</v>
      </c>
      <c r="H32" s="1">
        <f>SUM(H26:H31)</f>
        <v>1506</v>
      </c>
      <c r="I32" s="1">
        <f>SUM(I26:I31)</f>
        <v>263</v>
      </c>
      <c r="J32" s="1">
        <f t="shared" si="13"/>
        <v>0.17463479415670652</v>
      </c>
      <c r="L32" s="1" t="s">
        <v>1</v>
      </c>
      <c r="M32" s="1">
        <f>SUM(M26:M31)</f>
        <v>1316</v>
      </c>
      <c r="N32" s="1">
        <f>SUM(N26:N31)</f>
        <v>180</v>
      </c>
      <c r="O32" s="1">
        <f t="shared" si="14"/>
        <v>0.13677811550151975</v>
      </c>
      <c r="R32" s="1" t="s">
        <v>1</v>
      </c>
      <c r="S32" s="1">
        <f>SUM(S26:S31)</f>
        <v>1387</v>
      </c>
      <c r="T32" s="1">
        <f>SUM(T26:T31)</f>
        <v>127</v>
      </c>
      <c r="U32" s="1">
        <f t="shared" si="15"/>
        <v>9.1564527757750536E-2</v>
      </c>
      <c r="W32" s="1" t="s">
        <v>1</v>
      </c>
      <c r="X32" s="1">
        <f>SUM(X26:X31)</f>
        <v>1190</v>
      </c>
      <c r="Y32" s="1">
        <f>SUM(Y26:Y31)</f>
        <v>121</v>
      </c>
      <c r="Z32" s="1">
        <f t="shared" si="16"/>
        <v>0.10168067226890756</v>
      </c>
      <c r="AB32" s="1" t="s">
        <v>1</v>
      </c>
      <c r="AC32" s="1">
        <f>SUM(AC26:AC31)</f>
        <v>1482</v>
      </c>
      <c r="AD32" s="1">
        <f>SUM(AD26:AD31)</f>
        <v>167</v>
      </c>
      <c r="AE32" s="1">
        <f t="shared" si="17"/>
        <v>0.1126855600539811</v>
      </c>
    </row>
    <row r="33" spans="1:31" x14ac:dyDescent="0.2">
      <c r="T33" s="2"/>
      <c r="U33" s="2"/>
      <c r="V33" s="2"/>
    </row>
    <row r="34" spans="1:31" x14ac:dyDescent="0.2">
      <c r="A34" s="7" t="s">
        <v>9</v>
      </c>
      <c r="B34" s="7" t="s">
        <v>25</v>
      </c>
      <c r="C34" s="7"/>
      <c r="D34" s="7"/>
      <c r="E34" s="7"/>
      <c r="F34" s="7"/>
      <c r="G34" s="7" t="s">
        <v>26</v>
      </c>
      <c r="H34" s="7"/>
      <c r="I34" s="7"/>
      <c r="J34" s="7"/>
      <c r="K34" s="7"/>
      <c r="L34" s="7" t="s">
        <v>27</v>
      </c>
      <c r="M34" s="7"/>
      <c r="N34" s="7"/>
      <c r="O34" s="7"/>
      <c r="P34" s="7"/>
      <c r="Q34" s="7"/>
      <c r="R34" s="7" t="s">
        <v>19</v>
      </c>
      <c r="S34" s="7"/>
      <c r="T34" s="7"/>
      <c r="U34" s="7"/>
      <c r="V34" s="7"/>
      <c r="W34" s="7" t="s">
        <v>20</v>
      </c>
      <c r="X34" s="7"/>
      <c r="Y34" s="7"/>
      <c r="Z34" s="7"/>
      <c r="AA34" s="10"/>
      <c r="AB34" s="7" t="s">
        <v>21</v>
      </c>
      <c r="AC34" s="7"/>
      <c r="AD34" s="7"/>
      <c r="AE34" s="7"/>
    </row>
    <row r="35" spans="1:31" x14ac:dyDescent="0.2">
      <c r="A35" s="4"/>
      <c r="B35" s="5" t="s">
        <v>0</v>
      </c>
      <c r="C35" s="5" t="s">
        <v>2</v>
      </c>
      <c r="D35" s="5" t="s">
        <v>16</v>
      </c>
      <c r="E35" s="5" t="s">
        <v>17</v>
      </c>
      <c r="F35" s="4"/>
      <c r="G35" s="5" t="s">
        <v>0</v>
      </c>
      <c r="H35" s="5" t="s">
        <v>2</v>
      </c>
      <c r="I35" s="5" t="s">
        <v>16</v>
      </c>
      <c r="J35" s="5" t="s">
        <v>17</v>
      </c>
      <c r="K35" s="4"/>
      <c r="L35" s="5" t="s">
        <v>0</v>
      </c>
      <c r="M35" s="5" t="s">
        <v>2</v>
      </c>
      <c r="N35" s="5" t="s">
        <v>16</v>
      </c>
      <c r="O35" s="5" t="s">
        <v>17</v>
      </c>
      <c r="P35" s="4"/>
      <c r="Q35" s="4"/>
      <c r="R35" s="5" t="s">
        <v>0</v>
      </c>
      <c r="S35" s="5" t="s">
        <v>2</v>
      </c>
      <c r="T35" s="5" t="s">
        <v>16</v>
      </c>
      <c r="U35" s="5" t="s">
        <v>17</v>
      </c>
      <c r="V35" s="4"/>
      <c r="W35" s="5" t="s">
        <v>0</v>
      </c>
      <c r="X35" s="5" t="s">
        <v>2</v>
      </c>
      <c r="Y35" s="5" t="s">
        <v>16</v>
      </c>
      <c r="Z35" s="5" t="s">
        <v>17</v>
      </c>
      <c r="AA35" s="4"/>
      <c r="AB35" s="5" t="s">
        <v>0</v>
      </c>
      <c r="AC35" s="5" t="s">
        <v>2</v>
      </c>
      <c r="AD35" s="5" t="s">
        <v>16</v>
      </c>
      <c r="AE35" s="5" t="s">
        <v>17</v>
      </c>
    </row>
    <row r="36" spans="1:31" x14ac:dyDescent="0.2">
      <c r="A36" s="4"/>
      <c r="B36" s="5">
        <v>1</v>
      </c>
      <c r="C36" s="4">
        <f>AVERAGE(C6,H6,M6)</f>
        <v>260.66666666666669</v>
      </c>
      <c r="D36" s="4">
        <f>AVERAGE(D6,I6,N6)</f>
        <v>35.666666666666664</v>
      </c>
      <c r="E36" s="5">
        <f>D36/C36</f>
        <v>0.13682864450127874</v>
      </c>
      <c r="F36" s="4"/>
      <c r="G36" s="5">
        <v>1</v>
      </c>
      <c r="H36" s="6">
        <f t="shared" ref="H36:H41" si="18">AVERAGE(C16,H16,M16)</f>
        <v>321</v>
      </c>
      <c r="I36" s="6">
        <f>AVERAGE(D16,I16,N16)</f>
        <v>45</v>
      </c>
      <c r="J36" s="5">
        <f>I36/H36</f>
        <v>0.14018691588785046</v>
      </c>
      <c r="K36" s="4"/>
      <c r="L36" s="5">
        <v>1</v>
      </c>
      <c r="M36" s="4">
        <f>AVERAGE(C26,H26,M26)</f>
        <v>269.66666666666669</v>
      </c>
      <c r="N36" s="4">
        <f>AVERAGE(D26,I26,N26)</f>
        <v>38</v>
      </c>
      <c r="O36" s="5">
        <f>N36/M36</f>
        <v>0.14091470951792334</v>
      </c>
      <c r="P36" s="4"/>
      <c r="Q36" s="4"/>
      <c r="R36" s="5">
        <v>1</v>
      </c>
      <c r="S36" s="4">
        <f>AVERAGE(S6,X6,AC6)</f>
        <v>260.66666666666669</v>
      </c>
      <c r="T36" s="4">
        <f>AVERAGE(T6,Y6,AD6)</f>
        <v>13</v>
      </c>
      <c r="U36" s="5">
        <f>T36/S36</f>
        <v>4.9872122762148335E-2</v>
      </c>
      <c r="V36" s="4"/>
      <c r="W36" s="5">
        <v>1</v>
      </c>
      <c r="X36" s="6">
        <f t="shared" ref="X36:X41" si="19">AVERAGE(S16,X16,AC16)</f>
        <v>264.66666666666669</v>
      </c>
      <c r="Y36" s="6">
        <f>AVERAGE(T16,Y16,AD16)</f>
        <v>7</v>
      </c>
      <c r="Z36" s="5">
        <f>Y36/X36</f>
        <v>2.6448362720403022E-2</v>
      </c>
      <c r="AA36" s="4"/>
      <c r="AB36" s="5">
        <v>1</v>
      </c>
      <c r="AC36" s="4">
        <f>AVERAGE(S26,X26,AC26)</f>
        <v>246.33333333333334</v>
      </c>
      <c r="AD36" s="4">
        <f>AVERAGE(T26,Y26,AD26)</f>
        <v>11.666666666666666</v>
      </c>
      <c r="AE36" s="5">
        <f>AD36/AC36</f>
        <v>4.7361299052774017E-2</v>
      </c>
    </row>
    <row r="37" spans="1:31" x14ac:dyDescent="0.2">
      <c r="A37" s="4"/>
      <c r="B37" s="5">
        <v>2</v>
      </c>
      <c r="C37" s="4">
        <f t="shared" ref="C37:D41" si="20">AVERAGE(C7,H7,M7)</f>
        <v>254.66666666666666</v>
      </c>
      <c r="D37" s="4">
        <f t="shared" si="20"/>
        <v>41</v>
      </c>
      <c r="E37" s="5">
        <f t="shared" ref="E37:E43" si="21">D37/C37</f>
        <v>0.16099476439790578</v>
      </c>
      <c r="F37" s="4"/>
      <c r="G37" s="5">
        <v>2</v>
      </c>
      <c r="H37" s="6">
        <f t="shared" si="18"/>
        <v>333.66666666666669</v>
      </c>
      <c r="I37" s="6">
        <f t="shared" ref="I37:I41" si="22">AVERAGE(D17,I17,N17)</f>
        <v>28.666666666666668</v>
      </c>
      <c r="J37" s="5">
        <f t="shared" ref="J37:J43" si="23">I37/H37</f>
        <v>8.5914085914085919E-2</v>
      </c>
      <c r="K37" s="4"/>
      <c r="L37" s="5">
        <v>2</v>
      </c>
      <c r="M37" s="4">
        <f t="shared" ref="M37:N41" si="24">AVERAGE(C27,H27,M27)</f>
        <v>274</v>
      </c>
      <c r="N37" s="4">
        <f t="shared" si="24"/>
        <v>23</v>
      </c>
      <c r="O37" s="5">
        <f t="shared" ref="O37:O43" si="25">N37/M37</f>
        <v>8.3941605839416053E-2</v>
      </c>
      <c r="P37" s="4"/>
      <c r="Q37" s="4"/>
      <c r="R37" s="5">
        <v>2</v>
      </c>
      <c r="S37" s="4">
        <f t="shared" ref="S37:T41" si="26">AVERAGE(S7,X7,AC7)</f>
        <v>264.33333333333331</v>
      </c>
      <c r="T37" s="4">
        <f t="shared" si="26"/>
        <v>32.333333333333336</v>
      </c>
      <c r="U37" s="5">
        <f t="shared" ref="U37:U43" si="27">T37/S37</f>
        <v>0.12232030264817152</v>
      </c>
      <c r="V37" s="4"/>
      <c r="W37" s="5">
        <v>2</v>
      </c>
      <c r="X37" s="6">
        <f t="shared" si="19"/>
        <v>247.33333333333334</v>
      </c>
      <c r="Y37" s="6">
        <f t="shared" ref="Y37:Y41" si="28">AVERAGE(T17,Y17,AD17)</f>
        <v>5.666666666666667</v>
      </c>
      <c r="Z37" s="5">
        <f t="shared" ref="Z37:Z43" si="29">Y37/X37</f>
        <v>2.2911051212938006E-2</v>
      </c>
      <c r="AA37" s="4"/>
      <c r="AB37" s="5">
        <v>2</v>
      </c>
      <c r="AC37" s="4">
        <f t="shared" ref="AC37:AD41" si="30">AVERAGE(S27,X27,AC27)</f>
        <v>231.33333333333334</v>
      </c>
      <c r="AD37" s="4">
        <f t="shared" si="30"/>
        <v>7.666666666666667</v>
      </c>
      <c r="AE37" s="5">
        <f t="shared" ref="AE37:AE43" si="31">AD37/AC37</f>
        <v>3.3141210374639768E-2</v>
      </c>
    </row>
    <row r="38" spans="1:31" x14ac:dyDescent="0.2">
      <c r="A38" s="4"/>
      <c r="B38" s="5">
        <v>3</v>
      </c>
      <c r="C38" s="4">
        <f t="shared" si="20"/>
        <v>254</v>
      </c>
      <c r="D38" s="4">
        <f t="shared" si="20"/>
        <v>134</v>
      </c>
      <c r="E38" s="5">
        <f t="shared" si="21"/>
        <v>0.52755905511811019</v>
      </c>
      <c r="F38" s="4"/>
      <c r="G38" s="5">
        <v>3</v>
      </c>
      <c r="H38" s="6">
        <f t="shared" si="18"/>
        <v>316.66666666666669</v>
      </c>
      <c r="I38" s="6">
        <f t="shared" si="22"/>
        <v>118.33333333333333</v>
      </c>
      <c r="J38" s="5">
        <f t="shared" si="23"/>
        <v>0.37368421052631573</v>
      </c>
      <c r="K38" s="4"/>
      <c r="L38" s="5">
        <v>3</v>
      </c>
      <c r="M38" s="4">
        <f t="shared" si="24"/>
        <v>270.33333333333331</v>
      </c>
      <c r="N38" s="4">
        <f t="shared" si="24"/>
        <v>106</v>
      </c>
      <c r="O38" s="5">
        <f t="shared" si="25"/>
        <v>0.39210850801479658</v>
      </c>
      <c r="P38" s="4"/>
      <c r="Q38" s="4"/>
      <c r="R38" s="5">
        <v>3</v>
      </c>
      <c r="S38" s="4">
        <f t="shared" si="26"/>
        <v>273.66666666666669</v>
      </c>
      <c r="T38" s="4">
        <f t="shared" si="26"/>
        <v>80.333333333333329</v>
      </c>
      <c r="U38" s="5">
        <f t="shared" si="27"/>
        <v>0.29354445797807549</v>
      </c>
      <c r="V38" s="4"/>
      <c r="W38" s="5">
        <v>3</v>
      </c>
      <c r="X38" s="6">
        <f t="shared" si="19"/>
        <v>251.66666666666666</v>
      </c>
      <c r="Y38" s="6">
        <f t="shared" si="28"/>
        <v>83.666666666666671</v>
      </c>
      <c r="Z38" s="5">
        <f t="shared" si="29"/>
        <v>0.33245033112582784</v>
      </c>
      <c r="AA38" s="4"/>
      <c r="AB38" s="5">
        <v>3</v>
      </c>
      <c r="AC38" s="4">
        <f t="shared" si="30"/>
        <v>258.33333333333331</v>
      </c>
      <c r="AD38" s="4">
        <f t="shared" si="30"/>
        <v>88</v>
      </c>
      <c r="AE38" s="5">
        <f t="shared" si="31"/>
        <v>0.34064516129032263</v>
      </c>
    </row>
    <row r="39" spans="1:31" x14ac:dyDescent="0.2">
      <c r="A39" s="4"/>
      <c r="B39" s="5">
        <v>4</v>
      </c>
      <c r="C39" s="4">
        <f t="shared" si="20"/>
        <v>245</v>
      </c>
      <c r="D39" s="4">
        <f t="shared" si="20"/>
        <v>56</v>
      </c>
      <c r="E39" s="5">
        <f t="shared" si="21"/>
        <v>0.22857142857142856</v>
      </c>
      <c r="F39" s="4"/>
      <c r="G39" s="5">
        <v>4</v>
      </c>
      <c r="H39" s="6">
        <f t="shared" si="18"/>
        <v>296</v>
      </c>
      <c r="I39" s="6">
        <f t="shared" si="22"/>
        <v>67.333333333333329</v>
      </c>
      <c r="J39" s="5">
        <f t="shared" si="23"/>
        <v>0.22747747747747746</v>
      </c>
      <c r="K39" s="4"/>
      <c r="L39" s="5">
        <v>4</v>
      </c>
      <c r="M39" s="4">
        <f t="shared" si="24"/>
        <v>254.66666666666666</v>
      </c>
      <c r="N39" s="4">
        <f t="shared" si="24"/>
        <v>73.333333333333329</v>
      </c>
      <c r="O39" s="5">
        <f t="shared" si="25"/>
        <v>0.28795811518324604</v>
      </c>
      <c r="P39" s="4"/>
      <c r="Q39" s="4"/>
      <c r="R39" s="5">
        <v>4</v>
      </c>
      <c r="S39" s="4">
        <f t="shared" si="26"/>
        <v>254.33333333333334</v>
      </c>
      <c r="T39" s="4">
        <f t="shared" si="26"/>
        <v>11.333333333333334</v>
      </c>
      <c r="U39" s="5">
        <f t="shared" si="27"/>
        <v>4.456094364351245E-2</v>
      </c>
      <c r="V39" s="4"/>
      <c r="W39" s="5">
        <v>4</v>
      </c>
      <c r="X39" s="6">
        <f t="shared" si="19"/>
        <v>238.33333333333334</v>
      </c>
      <c r="Y39" s="6">
        <f t="shared" si="28"/>
        <v>29.666666666666668</v>
      </c>
      <c r="Z39" s="5">
        <f t="shared" si="29"/>
        <v>0.12447552447552447</v>
      </c>
      <c r="AA39" s="4"/>
      <c r="AB39" s="5">
        <v>4</v>
      </c>
      <c r="AC39" s="4">
        <f t="shared" si="30"/>
        <v>245.66666666666666</v>
      </c>
      <c r="AD39" s="4">
        <f t="shared" si="30"/>
        <v>31</v>
      </c>
      <c r="AE39" s="5">
        <f t="shared" si="31"/>
        <v>0.12618724559023067</v>
      </c>
    </row>
    <row r="40" spans="1:31" x14ac:dyDescent="0.2">
      <c r="A40" s="4"/>
      <c r="B40" s="5">
        <v>5</v>
      </c>
      <c r="C40" s="4">
        <f t="shared" si="20"/>
        <v>230.66666666666666</v>
      </c>
      <c r="D40" s="4">
        <f t="shared" si="20"/>
        <v>2.6666666666666665</v>
      </c>
      <c r="E40" s="5">
        <f t="shared" si="21"/>
        <v>1.1560693641618497E-2</v>
      </c>
      <c r="F40" s="4"/>
      <c r="G40" s="5">
        <v>5</v>
      </c>
      <c r="H40" s="6">
        <f t="shared" si="18"/>
        <v>304.33333333333331</v>
      </c>
      <c r="I40" s="6">
        <f t="shared" si="22"/>
        <v>0.33333333333333331</v>
      </c>
      <c r="J40" s="5">
        <f t="shared" si="23"/>
        <v>1.0952902519167579E-3</v>
      </c>
      <c r="K40" s="4"/>
      <c r="L40" s="5">
        <v>5</v>
      </c>
      <c r="M40" s="4">
        <f t="shared" si="24"/>
        <v>237.66666666666666</v>
      </c>
      <c r="N40" s="4">
        <f t="shared" si="24"/>
        <v>0.66666666666666663</v>
      </c>
      <c r="O40" s="5">
        <f t="shared" si="25"/>
        <v>2.8050490883590462E-3</v>
      </c>
      <c r="P40" s="4"/>
      <c r="Q40" s="4"/>
      <c r="R40" s="5">
        <v>5</v>
      </c>
      <c r="S40" s="4">
        <f t="shared" si="26"/>
        <v>250.66666666666666</v>
      </c>
      <c r="T40" s="4">
        <f t="shared" si="26"/>
        <v>0</v>
      </c>
      <c r="U40" s="5">
        <f t="shared" si="27"/>
        <v>0</v>
      </c>
      <c r="V40" s="4"/>
      <c r="W40" s="5">
        <v>5</v>
      </c>
      <c r="X40" s="6">
        <f t="shared" si="19"/>
        <v>243.33333333333334</v>
      </c>
      <c r="Y40" s="6">
        <f t="shared" si="28"/>
        <v>0.66666666666666663</v>
      </c>
      <c r="Z40" s="5">
        <f t="shared" si="29"/>
        <v>2.7397260273972599E-3</v>
      </c>
      <c r="AA40" s="4"/>
      <c r="AB40" s="5">
        <v>5</v>
      </c>
      <c r="AC40" s="4">
        <f t="shared" si="30"/>
        <v>237.33333333333334</v>
      </c>
      <c r="AD40" s="4">
        <f t="shared" si="30"/>
        <v>0</v>
      </c>
      <c r="AE40" s="5">
        <f t="shared" si="31"/>
        <v>0</v>
      </c>
    </row>
    <row r="41" spans="1:31" x14ac:dyDescent="0.2">
      <c r="A41" s="4"/>
      <c r="B41" s="5">
        <v>6</v>
      </c>
      <c r="C41" s="4">
        <f t="shared" si="20"/>
        <v>95.666666666666671</v>
      </c>
      <c r="D41" s="4">
        <f t="shared" si="20"/>
        <v>4.666666666666667</v>
      </c>
      <c r="E41" s="5">
        <f t="shared" si="21"/>
        <v>4.878048780487805E-2</v>
      </c>
      <c r="F41" s="4"/>
      <c r="G41" s="5">
        <v>6</v>
      </c>
      <c r="H41" s="6">
        <f t="shared" si="18"/>
        <v>184</v>
      </c>
      <c r="I41" s="6">
        <f t="shared" si="22"/>
        <v>0.33333333333333331</v>
      </c>
      <c r="J41" s="5">
        <f t="shared" si="23"/>
        <v>1.8115942028985505E-3</v>
      </c>
      <c r="K41" s="4"/>
      <c r="L41" s="5">
        <v>6</v>
      </c>
      <c r="M41" s="4">
        <f t="shared" si="24"/>
        <v>126</v>
      </c>
      <c r="N41" s="4">
        <f t="shared" si="24"/>
        <v>0.33333333333333331</v>
      </c>
      <c r="O41" s="5">
        <f t="shared" si="25"/>
        <v>2.6455026455026454E-3</v>
      </c>
      <c r="P41" s="4"/>
      <c r="Q41" s="4"/>
      <c r="R41" s="5">
        <v>6</v>
      </c>
      <c r="S41" s="4">
        <f t="shared" si="26"/>
        <v>146.66666666666666</v>
      </c>
      <c r="T41" s="4">
        <f t="shared" si="26"/>
        <v>0</v>
      </c>
      <c r="U41" s="5">
        <f t="shared" si="27"/>
        <v>0</v>
      </c>
      <c r="V41" s="4"/>
      <c r="W41" s="5">
        <v>6</v>
      </c>
      <c r="X41" s="6">
        <f t="shared" si="19"/>
        <v>129</v>
      </c>
      <c r="Y41" s="6">
        <f t="shared" si="28"/>
        <v>0</v>
      </c>
      <c r="Z41" s="5">
        <f t="shared" si="29"/>
        <v>0</v>
      </c>
      <c r="AA41" s="4"/>
      <c r="AB41" s="5">
        <v>6</v>
      </c>
      <c r="AC41" s="4">
        <f t="shared" si="30"/>
        <v>134</v>
      </c>
      <c r="AD41" s="4">
        <f t="shared" si="30"/>
        <v>0</v>
      </c>
      <c r="AE41" s="5">
        <f t="shared" si="31"/>
        <v>0</v>
      </c>
    </row>
    <row r="42" spans="1:31" x14ac:dyDescent="0.2">
      <c r="A42" s="4"/>
      <c r="B42" s="5" t="s">
        <v>1</v>
      </c>
      <c r="C42" s="5">
        <f>SUM(C36:C41)</f>
        <v>1340.6666666666667</v>
      </c>
      <c r="D42" s="5">
        <f>SUM(D36:D41)</f>
        <v>274</v>
      </c>
      <c r="E42" s="5">
        <f t="shared" si="21"/>
        <v>0.20437593237195423</v>
      </c>
      <c r="F42" s="4"/>
      <c r="G42" s="5" t="s">
        <v>1</v>
      </c>
      <c r="H42" s="5">
        <f>SUM(H36:H41)</f>
        <v>1755.6666666666667</v>
      </c>
      <c r="I42" s="5">
        <f>SUM(I36:I41)</f>
        <v>259.99999999999994</v>
      </c>
      <c r="J42" s="5">
        <f t="shared" si="23"/>
        <v>0.14809189291816971</v>
      </c>
      <c r="K42" s="4"/>
      <c r="L42" s="5" t="s">
        <v>1</v>
      </c>
      <c r="M42" s="5">
        <f>SUM(M36:M41)</f>
        <v>1432.3333333333335</v>
      </c>
      <c r="N42" s="5">
        <f>SUM(N36:N41)</f>
        <v>241.33333333333331</v>
      </c>
      <c r="O42" s="5">
        <f t="shared" si="25"/>
        <v>0.16848964393763088</v>
      </c>
      <c r="P42" s="4"/>
      <c r="Q42" s="4"/>
      <c r="R42" s="5" t="s">
        <v>1</v>
      </c>
      <c r="S42" s="5">
        <f>SUM(S36:S41)</f>
        <v>1450.3333333333335</v>
      </c>
      <c r="T42" s="5">
        <f>SUM(T36:T41)</f>
        <v>137</v>
      </c>
      <c r="U42" s="5">
        <f t="shared" si="27"/>
        <v>9.4461043438290038E-2</v>
      </c>
      <c r="V42" s="4"/>
      <c r="W42" s="5" t="s">
        <v>1</v>
      </c>
      <c r="X42" s="5">
        <f>SUM(X36:X41)</f>
        <v>1374.3333333333333</v>
      </c>
      <c r="Y42" s="5">
        <f>SUM(Y36:Y41)</f>
        <v>126.66666666666669</v>
      </c>
      <c r="Z42" s="5">
        <f t="shared" si="29"/>
        <v>9.2165898617511538E-2</v>
      </c>
      <c r="AA42" s="4"/>
      <c r="AB42" s="5" t="s">
        <v>1</v>
      </c>
      <c r="AC42" s="5">
        <f>SUM(AC36:AC41)</f>
        <v>1353</v>
      </c>
      <c r="AD42" s="5">
        <f>SUM(AD36:AD41)</f>
        <v>138.33333333333331</v>
      </c>
      <c r="AE42" s="5">
        <f t="shared" si="31"/>
        <v>0.10224193151022418</v>
      </c>
    </row>
    <row r="43" spans="1:31" x14ac:dyDescent="0.2">
      <c r="A43" s="4"/>
      <c r="B43" s="4" t="s">
        <v>22</v>
      </c>
      <c r="C43" s="11">
        <f>C38+C39</f>
        <v>499</v>
      </c>
      <c r="D43" s="11">
        <f>D38+D39</f>
        <v>190</v>
      </c>
      <c r="E43" s="5">
        <f t="shared" si="21"/>
        <v>0.38076152304609218</v>
      </c>
      <c r="F43" s="3"/>
      <c r="G43" s="4" t="s">
        <v>22</v>
      </c>
      <c r="H43" s="11">
        <f>H38+H39</f>
        <v>612.66666666666674</v>
      </c>
      <c r="I43" s="11">
        <f>I38+I39</f>
        <v>185.66666666666666</v>
      </c>
      <c r="J43" s="5">
        <f t="shared" si="23"/>
        <v>0.30304678998911855</v>
      </c>
      <c r="K43" s="4"/>
      <c r="L43" s="4" t="s">
        <v>22</v>
      </c>
      <c r="M43" s="11">
        <f>M38+M39</f>
        <v>525</v>
      </c>
      <c r="N43" s="11">
        <f>N38+N39</f>
        <v>179.33333333333331</v>
      </c>
      <c r="O43" s="5">
        <f t="shared" si="25"/>
        <v>0.34158730158730155</v>
      </c>
      <c r="P43" s="4"/>
      <c r="Q43" s="4"/>
      <c r="R43" s="4" t="s">
        <v>22</v>
      </c>
      <c r="S43" s="11">
        <f>S38+S39</f>
        <v>528</v>
      </c>
      <c r="T43" s="11">
        <f>T38+T39</f>
        <v>91.666666666666657</v>
      </c>
      <c r="U43" s="5">
        <f t="shared" si="27"/>
        <v>0.1736111111111111</v>
      </c>
      <c r="V43" s="4"/>
      <c r="W43" s="4" t="s">
        <v>22</v>
      </c>
      <c r="X43" s="11">
        <f>X38+X39</f>
        <v>490</v>
      </c>
      <c r="Y43" s="11">
        <f>Y38+Y39</f>
        <v>113.33333333333334</v>
      </c>
      <c r="Z43" s="5">
        <f t="shared" si="29"/>
        <v>0.23129251700680273</v>
      </c>
      <c r="AA43" s="4"/>
      <c r="AB43" s="4" t="s">
        <v>22</v>
      </c>
      <c r="AC43" s="11">
        <f>AC38+AC39</f>
        <v>504</v>
      </c>
      <c r="AD43" s="11">
        <f>AD38+AD39</f>
        <v>119</v>
      </c>
      <c r="AE43" s="5">
        <f t="shared" si="31"/>
        <v>0.2361111111111111</v>
      </c>
    </row>
    <row r="44" spans="1:31" x14ac:dyDescent="0.2">
      <c r="A44" s="4"/>
      <c r="B44" s="9" t="s">
        <v>37</v>
      </c>
      <c r="C44" s="9"/>
      <c r="D44" s="9"/>
      <c r="E44" s="9" t="s">
        <v>31</v>
      </c>
      <c r="F44" s="9"/>
      <c r="G44" s="9" t="s">
        <v>10</v>
      </c>
      <c r="H44" s="9"/>
      <c r="I44" s="7"/>
      <c r="J44" s="7" t="s">
        <v>11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2">
      <c r="A45" s="4"/>
      <c r="B45" s="5" t="s">
        <v>0</v>
      </c>
      <c r="C45" s="5" t="s">
        <v>2</v>
      </c>
      <c r="D45" s="5" t="s">
        <v>16</v>
      </c>
      <c r="E45" s="5" t="s">
        <v>17</v>
      </c>
      <c r="F45" s="4"/>
      <c r="G45" s="5" t="s">
        <v>0</v>
      </c>
      <c r="H45" s="5" t="s">
        <v>2</v>
      </c>
      <c r="I45" s="5" t="s">
        <v>16</v>
      </c>
      <c r="J45" s="5" t="s">
        <v>17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2">
      <c r="A46" s="4"/>
      <c r="B46" s="5">
        <v>1</v>
      </c>
      <c r="C46" s="6">
        <f>AVERAGE(C36,H36,M36)</f>
        <v>283.77777777777783</v>
      </c>
      <c r="D46" s="6">
        <f>AVERAGE(D36,I36,N36)</f>
        <v>39.55555555555555</v>
      </c>
      <c r="E46" s="5">
        <f>D46/C46</f>
        <v>0.13938919342208297</v>
      </c>
      <c r="F46" s="4"/>
      <c r="G46" s="5">
        <v>1</v>
      </c>
      <c r="H46" s="6">
        <f>AVERAGE(S36,X36,AC36)</f>
        <v>257.22222222222223</v>
      </c>
      <c r="I46" s="6">
        <f>AVERAGE(T36,Y36,AD36)</f>
        <v>10.555555555555555</v>
      </c>
      <c r="J46" s="5">
        <f>I46/H46</f>
        <v>4.1036717062634988E-2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2">
      <c r="A47" s="4"/>
      <c r="B47" s="5">
        <v>2</v>
      </c>
      <c r="C47" s="6">
        <f t="shared" ref="C47:D51" si="32">AVERAGE(C37,H37,M37)</f>
        <v>287.44444444444446</v>
      </c>
      <c r="D47" s="6">
        <f t="shared" si="32"/>
        <v>30.888888888888889</v>
      </c>
      <c r="E47" s="5">
        <f t="shared" ref="E47:E53" si="33">D47/C47</f>
        <v>0.10746037881716274</v>
      </c>
      <c r="F47" s="4"/>
      <c r="G47" s="5">
        <v>2</v>
      </c>
      <c r="H47" s="6">
        <f t="shared" ref="H47:I51" si="34">AVERAGE(S37,X37,AC37)</f>
        <v>247.66666666666666</v>
      </c>
      <c r="I47" s="6">
        <f t="shared" si="34"/>
        <v>15.222222222222221</v>
      </c>
      <c r="J47" s="5">
        <f t="shared" ref="J47:J53" si="35">I47/H47</f>
        <v>6.1462539255271419E-2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2">
      <c r="A48" s="4"/>
      <c r="B48" s="5">
        <v>3</v>
      </c>
      <c r="C48" s="6">
        <f t="shared" si="32"/>
        <v>280.33333333333331</v>
      </c>
      <c r="D48" s="6">
        <f t="shared" si="32"/>
        <v>119.44444444444444</v>
      </c>
      <c r="E48" s="5">
        <f t="shared" si="33"/>
        <v>0.42608006341656762</v>
      </c>
      <c r="F48" s="4"/>
      <c r="G48" s="5">
        <v>3</v>
      </c>
      <c r="H48" s="6">
        <f t="shared" si="34"/>
        <v>261.22222222222223</v>
      </c>
      <c r="I48" s="6">
        <f t="shared" si="34"/>
        <v>84</v>
      </c>
      <c r="J48" s="5">
        <f t="shared" si="35"/>
        <v>0.32156529136537643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2">
      <c r="A49" s="4"/>
      <c r="B49" s="5">
        <v>4</v>
      </c>
      <c r="C49" s="6">
        <f t="shared" si="32"/>
        <v>265.22222222222223</v>
      </c>
      <c r="D49" s="6">
        <f t="shared" si="32"/>
        <v>65.555555555555557</v>
      </c>
      <c r="E49" s="5">
        <f t="shared" si="33"/>
        <v>0.24717218265605362</v>
      </c>
      <c r="F49" s="4"/>
      <c r="G49" s="5">
        <v>4</v>
      </c>
      <c r="H49" s="6">
        <f t="shared" si="34"/>
        <v>246.11111111111111</v>
      </c>
      <c r="I49" s="6">
        <f t="shared" si="34"/>
        <v>24</v>
      </c>
      <c r="J49" s="5">
        <f t="shared" si="35"/>
        <v>9.7516930022573362E-2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2">
      <c r="A50" s="4"/>
      <c r="B50" s="5">
        <v>5</v>
      </c>
      <c r="C50" s="6">
        <f t="shared" si="32"/>
        <v>257.55555555555554</v>
      </c>
      <c r="D50" s="6">
        <f t="shared" si="32"/>
        <v>1.2222222222222221</v>
      </c>
      <c r="E50" s="5">
        <f t="shared" si="33"/>
        <v>4.7454702329594476E-3</v>
      </c>
      <c r="F50" s="4"/>
      <c r="G50" s="5">
        <v>5</v>
      </c>
      <c r="H50" s="6">
        <f t="shared" si="34"/>
        <v>243.7777777777778</v>
      </c>
      <c r="I50" s="6">
        <f t="shared" si="34"/>
        <v>0.22222222222222221</v>
      </c>
      <c r="J50" s="5">
        <f t="shared" si="35"/>
        <v>9.1157702825888775E-4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2">
      <c r="A51" s="4"/>
      <c r="B51" s="5">
        <v>6</v>
      </c>
      <c r="C51" s="6">
        <f t="shared" si="32"/>
        <v>135.22222222222223</v>
      </c>
      <c r="D51" s="6">
        <f t="shared" si="32"/>
        <v>1.7777777777777777</v>
      </c>
      <c r="E51" s="5">
        <f t="shared" si="33"/>
        <v>1.314708299096138E-2</v>
      </c>
      <c r="F51" s="4"/>
      <c r="G51" s="5">
        <v>6</v>
      </c>
      <c r="H51" s="6">
        <f t="shared" si="34"/>
        <v>136.55555555555554</v>
      </c>
      <c r="I51" s="6">
        <f t="shared" si="34"/>
        <v>0</v>
      </c>
      <c r="J51" s="5">
        <f t="shared" si="35"/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 t="s">
        <v>1</v>
      </c>
      <c r="Z51" s="4"/>
      <c r="AA51" s="4"/>
      <c r="AB51" s="4"/>
      <c r="AC51" s="4"/>
      <c r="AD51" s="4"/>
      <c r="AE51" s="4"/>
    </row>
    <row r="52" spans="1:31" x14ac:dyDescent="0.2">
      <c r="A52" s="4"/>
      <c r="B52" s="5" t="s">
        <v>1</v>
      </c>
      <c r="C52" s="5">
        <f>SUM(C46:C51)</f>
        <v>1509.5555555555557</v>
      </c>
      <c r="D52" s="5">
        <f>SUM(D46:D51)</f>
        <v>258.44444444444446</v>
      </c>
      <c r="E52" s="5">
        <f t="shared" si="33"/>
        <v>0.17120565287796261</v>
      </c>
      <c r="F52" s="4"/>
      <c r="G52" s="5" t="s">
        <v>1</v>
      </c>
      <c r="H52" s="5">
        <f>SUM(H46:H51)</f>
        <v>1392.5555555555557</v>
      </c>
      <c r="I52" s="5">
        <f>SUM(I46:I51)</f>
        <v>134</v>
      </c>
      <c r="J52" s="5">
        <f t="shared" si="35"/>
        <v>9.6225963456474897E-2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2">
      <c r="A53" s="4"/>
      <c r="B53" s="4" t="s">
        <v>22</v>
      </c>
      <c r="C53" s="11">
        <f>C48+C49</f>
        <v>545.55555555555554</v>
      </c>
      <c r="D53" s="11">
        <f>D48+D49</f>
        <v>185</v>
      </c>
      <c r="E53" s="5">
        <f t="shared" si="33"/>
        <v>0.33910386965376782</v>
      </c>
      <c r="F53" s="3"/>
      <c r="G53" s="4" t="s">
        <v>22</v>
      </c>
      <c r="H53" s="11">
        <f>H48+H49</f>
        <v>507.33333333333337</v>
      </c>
      <c r="I53" s="11">
        <f>I48+I49</f>
        <v>108</v>
      </c>
      <c r="J53" s="5">
        <f t="shared" si="35"/>
        <v>0.21287779237844939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2">
      <c r="A54" s="4"/>
      <c r="B54" s="4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2">
      <c r="A55" s="4"/>
      <c r="B55" s="7" t="s">
        <v>11</v>
      </c>
      <c r="C55" s="9" t="s">
        <v>31</v>
      </c>
      <c r="D55" s="9"/>
      <c r="E55" s="7"/>
      <c r="F55" s="9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2">
      <c r="A56" s="5" t="s">
        <v>0</v>
      </c>
      <c r="B56" s="4" t="s">
        <v>17</v>
      </c>
      <c r="C56" s="3" t="s">
        <v>17</v>
      </c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2">
      <c r="A57" s="5">
        <v>1</v>
      </c>
      <c r="B57" s="4">
        <v>4.1036717062634988E-2</v>
      </c>
      <c r="C57" s="3">
        <v>0.13938919342208297</v>
      </c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2">
      <c r="A58" s="5">
        <v>2</v>
      </c>
      <c r="B58" s="4">
        <v>6.1462539255271419E-2</v>
      </c>
      <c r="C58" s="3">
        <v>0.10746037881716274</v>
      </c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2">
      <c r="A59" s="5">
        <v>3</v>
      </c>
      <c r="B59" s="4">
        <v>0.32156529136537643</v>
      </c>
      <c r="C59" s="4">
        <v>0.42608006341656762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2">
      <c r="A60" s="5">
        <v>4</v>
      </c>
      <c r="B60" s="4">
        <v>9.7516930022573362E-2</v>
      </c>
      <c r="C60" s="4">
        <v>0.24717218265605362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2">
      <c r="A61" s="5">
        <v>5</v>
      </c>
      <c r="B61" s="4">
        <v>9.1157702825888775E-4</v>
      </c>
      <c r="C61" s="4">
        <v>4.7454702329594476E-3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2">
      <c r="A62" s="5">
        <v>6</v>
      </c>
      <c r="B62" s="4">
        <v>0</v>
      </c>
      <c r="C62" s="4">
        <v>1.314708299096138E-2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2">
      <c r="A63" s="5" t="s">
        <v>1</v>
      </c>
      <c r="B63" s="4">
        <v>9.6225963456474897E-2</v>
      </c>
      <c r="C63" s="4">
        <v>0.17120565287796261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2">
      <c r="A64" s="4" t="s">
        <v>22</v>
      </c>
      <c r="B64" s="4">
        <v>0.21287779237844939</v>
      </c>
      <c r="C64" s="4">
        <v>0.33910386965376782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2">
      <c r="A65" s="4"/>
      <c r="B65" s="7" t="s">
        <v>32</v>
      </c>
      <c r="C65" s="7" t="s">
        <v>33</v>
      </c>
      <c r="D65" s="7" t="s">
        <v>34</v>
      </c>
      <c r="E65" s="7"/>
      <c r="F65" s="7" t="s">
        <v>25</v>
      </c>
      <c r="G65" s="7" t="s">
        <v>26</v>
      </c>
      <c r="H65" s="7" t="s">
        <v>27</v>
      </c>
      <c r="I65" s="4"/>
      <c r="J65" s="7" t="s">
        <v>35</v>
      </c>
      <c r="K65" s="7" t="s">
        <v>36</v>
      </c>
      <c r="L65" s="4" t="s">
        <v>12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2">
      <c r="A66" s="5" t="s">
        <v>0</v>
      </c>
      <c r="B66" s="4" t="s">
        <v>17</v>
      </c>
      <c r="C66" s="4" t="s">
        <v>17</v>
      </c>
      <c r="D66" s="4" t="s">
        <v>17</v>
      </c>
      <c r="E66" s="4"/>
      <c r="F66" s="4" t="s">
        <v>17</v>
      </c>
      <c r="G66" s="4" t="s">
        <v>17</v>
      </c>
      <c r="H66" s="4" t="s">
        <v>17</v>
      </c>
      <c r="I66" s="4"/>
      <c r="J66" s="4" t="s">
        <v>17</v>
      </c>
      <c r="K66" s="4" t="s">
        <v>17</v>
      </c>
      <c r="L66" s="4" t="s">
        <v>17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2">
      <c r="A67" s="5">
        <v>1</v>
      </c>
      <c r="B67" s="4">
        <v>4.9872122762148335E-2</v>
      </c>
      <c r="C67" s="4">
        <v>2.6448362720403022E-2</v>
      </c>
      <c r="D67" s="4">
        <v>4.7361299052774017E-2</v>
      </c>
      <c r="E67" s="4"/>
      <c r="F67" s="4">
        <v>0.13682864450127874</v>
      </c>
      <c r="G67" s="4">
        <v>0.14018691588785046</v>
      </c>
      <c r="H67" s="4">
        <v>0.14091470951792334</v>
      </c>
      <c r="I67" s="4"/>
      <c r="J67" s="4">
        <f>STDEV(B67:D67)/SQRT(3)</f>
        <v>7.4249118073124653E-3</v>
      </c>
      <c r="K67" s="4">
        <f>STDEV(F67:H67)/SQRT(3)</f>
        <v>1.2583851555352783E-3</v>
      </c>
      <c r="L67" s="4">
        <f>_xlfn.T.TEST(B67:D67,F67:H67,2,2)</f>
        <v>2.0056906352469237E-4</v>
      </c>
      <c r="M67" s="4" t="s">
        <v>14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2">
      <c r="A68" s="5">
        <v>2</v>
      </c>
      <c r="B68" s="4">
        <v>0.12232030264817152</v>
      </c>
      <c r="C68" s="4">
        <v>2.2911051212938006E-2</v>
      </c>
      <c r="D68" s="4">
        <v>3.3141210374639768E-2</v>
      </c>
      <c r="E68" s="4"/>
      <c r="F68" s="4">
        <v>0.16099476439790578</v>
      </c>
      <c r="G68" s="4">
        <v>8.5914085914085919E-2</v>
      </c>
      <c r="H68" s="4">
        <v>8.3941605839416053E-2</v>
      </c>
      <c r="I68" s="4"/>
      <c r="J68" s="4">
        <f t="shared" ref="J68:J74" si="36">STDEV(B68:D68)/SQRT(3)</f>
        <v>3.1569822022972018E-2</v>
      </c>
      <c r="K68" s="4">
        <f t="shared" ref="K68:K74" si="37">STDEV(F68:H68)/SQRT(3)</f>
        <v>2.5362032212514762E-2</v>
      </c>
      <c r="L68" s="4">
        <f t="shared" ref="L68:L74" si="38">_xlfn.T.TEST(B68:D68,F68:H68,2,2)</f>
        <v>0.27776676232419206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2">
      <c r="A69" s="5">
        <v>3</v>
      </c>
      <c r="B69" s="4">
        <v>0.29354445797807549</v>
      </c>
      <c r="C69" s="4">
        <v>0.33245033112582784</v>
      </c>
      <c r="D69" s="4">
        <v>0.34064516129032263</v>
      </c>
      <c r="E69" s="4"/>
      <c r="F69" s="4">
        <v>0.52755905511811019</v>
      </c>
      <c r="G69" s="4">
        <v>0.37368421052631573</v>
      </c>
      <c r="H69" s="4">
        <v>0.39210850801479658</v>
      </c>
      <c r="I69" s="4"/>
      <c r="J69" s="4">
        <f t="shared" si="36"/>
        <v>1.4528321879316047E-2</v>
      </c>
      <c r="K69" s="4">
        <f t="shared" si="37"/>
        <v>4.8513327634258391E-2</v>
      </c>
      <c r="L69" s="4">
        <f t="shared" si="38"/>
        <v>9.7930433376851256E-2</v>
      </c>
      <c r="M69" s="4"/>
      <c r="N69" s="4"/>
      <c r="O69" s="4"/>
      <c r="P69" s="4"/>
      <c r="Q69" s="4"/>
      <c r="R69" s="4" t="s">
        <v>46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2">
      <c r="A70" s="5">
        <v>4</v>
      </c>
      <c r="B70" s="4">
        <v>4.456094364351245E-2</v>
      </c>
      <c r="C70" s="4">
        <v>0.12447552447552447</v>
      </c>
      <c r="D70" s="4">
        <v>0.12618724559023067</v>
      </c>
      <c r="E70" s="4"/>
      <c r="F70" s="4">
        <v>0.22857142857142856</v>
      </c>
      <c r="G70" s="4">
        <v>0.22747747747747746</v>
      </c>
      <c r="H70" s="4">
        <v>0.28795811518324604</v>
      </c>
      <c r="I70" s="4"/>
      <c r="J70" s="4">
        <f t="shared" si="36"/>
        <v>2.6928014520432836E-2</v>
      </c>
      <c r="K70" s="4">
        <f t="shared" si="37"/>
        <v>1.9980383175369432E-2</v>
      </c>
      <c r="L70" s="4">
        <f t="shared" si="38"/>
        <v>1.1148557087489479E-2</v>
      </c>
      <c r="M70" s="4" t="s">
        <v>15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2">
      <c r="A71" s="5">
        <v>5</v>
      </c>
      <c r="B71" s="4">
        <v>0</v>
      </c>
      <c r="C71" s="4">
        <v>2.7397260273972599E-3</v>
      </c>
      <c r="D71" s="4">
        <v>0</v>
      </c>
      <c r="E71" s="4"/>
      <c r="F71" s="4">
        <v>1.1560693641618497E-2</v>
      </c>
      <c r="G71" s="4">
        <v>1.0952902519167579E-3</v>
      </c>
      <c r="H71" s="4">
        <v>2.8050490883590462E-3</v>
      </c>
      <c r="I71" s="4"/>
      <c r="J71" s="4">
        <f t="shared" si="36"/>
        <v>9.1324200913241995E-4</v>
      </c>
      <c r="K71" s="4">
        <f t="shared" si="37"/>
        <v>3.2413067917722027E-3</v>
      </c>
      <c r="L71" s="4">
        <f t="shared" si="38"/>
        <v>0.2764223003730451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2">
      <c r="A72" s="5">
        <v>6</v>
      </c>
      <c r="B72" s="4">
        <v>0</v>
      </c>
      <c r="C72" s="4">
        <v>0</v>
      </c>
      <c r="D72" s="4">
        <v>0</v>
      </c>
      <c r="E72" s="4"/>
      <c r="F72" s="4">
        <v>4.878048780487805E-2</v>
      </c>
      <c r="G72" s="4">
        <v>1.8115942028985505E-3</v>
      </c>
      <c r="H72" s="4">
        <v>2.6455026455026454E-3</v>
      </c>
      <c r="I72" s="4"/>
      <c r="J72" s="4">
        <f t="shared" si="36"/>
        <v>0</v>
      </c>
      <c r="K72" s="4">
        <f t="shared" si="37"/>
        <v>1.5519180292536409E-2</v>
      </c>
      <c r="L72" s="4">
        <f t="shared" si="38"/>
        <v>0.31662468703911983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2">
      <c r="A73" s="5" t="s">
        <v>1</v>
      </c>
      <c r="B73" s="4">
        <v>9.4461043438290038E-2</v>
      </c>
      <c r="C73" s="4">
        <v>9.2165898617511538E-2</v>
      </c>
      <c r="D73" s="4">
        <v>0.10224193151022418</v>
      </c>
      <c r="E73" s="4"/>
      <c r="F73" s="4">
        <v>0.20437593237195423</v>
      </c>
      <c r="G73" s="4">
        <v>0.14809189291816971</v>
      </c>
      <c r="H73" s="4">
        <v>0.16848964393763088</v>
      </c>
      <c r="I73" s="4"/>
      <c r="J73" s="4">
        <f t="shared" si="36"/>
        <v>3.0490102928959709E-3</v>
      </c>
      <c r="K73" s="4">
        <f t="shared" si="37"/>
        <v>1.6451590671959424E-2</v>
      </c>
      <c r="L73" s="4">
        <f t="shared" si="38"/>
        <v>9.8535512033532027E-3</v>
      </c>
      <c r="M73" s="4" t="s">
        <v>15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2">
      <c r="A74" s="4" t="s">
        <v>22</v>
      </c>
      <c r="B74" s="4">
        <v>0.1736111111111111</v>
      </c>
      <c r="C74" s="4">
        <v>0.23129251700680273</v>
      </c>
      <c r="D74" s="4">
        <v>0.2361111111111111</v>
      </c>
      <c r="E74" s="4"/>
      <c r="F74" s="4">
        <v>0.38076152304609218</v>
      </c>
      <c r="G74" s="4">
        <v>0.30304678998911855</v>
      </c>
      <c r="H74" s="4">
        <v>0.34158730158730155</v>
      </c>
      <c r="I74" s="4"/>
      <c r="J74" s="4">
        <f t="shared" si="36"/>
        <v>2.0078475809856302E-2</v>
      </c>
      <c r="K74" s="4">
        <f t="shared" si="37"/>
        <v>2.2434559643635037E-2</v>
      </c>
      <c r="L74" s="4">
        <f t="shared" si="38"/>
        <v>1.3098763614082869E-2</v>
      </c>
      <c r="M74" s="4" t="s">
        <v>15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3"/>
  <sheetViews>
    <sheetView topLeftCell="A34" zoomScale="79" zoomScaleNormal="79" workbookViewId="0">
      <selection activeCell="I46" sqref="I46"/>
    </sheetView>
  </sheetViews>
  <sheetFormatPr baseColWidth="10" defaultColWidth="8.83203125" defaultRowHeight="15" x14ac:dyDescent="0.2"/>
  <cols>
    <col min="1" max="16384" width="8.83203125" style="4"/>
  </cols>
  <sheetData>
    <row r="3" spans="2:31" x14ac:dyDescent="0.2">
      <c r="B3" s="7" t="s">
        <v>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/>
      <c r="P3"/>
      <c r="Q3"/>
      <c r="R3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/>
      <c r="AE3"/>
    </row>
    <row r="4" spans="2:31" x14ac:dyDescent="0.2">
      <c r="B4" s="7"/>
      <c r="C4" s="7" t="s">
        <v>40</v>
      </c>
      <c r="D4" s="7"/>
      <c r="E4" s="7"/>
      <c r="F4" s="7"/>
      <c r="G4" s="7"/>
      <c r="H4" s="7" t="s">
        <v>43</v>
      </c>
      <c r="I4" s="7"/>
      <c r="J4" s="7"/>
      <c r="K4" s="7"/>
      <c r="L4" s="7"/>
      <c r="M4" s="7" t="s">
        <v>44</v>
      </c>
      <c r="N4" s="7"/>
      <c r="O4"/>
      <c r="P4"/>
      <c r="Q4"/>
      <c r="R4" t="s">
        <v>45</v>
      </c>
      <c r="S4" s="7" t="s">
        <v>40</v>
      </c>
      <c r="T4" s="7"/>
      <c r="U4" s="7"/>
      <c r="V4" s="7"/>
      <c r="W4" s="7"/>
      <c r="X4" s="7" t="s">
        <v>41</v>
      </c>
      <c r="Y4" s="7"/>
      <c r="Z4" s="7"/>
      <c r="AA4" s="7"/>
      <c r="AB4" s="7" t="s">
        <v>42</v>
      </c>
      <c r="AC4" s="7"/>
      <c r="AD4"/>
      <c r="AE4"/>
    </row>
    <row r="5" spans="2:31" x14ac:dyDescent="0.2">
      <c r="B5" s="5" t="s">
        <v>0</v>
      </c>
      <c r="C5" s="5" t="s">
        <v>2</v>
      </c>
      <c r="D5" s="5" t="s">
        <v>7</v>
      </c>
      <c r="E5" s="5" t="s">
        <v>8</v>
      </c>
      <c r="G5" s="5" t="s">
        <v>0</v>
      </c>
      <c r="H5" s="5" t="s">
        <v>2</v>
      </c>
      <c r="I5" s="5" t="s">
        <v>7</v>
      </c>
      <c r="J5" s="5" t="s">
        <v>8</v>
      </c>
      <c r="L5" s="5" t="s">
        <v>0</v>
      </c>
      <c r="M5" s="5" t="s">
        <v>2</v>
      </c>
      <c r="N5" s="5" t="s">
        <v>7</v>
      </c>
      <c r="O5" s="5" t="s">
        <v>8</v>
      </c>
      <c r="R5" s="5" t="s">
        <v>0</v>
      </c>
      <c r="S5" s="5" t="s">
        <v>2</v>
      </c>
      <c r="T5" s="5" t="s">
        <v>7</v>
      </c>
      <c r="U5" s="5" t="s">
        <v>8</v>
      </c>
      <c r="W5" s="5" t="s">
        <v>0</v>
      </c>
      <c r="X5" s="5" t="s">
        <v>2</v>
      </c>
      <c r="Y5" s="5" t="s">
        <v>7</v>
      </c>
      <c r="Z5" s="5" t="s">
        <v>8</v>
      </c>
      <c r="AB5" s="5" t="s">
        <v>0</v>
      </c>
      <c r="AC5" s="5" t="s">
        <v>2</v>
      </c>
      <c r="AD5" s="5" t="s">
        <v>7</v>
      </c>
      <c r="AE5" s="5" t="s">
        <v>8</v>
      </c>
    </row>
    <row r="6" spans="2:31" x14ac:dyDescent="0.2">
      <c r="B6" s="5">
        <v>1</v>
      </c>
      <c r="C6" s="4">
        <v>264</v>
      </c>
      <c r="D6" s="4">
        <v>1</v>
      </c>
      <c r="E6" s="5">
        <f>D6/C6</f>
        <v>3.787878787878788E-3</v>
      </c>
      <c r="G6" s="5">
        <v>1</v>
      </c>
      <c r="H6" s="4">
        <v>253</v>
      </c>
      <c r="I6" s="5">
        <v>0</v>
      </c>
      <c r="J6" s="5">
        <f>I6/H6</f>
        <v>0</v>
      </c>
      <c r="L6" s="5">
        <v>1</v>
      </c>
      <c r="O6" s="5" t="e">
        <f>N6/M6</f>
        <v>#DIV/0!</v>
      </c>
      <c r="R6" s="5">
        <v>1</v>
      </c>
      <c r="S6" s="4">
        <v>221</v>
      </c>
      <c r="T6" s="4">
        <v>0</v>
      </c>
      <c r="U6" s="5">
        <f>T6/S6</f>
        <v>0</v>
      </c>
      <c r="W6" s="5">
        <v>1</v>
      </c>
      <c r="X6" s="4">
        <v>184</v>
      </c>
      <c r="Y6" s="4">
        <v>11</v>
      </c>
      <c r="Z6" s="5">
        <f>Y6/X6</f>
        <v>5.9782608695652176E-2</v>
      </c>
      <c r="AB6" s="5">
        <v>1</v>
      </c>
      <c r="AC6" s="4">
        <v>237</v>
      </c>
      <c r="AD6" s="4">
        <v>4</v>
      </c>
      <c r="AE6" s="5">
        <f>AD6/AC6</f>
        <v>1.6877637130801686E-2</v>
      </c>
    </row>
    <row r="7" spans="2:31" x14ac:dyDescent="0.2">
      <c r="B7" s="5">
        <v>2</v>
      </c>
      <c r="C7" s="4">
        <v>268</v>
      </c>
      <c r="D7" s="4">
        <v>5</v>
      </c>
      <c r="E7" s="5">
        <f t="shared" ref="E7:E12" si="0">D7/C7</f>
        <v>1.8656716417910446E-2</v>
      </c>
      <c r="G7" s="5">
        <v>2</v>
      </c>
      <c r="H7" s="4">
        <v>241</v>
      </c>
      <c r="I7" s="5">
        <v>3</v>
      </c>
      <c r="J7" s="5">
        <f t="shared" ref="J7:J12" si="1">I7/H7</f>
        <v>1.2448132780082987E-2</v>
      </c>
      <c r="L7" s="5">
        <v>2</v>
      </c>
      <c r="O7" s="5" t="e">
        <f t="shared" ref="O7:O12" si="2">N7/M7</f>
        <v>#DIV/0!</v>
      </c>
      <c r="R7" s="5">
        <v>2</v>
      </c>
      <c r="S7" s="4">
        <v>203</v>
      </c>
      <c r="T7" s="4">
        <v>36</v>
      </c>
      <c r="U7" s="5">
        <f t="shared" ref="U7:U12" si="3">T7/S7</f>
        <v>0.17733990147783252</v>
      </c>
      <c r="W7" s="5">
        <v>2</v>
      </c>
      <c r="X7" s="4">
        <v>201</v>
      </c>
      <c r="Y7" s="4">
        <v>32</v>
      </c>
      <c r="Z7" s="5">
        <f t="shared" ref="Z7:Z12" si="4">Y7/X7</f>
        <v>0.15920398009950248</v>
      </c>
      <c r="AB7" s="5">
        <v>2</v>
      </c>
      <c r="AC7" s="4">
        <v>205</v>
      </c>
      <c r="AD7" s="4">
        <v>8</v>
      </c>
      <c r="AE7" s="5">
        <f t="shared" ref="AE7:AE12" si="5">AD7/AC7</f>
        <v>3.9024390243902439E-2</v>
      </c>
    </row>
    <row r="8" spans="2:31" x14ac:dyDescent="0.2">
      <c r="B8" s="5">
        <v>3</v>
      </c>
      <c r="C8" s="4">
        <v>283</v>
      </c>
      <c r="D8" s="4">
        <v>135</v>
      </c>
      <c r="E8" s="5">
        <f t="shared" si="0"/>
        <v>0.47703180212014135</v>
      </c>
      <c r="G8" s="5">
        <v>3</v>
      </c>
      <c r="H8" s="4">
        <v>230</v>
      </c>
      <c r="I8" s="4">
        <v>75</v>
      </c>
      <c r="J8" s="5">
        <f t="shared" si="1"/>
        <v>0.32608695652173914</v>
      </c>
      <c r="L8" s="5">
        <v>3</v>
      </c>
      <c r="O8" s="5" t="e">
        <f t="shared" si="2"/>
        <v>#DIV/0!</v>
      </c>
      <c r="R8" s="5">
        <v>3</v>
      </c>
      <c r="S8" s="4">
        <v>227</v>
      </c>
      <c r="T8" s="4">
        <v>170</v>
      </c>
      <c r="U8" s="5">
        <f t="shared" si="3"/>
        <v>0.74889867841409696</v>
      </c>
      <c r="W8" s="5">
        <v>3</v>
      </c>
      <c r="X8" s="4">
        <v>221</v>
      </c>
      <c r="Y8" s="4">
        <v>168</v>
      </c>
      <c r="Z8" s="5">
        <f t="shared" si="4"/>
        <v>0.76018099547511309</v>
      </c>
      <c r="AB8" s="5">
        <v>3</v>
      </c>
      <c r="AC8" s="4">
        <v>237</v>
      </c>
      <c r="AD8" s="4">
        <v>74</v>
      </c>
      <c r="AE8" s="5">
        <f t="shared" si="5"/>
        <v>0.31223628691983124</v>
      </c>
    </row>
    <row r="9" spans="2:31" x14ac:dyDescent="0.2">
      <c r="B9" s="5">
        <v>4</v>
      </c>
      <c r="C9" s="4">
        <v>269</v>
      </c>
      <c r="D9" s="4">
        <v>200</v>
      </c>
      <c r="E9" s="5">
        <f t="shared" si="0"/>
        <v>0.74349442379182151</v>
      </c>
      <c r="G9" s="5">
        <v>4</v>
      </c>
      <c r="H9" s="4">
        <v>205</v>
      </c>
      <c r="I9" s="4">
        <v>133</v>
      </c>
      <c r="J9" s="5">
        <f t="shared" si="1"/>
        <v>0.64878048780487807</v>
      </c>
      <c r="L9" s="5">
        <v>4</v>
      </c>
      <c r="O9" s="5" t="e">
        <f t="shared" si="2"/>
        <v>#DIV/0!</v>
      </c>
      <c r="R9" s="5">
        <v>4</v>
      </c>
      <c r="S9" s="4">
        <v>211</v>
      </c>
      <c r="T9" s="4">
        <v>181</v>
      </c>
      <c r="U9" s="5">
        <f t="shared" si="3"/>
        <v>0.85781990521327012</v>
      </c>
      <c r="W9" s="5">
        <v>4</v>
      </c>
      <c r="X9" s="4">
        <v>214</v>
      </c>
      <c r="Y9" s="4">
        <v>164</v>
      </c>
      <c r="Z9" s="5">
        <f t="shared" si="4"/>
        <v>0.76635514018691586</v>
      </c>
      <c r="AB9" s="5">
        <v>4</v>
      </c>
      <c r="AC9" s="4">
        <v>221</v>
      </c>
      <c r="AD9" s="4">
        <v>167</v>
      </c>
      <c r="AE9" s="5">
        <f t="shared" si="5"/>
        <v>0.75565610859728505</v>
      </c>
    </row>
    <row r="10" spans="2:31" x14ac:dyDescent="0.2">
      <c r="B10" s="5">
        <v>5</v>
      </c>
      <c r="C10" s="4">
        <v>279</v>
      </c>
      <c r="D10" s="4">
        <v>14</v>
      </c>
      <c r="E10" s="5">
        <f t="shared" si="0"/>
        <v>5.0179211469534052E-2</v>
      </c>
      <c r="G10" s="5">
        <v>5</v>
      </c>
      <c r="H10" s="4">
        <v>195</v>
      </c>
      <c r="I10" s="4">
        <v>24</v>
      </c>
      <c r="J10" s="5">
        <f t="shared" si="1"/>
        <v>0.12307692307692308</v>
      </c>
      <c r="L10" s="5">
        <v>5</v>
      </c>
      <c r="O10" s="5" t="e">
        <f t="shared" si="2"/>
        <v>#DIV/0!</v>
      </c>
      <c r="R10" s="5">
        <v>5</v>
      </c>
      <c r="S10" s="4">
        <v>241</v>
      </c>
      <c r="T10" s="4">
        <v>4</v>
      </c>
      <c r="U10" s="5">
        <f t="shared" si="3"/>
        <v>1.6597510373443983E-2</v>
      </c>
      <c r="W10" s="5">
        <v>5</v>
      </c>
      <c r="X10" s="4">
        <v>226</v>
      </c>
      <c r="Y10" s="4">
        <v>40</v>
      </c>
      <c r="Z10" s="5">
        <f t="shared" si="4"/>
        <v>0.17699115044247787</v>
      </c>
      <c r="AB10" s="5">
        <v>5</v>
      </c>
      <c r="AC10" s="4">
        <v>241</v>
      </c>
      <c r="AD10" s="4">
        <v>35</v>
      </c>
      <c r="AE10" s="5">
        <f t="shared" si="5"/>
        <v>0.14522821576763487</v>
      </c>
    </row>
    <row r="11" spans="2:31" x14ac:dyDescent="0.2">
      <c r="B11" s="5">
        <v>6</v>
      </c>
      <c r="C11" s="4">
        <v>122</v>
      </c>
      <c r="D11" s="4">
        <v>1</v>
      </c>
      <c r="E11" s="5">
        <f t="shared" si="0"/>
        <v>8.1967213114754103E-3</v>
      </c>
      <c r="G11" s="5">
        <v>6</v>
      </c>
      <c r="H11" s="4">
        <v>77</v>
      </c>
      <c r="I11" s="5">
        <v>3</v>
      </c>
      <c r="J11" s="5">
        <f t="shared" si="1"/>
        <v>3.896103896103896E-2</v>
      </c>
      <c r="L11" s="5">
        <v>6</v>
      </c>
      <c r="O11" s="5" t="e">
        <f t="shared" si="2"/>
        <v>#DIV/0!</v>
      </c>
      <c r="R11" s="5">
        <v>6</v>
      </c>
      <c r="S11" s="4">
        <v>159</v>
      </c>
      <c r="T11" s="4">
        <v>0</v>
      </c>
      <c r="U11" s="5">
        <f t="shared" si="3"/>
        <v>0</v>
      </c>
      <c r="W11" s="5">
        <v>6</v>
      </c>
      <c r="X11" s="4">
        <v>166</v>
      </c>
      <c r="Y11" s="4">
        <v>11</v>
      </c>
      <c r="Z11" s="5">
        <f t="shared" si="4"/>
        <v>6.6265060240963861E-2</v>
      </c>
      <c r="AB11" s="5">
        <v>6</v>
      </c>
      <c r="AC11" s="4">
        <v>116</v>
      </c>
      <c r="AD11" s="4">
        <v>6</v>
      </c>
      <c r="AE11" s="5">
        <f t="shared" si="5"/>
        <v>5.1724137931034482E-2</v>
      </c>
    </row>
    <row r="12" spans="2:31" x14ac:dyDescent="0.2">
      <c r="B12" s="5" t="s">
        <v>1</v>
      </c>
      <c r="C12" s="5">
        <f>SUM(C6:C11)</f>
        <v>1485</v>
      </c>
      <c r="D12" s="5">
        <f>SUM(D6:D11)</f>
        <v>356</v>
      </c>
      <c r="E12" s="5">
        <f t="shared" si="0"/>
        <v>0.23973063973063974</v>
      </c>
      <c r="G12" s="5" t="s">
        <v>1</v>
      </c>
      <c r="H12" s="5">
        <f>SUM(H6:H11)</f>
        <v>1201</v>
      </c>
      <c r="I12" s="5">
        <f>SUM(I6:I11)</f>
        <v>238</v>
      </c>
      <c r="J12" s="5">
        <f t="shared" si="1"/>
        <v>0.19816819317235637</v>
      </c>
      <c r="L12" s="5" t="s">
        <v>1</v>
      </c>
      <c r="M12" s="5">
        <f>SUM(M6:M11)</f>
        <v>0</v>
      </c>
      <c r="N12" s="5">
        <f>SUM(N6:N11)</f>
        <v>0</v>
      </c>
      <c r="O12" s="5" t="e">
        <f t="shared" si="2"/>
        <v>#DIV/0!</v>
      </c>
      <c r="R12" s="5" t="s">
        <v>1</v>
      </c>
      <c r="S12" s="5">
        <f>SUM(S6:S11)</f>
        <v>1262</v>
      </c>
      <c r="T12" s="5">
        <f>SUM(T6:T11)</f>
        <v>391</v>
      </c>
      <c r="U12" s="5">
        <f t="shared" si="3"/>
        <v>0.30982567353407292</v>
      </c>
      <c r="W12" s="5" t="s">
        <v>1</v>
      </c>
      <c r="X12" s="5">
        <f>SUM(X6:X11)</f>
        <v>1212</v>
      </c>
      <c r="Y12" s="5">
        <f>SUM(Y6:Y11)</f>
        <v>426</v>
      </c>
      <c r="Z12" s="5">
        <f t="shared" si="4"/>
        <v>0.35148514851485146</v>
      </c>
      <c r="AB12" s="5" t="s">
        <v>1</v>
      </c>
      <c r="AC12" s="5">
        <f>SUM(AC6:AC11)</f>
        <v>1257</v>
      </c>
      <c r="AD12" s="5">
        <f>SUM(AD6:AD11)</f>
        <v>294</v>
      </c>
      <c r="AE12" s="5">
        <f t="shared" si="5"/>
        <v>0.23389021479713604</v>
      </c>
    </row>
    <row r="14" spans="2:31" x14ac:dyDescent="0.2">
      <c r="B14" s="7" t="s">
        <v>26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t="s">
        <v>29</v>
      </c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2:31" x14ac:dyDescent="0.2">
      <c r="B15" s="5" t="s">
        <v>0</v>
      </c>
      <c r="C15" s="5" t="s">
        <v>2</v>
      </c>
      <c r="D15" s="5" t="s">
        <v>7</v>
      </c>
      <c r="E15" s="5" t="s">
        <v>8</v>
      </c>
      <c r="G15" s="5" t="s">
        <v>0</v>
      </c>
      <c r="H15" s="5" t="s">
        <v>2</v>
      </c>
      <c r="I15" s="5" t="s">
        <v>7</v>
      </c>
      <c r="J15" s="5" t="s">
        <v>8</v>
      </c>
      <c r="L15" s="5" t="s">
        <v>0</v>
      </c>
      <c r="M15" s="5" t="s">
        <v>2</v>
      </c>
      <c r="N15" s="5" t="s">
        <v>7</v>
      </c>
      <c r="O15" s="5" t="s">
        <v>8</v>
      </c>
      <c r="R15" s="5" t="s">
        <v>0</v>
      </c>
      <c r="S15" s="5" t="s">
        <v>2</v>
      </c>
      <c r="T15" s="5" t="s">
        <v>7</v>
      </c>
      <c r="U15" s="5" t="s">
        <v>8</v>
      </c>
      <c r="W15" s="5" t="s">
        <v>0</v>
      </c>
      <c r="X15" s="5" t="s">
        <v>2</v>
      </c>
      <c r="Y15" s="5" t="s">
        <v>7</v>
      </c>
      <c r="Z15" s="5" t="s">
        <v>8</v>
      </c>
      <c r="AB15" s="5" t="s">
        <v>0</v>
      </c>
      <c r="AC15" s="5" t="s">
        <v>2</v>
      </c>
      <c r="AD15" s="5" t="s">
        <v>7</v>
      </c>
      <c r="AE15" s="5" t="s">
        <v>8</v>
      </c>
    </row>
    <row r="16" spans="2:31" x14ac:dyDescent="0.2">
      <c r="B16" s="5">
        <v>1</v>
      </c>
      <c r="C16" s="4">
        <v>316</v>
      </c>
      <c r="D16" s="4">
        <v>4</v>
      </c>
      <c r="E16" s="5">
        <f>D16/C16</f>
        <v>1.2658227848101266E-2</v>
      </c>
      <c r="G16" s="5">
        <v>1</v>
      </c>
      <c r="H16" s="4">
        <v>295</v>
      </c>
      <c r="I16" s="4">
        <v>3</v>
      </c>
      <c r="J16" s="5">
        <f>I16/H16</f>
        <v>1.0169491525423728E-2</v>
      </c>
      <c r="L16" s="5">
        <v>1</v>
      </c>
      <c r="M16" s="5"/>
      <c r="N16" s="5"/>
      <c r="O16" s="5" t="e">
        <f>N16/M16</f>
        <v>#DIV/0!</v>
      </c>
      <c r="R16" s="5">
        <v>1</v>
      </c>
      <c r="S16" s="4">
        <v>273</v>
      </c>
      <c r="T16" s="4">
        <v>12</v>
      </c>
      <c r="U16" s="5">
        <f>T16/S16</f>
        <v>4.3956043956043959E-2</v>
      </c>
      <c r="W16" s="5">
        <v>1</v>
      </c>
      <c r="X16" s="4">
        <v>316</v>
      </c>
      <c r="Y16" s="4">
        <v>6</v>
      </c>
      <c r="Z16" s="5">
        <f>Y16/X16</f>
        <v>1.8987341772151899E-2</v>
      </c>
      <c r="AB16" s="5">
        <v>1</v>
      </c>
      <c r="AE16" s="5" t="e">
        <f>AD16/AC16</f>
        <v>#DIV/0!</v>
      </c>
    </row>
    <row r="17" spans="2:31" x14ac:dyDescent="0.2">
      <c r="B17" s="5">
        <v>2</v>
      </c>
      <c r="C17" s="4">
        <v>321</v>
      </c>
      <c r="D17" s="4">
        <v>3</v>
      </c>
      <c r="E17" s="5">
        <f t="shared" ref="E17:E22" si="6">D17/C17</f>
        <v>9.3457943925233638E-3</v>
      </c>
      <c r="G17" s="5">
        <v>2</v>
      </c>
      <c r="H17" s="4">
        <v>287</v>
      </c>
      <c r="I17" s="4">
        <v>26</v>
      </c>
      <c r="J17" s="5">
        <f t="shared" ref="J17:J22" si="7">I17/H17</f>
        <v>9.0592334494773524E-2</v>
      </c>
      <c r="L17" s="5">
        <v>2</v>
      </c>
      <c r="M17" s="5"/>
      <c r="N17" s="5"/>
      <c r="O17" s="5" t="e">
        <f t="shared" ref="O17:O22" si="8">N17/M17</f>
        <v>#DIV/0!</v>
      </c>
      <c r="R17" s="5">
        <v>2</v>
      </c>
      <c r="S17" s="4">
        <v>235</v>
      </c>
      <c r="T17" s="4">
        <v>30</v>
      </c>
      <c r="U17" s="5">
        <f t="shared" ref="U17:U22" si="9">T17/S17</f>
        <v>0.1276595744680851</v>
      </c>
      <c r="W17" s="5">
        <v>2</v>
      </c>
      <c r="X17" s="4">
        <v>295</v>
      </c>
      <c r="Y17" s="4">
        <v>36</v>
      </c>
      <c r="Z17" s="5">
        <f t="shared" ref="Z17:Z22" si="10">Y17/X17</f>
        <v>0.12203389830508475</v>
      </c>
      <c r="AB17" s="5">
        <v>2</v>
      </c>
      <c r="AE17" s="5" t="e">
        <f t="shared" ref="AE17:AE22" si="11">AD17/AC17</f>
        <v>#DIV/0!</v>
      </c>
    </row>
    <row r="18" spans="2:31" x14ac:dyDescent="0.2">
      <c r="B18" s="5">
        <v>3</v>
      </c>
      <c r="C18" s="4">
        <v>310</v>
      </c>
      <c r="D18" s="4">
        <v>56</v>
      </c>
      <c r="E18" s="5">
        <f t="shared" si="6"/>
        <v>0.18064516129032257</v>
      </c>
      <c r="G18" s="5">
        <v>3</v>
      </c>
      <c r="H18" s="4">
        <v>265</v>
      </c>
      <c r="I18" s="4">
        <v>155</v>
      </c>
      <c r="J18" s="5">
        <f t="shared" si="7"/>
        <v>0.58490566037735847</v>
      </c>
      <c r="L18" s="5">
        <v>3</v>
      </c>
      <c r="M18" s="5"/>
      <c r="N18" s="5"/>
      <c r="O18" s="5" t="e">
        <f t="shared" si="8"/>
        <v>#DIV/0!</v>
      </c>
      <c r="R18" s="5">
        <v>3</v>
      </c>
      <c r="S18" s="4">
        <v>249</v>
      </c>
      <c r="T18" s="4">
        <v>158</v>
      </c>
      <c r="U18" s="5">
        <f t="shared" si="9"/>
        <v>0.63453815261044177</v>
      </c>
      <c r="W18" s="5">
        <v>3</v>
      </c>
      <c r="X18" s="4">
        <v>310</v>
      </c>
      <c r="Y18" s="4">
        <v>180</v>
      </c>
      <c r="Z18" s="5">
        <f t="shared" si="10"/>
        <v>0.58064516129032262</v>
      </c>
      <c r="AB18" s="5">
        <v>3</v>
      </c>
      <c r="AE18" s="5" t="e">
        <f t="shared" si="11"/>
        <v>#DIV/0!</v>
      </c>
    </row>
    <row r="19" spans="2:31" x14ac:dyDescent="0.2">
      <c r="B19" s="5">
        <v>4</v>
      </c>
      <c r="C19" s="4">
        <v>280</v>
      </c>
      <c r="D19" s="4">
        <v>203</v>
      </c>
      <c r="E19" s="5">
        <f t="shared" si="6"/>
        <v>0.72499999999999998</v>
      </c>
      <c r="G19" s="5">
        <v>4</v>
      </c>
      <c r="H19" s="4">
        <v>301</v>
      </c>
      <c r="I19" s="4">
        <v>212</v>
      </c>
      <c r="J19" s="5">
        <f t="shared" si="7"/>
        <v>0.70431893687707636</v>
      </c>
      <c r="L19" s="5">
        <v>4</v>
      </c>
      <c r="M19" s="5"/>
      <c r="N19" s="5"/>
      <c r="O19" s="5" t="e">
        <f t="shared" si="8"/>
        <v>#DIV/0!</v>
      </c>
      <c r="R19" s="5">
        <v>4</v>
      </c>
      <c r="S19" s="4">
        <v>255</v>
      </c>
      <c r="T19" s="4">
        <v>234</v>
      </c>
      <c r="U19" s="5">
        <f t="shared" si="9"/>
        <v>0.91764705882352937</v>
      </c>
      <c r="W19" s="5">
        <v>4</v>
      </c>
      <c r="X19" s="4">
        <v>328</v>
      </c>
      <c r="Y19" s="4">
        <v>200</v>
      </c>
      <c r="Z19" s="5">
        <f t="shared" si="10"/>
        <v>0.6097560975609756</v>
      </c>
      <c r="AB19" s="5">
        <v>4</v>
      </c>
      <c r="AE19" s="5" t="e">
        <f t="shared" si="11"/>
        <v>#DIV/0!</v>
      </c>
    </row>
    <row r="20" spans="2:31" x14ac:dyDescent="0.2">
      <c r="B20" s="5">
        <v>5</v>
      </c>
      <c r="C20" s="4">
        <v>262</v>
      </c>
      <c r="D20" s="4">
        <v>40</v>
      </c>
      <c r="E20" s="5">
        <f t="shared" si="6"/>
        <v>0.15267175572519084</v>
      </c>
      <c r="G20" s="5">
        <v>5</v>
      </c>
      <c r="H20" s="4">
        <v>273</v>
      </c>
      <c r="I20" s="4">
        <v>30</v>
      </c>
      <c r="J20" s="5">
        <f t="shared" si="7"/>
        <v>0.10989010989010989</v>
      </c>
      <c r="L20" s="5">
        <v>5</v>
      </c>
      <c r="M20" s="5"/>
      <c r="N20" s="5"/>
      <c r="O20" s="5" t="e">
        <f t="shared" si="8"/>
        <v>#DIV/0!</v>
      </c>
      <c r="R20" s="5">
        <v>5</v>
      </c>
      <c r="S20" s="4">
        <v>248</v>
      </c>
      <c r="T20" s="4">
        <v>28</v>
      </c>
      <c r="U20" s="5">
        <f t="shared" si="9"/>
        <v>0.11290322580645161</v>
      </c>
      <c r="W20" s="5">
        <v>5</v>
      </c>
      <c r="X20" s="4">
        <v>308</v>
      </c>
      <c r="Y20" s="4">
        <v>5</v>
      </c>
      <c r="Z20" s="5">
        <f t="shared" si="10"/>
        <v>1.6233766233766232E-2</v>
      </c>
      <c r="AB20" s="5">
        <v>5</v>
      </c>
      <c r="AE20" s="5" t="e">
        <f t="shared" si="11"/>
        <v>#DIV/0!</v>
      </c>
    </row>
    <row r="21" spans="2:31" x14ac:dyDescent="0.2">
      <c r="B21" s="5">
        <v>6</v>
      </c>
      <c r="C21" s="4">
        <v>155</v>
      </c>
      <c r="D21" s="4">
        <v>0</v>
      </c>
      <c r="E21" s="5">
        <f t="shared" si="6"/>
        <v>0</v>
      </c>
      <c r="G21" s="5">
        <v>6</v>
      </c>
      <c r="H21" s="4">
        <v>149</v>
      </c>
      <c r="I21" s="4">
        <v>0</v>
      </c>
      <c r="J21" s="5">
        <f t="shared" si="7"/>
        <v>0</v>
      </c>
      <c r="L21" s="5">
        <v>6</v>
      </c>
      <c r="M21" s="5"/>
      <c r="N21" s="5"/>
      <c r="O21" s="5" t="e">
        <f t="shared" si="8"/>
        <v>#DIV/0!</v>
      </c>
      <c r="R21" s="5">
        <v>6</v>
      </c>
      <c r="S21" s="4">
        <v>116</v>
      </c>
      <c r="T21" s="4">
        <v>0</v>
      </c>
      <c r="U21" s="5">
        <f t="shared" si="9"/>
        <v>0</v>
      </c>
      <c r="V21" s="5"/>
      <c r="W21" s="5">
        <v>6</v>
      </c>
      <c r="X21" s="4">
        <v>87</v>
      </c>
      <c r="Y21" s="5">
        <v>0</v>
      </c>
      <c r="Z21" s="5">
        <f t="shared" si="10"/>
        <v>0</v>
      </c>
      <c r="AB21" s="5">
        <v>6</v>
      </c>
      <c r="AD21" s="5"/>
      <c r="AE21" s="5" t="e">
        <f t="shared" si="11"/>
        <v>#DIV/0!</v>
      </c>
    </row>
    <row r="22" spans="2:31" x14ac:dyDescent="0.2">
      <c r="B22" s="5" t="s">
        <v>1</v>
      </c>
      <c r="C22" s="5">
        <f>SUM(C16:C21)</f>
        <v>1644</v>
      </c>
      <c r="D22" s="5">
        <f>SUM(D16:D21)</f>
        <v>306</v>
      </c>
      <c r="E22" s="5">
        <f t="shared" si="6"/>
        <v>0.18613138686131386</v>
      </c>
      <c r="G22" s="5" t="s">
        <v>1</v>
      </c>
      <c r="H22" s="5">
        <f>SUM(H16:H21)</f>
        <v>1570</v>
      </c>
      <c r="I22" s="5">
        <f>SUM(I16:I21)</f>
        <v>426</v>
      </c>
      <c r="J22" s="5">
        <f t="shared" si="7"/>
        <v>0.27133757961783439</v>
      </c>
      <c r="L22" s="5" t="s">
        <v>1</v>
      </c>
      <c r="M22" s="5"/>
      <c r="N22" s="5"/>
      <c r="O22" s="5" t="e">
        <f t="shared" si="8"/>
        <v>#DIV/0!</v>
      </c>
      <c r="R22" s="5" t="s">
        <v>1</v>
      </c>
      <c r="S22" s="5">
        <f>SUM(S16:S21)</f>
        <v>1376</v>
      </c>
      <c r="T22" s="5">
        <f>SUM(T16:T21)</f>
        <v>462</v>
      </c>
      <c r="U22" s="5">
        <f t="shared" si="9"/>
        <v>0.33575581395348836</v>
      </c>
      <c r="W22" s="5" t="s">
        <v>1</v>
      </c>
      <c r="X22" s="5">
        <f>SUM(X16:X21)</f>
        <v>1644</v>
      </c>
      <c r="Y22" s="5">
        <f>SUM(Y16:Y21)</f>
        <v>427</v>
      </c>
      <c r="Z22" s="5">
        <f t="shared" si="10"/>
        <v>0.25973236009732359</v>
      </c>
      <c r="AB22" s="5" t="s">
        <v>1</v>
      </c>
      <c r="AC22" s="5"/>
      <c r="AD22" s="5"/>
      <c r="AE22" s="5" t="e">
        <f t="shared" si="11"/>
        <v>#DIV/0!</v>
      </c>
    </row>
    <row r="24" spans="2:31" x14ac:dyDescent="0.2">
      <c r="B24" s="7" t="s">
        <v>27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 t="s">
        <v>30</v>
      </c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2:31" x14ac:dyDescent="0.2">
      <c r="B25" s="5" t="s">
        <v>0</v>
      </c>
      <c r="C25" s="5" t="s">
        <v>2</v>
      </c>
      <c r="D25" s="5" t="s">
        <v>7</v>
      </c>
      <c r="E25" s="5" t="s">
        <v>8</v>
      </c>
      <c r="G25" s="5" t="s">
        <v>0</v>
      </c>
      <c r="H25" s="5" t="s">
        <v>2</v>
      </c>
      <c r="I25" s="5" t="s">
        <v>7</v>
      </c>
      <c r="J25" s="5" t="s">
        <v>8</v>
      </c>
      <c r="L25" s="5" t="s">
        <v>0</v>
      </c>
      <c r="M25" s="5" t="s">
        <v>2</v>
      </c>
      <c r="N25" s="5" t="s">
        <v>7</v>
      </c>
      <c r="O25" s="5" t="s">
        <v>8</v>
      </c>
      <c r="Q25" s="3"/>
      <c r="R25" s="5" t="s">
        <v>0</v>
      </c>
      <c r="S25" s="5" t="s">
        <v>2</v>
      </c>
      <c r="T25" s="5" t="s">
        <v>7</v>
      </c>
      <c r="U25" s="5" t="s">
        <v>8</v>
      </c>
      <c r="W25" s="5" t="s">
        <v>0</v>
      </c>
      <c r="X25" s="5" t="s">
        <v>2</v>
      </c>
      <c r="Y25" s="5" t="s">
        <v>7</v>
      </c>
      <c r="Z25" s="5" t="s">
        <v>8</v>
      </c>
      <c r="AB25" s="5" t="s">
        <v>0</v>
      </c>
      <c r="AC25" s="5" t="s">
        <v>2</v>
      </c>
      <c r="AD25" s="5" t="s">
        <v>7</v>
      </c>
      <c r="AE25" s="5" t="s">
        <v>8</v>
      </c>
    </row>
    <row r="26" spans="2:31" x14ac:dyDescent="0.2">
      <c r="B26" s="5">
        <v>1</v>
      </c>
      <c r="C26" s="4">
        <v>292</v>
      </c>
      <c r="D26" s="5">
        <v>4</v>
      </c>
      <c r="E26" s="5">
        <f>D26/C26</f>
        <v>1.3698630136986301E-2</v>
      </c>
      <c r="G26" s="5">
        <v>1</v>
      </c>
      <c r="H26" s="4">
        <v>269</v>
      </c>
      <c r="I26" s="4">
        <v>4</v>
      </c>
      <c r="J26" s="5">
        <f>I26/H26</f>
        <v>1.4869888475836431E-2</v>
      </c>
      <c r="L26" s="5">
        <v>1</v>
      </c>
      <c r="M26" s="5"/>
      <c r="N26" s="5"/>
      <c r="O26" s="5" t="e">
        <f>N26/M26</f>
        <v>#DIV/0!</v>
      </c>
      <c r="Q26" s="3"/>
      <c r="R26" s="5">
        <v>1</v>
      </c>
      <c r="S26" s="4">
        <v>252</v>
      </c>
      <c r="T26" s="4">
        <v>5</v>
      </c>
      <c r="U26" s="5">
        <f>T26/S26</f>
        <v>1.984126984126984E-2</v>
      </c>
      <c r="W26" s="5">
        <v>1</v>
      </c>
      <c r="X26" s="4">
        <v>197</v>
      </c>
      <c r="Y26" s="4">
        <v>32</v>
      </c>
      <c r="Z26" s="5">
        <f>Y26/X26</f>
        <v>0.16243654822335024</v>
      </c>
      <c r="AB26" s="5">
        <v>1</v>
      </c>
      <c r="AC26" s="4">
        <v>227</v>
      </c>
      <c r="AD26" s="4">
        <v>15</v>
      </c>
      <c r="AE26" s="5">
        <f>AD26/AC26</f>
        <v>6.6079295154185022E-2</v>
      </c>
    </row>
    <row r="27" spans="2:31" x14ac:dyDescent="0.2">
      <c r="B27" s="5">
        <v>2</v>
      </c>
      <c r="C27" s="4">
        <v>307</v>
      </c>
      <c r="D27" s="5">
        <v>8</v>
      </c>
      <c r="E27" s="5">
        <f t="shared" ref="E27:E32" si="12">D27/C27</f>
        <v>2.6058631921824105E-2</v>
      </c>
      <c r="G27" s="5">
        <v>2</v>
      </c>
      <c r="H27" s="4">
        <v>242</v>
      </c>
      <c r="I27" s="4">
        <v>5</v>
      </c>
      <c r="J27" s="5">
        <f t="shared" ref="J27:J32" si="13">I27/H27</f>
        <v>2.0661157024793389E-2</v>
      </c>
      <c r="L27" s="5">
        <v>2</v>
      </c>
      <c r="M27" s="5"/>
      <c r="N27" s="5"/>
      <c r="O27" s="5" t="e">
        <f t="shared" ref="O27:O32" si="14">N27/M27</f>
        <v>#DIV/0!</v>
      </c>
      <c r="Q27" s="3"/>
      <c r="R27" s="5">
        <v>2</v>
      </c>
      <c r="S27" s="4">
        <v>243</v>
      </c>
      <c r="T27" s="4">
        <v>26</v>
      </c>
      <c r="U27" s="5">
        <f t="shared" ref="U27:U32" si="15">T27/S27</f>
        <v>0.10699588477366255</v>
      </c>
      <c r="W27" s="5">
        <v>2</v>
      </c>
      <c r="X27" s="4">
        <v>186</v>
      </c>
      <c r="Y27" s="4">
        <v>47</v>
      </c>
      <c r="Z27" s="5">
        <f t="shared" ref="Z27:Z32" si="16">Y27/X27</f>
        <v>0.25268817204301075</v>
      </c>
      <c r="AB27" s="5">
        <v>2</v>
      </c>
      <c r="AC27" s="4">
        <v>236</v>
      </c>
      <c r="AD27" s="4">
        <v>0</v>
      </c>
      <c r="AE27" s="5">
        <f t="shared" ref="AE27:AE32" si="17">AD27/AC27</f>
        <v>0</v>
      </c>
    </row>
    <row r="28" spans="2:31" x14ac:dyDescent="0.2">
      <c r="B28" s="5">
        <v>3</v>
      </c>
      <c r="C28" s="4">
        <v>270</v>
      </c>
      <c r="D28" s="6">
        <v>100</v>
      </c>
      <c r="E28" s="5">
        <f t="shared" si="12"/>
        <v>0.37037037037037035</v>
      </c>
      <c r="G28" s="5">
        <v>3</v>
      </c>
      <c r="H28" s="4">
        <v>273</v>
      </c>
      <c r="I28" s="4">
        <v>113</v>
      </c>
      <c r="J28" s="5">
        <f t="shared" si="13"/>
        <v>0.41391941391941389</v>
      </c>
      <c r="L28" s="5">
        <v>3</v>
      </c>
      <c r="M28" s="5"/>
      <c r="N28" s="5"/>
      <c r="O28" s="5" t="e">
        <f t="shared" si="14"/>
        <v>#DIV/0!</v>
      </c>
      <c r="Q28" s="3"/>
      <c r="R28" s="5">
        <v>3</v>
      </c>
      <c r="S28" s="4">
        <v>265</v>
      </c>
      <c r="T28" s="4">
        <v>110</v>
      </c>
      <c r="U28" s="5">
        <f t="shared" si="15"/>
        <v>0.41509433962264153</v>
      </c>
      <c r="W28" s="5">
        <v>3</v>
      </c>
      <c r="X28" s="4">
        <v>212</v>
      </c>
      <c r="Y28" s="4">
        <v>70</v>
      </c>
      <c r="Z28" s="5">
        <f t="shared" si="16"/>
        <v>0.330188679245283</v>
      </c>
      <c r="AB28" s="5">
        <v>3</v>
      </c>
      <c r="AC28" s="4">
        <v>242</v>
      </c>
      <c r="AD28" s="4">
        <v>140</v>
      </c>
      <c r="AE28" s="5">
        <f t="shared" si="17"/>
        <v>0.57851239669421484</v>
      </c>
    </row>
    <row r="29" spans="2:31" x14ac:dyDescent="0.2">
      <c r="B29" s="5">
        <v>4</v>
      </c>
      <c r="C29" s="4">
        <v>283</v>
      </c>
      <c r="D29" s="6">
        <v>205</v>
      </c>
      <c r="E29" s="5">
        <f t="shared" si="12"/>
        <v>0.72438162544169615</v>
      </c>
      <c r="G29" s="5">
        <v>4</v>
      </c>
      <c r="H29" s="4">
        <v>299</v>
      </c>
      <c r="I29" s="4">
        <v>207</v>
      </c>
      <c r="J29" s="5">
        <f t="shared" si="13"/>
        <v>0.69230769230769229</v>
      </c>
      <c r="L29" s="5">
        <v>4</v>
      </c>
      <c r="M29" s="5"/>
      <c r="N29" s="5"/>
      <c r="O29" s="5" t="e">
        <f t="shared" si="14"/>
        <v>#DIV/0!</v>
      </c>
      <c r="Q29" s="3"/>
      <c r="R29" s="5">
        <v>4</v>
      </c>
      <c r="S29" s="4">
        <v>274</v>
      </c>
      <c r="T29" s="4">
        <v>227</v>
      </c>
      <c r="U29" s="5">
        <f t="shared" si="15"/>
        <v>0.82846715328467158</v>
      </c>
      <c r="W29" s="5">
        <v>4</v>
      </c>
      <c r="X29" s="4">
        <v>210</v>
      </c>
      <c r="Y29" s="4">
        <v>150</v>
      </c>
      <c r="Z29" s="5">
        <f t="shared" si="16"/>
        <v>0.7142857142857143</v>
      </c>
      <c r="AB29" s="5">
        <v>4</v>
      </c>
      <c r="AC29" s="4">
        <v>244</v>
      </c>
      <c r="AD29" s="4">
        <v>197</v>
      </c>
      <c r="AE29" s="5">
        <f t="shared" si="17"/>
        <v>0.80737704918032782</v>
      </c>
    </row>
    <row r="30" spans="2:31" x14ac:dyDescent="0.2">
      <c r="B30" s="5">
        <v>5</v>
      </c>
      <c r="C30" s="4">
        <v>246</v>
      </c>
      <c r="D30" s="6">
        <v>60</v>
      </c>
      <c r="E30" s="5">
        <f t="shared" si="12"/>
        <v>0.24390243902439024</v>
      </c>
      <c r="G30" s="5">
        <v>5</v>
      </c>
      <c r="H30" s="4">
        <v>251</v>
      </c>
      <c r="I30" s="4">
        <v>65</v>
      </c>
      <c r="J30" s="5">
        <f t="shared" si="13"/>
        <v>0.25896414342629481</v>
      </c>
      <c r="L30" s="5">
        <v>5</v>
      </c>
      <c r="M30" s="5"/>
      <c r="N30" s="5"/>
      <c r="O30" s="5" t="e">
        <f t="shared" si="14"/>
        <v>#DIV/0!</v>
      </c>
      <c r="Q30" s="3"/>
      <c r="R30" s="5">
        <v>5</v>
      </c>
      <c r="S30" s="4">
        <v>297</v>
      </c>
      <c r="T30" s="4">
        <v>47</v>
      </c>
      <c r="U30" s="5">
        <f t="shared" si="15"/>
        <v>0.15824915824915825</v>
      </c>
      <c r="W30" s="5">
        <v>5</v>
      </c>
      <c r="X30" s="4">
        <v>201</v>
      </c>
      <c r="Y30" s="4">
        <v>73</v>
      </c>
      <c r="Z30" s="5">
        <f t="shared" si="16"/>
        <v>0.36318407960199006</v>
      </c>
      <c r="AB30" s="5">
        <v>5</v>
      </c>
      <c r="AC30" s="4">
        <v>228</v>
      </c>
      <c r="AD30" s="4">
        <v>74</v>
      </c>
      <c r="AE30" s="5">
        <f t="shared" si="17"/>
        <v>0.32456140350877194</v>
      </c>
    </row>
    <row r="31" spans="2:31" x14ac:dyDescent="0.2">
      <c r="B31" s="5">
        <v>6</v>
      </c>
      <c r="C31" s="4">
        <v>162</v>
      </c>
      <c r="D31" s="6">
        <v>0</v>
      </c>
      <c r="E31" s="5">
        <f t="shared" si="12"/>
        <v>0</v>
      </c>
      <c r="G31" s="5">
        <v>6</v>
      </c>
      <c r="H31" s="4">
        <v>91</v>
      </c>
      <c r="I31" s="4">
        <v>0</v>
      </c>
      <c r="J31" s="5">
        <f t="shared" si="13"/>
        <v>0</v>
      </c>
      <c r="L31" s="5">
        <v>6</v>
      </c>
      <c r="M31" s="5"/>
      <c r="N31" s="5"/>
      <c r="O31" s="5" t="e">
        <f t="shared" si="14"/>
        <v>#DIV/0!</v>
      </c>
      <c r="Q31" s="3"/>
      <c r="R31" s="5">
        <v>6</v>
      </c>
      <c r="S31" s="4">
        <v>90</v>
      </c>
      <c r="T31" s="4">
        <v>1</v>
      </c>
      <c r="U31" s="5">
        <f t="shared" si="15"/>
        <v>1.1111111111111112E-2</v>
      </c>
      <c r="W31" s="5">
        <v>6</v>
      </c>
      <c r="X31" s="4">
        <v>77</v>
      </c>
      <c r="Y31" s="4">
        <v>0</v>
      </c>
      <c r="Z31" s="5">
        <f t="shared" si="16"/>
        <v>0</v>
      </c>
      <c r="AB31" s="5">
        <v>6</v>
      </c>
      <c r="AC31" s="4">
        <v>120</v>
      </c>
      <c r="AD31" s="5">
        <v>0</v>
      </c>
      <c r="AE31" s="5">
        <f t="shared" si="17"/>
        <v>0</v>
      </c>
    </row>
    <row r="32" spans="2:31" x14ac:dyDescent="0.2">
      <c r="B32" s="5" t="s">
        <v>1</v>
      </c>
      <c r="C32" s="5">
        <f>SUM(C26:C31)</f>
        <v>1560</v>
      </c>
      <c r="D32" s="5">
        <f>SUM(D26:D31)</f>
        <v>377</v>
      </c>
      <c r="E32" s="5">
        <f t="shared" si="12"/>
        <v>0.24166666666666667</v>
      </c>
      <c r="G32" s="5" t="s">
        <v>1</v>
      </c>
      <c r="H32" s="5">
        <f>SUM(H26:H31)</f>
        <v>1425</v>
      </c>
      <c r="I32" s="5">
        <f>SUM(I26:I31)</f>
        <v>394</v>
      </c>
      <c r="J32" s="5">
        <f t="shared" si="13"/>
        <v>0.27649122807017545</v>
      </c>
      <c r="L32" s="5" t="s">
        <v>1</v>
      </c>
      <c r="M32" s="5">
        <f>SUM(M26:M31)</f>
        <v>0</v>
      </c>
      <c r="N32" s="5">
        <f>SUM(N26:N31)</f>
        <v>0</v>
      </c>
      <c r="O32" s="5" t="e">
        <f t="shared" si="14"/>
        <v>#DIV/0!</v>
      </c>
      <c r="Q32" s="3"/>
      <c r="R32" s="5" t="s">
        <v>1</v>
      </c>
      <c r="S32" s="5">
        <f>SUM(S26:S31)</f>
        <v>1421</v>
      </c>
      <c r="T32" s="5">
        <f>SUM(T26:T31)</f>
        <v>416</v>
      </c>
      <c r="U32" s="5">
        <f t="shared" si="15"/>
        <v>0.29275158339197749</v>
      </c>
      <c r="W32" s="5" t="s">
        <v>1</v>
      </c>
      <c r="X32" s="5">
        <f>SUM(X26:X31)</f>
        <v>1083</v>
      </c>
      <c r="Y32" s="5">
        <f>SUM(Y26:Y31)</f>
        <v>372</v>
      </c>
      <c r="Z32" s="5">
        <f t="shared" si="16"/>
        <v>0.34349030470914127</v>
      </c>
      <c r="AB32" s="5" t="s">
        <v>1</v>
      </c>
      <c r="AC32" s="5">
        <f>SUM(AC26:AC31)</f>
        <v>1297</v>
      </c>
      <c r="AD32" s="5">
        <f>SUM(AD26:AD31)</f>
        <v>426</v>
      </c>
      <c r="AE32" s="5">
        <f t="shared" si="17"/>
        <v>0.32845026985350811</v>
      </c>
    </row>
    <row r="34" spans="1:31" x14ac:dyDescent="0.2">
      <c r="A34" s="7" t="s">
        <v>9</v>
      </c>
      <c r="B34" s="7" t="s">
        <v>25</v>
      </c>
      <c r="C34" s="7"/>
      <c r="D34" s="7"/>
      <c r="E34" s="7"/>
      <c r="F34" s="7"/>
      <c r="G34" s="7" t="s">
        <v>26</v>
      </c>
      <c r="H34" s="7"/>
      <c r="I34" s="7"/>
      <c r="J34" s="7"/>
      <c r="K34" s="7"/>
      <c r="L34" s="7" t="s">
        <v>27</v>
      </c>
      <c r="M34" s="7"/>
      <c r="N34" s="7"/>
      <c r="O34" s="7"/>
      <c r="P34" s="7"/>
      <c r="Q34" s="7"/>
      <c r="R34" s="7" t="s">
        <v>19</v>
      </c>
      <c r="S34" s="7"/>
      <c r="T34" s="7"/>
      <c r="U34" s="7"/>
      <c r="V34" s="7"/>
      <c r="W34" s="7" t="s">
        <v>20</v>
      </c>
      <c r="X34" s="7"/>
      <c r="Y34" s="7"/>
      <c r="Z34" s="7"/>
      <c r="AA34" s="10"/>
      <c r="AB34" s="7" t="s">
        <v>21</v>
      </c>
      <c r="AC34" s="7"/>
      <c r="AD34" s="7"/>
      <c r="AE34" s="7"/>
    </row>
    <row r="35" spans="1:31" x14ac:dyDescent="0.2">
      <c r="B35" s="5" t="s">
        <v>0</v>
      </c>
      <c r="C35" s="5" t="s">
        <v>2</v>
      </c>
      <c r="D35" s="5" t="s">
        <v>7</v>
      </c>
      <c r="E35" s="5" t="s">
        <v>8</v>
      </c>
      <c r="G35" s="5" t="s">
        <v>0</v>
      </c>
      <c r="H35" s="5" t="s">
        <v>2</v>
      </c>
      <c r="I35" s="5" t="s">
        <v>7</v>
      </c>
      <c r="J35" s="5" t="s">
        <v>8</v>
      </c>
      <c r="L35" s="5" t="s">
        <v>0</v>
      </c>
      <c r="M35" s="5" t="s">
        <v>2</v>
      </c>
      <c r="N35" s="5" t="s">
        <v>7</v>
      </c>
      <c r="O35" s="5" t="s">
        <v>8</v>
      </c>
      <c r="R35" s="5" t="s">
        <v>0</v>
      </c>
      <c r="S35" s="5" t="s">
        <v>2</v>
      </c>
      <c r="T35" s="5" t="s">
        <v>7</v>
      </c>
      <c r="U35" s="5" t="s">
        <v>8</v>
      </c>
      <c r="W35" s="5" t="s">
        <v>0</v>
      </c>
      <c r="X35" s="5" t="s">
        <v>2</v>
      </c>
      <c r="Y35" s="5" t="s">
        <v>7</v>
      </c>
      <c r="Z35" s="5" t="s">
        <v>8</v>
      </c>
      <c r="AB35" s="5" t="s">
        <v>0</v>
      </c>
      <c r="AC35" s="5" t="s">
        <v>2</v>
      </c>
      <c r="AD35" s="5" t="s">
        <v>7</v>
      </c>
      <c r="AE35" s="5" t="s">
        <v>8</v>
      </c>
    </row>
    <row r="36" spans="1:31" x14ac:dyDescent="0.2">
      <c r="B36" s="5">
        <v>1</v>
      </c>
      <c r="C36" s="4">
        <f>AVERAGE(C6,H6,M6)</f>
        <v>258.5</v>
      </c>
      <c r="D36" s="4">
        <f>AVERAGE(D6,I6,N6)</f>
        <v>0.5</v>
      </c>
      <c r="E36" s="5">
        <f>D36/C36</f>
        <v>1.9342359767891683E-3</v>
      </c>
      <c r="G36" s="5">
        <v>1</v>
      </c>
      <c r="H36" s="6">
        <f t="shared" ref="H36:I41" si="18">AVERAGE(C16,H16,M16)</f>
        <v>305.5</v>
      </c>
      <c r="I36" s="6">
        <f t="shared" si="18"/>
        <v>3.5</v>
      </c>
      <c r="J36" s="5">
        <f>I36/H36</f>
        <v>1.1456628477905073E-2</v>
      </c>
      <c r="L36" s="5">
        <v>1</v>
      </c>
      <c r="M36" s="4">
        <f>AVERAGE(C26,H26,M26)</f>
        <v>280.5</v>
      </c>
      <c r="N36" s="4">
        <f>AVERAGE(D26,I26,N26)</f>
        <v>4</v>
      </c>
      <c r="O36" s="5">
        <f>N36/M36</f>
        <v>1.4260249554367201E-2</v>
      </c>
      <c r="R36" s="5">
        <v>1</v>
      </c>
      <c r="S36" s="4">
        <f>AVERAGE(S6,X6,AC6)</f>
        <v>214</v>
      </c>
      <c r="T36" s="4">
        <f>AVERAGE(T6,Y6,AD6)</f>
        <v>5</v>
      </c>
      <c r="U36" s="5">
        <f>T36/S36</f>
        <v>2.336448598130841E-2</v>
      </c>
      <c r="W36" s="5">
        <v>1</v>
      </c>
      <c r="X36" s="6">
        <f t="shared" ref="X36:X42" si="19">AVERAGE(S16,X16,AC16)</f>
        <v>294.5</v>
      </c>
      <c r="Y36" s="6">
        <f t="shared" ref="Y36:Y41" si="20">AVERAGE(T16,Y16)</f>
        <v>9</v>
      </c>
      <c r="Z36" s="5">
        <f>Y36/X36</f>
        <v>3.0560271646859084E-2</v>
      </c>
      <c r="AB36" s="5">
        <v>1</v>
      </c>
      <c r="AC36" s="4">
        <f>AVERAGE(S26,X26,AC26)</f>
        <v>225.33333333333334</v>
      </c>
      <c r="AD36" s="4">
        <f>AVERAGE(T26,Y26,AD26)</f>
        <v>17.333333333333332</v>
      </c>
      <c r="AE36" s="5">
        <f>AD36/AC36</f>
        <v>7.6923076923076913E-2</v>
      </c>
    </row>
    <row r="37" spans="1:31" x14ac:dyDescent="0.2">
      <c r="B37" s="5">
        <v>2</v>
      </c>
      <c r="C37" s="4">
        <f t="shared" ref="C37:D41" si="21">AVERAGE(C7,H7,M7)</f>
        <v>254.5</v>
      </c>
      <c r="D37" s="4">
        <f t="shared" si="21"/>
        <v>4</v>
      </c>
      <c r="E37" s="5">
        <f t="shared" ref="E37:E42" si="22">D37/C37</f>
        <v>1.5717092337917484E-2</v>
      </c>
      <c r="G37" s="5">
        <v>2</v>
      </c>
      <c r="H37" s="6">
        <f t="shared" si="18"/>
        <v>304</v>
      </c>
      <c r="I37" s="6">
        <f t="shared" si="18"/>
        <v>14.5</v>
      </c>
      <c r="J37" s="5">
        <f t="shared" ref="J37:J42" si="23">I37/H37</f>
        <v>4.7697368421052634E-2</v>
      </c>
      <c r="L37" s="5">
        <v>2</v>
      </c>
      <c r="M37" s="4">
        <f t="shared" ref="M37:N41" si="24">AVERAGE(C27,H27,M27)</f>
        <v>274.5</v>
      </c>
      <c r="N37" s="4">
        <f t="shared" si="24"/>
        <v>6.5</v>
      </c>
      <c r="O37" s="5">
        <f t="shared" ref="O37:O42" si="25">N37/M37</f>
        <v>2.3679417122040074E-2</v>
      </c>
      <c r="R37" s="5">
        <v>2</v>
      </c>
      <c r="S37" s="4">
        <f t="shared" ref="S37:T41" si="26">AVERAGE(S7,X7,AC7)</f>
        <v>203</v>
      </c>
      <c r="T37" s="4">
        <f t="shared" si="26"/>
        <v>25.333333333333332</v>
      </c>
      <c r="U37" s="5">
        <f t="shared" ref="U37:U42" si="27">T37/S37</f>
        <v>0.12479474548440066</v>
      </c>
      <c r="W37" s="5">
        <v>2</v>
      </c>
      <c r="X37" s="6">
        <f t="shared" si="19"/>
        <v>265</v>
      </c>
      <c r="Y37" s="6">
        <f t="shared" si="20"/>
        <v>33</v>
      </c>
      <c r="Z37" s="5">
        <f t="shared" ref="Z37:Z42" si="28">Y37/X37</f>
        <v>0.12452830188679245</v>
      </c>
      <c r="AB37" s="5">
        <v>2</v>
      </c>
      <c r="AC37" s="4">
        <f t="shared" ref="AC37:AD41" si="29">AVERAGE(S27,X27,AC27)</f>
        <v>221.66666666666666</v>
      </c>
      <c r="AD37" s="4">
        <f t="shared" si="29"/>
        <v>24.333333333333332</v>
      </c>
      <c r="AE37" s="5">
        <f t="shared" ref="AE37:AE42" si="30">AD37/AC37</f>
        <v>0.10977443609022557</v>
      </c>
    </row>
    <row r="38" spans="1:31" x14ac:dyDescent="0.2">
      <c r="B38" s="5">
        <v>3</v>
      </c>
      <c r="C38" s="4">
        <f t="shared" si="21"/>
        <v>256.5</v>
      </c>
      <c r="D38" s="4">
        <f t="shared" si="21"/>
        <v>105</v>
      </c>
      <c r="E38" s="5">
        <f t="shared" si="22"/>
        <v>0.40935672514619881</v>
      </c>
      <c r="G38" s="5">
        <v>3</v>
      </c>
      <c r="H38" s="6">
        <f t="shared" si="18"/>
        <v>287.5</v>
      </c>
      <c r="I38" s="6">
        <f t="shared" si="18"/>
        <v>105.5</v>
      </c>
      <c r="J38" s="5">
        <f t="shared" si="23"/>
        <v>0.36695652173913046</v>
      </c>
      <c r="L38" s="5">
        <v>3</v>
      </c>
      <c r="M38" s="4">
        <f t="shared" si="24"/>
        <v>271.5</v>
      </c>
      <c r="N38" s="4">
        <f t="shared" si="24"/>
        <v>106.5</v>
      </c>
      <c r="O38" s="5">
        <f t="shared" si="25"/>
        <v>0.39226519337016574</v>
      </c>
      <c r="R38" s="5">
        <v>3</v>
      </c>
      <c r="S38" s="4">
        <f t="shared" si="26"/>
        <v>228.33333333333334</v>
      </c>
      <c r="T38" s="4">
        <f t="shared" si="26"/>
        <v>137.33333333333334</v>
      </c>
      <c r="U38" s="5">
        <f t="shared" si="27"/>
        <v>0.60145985401459856</v>
      </c>
      <c r="W38" s="5">
        <v>3</v>
      </c>
      <c r="X38" s="6">
        <f t="shared" si="19"/>
        <v>279.5</v>
      </c>
      <c r="Y38" s="6">
        <f t="shared" si="20"/>
        <v>169</v>
      </c>
      <c r="Z38" s="5">
        <f t="shared" si="28"/>
        <v>0.60465116279069764</v>
      </c>
      <c r="AB38" s="5">
        <v>3</v>
      </c>
      <c r="AC38" s="4">
        <f t="shared" si="29"/>
        <v>239.66666666666666</v>
      </c>
      <c r="AD38" s="4">
        <f t="shared" si="29"/>
        <v>106.66666666666667</v>
      </c>
      <c r="AE38" s="5">
        <f t="shared" si="30"/>
        <v>0.44506258692628653</v>
      </c>
    </row>
    <row r="39" spans="1:31" x14ac:dyDescent="0.2">
      <c r="B39" s="5">
        <v>4</v>
      </c>
      <c r="C39" s="4">
        <f t="shared" si="21"/>
        <v>237</v>
      </c>
      <c r="D39" s="4">
        <f t="shared" si="21"/>
        <v>166.5</v>
      </c>
      <c r="E39" s="5">
        <f t="shared" si="22"/>
        <v>0.70253164556962022</v>
      </c>
      <c r="G39" s="5">
        <v>4</v>
      </c>
      <c r="H39" s="6">
        <f t="shared" si="18"/>
        <v>290.5</v>
      </c>
      <c r="I39" s="6">
        <f t="shared" si="18"/>
        <v>207.5</v>
      </c>
      <c r="J39" s="5">
        <f t="shared" si="23"/>
        <v>0.7142857142857143</v>
      </c>
      <c r="L39" s="5">
        <v>4</v>
      </c>
      <c r="M39" s="4">
        <f t="shared" si="24"/>
        <v>291</v>
      </c>
      <c r="N39" s="4">
        <f t="shared" si="24"/>
        <v>206</v>
      </c>
      <c r="O39" s="5">
        <f t="shared" si="25"/>
        <v>0.70790378006872856</v>
      </c>
      <c r="R39" s="5">
        <v>4</v>
      </c>
      <c r="S39" s="4">
        <f t="shared" si="26"/>
        <v>215.33333333333334</v>
      </c>
      <c r="T39" s="4">
        <f t="shared" si="26"/>
        <v>170.66666666666666</v>
      </c>
      <c r="U39" s="5">
        <f t="shared" si="27"/>
        <v>0.79256965944272439</v>
      </c>
      <c r="W39" s="5">
        <v>4</v>
      </c>
      <c r="X39" s="6">
        <f t="shared" si="19"/>
        <v>291.5</v>
      </c>
      <c r="Y39" s="6">
        <f t="shared" si="20"/>
        <v>217</v>
      </c>
      <c r="Z39" s="5">
        <f t="shared" si="28"/>
        <v>0.74442538593481988</v>
      </c>
      <c r="AB39" s="5">
        <v>4</v>
      </c>
      <c r="AC39" s="4">
        <f t="shared" si="29"/>
        <v>242.66666666666666</v>
      </c>
      <c r="AD39" s="4">
        <f t="shared" si="29"/>
        <v>191.33333333333334</v>
      </c>
      <c r="AE39" s="5">
        <f t="shared" si="30"/>
        <v>0.78846153846153855</v>
      </c>
    </row>
    <row r="40" spans="1:31" x14ac:dyDescent="0.2">
      <c r="B40" s="5">
        <v>5</v>
      </c>
      <c r="C40" s="4">
        <f t="shared" si="21"/>
        <v>237</v>
      </c>
      <c r="D40" s="4">
        <f t="shared" si="21"/>
        <v>19</v>
      </c>
      <c r="E40" s="5">
        <f t="shared" si="22"/>
        <v>8.0168776371308023E-2</v>
      </c>
      <c r="G40" s="5">
        <v>5</v>
      </c>
      <c r="H40" s="6">
        <f t="shared" si="18"/>
        <v>267.5</v>
      </c>
      <c r="I40" s="6">
        <f t="shared" si="18"/>
        <v>35</v>
      </c>
      <c r="J40" s="5">
        <f t="shared" si="23"/>
        <v>0.13084112149532709</v>
      </c>
      <c r="L40" s="5">
        <v>5</v>
      </c>
      <c r="M40" s="4">
        <f t="shared" si="24"/>
        <v>248.5</v>
      </c>
      <c r="N40" s="4">
        <f t="shared" si="24"/>
        <v>62.5</v>
      </c>
      <c r="O40" s="5">
        <f t="shared" si="25"/>
        <v>0.25150905432595572</v>
      </c>
      <c r="R40" s="5">
        <v>5</v>
      </c>
      <c r="S40" s="4">
        <f t="shared" si="26"/>
        <v>236</v>
      </c>
      <c r="T40" s="4">
        <f t="shared" si="26"/>
        <v>26.333333333333332</v>
      </c>
      <c r="U40" s="5">
        <f t="shared" si="27"/>
        <v>0.1115819209039548</v>
      </c>
      <c r="W40" s="5">
        <v>5</v>
      </c>
      <c r="X40" s="6">
        <f t="shared" si="19"/>
        <v>278</v>
      </c>
      <c r="Y40" s="6">
        <f t="shared" si="20"/>
        <v>16.5</v>
      </c>
      <c r="Z40" s="5">
        <f t="shared" si="28"/>
        <v>5.935251798561151E-2</v>
      </c>
      <c r="AB40" s="5">
        <v>5</v>
      </c>
      <c r="AC40" s="4">
        <f t="shared" si="29"/>
        <v>242</v>
      </c>
      <c r="AD40" s="4">
        <f t="shared" si="29"/>
        <v>64.666666666666671</v>
      </c>
      <c r="AE40" s="5">
        <f t="shared" si="30"/>
        <v>0.26721763085399453</v>
      </c>
    </row>
    <row r="41" spans="1:31" x14ac:dyDescent="0.2">
      <c r="B41" s="5">
        <v>6</v>
      </c>
      <c r="C41" s="4">
        <f t="shared" si="21"/>
        <v>99.5</v>
      </c>
      <c r="D41" s="4">
        <f t="shared" si="21"/>
        <v>2</v>
      </c>
      <c r="E41" s="5">
        <f t="shared" si="22"/>
        <v>2.0100502512562814E-2</v>
      </c>
      <c r="G41" s="5">
        <v>6</v>
      </c>
      <c r="H41" s="6">
        <f t="shared" si="18"/>
        <v>152</v>
      </c>
      <c r="I41" s="6">
        <f t="shared" si="18"/>
        <v>0</v>
      </c>
      <c r="J41" s="5">
        <f t="shared" si="23"/>
        <v>0</v>
      </c>
      <c r="L41" s="5">
        <v>6</v>
      </c>
      <c r="M41" s="4">
        <f t="shared" si="24"/>
        <v>126.5</v>
      </c>
      <c r="N41" s="4">
        <f t="shared" si="24"/>
        <v>0</v>
      </c>
      <c r="O41" s="5">
        <f t="shared" si="25"/>
        <v>0</v>
      </c>
      <c r="R41" s="5">
        <v>6</v>
      </c>
      <c r="S41" s="4">
        <f t="shared" si="26"/>
        <v>147</v>
      </c>
      <c r="T41" s="4">
        <f t="shared" si="26"/>
        <v>5.666666666666667</v>
      </c>
      <c r="U41" s="5">
        <f t="shared" si="27"/>
        <v>3.8548752834467119E-2</v>
      </c>
      <c r="W41" s="5">
        <v>6</v>
      </c>
      <c r="X41" s="6">
        <f t="shared" si="19"/>
        <v>101.5</v>
      </c>
      <c r="Y41" s="6">
        <f t="shared" si="20"/>
        <v>0</v>
      </c>
      <c r="Z41" s="5">
        <f t="shared" si="28"/>
        <v>0</v>
      </c>
      <c r="AB41" s="5">
        <v>6</v>
      </c>
      <c r="AC41" s="4">
        <f t="shared" si="29"/>
        <v>95.666666666666671</v>
      </c>
      <c r="AD41" s="4">
        <f t="shared" si="29"/>
        <v>0.33333333333333331</v>
      </c>
      <c r="AE41" s="5">
        <f t="shared" si="30"/>
        <v>3.4843205574912888E-3</v>
      </c>
    </row>
    <row r="42" spans="1:31" x14ac:dyDescent="0.2">
      <c r="B42" s="5" t="s">
        <v>1</v>
      </c>
      <c r="C42" s="5">
        <f>SUM(C36:C41)</f>
        <v>1343</v>
      </c>
      <c r="D42" s="5">
        <f>SUM(D36:D41)</f>
        <v>297</v>
      </c>
      <c r="E42" s="5">
        <f t="shared" si="22"/>
        <v>0.22114668652271036</v>
      </c>
      <c r="G42" s="5" t="s">
        <v>1</v>
      </c>
      <c r="H42" s="5">
        <f>SUM(H36:H41)</f>
        <v>1607</v>
      </c>
      <c r="I42" s="5">
        <f>SUM(I36:I41)</f>
        <v>366</v>
      </c>
      <c r="J42" s="5">
        <f t="shared" si="23"/>
        <v>0.22775357809583074</v>
      </c>
      <c r="L42" s="5" t="s">
        <v>1</v>
      </c>
      <c r="M42" s="5">
        <f>SUM(M36:M41)</f>
        <v>1492.5</v>
      </c>
      <c r="N42" s="5">
        <f>SUM(N36:N41)</f>
        <v>385.5</v>
      </c>
      <c r="O42" s="5">
        <f t="shared" si="25"/>
        <v>0.25829145728643216</v>
      </c>
      <c r="R42" s="5" t="s">
        <v>1</v>
      </c>
      <c r="S42" s="5">
        <f>SUM(S36:S41)</f>
        <v>1243.6666666666667</v>
      </c>
      <c r="T42" s="5">
        <f>SUM(T36:T41)</f>
        <v>370.33333333333337</v>
      </c>
      <c r="U42" s="5">
        <f t="shared" si="27"/>
        <v>0.29777539533637098</v>
      </c>
      <c r="W42" s="5" t="s">
        <v>1</v>
      </c>
      <c r="X42" s="6">
        <f t="shared" si="19"/>
        <v>1510</v>
      </c>
      <c r="Y42" s="5">
        <f>SUM(Y36:Y41)</f>
        <v>444.5</v>
      </c>
      <c r="Z42" s="5">
        <f t="shared" si="28"/>
        <v>0.29437086092715231</v>
      </c>
      <c r="AB42" s="5" t="s">
        <v>1</v>
      </c>
      <c r="AC42" s="5">
        <f>SUM(AC36:AC41)</f>
        <v>1267</v>
      </c>
      <c r="AD42" s="5">
        <f>SUM(AD36:AD41)</f>
        <v>404.66666666666669</v>
      </c>
      <c r="AE42" s="5">
        <f t="shared" si="30"/>
        <v>0.31938963430676137</v>
      </c>
    </row>
    <row r="43" spans="1:31" x14ac:dyDescent="0.2">
      <c r="C43" s="3"/>
      <c r="D43" s="3"/>
      <c r="E43" s="3"/>
      <c r="F43" s="3"/>
      <c r="G43" s="3"/>
      <c r="H43" s="3"/>
    </row>
    <row r="44" spans="1:31" x14ac:dyDescent="0.2">
      <c r="B44" s="9" t="s">
        <v>37</v>
      </c>
      <c r="C44" s="9"/>
      <c r="D44" s="9"/>
      <c r="E44" s="9" t="s">
        <v>31</v>
      </c>
      <c r="F44" s="9"/>
      <c r="G44" s="9" t="s">
        <v>10</v>
      </c>
      <c r="H44" s="9"/>
      <c r="I44" s="7"/>
      <c r="J44" s="7" t="s">
        <v>11</v>
      </c>
    </row>
    <row r="45" spans="1:31" x14ac:dyDescent="0.2">
      <c r="B45" s="5" t="s">
        <v>0</v>
      </c>
      <c r="C45" s="5" t="s">
        <v>2</v>
      </c>
      <c r="D45" s="5" t="s">
        <v>7</v>
      </c>
      <c r="E45" s="5" t="s">
        <v>8</v>
      </c>
      <c r="G45" s="5" t="s">
        <v>0</v>
      </c>
      <c r="H45" s="5" t="s">
        <v>2</v>
      </c>
      <c r="I45" s="5" t="s">
        <v>7</v>
      </c>
      <c r="J45" s="5" t="s">
        <v>8</v>
      </c>
    </row>
    <row r="46" spans="1:31" x14ac:dyDescent="0.2">
      <c r="B46" s="5">
        <v>1</v>
      </c>
      <c r="C46" s="6">
        <f>AVERAGE(C36,H36,M36)</f>
        <v>281.5</v>
      </c>
      <c r="D46" s="6">
        <f>AVERAGE(D36,I36,N36)</f>
        <v>2.6666666666666665</v>
      </c>
      <c r="E46" s="5">
        <f>D46/C46</f>
        <v>9.4730609828300762E-3</v>
      </c>
      <c r="G46" s="5">
        <v>1</v>
      </c>
      <c r="H46" s="6">
        <f>AVERAGE(S36,X36,AC36)</f>
        <v>244.61111111111111</v>
      </c>
      <c r="I46" s="6">
        <f>AVERAGE(T36,Y36,AD36)</f>
        <v>10.444444444444445</v>
      </c>
      <c r="J46" s="5">
        <f>I46/H46</f>
        <v>4.2698160345219172E-2</v>
      </c>
    </row>
    <row r="47" spans="1:31" x14ac:dyDescent="0.2">
      <c r="B47" s="5">
        <v>2</v>
      </c>
      <c r="C47" s="6">
        <f t="shared" ref="C47:D51" si="31">AVERAGE(C37,H37,M37)</f>
        <v>277.66666666666669</v>
      </c>
      <c r="D47" s="6">
        <f t="shared" si="31"/>
        <v>8.3333333333333339</v>
      </c>
      <c r="E47" s="5">
        <f t="shared" ref="E47:E52" si="32">D47/C47</f>
        <v>3.0012004801920768E-2</v>
      </c>
      <c r="G47" s="5">
        <v>2</v>
      </c>
      <c r="H47" s="6">
        <f t="shared" ref="H47:I51" si="33">AVERAGE(S37,X37,AC37)</f>
        <v>229.88888888888889</v>
      </c>
      <c r="I47" s="6">
        <f t="shared" si="33"/>
        <v>27.555555555555554</v>
      </c>
      <c r="J47" s="5">
        <f t="shared" ref="J47:J52" si="34">I47/H47</f>
        <v>0.11986466892218463</v>
      </c>
    </row>
    <row r="48" spans="1:31" x14ac:dyDescent="0.2">
      <c r="B48" s="5">
        <v>3</v>
      </c>
      <c r="C48" s="6">
        <f t="shared" si="31"/>
        <v>271.83333333333331</v>
      </c>
      <c r="D48" s="6">
        <f t="shared" si="31"/>
        <v>105.66666666666667</v>
      </c>
      <c r="E48" s="5">
        <f t="shared" si="32"/>
        <v>0.38871857755977934</v>
      </c>
      <c r="G48" s="5">
        <v>3</v>
      </c>
      <c r="H48" s="6">
        <f t="shared" si="33"/>
        <v>249.16666666666666</v>
      </c>
      <c r="I48" s="6">
        <f t="shared" si="33"/>
        <v>137.66666666666669</v>
      </c>
      <c r="J48" s="5">
        <f t="shared" si="34"/>
        <v>0.55250836120401348</v>
      </c>
    </row>
    <row r="49" spans="2:10" x14ac:dyDescent="0.2">
      <c r="B49" s="5">
        <v>4</v>
      </c>
      <c r="C49" s="6">
        <f t="shared" si="31"/>
        <v>272.83333333333331</v>
      </c>
      <c r="D49" s="6">
        <f t="shared" si="31"/>
        <v>193.33333333333334</v>
      </c>
      <c r="E49" s="5">
        <f t="shared" si="32"/>
        <v>0.70861331704337216</v>
      </c>
      <c r="G49" s="5">
        <v>4</v>
      </c>
      <c r="H49" s="6">
        <f t="shared" si="33"/>
        <v>249.83333333333334</v>
      </c>
      <c r="I49" s="6">
        <f t="shared" si="33"/>
        <v>193</v>
      </c>
      <c r="J49" s="5">
        <f t="shared" si="34"/>
        <v>0.77251501000667111</v>
      </c>
    </row>
    <row r="50" spans="2:10" x14ac:dyDescent="0.2">
      <c r="B50" s="5">
        <v>5</v>
      </c>
      <c r="C50" s="6">
        <f t="shared" si="31"/>
        <v>251</v>
      </c>
      <c r="D50" s="6">
        <f t="shared" si="31"/>
        <v>38.833333333333336</v>
      </c>
      <c r="E50" s="5">
        <f t="shared" si="32"/>
        <v>0.15471447543160691</v>
      </c>
      <c r="G50" s="5">
        <v>5</v>
      </c>
      <c r="H50" s="6">
        <f t="shared" si="33"/>
        <v>252</v>
      </c>
      <c r="I50" s="6">
        <f t="shared" si="33"/>
        <v>35.833333333333336</v>
      </c>
      <c r="J50" s="5">
        <f t="shared" si="34"/>
        <v>0.14219576719576721</v>
      </c>
    </row>
    <row r="51" spans="2:10" x14ac:dyDescent="0.2">
      <c r="B51" s="5">
        <v>6</v>
      </c>
      <c r="C51" s="6">
        <f t="shared" si="31"/>
        <v>126</v>
      </c>
      <c r="D51" s="6">
        <f t="shared" si="31"/>
        <v>0.66666666666666663</v>
      </c>
      <c r="E51" s="5">
        <f t="shared" si="32"/>
        <v>5.2910052910052907E-3</v>
      </c>
      <c r="G51" s="5">
        <v>6</v>
      </c>
      <c r="H51" s="6">
        <f t="shared" si="33"/>
        <v>114.72222222222223</v>
      </c>
      <c r="I51" s="6">
        <f t="shared" si="33"/>
        <v>2</v>
      </c>
      <c r="J51" s="5">
        <f t="shared" si="34"/>
        <v>1.7433414043583534E-2</v>
      </c>
    </row>
    <row r="52" spans="2:10" x14ac:dyDescent="0.2">
      <c r="B52" s="5" t="s">
        <v>1</v>
      </c>
      <c r="C52" s="5">
        <f>SUM(C46:C51)</f>
        <v>1480.8333333333333</v>
      </c>
      <c r="D52" s="5">
        <f>SUM(D46:D51)</f>
        <v>349.5</v>
      </c>
      <c r="E52" s="5">
        <f t="shared" si="32"/>
        <v>0.23601575689364099</v>
      </c>
      <c r="G52" s="5" t="s">
        <v>1</v>
      </c>
      <c r="H52" s="5">
        <f>SUM(H46:H51)</f>
        <v>1340.2222222222222</v>
      </c>
      <c r="I52" s="5">
        <f>SUM(I46:I51)</f>
        <v>406.5</v>
      </c>
      <c r="J52" s="5">
        <f t="shared" si="34"/>
        <v>0.30330790913612998</v>
      </c>
    </row>
    <row r="53" spans="2:10" x14ac:dyDescent="0.2">
      <c r="C53" s="3"/>
      <c r="D53" s="3"/>
      <c r="E53" s="3"/>
      <c r="F53" s="3"/>
      <c r="G53" s="3"/>
      <c r="H53" s="3"/>
    </row>
    <row r="54" spans="2:10" x14ac:dyDescent="0.2">
      <c r="C54" s="3"/>
      <c r="D54" s="3"/>
      <c r="E54" s="3"/>
      <c r="F54" s="3"/>
      <c r="G54" s="3"/>
      <c r="H54" s="3"/>
    </row>
    <row r="55" spans="2:10" x14ac:dyDescent="0.2">
      <c r="B55" s="7" t="s">
        <v>11</v>
      </c>
      <c r="C55" s="9" t="s">
        <v>31</v>
      </c>
      <c r="D55" s="9"/>
      <c r="E55" s="7"/>
      <c r="F55" s="9"/>
      <c r="G55" s="3"/>
      <c r="H55" s="3"/>
    </row>
    <row r="56" spans="2:10" x14ac:dyDescent="0.2">
      <c r="B56" s="4" t="s">
        <v>8</v>
      </c>
      <c r="C56" s="3" t="s">
        <v>8</v>
      </c>
      <c r="D56" s="3"/>
      <c r="E56" s="3"/>
      <c r="F56" s="3"/>
      <c r="G56" s="3"/>
      <c r="H56" s="3"/>
    </row>
    <row r="57" spans="2:10" x14ac:dyDescent="0.2">
      <c r="B57" s="4">
        <v>4.2698160345219172E-2</v>
      </c>
      <c r="C57" s="3">
        <v>9.4730609828300762E-3</v>
      </c>
      <c r="D57" s="3"/>
      <c r="E57" s="3"/>
      <c r="F57" s="3"/>
      <c r="G57" s="3"/>
      <c r="H57" s="3"/>
    </row>
    <row r="58" spans="2:10" x14ac:dyDescent="0.2">
      <c r="B58" s="4">
        <v>0.11986466892218463</v>
      </c>
      <c r="C58" s="3">
        <v>3.0012004801920768E-2</v>
      </c>
      <c r="D58" s="3"/>
      <c r="E58" s="3"/>
      <c r="F58" s="3"/>
      <c r="G58" s="3"/>
      <c r="H58" s="3"/>
    </row>
    <row r="59" spans="2:10" x14ac:dyDescent="0.2">
      <c r="B59" s="4">
        <v>0.55250836120401348</v>
      </c>
      <c r="C59" s="4">
        <v>0.38871857755977934</v>
      </c>
    </row>
    <row r="60" spans="2:10" x14ac:dyDescent="0.2">
      <c r="B60" s="4">
        <v>0.77251501000667111</v>
      </c>
      <c r="C60" s="4">
        <v>0.70861331704337216</v>
      </c>
    </row>
    <row r="61" spans="2:10" x14ac:dyDescent="0.2">
      <c r="B61" s="4">
        <v>0.14219576719576721</v>
      </c>
      <c r="C61" s="4">
        <v>0.15471447543160691</v>
      </c>
    </row>
    <row r="62" spans="2:10" x14ac:dyDescent="0.2">
      <c r="B62" s="4">
        <v>1.7433414043583534E-2</v>
      </c>
      <c r="C62" s="4">
        <v>5.2910052910052907E-3</v>
      </c>
    </row>
    <row r="63" spans="2:10" x14ac:dyDescent="0.2">
      <c r="B63" s="4">
        <v>0.30330790913612998</v>
      </c>
      <c r="C63" s="4">
        <v>0.23601575689364099</v>
      </c>
    </row>
    <row r="65" spans="2:13" x14ac:dyDescent="0.2">
      <c r="B65" s="7" t="s">
        <v>32</v>
      </c>
      <c r="C65" s="7" t="s">
        <v>33</v>
      </c>
      <c r="D65" s="7" t="s">
        <v>34</v>
      </c>
      <c r="E65" s="7"/>
      <c r="F65" s="7" t="s">
        <v>25</v>
      </c>
      <c r="G65" s="7" t="s">
        <v>26</v>
      </c>
      <c r="H65" s="7" t="s">
        <v>27</v>
      </c>
      <c r="J65" s="7" t="s">
        <v>35</v>
      </c>
      <c r="K65" s="7" t="s">
        <v>36</v>
      </c>
      <c r="L65" s="4" t="s">
        <v>12</v>
      </c>
    </row>
    <row r="66" spans="2:13" x14ac:dyDescent="0.2">
      <c r="B66" s="4" t="s">
        <v>8</v>
      </c>
      <c r="C66" s="4" t="s">
        <v>8</v>
      </c>
      <c r="D66" s="4" t="s">
        <v>8</v>
      </c>
      <c r="F66" s="4" t="s">
        <v>8</v>
      </c>
      <c r="G66" s="4" t="s">
        <v>8</v>
      </c>
      <c r="H66" s="4" t="s">
        <v>8</v>
      </c>
      <c r="J66" s="4" t="s">
        <v>8</v>
      </c>
      <c r="K66" s="4" t="s">
        <v>8</v>
      </c>
      <c r="L66" s="4" t="s">
        <v>8</v>
      </c>
    </row>
    <row r="67" spans="2:13" x14ac:dyDescent="0.2">
      <c r="B67" s="4">
        <v>2.336448598130841E-2</v>
      </c>
      <c r="C67" s="4">
        <v>3.0560271646859084E-2</v>
      </c>
      <c r="D67" s="4">
        <v>7.6923076923076913E-2</v>
      </c>
      <c r="F67" s="4">
        <v>1.9342359767891683E-3</v>
      </c>
      <c r="G67" s="4">
        <v>1.1456628477905073E-2</v>
      </c>
      <c r="H67" s="4">
        <v>1.4260249554367201E-2</v>
      </c>
      <c r="J67" s="4">
        <f>STDEV(B67:D67)/SQRT(3)</f>
        <v>1.6782616184765457E-2</v>
      </c>
      <c r="K67" s="4">
        <f>STDEV(F67:H67)/SQRT(3)</f>
        <v>3.7302581143961434E-3</v>
      </c>
      <c r="L67" s="4">
        <f>_xlfn.T.TEST(B67:D67,F67:H67,2,2)</f>
        <v>0.11600439089649542</v>
      </c>
    </row>
    <row r="68" spans="2:13" x14ac:dyDescent="0.2">
      <c r="B68" s="4">
        <v>0.12479474548440066</v>
      </c>
      <c r="C68" s="4">
        <v>0.12452830188679245</v>
      </c>
      <c r="D68" s="4">
        <v>0.10977443609022557</v>
      </c>
      <c r="F68" s="4">
        <v>1.5717092337917484E-2</v>
      </c>
      <c r="G68" s="4">
        <v>4.7697368421052634E-2</v>
      </c>
      <c r="H68" s="4">
        <v>2.3679417122040074E-2</v>
      </c>
      <c r="J68" s="4">
        <f t="shared" ref="J68:J73" si="35">STDEV(B68:D68)/SQRT(3)</f>
        <v>4.9629585846356541E-3</v>
      </c>
      <c r="K68" s="4">
        <f t="shared" ref="K68:K73" si="36">STDEV(F68:H68)/SQRT(3)</f>
        <v>9.6119100279090635E-3</v>
      </c>
      <c r="L68" s="4">
        <f t="shared" ref="L68:L73" si="37">_xlfn.T.TEST(B68:D68,F68:H68,2,2)</f>
        <v>1.1084760878242931E-3</v>
      </c>
      <c r="M68" s="4" t="s">
        <v>14</v>
      </c>
    </row>
    <row r="69" spans="2:13" x14ac:dyDescent="0.2">
      <c r="B69" s="4">
        <v>0.60145985401459856</v>
      </c>
      <c r="C69" s="4">
        <v>0.60465116279069764</v>
      </c>
      <c r="D69" s="4">
        <v>0.44506258692628653</v>
      </c>
      <c r="F69" s="4">
        <v>0.40935672514619881</v>
      </c>
      <c r="G69" s="4">
        <v>0.36695652173913046</v>
      </c>
      <c r="H69" s="4">
        <v>0.39226519337016574</v>
      </c>
      <c r="J69" s="4">
        <f t="shared" si="35"/>
        <v>5.2672364222842494E-2</v>
      </c>
      <c r="K69" s="4">
        <f t="shared" si="36"/>
        <v>1.2316264240470108E-2</v>
      </c>
      <c r="L69" s="4">
        <f t="shared" si="37"/>
        <v>4.098753502553322E-2</v>
      </c>
      <c r="M69" s="4" t="s">
        <v>13</v>
      </c>
    </row>
    <row r="70" spans="2:13" x14ac:dyDescent="0.2">
      <c r="B70" s="4">
        <v>0.79256965944272439</v>
      </c>
      <c r="C70" s="4">
        <v>0.74442538593481988</v>
      </c>
      <c r="D70" s="4">
        <v>0.78846153846153855</v>
      </c>
      <c r="F70" s="4">
        <v>0.70253164556962022</v>
      </c>
      <c r="G70" s="4">
        <v>0.7142857142857143</v>
      </c>
      <c r="H70" s="4">
        <v>0.70790378006872856</v>
      </c>
      <c r="J70" s="4">
        <f t="shared" si="35"/>
        <v>1.5409107081629802E-2</v>
      </c>
      <c r="K70" s="4">
        <f t="shared" si="36"/>
        <v>3.397278688802954E-3</v>
      </c>
      <c r="L70" s="4">
        <f t="shared" si="37"/>
        <v>1.3258079124925756E-2</v>
      </c>
      <c r="M70" s="4" t="s">
        <v>15</v>
      </c>
    </row>
    <row r="71" spans="2:13" x14ac:dyDescent="0.2">
      <c r="B71" s="4">
        <v>0.1115819209039548</v>
      </c>
      <c r="C71" s="4">
        <v>5.935251798561151E-2</v>
      </c>
      <c r="D71" s="4">
        <v>0.26721763085399453</v>
      </c>
      <c r="F71" s="4">
        <v>8.0168776371308023E-2</v>
      </c>
      <c r="G71" s="4">
        <v>0.13084112149532709</v>
      </c>
      <c r="H71" s="4">
        <v>0.25150905432595572</v>
      </c>
      <c r="J71" s="4">
        <f t="shared" si="35"/>
        <v>6.243142455199463E-2</v>
      </c>
      <c r="K71" s="4">
        <f t="shared" si="36"/>
        <v>5.0818810725273313E-2</v>
      </c>
      <c r="L71" s="4">
        <f t="shared" si="37"/>
        <v>0.92448643075763171</v>
      </c>
    </row>
    <row r="72" spans="2:13" x14ac:dyDescent="0.2">
      <c r="B72" s="4">
        <v>3.8548752834467119E-2</v>
      </c>
      <c r="C72" s="4">
        <v>0</v>
      </c>
      <c r="D72" s="4">
        <v>3.4843205574912888E-3</v>
      </c>
      <c r="F72" s="4">
        <v>2.0100502512562814E-2</v>
      </c>
      <c r="G72" s="4">
        <v>0</v>
      </c>
      <c r="H72" s="4">
        <v>0</v>
      </c>
      <c r="J72" s="4">
        <f t="shared" si="35"/>
        <v>1.2310025827544929E-2</v>
      </c>
      <c r="K72" s="4">
        <f t="shared" si="36"/>
        <v>6.7001675041876048E-3</v>
      </c>
      <c r="L72" s="4">
        <f t="shared" si="37"/>
        <v>0.62947609219101452</v>
      </c>
    </row>
    <row r="73" spans="2:13" x14ac:dyDescent="0.2">
      <c r="B73" s="4">
        <v>0.29777539533637098</v>
      </c>
      <c r="C73" s="4">
        <v>0.29437086092715231</v>
      </c>
      <c r="D73" s="4">
        <v>0.31938963430676137</v>
      </c>
      <c r="F73" s="4">
        <v>0.22114668652271036</v>
      </c>
      <c r="G73" s="4">
        <v>0.22775357809583074</v>
      </c>
      <c r="H73" s="4">
        <v>0.25829145728643216</v>
      </c>
      <c r="J73" s="4">
        <f t="shared" si="35"/>
        <v>7.8340609670312662E-3</v>
      </c>
      <c r="K73" s="4">
        <f t="shared" si="36"/>
        <v>1.1440539703683802E-2</v>
      </c>
      <c r="L73" s="4">
        <f t="shared" si="37"/>
        <v>7.9724130939922994E-3</v>
      </c>
      <c r="M73" s="4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sox5 DAPI</vt:lpstr>
      <vt:lpstr>Ctip2</vt:lpstr>
      <vt:lpstr>rorb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2020-12-19T20:01:19Z</dcterms:created>
  <dcterms:modified xsi:type="dcterms:W3CDTF">2021-09-29T21:20:21Z</dcterms:modified>
</cp:coreProperties>
</file>