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0" windowWidth="25600" windowHeight="14780"/>
  </bookViews>
  <sheets>
    <sheet name="Sheet1" sheetId="1" r:id="rId1"/>
  </sheets>
  <definedNames>
    <definedName name="_xlchart.v2.0" hidden="1">Sheet1!$B$76:$B$78</definedName>
    <definedName name="_xlchart.v2.1" hidden="1">Sheet1!$C$75</definedName>
    <definedName name="_xlchart.v2.2" hidden="1">Sheet1!$C$76:$C$78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AD59" i="1"/>
  <c r="AD60" i="1"/>
  <c r="AD58" i="1"/>
  <c r="U12" i="1"/>
  <c r="X12" i="1"/>
  <c r="U38" i="1"/>
  <c r="U21" i="1"/>
  <c r="X21" i="1"/>
  <c r="X38" i="1"/>
  <c r="U30" i="1"/>
  <c r="X30" i="1"/>
  <c r="AA38" i="1"/>
  <c r="AE38" i="1"/>
  <c r="AF38" i="1"/>
  <c r="AD38" i="1"/>
  <c r="U37" i="1"/>
  <c r="X37" i="1"/>
  <c r="AA37" i="1"/>
  <c r="AE37" i="1"/>
  <c r="AF37" i="1"/>
  <c r="AD37" i="1"/>
  <c r="X36" i="1"/>
  <c r="AA36" i="1"/>
  <c r="AE36" i="1"/>
  <c r="AF36" i="1"/>
  <c r="AD36" i="1"/>
  <c r="N60" i="1"/>
  <c r="N61" i="1"/>
  <c r="N59" i="1"/>
  <c r="I12" i="1"/>
  <c r="L12" i="1"/>
  <c r="C46" i="1"/>
  <c r="I21" i="1"/>
  <c r="L21" i="1"/>
  <c r="F46" i="1"/>
  <c r="I30" i="1"/>
  <c r="L30" i="1"/>
  <c r="I46" i="1"/>
  <c r="M46" i="1"/>
  <c r="N46" i="1"/>
  <c r="C45" i="1"/>
  <c r="F45" i="1"/>
  <c r="I45" i="1"/>
  <c r="M45" i="1"/>
  <c r="N45" i="1"/>
  <c r="C44" i="1"/>
  <c r="F44" i="1"/>
  <c r="I44" i="1"/>
  <c r="M44" i="1"/>
  <c r="N44" i="1"/>
  <c r="C37" i="1"/>
  <c r="F37" i="1"/>
  <c r="I37" i="1"/>
  <c r="M37" i="1"/>
  <c r="N37" i="1"/>
  <c r="C12" i="1"/>
  <c r="F12" i="1"/>
  <c r="C38" i="1"/>
  <c r="C21" i="1"/>
  <c r="F21" i="1"/>
  <c r="F38" i="1"/>
  <c r="C30" i="1"/>
  <c r="F30" i="1"/>
  <c r="I38" i="1"/>
  <c r="M38" i="1"/>
  <c r="N38" i="1"/>
  <c r="C36" i="1"/>
  <c r="F36" i="1"/>
  <c r="I36" i="1"/>
  <c r="M36" i="1"/>
  <c r="N36" i="1"/>
  <c r="L45" i="1"/>
  <c r="L46" i="1"/>
  <c r="L44" i="1"/>
  <c r="L37" i="1"/>
  <c r="L38" i="1"/>
  <c r="L36" i="1"/>
  <c r="U45" i="1"/>
  <c r="X45" i="1"/>
  <c r="AA45" i="1"/>
  <c r="AD45" i="1"/>
  <c r="AB21" i="1"/>
  <c r="AE21" i="1"/>
  <c r="X46" i="1"/>
  <c r="AB30" i="1"/>
  <c r="AE30" i="1"/>
  <c r="AA46" i="1"/>
  <c r="AA44" i="1"/>
  <c r="X44" i="1"/>
  <c r="U44" i="1"/>
  <c r="AE12" i="1"/>
  <c r="AB12" i="1"/>
  <c r="U46" i="1"/>
  <c r="AE44" i="1"/>
  <c r="AF44" i="1"/>
  <c r="AE45" i="1"/>
  <c r="AF45" i="1"/>
  <c r="AE46" i="1"/>
  <c r="AF46" i="1"/>
  <c r="AD46" i="1"/>
  <c r="AD44" i="1"/>
</calcChain>
</file>

<file path=xl/sharedStrings.xml><?xml version="1.0" encoding="utf-8"?>
<sst xmlns="http://schemas.openxmlformats.org/spreadsheetml/2006/main" count="244" uniqueCount="61">
  <si>
    <t>P7 ctb 555 pons</t>
  </si>
  <si>
    <t>bins 1-8</t>
  </si>
  <si>
    <t>SCPN</t>
  </si>
  <si>
    <t>sa1</t>
  </si>
  <si>
    <t>sa2</t>
  </si>
  <si>
    <t>total</t>
  </si>
  <si>
    <t>Average Pum2 cko 1</t>
  </si>
  <si>
    <t>Average Pum2 cko2</t>
  </si>
  <si>
    <t>Average Pum2 cko 3</t>
  </si>
  <si>
    <t>Average Pum2 cko</t>
  </si>
  <si>
    <t>SCPN Pum2 cko</t>
  </si>
  <si>
    <t>T-test pum2 cko</t>
  </si>
  <si>
    <t>**</t>
  </si>
  <si>
    <t>***</t>
  </si>
  <si>
    <t>error pum2cko</t>
  </si>
  <si>
    <t>bin 3</t>
  </si>
  <si>
    <t>bin 4</t>
  </si>
  <si>
    <t>Total</t>
  </si>
  <si>
    <t>Total SCPN</t>
  </si>
  <si>
    <t>std error CKO</t>
  </si>
  <si>
    <t>Bin3</t>
  </si>
  <si>
    <t>Bin4</t>
  </si>
  <si>
    <t>Error</t>
  </si>
  <si>
    <t>stdev Pum2 CKO</t>
  </si>
  <si>
    <t>stdev hTDP43 A315T</t>
  </si>
  <si>
    <t>Pum2 cko1</t>
  </si>
  <si>
    <t>Pum2 cko2</t>
  </si>
  <si>
    <t>Pum2 cko3</t>
  </si>
  <si>
    <t>SCPN hTDP43 A315T</t>
  </si>
  <si>
    <t>Average hTDP43 A315T</t>
  </si>
  <si>
    <t>std hTDP43 A315T</t>
  </si>
  <si>
    <t>Average hTDP43 AhTDP43 A315T1</t>
  </si>
  <si>
    <t>Average hTDP43 AhTDP43 A315T2</t>
  </si>
  <si>
    <t>Average hTDP43 AhTDP43 A315T3</t>
  </si>
  <si>
    <t>T-test hTDP43 AhTDP43 A315T</t>
  </si>
  <si>
    <t>hTDP43 A315T N1</t>
  </si>
  <si>
    <t>hTDP43 A315T N2</t>
  </si>
  <si>
    <t>hTDP43 A315T N3</t>
  </si>
  <si>
    <t>Pum2 CKO 3</t>
  </si>
  <si>
    <t xml:space="preserve">bins </t>
  </si>
  <si>
    <t>ctrl 3</t>
  </si>
  <si>
    <t>Average ctrl1</t>
  </si>
  <si>
    <t>Average ctrl2</t>
  </si>
  <si>
    <t>Average ctrl3</t>
  </si>
  <si>
    <t>average ctrl</t>
  </si>
  <si>
    <t>stdev ctrl</t>
  </si>
  <si>
    <t>std error ctrl</t>
  </si>
  <si>
    <t>SCPN ctrl</t>
  </si>
  <si>
    <t>ctrl1</t>
  </si>
  <si>
    <t>ctrl2</t>
  </si>
  <si>
    <t>ctrl3</t>
  </si>
  <si>
    <t>error ctrl</t>
  </si>
  <si>
    <t>ctrl 2</t>
  </si>
  <si>
    <t>Pum2 CKO 2</t>
  </si>
  <si>
    <t>ctrl 1</t>
  </si>
  <si>
    <t>Pum2 CKO 1</t>
  </si>
  <si>
    <t>Ctrl 1</t>
  </si>
  <si>
    <t>Ctrl 2</t>
  </si>
  <si>
    <t>Ctrl 3</t>
  </si>
  <si>
    <t>hTDP43 A315 T N1</t>
  </si>
  <si>
    <t>hTDP43 A315 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</si>
</sst>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Distribution</a:t>
            </a:r>
            <a:r>
              <a:rPr lang="en-US" baseline="0"/>
              <a:t> of SCPN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SCPN wt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Sheet1!$F$66:$F$67</c:f>
                <c:numCache>
                  <c:formatCode>General</c:formatCode>
                  <c:ptCount val="2"/>
                  <c:pt idx="0">
                    <c:v>6.057593948462087</c:v>
                  </c:pt>
                  <c:pt idx="1">
                    <c:v>1.154700538379252</c:v>
                  </c:pt>
                </c:numCache>
              </c:numRef>
            </c:plus>
            <c:minus>
              <c:numRef>
                <c:f>Sheet1!$F$66:$F$67</c:f>
                <c:numCache>
                  <c:formatCode>General</c:formatCode>
                  <c:ptCount val="2"/>
                  <c:pt idx="0">
                    <c:v>6.057593948462087</c:v>
                  </c:pt>
                  <c:pt idx="1">
                    <c:v>1.154700538379252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Sheet1!$C$66:$C$67</c:f>
              <c:numCache>
                <c:formatCode>General</c:formatCode>
                <c:ptCount val="2"/>
                <c:pt idx="0">
                  <c:v>41.16666666666666</c:v>
                </c:pt>
                <c:pt idx="1">
                  <c:v>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45-0F4B-B603-DB01F939F711}"/>
            </c:ext>
          </c:extLst>
        </c:ser>
        <c:ser>
          <c:idx val="1"/>
          <c:order val="1"/>
          <c:tx>
            <c:v>SCPN Pum2 cko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Sheet1!$G$66:$G$67</c:f>
                <c:numCache>
                  <c:formatCode>General</c:formatCode>
                  <c:ptCount val="2"/>
                  <c:pt idx="0">
                    <c:v>10.43365281725967</c:v>
                  </c:pt>
                  <c:pt idx="1">
                    <c:v>10.24830609309548</c:v>
                  </c:pt>
                </c:numCache>
              </c:numRef>
            </c:plus>
            <c:minus>
              <c:numRef>
                <c:f>Sheet1!$G$66:$G$67</c:f>
                <c:numCache>
                  <c:formatCode>General</c:formatCode>
                  <c:ptCount val="2"/>
                  <c:pt idx="0">
                    <c:v>10.43365281725967</c:v>
                  </c:pt>
                  <c:pt idx="1">
                    <c:v>10.24830609309548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Sheet1!$D$66:$D$67</c:f>
              <c:numCache>
                <c:formatCode>General</c:formatCode>
                <c:ptCount val="2"/>
                <c:pt idx="0">
                  <c:v>105.8333333333333</c:v>
                </c:pt>
                <c:pt idx="1">
                  <c:v>77.66666666666667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45-0F4B-B603-DB01F939F711}"/>
            </c:ext>
          </c:extLst>
        </c:ser>
        <c:ser>
          <c:idx val="2"/>
          <c:order val="2"/>
          <c:tx>
            <c:v>SCPN 315T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Sheet1!$H$66:$H$67</c:f>
                <c:numCache>
                  <c:formatCode>General</c:formatCode>
                  <c:ptCount val="2"/>
                </c:numCache>
              </c:numRef>
            </c:plus>
            <c:minus>
              <c:numRef>
                <c:f>Sheet1!$H$66:$H$67</c:f>
                <c:numCache>
                  <c:formatCode>General</c:formatCode>
                  <c:ptCount val="2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Sheet1!$E$66:$E$67</c:f>
              <c:numCache>
                <c:formatCode>General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45-0F4B-B603-DB01F939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30134672"/>
        <c:axId val="-632235360"/>
      </c:barChart>
      <c:catAx>
        <c:axId val="-630134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2235360"/>
        <c:crosses val="autoZero"/>
        <c:auto val="1"/>
        <c:lblAlgn val="ctr"/>
        <c:lblOffset val="100"/>
        <c:noMultiLvlLbl val="0"/>
      </c:catAx>
      <c:valAx>
        <c:axId val="-63223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013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Sheet1!$C$75</c:f>
              <c:strCache>
                <c:ptCount val="1"/>
                <c:pt idx="0">
                  <c:v>Total SCPN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08-284B-8C0E-558ABBB0B98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E08-284B-8C0E-558ABBB0B988}"/>
              </c:ext>
            </c:extLst>
          </c:dPt>
          <c:errBars>
            <c:errBarType val="both"/>
            <c:errValType val="cust"/>
            <c:noEndCap val="0"/>
            <c:plus>
              <c:numRef>
                <c:f>Sheet1!$D$76:$D$78</c:f>
                <c:numCache>
                  <c:formatCode>General</c:formatCode>
                  <c:ptCount val="3"/>
                  <c:pt idx="0">
                    <c:v>5.262551134615653</c:v>
                  </c:pt>
                  <c:pt idx="1">
                    <c:v>15.3324275094759</c:v>
                  </c:pt>
                </c:numCache>
              </c:numRef>
            </c:plus>
            <c:minus>
              <c:numRef>
                <c:f>Sheet1!$D$76:$D$78</c:f>
                <c:numCache>
                  <c:formatCode>General</c:formatCode>
                  <c:ptCount val="3"/>
                  <c:pt idx="0">
                    <c:v>5.262551134615653</c:v>
                  </c:pt>
                  <c:pt idx="1">
                    <c:v>15.3324275094759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Sheet1!$B$76:$B$78</c:f>
              <c:strCache>
                <c:ptCount val="2"/>
                <c:pt idx="0">
                  <c:v>SCPN ctrl</c:v>
                </c:pt>
                <c:pt idx="1">
                  <c:v>SCPN Pum2 cko</c:v>
                </c:pt>
              </c:strCache>
            </c:strRef>
          </c:cat>
          <c:val>
            <c:numRef>
              <c:f>Sheet1!$C$76:$C$78</c:f>
              <c:numCache>
                <c:formatCode>General</c:formatCode>
                <c:ptCount val="3"/>
                <c:pt idx="0">
                  <c:v>50.6666666666667</c:v>
                </c:pt>
                <c:pt idx="1">
                  <c:v>183.5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08-284B-8C0E-558ABBB0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29476992"/>
        <c:axId val="-598372464"/>
      </c:barChart>
      <c:catAx>
        <c:axId val="-6294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98372464"/>
        <c:crosses val="autoZero"/>
        <c:auto val="1"/>
        <c:lblAlgn val="ctr"/>
        <c:lblOffset val="100"/>
        <c:noMultiLvlLbl val="0"/>
      </c:catAx>
      <c:valAx>
        <c:axId val="-59837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2947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Sheet1!$T$65</c:f>
              <c:strCache>
                <c:ptCount val="1"/>
                <c:pt idx="0">
                  <c:v>SCPN ctrl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Sheet1!$X$66:$X$67</c:f>
                <c:numCache>
                  <c:formatCode>General</c:formatCode>
                  <c:ptCount val="2"/>
                  <c:pt idx="0">
                    <c:v>2.783882181415011</c:v>
                  </c:pt>
                  <c:pt idx="1">
                    <c:v>1.154700538379252</c:v>
                  </c:pt>
                </c:numCache>
              </c:numRef>
            </c:plus>
            <c:minus>
              <c:numRef>
                <c:f>Sheet1!$X$66:$X$67</c:f>
                <c:numCache>
                  <c:formatCode>General</c:formatCode>
                  <c:ptCount val="2"/>
                  <c:pt idx="0">
                    <c:v>2.783882181415011</c:v>
                  </c:pt>
                  <c:pt idx="1">
                    <c:v>1.154700538379252</c:v>
                  </c:pt>
                </c:numCache>
              </c:numRef>
            </c:minus>
          </c:errBars>
          <c:val>
            <c:numRef>
              <c:f>Sheet1!$T$66:$T$67</c:f>
              <c:numCache>
                <c:formatCode>General</c:formatCode>
                <c:ptCount val="2"/>
                <c:pt idx="0">
                  <c:v>27.5</c:v>
                </c:pt>
                <c:pt idx="1">
                  <c:v>12.5</c:v>
                </c:pt>
              </c:numCache>
            </c:numRef>
          </c:val>
        </c:ser>
        <c:ser>
          <c:idx val="1"/>
          <c:order val="1"/>
          <c:tx>
            <c:strRef>
              <c:f>Sheet1!$U$65</c:f>
              <c:strCache>
                <c:ptCount val="1"/>
                <c:pt idx="0">
                  <c:v>SCPN hTDP43 A315T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Sheet1!$Y$66:$Y$67</c:f>
                <c:numCache>
                  <c:formatCode>General</c:formatCode>
                  <c:ptCount val="2"/>
                  <c:pt idx="0">
                    <c:v>3.940530139178963</c:v>
                  </c:pt>
                  <c:pt idx="1">
                    <c:v>13.21720259527122</c:v>
                  </c:pt>
                </c:numCache>
              </c:numRef>
            </c:plus>
            <c:minus>
              <c:numRef>
                <c:f>Sheet1!$Y$66:$Y$67</c:f>
                <c:numCache>
                  <c:formatCode>General</c:formatCode>
                  <c:ptCount val="2"/>
                  <c:pt idx="0">
                    <c:v>3.940530139178963</c:v>
                  </c:pt>
                  <c:pt idx="1">
                    <c:v>13.21720259527122</c:v>
                  </c:pt>
                </c:numCache>
              </c:numRef>
            </c:minus>
          </c:errBars>
          <c:val>
            <c:numRef>
              <c:f>Sheet1!$U$66:$U$67</c:f>
              <c:numCache>
                <c:formatCode>General</c:formatCode>
                <c:ptCount val="2"/>
                <c:pt idx="0">
                  <c:v>64.16666666666667</c:v>
                </c:pt>
                <c:pt idx="1">
                  <c:v>73.83333333333333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9238064"/>
        <c:axId val="-602643632"/>
      </c:barChart>
      <c:catAx>
        <c:axId val="-25923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-602643632"/>
        <c:crosses val="autoZero"/>
        <c:auto val="1"/>
        <c:lblAlgn val="ctr"/>
        <c:lblOffset val="100"/>
        <c:noMultiLvlLbl val="0"/>
      </c:catAx>
      <c:valAx>
        <c:axId val="-60264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59238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errBars>
            <c:errBarType val="plus"/>
            <c:errValType val="cust"/>
            <c:noEndCap val="0"/>
            <c:plus>
              <c:numRef>
                <c:f>Sheet1!$X$68:$Y$68</c:f>
                <c:numCache>
                  <c:formatCode>General</c:formatCode>
                  <c:ptCount val="2"/>
                  <c:pt idx="0">
                    <c:v>3.883726732577014</c:v>
                  </c:pt>
                  <c:pt idx="1">
                    <c:v>10.82820391385386</c:v>
                  </c:pt>
                </c:numCache>
              </c:numRef>
            </c:plus>
            <c:minus>
              <c:numRef>
                <c:f>Sheet1!$X$68:$Y$68</c:f>
                <c:numCache>
                  <c:formatCode>General</c:formatCode>
                  <c:ptCount val="2"/>
                  <c:pt idx="0">
                    <c:v>3.883726732577014</c:v>
                  </c:pt>
                  <c:pt idx="1">
                    <c:v>10.82820391385386</c:v>
                  </c:pt>
                </c:numCache>
              </c:numRef>
            </c:minus>
          </c:errBars>
          <c:cat>
            <c:strRef>
              <c:f>Sheet1!$T$65:$U$65</c:f>
              <c:strCache>
                <c:ptCount val="2"/>
                <c:pt idx="0">
                  <c:v>SCPN ctrl</c:v>
                </c:pt>
                <c:pt idx="1">
                  <c:v>SCPN hTDP43 A315T</c:v>
                </c:pt>
              </c:strCache>
            </c:strRef>
          </c:cat>
          <c:val>
            <c:numRef>
              <c:f>Sheet1!$T$68:$U$68</c:f>
              <c:numCache>
                <c:formatCode>General</c:formatCode>
                <c:ptCount val="2"/>
                <c:pt idx="0">
                  <c:v>40.0</c:v>
                </c:pt>
                <c:pt idx="1">
                  <c:v>138.0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4527408"/>
        <c:axId val="-220485360"/>
      </c:barChart>
      <c:catAx>
        <c:axId val="-66452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0485360"/>
        <c:crosses val="autoZero"/>
        <c:auto val="1"/>
        <c:lblAlgn val="ctr"/>
        <c:lblOffset val="100"/>
        <c:noMultiLvlLbl val="0"/>
      </c:catAx>
      <c:valAx>
        <c:axId val="-22048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6452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79</xdr:row>
      <xdr:rowOff>107950</xdr:rowOff>
    </xdr:from>
    <xdr:to>
      <xdr:col>5</xdr:col>
      <xdr:colOff>787400</xdr:colOff>
      <xdr:row>93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A337FF3A-0792-F742-80F5-5454ECE2B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139700</xdr:colOff>
      <xdr:row>79</xdr:row>
      <xdr:rowOff>6350</xdr:rowOff>
    </xdr:from>
    <xdr:to>
      <xdr:col>11</xdr:col>
      <xdr:colOff>584200</xdr:colOff>
      <xdr:row>92</xdr:row>
      <xdr:rowOff>107950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8D21B7B7-DDB3-D447-9351-722CAEB6D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751217</xdr:colOff>
      <xdr:row>71</xdr:row>
      <xdr:rowOff>75120</xdr:rowOff>
    </xdr:from>
    <xdr:to>
      <xdr:col>22</xdr:col>
      <xdr:colOff>255198</xdr:colOff>
      <xdr:row>85</xdr:row>
      <xdr:rowOff>50679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805132</xdr:colOff>
      <xdr:row>70</xdr:row>
      <xdr:rowOff>75120</xdr:rowOff>
    </xdr:from>
    <xdr:to>
      <xdr:col>28</xdr:col>
      <xdr:colOff>309114</xdr:colOff>
      <xdr:row>84</xdr:row>
      <xdr:rowOff>50679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77"/>
  <sheetViews>
    <sheetView tabSelected="1" topLeftCell="J56" zoomScale="69" zoomScaleNormal="69" workbookViewId="0">
      <selection activeCell="Y90" sqref="Y90"/>
    </sheetView>
  </sheetViews>
  <sheetFormatPr baseColWidth="10" defaultColWidth="11" defaultRowHeight="16" x14ac:dyDescent="0.2"/>
  <cols>
    <col min="10" max="10" width="14.5" customWidth="1"/>
  </cols>
  <sheetData>
    <row r="3" spans="2:31" x14ac:dyDescent="0.2">
      <c r="B3" t="s">
        <v>0</v>
      </c>
    </row>
    <row r="5" spans="2:31" x14ac:dyDescent="0.2">
      <c r="B5" t="s">
        <v>54</v>
      </c>
      <c r="H5" t="s">
        <v>55</v>
      </c>
      <c r="T5" t="s">
        <v>56</v>
      </c>
      <c r="AA5" t="s">
        <v>59</v>
      </c>
    </row>
    <row r="7" spans="2:31" x14ac:dyDescent="0.2">
      <c r="B7" t="s">
        <v>3</v>
      </c>
      <c r="E7" t="s">
        <v>4</v>
      </c>
      <c r="H7" t="s">
        <v>3</v>
      </c>
      <c r="K7" t="s">
        <v>4</v>
      </c>
      <c r="T7" t="s">
        <v>3</v>
      </c>
      <c r="W7" t="s">
        <v>4</v>
      </c>
      <c r="AA7" t="s">
        <v>3</v>
      </c>
      <c r="AD7" t="s">
        <v>4</v>
      </c>
    </row>
    <row r="8" spans="2:31" ht="17" thickBot="1" x14ac:dyDescent="0.25"/>
    <row r="9" spans="2:31" x14ac:dyDescent="0.2">
      <c r="B9" s="1" t="s">
        <v>1</v>
      </c>
      <c r="C9" s="2" t="s">
        <v>2</v>
      </c>
      <c r="E9" s="1" t="s">
        <v>1</v>
      </c>
      <c r="F9" s="2" t="s">
        <v>2</v>
      </c>
      <c r="H9" s="1" t="s">
        <v>1</v>
      </c>
      <c r="I9" s="2" t="s">
        <v>2</v>
      </c>
      <c r="K9" s="1" t="s">
        <v>1</v>
      </c>
      <c r="L9" s="2" t="s">
        <v>2</v>
      </c>
      <c r="T9" s="1" t="s">
        <v>1</v>
      </c>
      <c r="U9" s="2" t="s">
        <v>2</v>
      </c>
      <c r="W9" s="1" t="s">
        <v>1</v>
      </c>
      <c r="X9" s="2" t="s">
        <v>2</v>
      </c>
      <c r="AA9" s="1" t="s">
        <v>1</v>
      </c>
      <c r="AB9" s="2" t="s">
        <v>2</v>
      </c>
      <c r="AD9" s="1" t="s">
        <v>1</v>
      </c>
      <c r="AE9" s="2" t="s">
        <v>2</v>
      </c>
    </row>
    <row r="10" spans="2:31" x14ac:dyDescent="0.2">
      <c r="B10" s="3">
        <v>3</v>
      </c>
      <c r="C10" s="4">
        <v>52</v>
      </c>
      <c r="E10" s="3">
        <v>3</v>
      </c>
      <c r="F10" s="4">
        <v>54</v>
      </c>
      <c r="H10" s="3">
        <v>3</v>
      </c>
      <c r="I10" s="4">
        <v>90</v>
      </c>
      <c r="K10" s="3">
        <v>3</v>
      </c>
      <c r="L10" s="4">
        <v>106</v>
      </c>
      <c r="T10" s="3">
        <v>3</v>
      </c>
      <c r="U10" s="4">
        <v>33</v>
      </c>
      <c r="W10" s="3">
        <v>3</v>
      </c>
      <c r="X10" s="4">
        <v>29</v>
      </c>
      <c r="AA10" s="3">
        <v>3</v>
      </c>
      <c r="AB10" s="4">
        <v>38</v>
      </c>
      <c r="AD10" s="3">
        <v>3</v>
      </c>
      <c r="AE10" s="4">
        <v>106</v>
      </c>
    </row>
    <row r="11" spans="2:31" ht="17" thickBot="1" x14ac:dyDescent="0.25">
      <c r="B11" s="5">
        <v>4</v>
      </c>
      <c r="C11" s="6">
        <v>6</v>
      </c>
      <c r="E11" s="5">
        <v>4</v>
      </c>
      <c r="F11" s="6">
        <v>9</v>
      </c>
      <c r="H11" s="5">
        <v>4</v>
      </c>
      <c r="I11" s="6">
        <v>71</v>
      </c>
      <c r="K11" s="5">
        <v>4</v>
      </c>
      <c r="L11" s="6">
        <v>45</v>
      </c>
      <c r="T11" s="5">
        <v>4</v>
      </c>
      <c r="U11" s="6">
        <v>12</v>
      </c>
      <c r="W11" s="5">
        <v>4</v>
      </c>
      <c r="X11" s="6">
        <v>17</v>
      </c>
      <c r="AA11" s="5">
        <v>4</v>
      </c>
      <c r="AB11" s="6">
        <v>62</v>
      </c>
      <c r="AD11" s="5">
        <v>4</v>
      </c>
      <c r="AE11" s="6">
        <v>53</v>
      </c>
    </row>
    <row r="12" spans="2:31" x14ac:dyDescent="0.2">
      <c r="B12" t="s">
        <v>5</v>
      </c>
      <c r="C12">
        <f>C10+C11</f>
        <v>58</v>
      </c>
      <c r="E12" t="s">
        <v>5</v>
      </c>
      <c r="F12">
        <f>F10+F11</f>
        <v>63</v>
      </c>
      <c r="H12" t="s">
        <v>5</v>
      </c>
      <c r="I12">
        <f>I10+I11</f>
        <v>161</v>
      </c>
      <c r="K12" t="s">
        <v>5</v>
      </c>
      <c r="L12">
        <f>L10+L11</f>
        <v>151</v>
      </c>
      <c r="T12" t="s">
        <v>5</v>
      </c>
      <c r="U12">
        <f>U10+U11</f>
        <v>45</v>
      </c>
      <c r="W12" t="s">
        <v>5</v>
      </c>
      <c r="X12">
        <f>X10+X11</f>
        <v>46</v>
      </c>
      <c r="AA12" t="s">
        <v>5</v>
      </c>
      <c r="AB12">
        <f>AB10+AB11</f>
        <v>100</v>
      </c>
      <c r="AD12" t="s">
        <v>5</v>
      </c>
      <c r="AE12">
        <f>AE10+AE11</f>
        <v>159</v>
      </c>
    </row>
    <row r="14" spans="2:31" x14ac:dyDescent="0.2">
      <c r="B14" t="s">
        <v>52</v>
      </c>
      <c r="H14" t="s">
        <v>53</v>
      </c>
      <c r="T14" t="s">
        <v>57</v>
      </c>
      <c r="AA14" t="s">
        <v>36</v>
      </c>
    </row>
    <row r="16" spans="2:31" x14ac:dyDescent="0.2">
      <c r="B16" t="s">
        <v>3</v>
      </c>
      <c r="E16" t="s">
        <v>4</v>
      </c>
      <c r="H16" t="s">
        <v>3</v>
      </c>
      <c r="K16" t="s">
        <v>4</v>
      </c>
      <c r="T16" t="s">
        <v>3</v>
      </c>
      <c r="W16" t="s">
        <v>4</v>
      </c>
      <c r="AA16" t="s">
        <v>3</v>
      </c>
      <c r="AD16" t="s">
        <v>4</v>
      </c>
    </row>
    <row r="17" spans="2:31" ht="17" thickBot="1" x14ac:dyDescent="0.25"/>
    <row r="18" spans="2:31" x14ac:dyDescent="0.2">
      <c r="B18" s="1" t="s">
        <v>1</v>
      </c>
      <c r="C18" s="2" t="s">
        <v>2</v>
      </c>
      <c r="E18" s="1" t="s">
        <v>1</v>
      </c>
      <c r="F18" s="2" t="s">
        <v>2</v>
      </c>
      <c r="H18" s="1" t="s">
        <v>1</v>
      </c>
      <c r="I18" s="2" t="s">
        <v>2</v>
      </c>
      <c r="K18" s="1" t="s">
        <v>1</v>
      </c>
      <c r="L18" s="2" t="s">
        <v>2</v>
      </c>
      <c r="T18" s="1" t="s">
        <v>1</v>
      </c>
      <c r="U18" s="2" t="s">
        <v>2</v>
      </c>
      <c r="W18" s="1" t="s">
        <v>1</v>
      </c>
      <c r="X18" s="2" t="s">
        <v>2</v>
      </c>
      <c r="AA18" s="1" t="s">
        <v>1</v>
      </c>
      <c r="AB18" s="2" t="s">
        <v>2</v>
      </c>
      <c r="AD18" s="1" t="s">
        <v>1</v>
      </c>
      <c r="AE18" s="2" t="s">
        <v>2</v>
      </c>
    </row>
    <row r="19" spans="2:31" x14ac:dyDescent="0.2">
      <c r="B19" s="3">
        <v>3</v>
      </c>
      <c r="C19" s="4">
        <v>38</v>
      </c>
      <c r="E19" s="3">
        <v>3</v>
      </c>
      <c r="F19" s="4">
        <v>28</v>
      </c>
      <c r="H19" s="3">
        <v>3</v>
      </c>
      <c r="I19" s="4">
        <v>96</v>
      </c>
      <c r="K19" s="3">
        <v>3</v>
      </c>
      <c r="L19" s="4">
        <v>90</v>
      </c>
      <c r="T19" s="3">
        <v>3</v>
      </c>
      <c r="U19" s="4">
        <v>16</v>
      </c>
      <c r="W19" s="3">
        <v>3</v>
      </c>
      <c r="X19" s="4">
        <v>28</v>
      </c>
      <c r="AA19" s="3">
        <v>3</v>
      </c>
      <c r="AB19" s="4">
        <v>34</v>
      </c>
      <c r="AD19" s="3">
        <v>3</v>
      </c>
      <c r="AE19" s="4">
        <v>85</v>
      </c>
    </row>
    <row r="20" spans="2:31" ht="17" thickBot="1" x14ac:dyDescent="0.25">
      <c r="B20" s="5">
        <v>4</v>
      </c>
      <c r="C20" s="6">
        <v>8</v>
      </c>
      <c r="E20" s="5">
        <v>4</v>
      </c>
      <c r="F20" s="6">
        <v>11</v>
      </c>
      <c r="H20" s="5">
        <v>4</v>
      </c>
      <c r="I20" s="6">
        <v>85</v>
      </c>
      <c r="K20" s="5">
        <v>4</v>
      </c>
      <c r="L20" s="6">
        <v>100</v>
      </c>
      <c r="T20" s="5">
        <v>4</v>
      </c>
      <c r="U20" s="6">
        <v>19</v>
      </c>
      <c r="W20" s="5">
        <v>4</v>
      </c>
      <c r="X20" s="6">
        <v>2</v>
      </c>
      <c r="AA20" s="5">
        <v>4</v>
      </c>
      <c r="AB20" s="6">
        <v>69</v>
      </c>
      <c r="AD20" s="5">
        <v>4</v>
      </c>
      <c r="AE20" s="6">
        <v>131</v>
      </c>
    </row>
    <row r="21" spans="2:31" x14ac:dyDescent="0.2">
      <c r="B21" t="s">
        <v>5</v>
      </c>
      <c r="C21">
        <f>C19+C20</f>
        <v>46</v>
      </c>
      <c r="E21" t="s">
        <v>5</v>
      </c>
      <c r="F21">
        <f>F19+F20</f>
        <v>39</v>
      </c>
      <c r="H21" t="s">
        <v>5</v>
      </c>
      <c r="I21">
        <f>I19+I20</f>
        <v>181</v>
      </c>
      <c r="K21" t="s">
        <v>5</v>
      </c>
      <c r="L21">
        <f>L19+L20</f>
        <v>190</v>
      </c>
      <c r="T21" t="s">
        <v>5</v>
      </c>
      <c r="U21">
        <f>U19+U20</f>
        <v>35</v>
      </c>
      <c r="W21" t="s">
        <v>5</v>
      </c>
      <c r="X21">
        <f>X19+X20</f>
        <v>30</v>
      </c>
      <c r="AA21" t="s">
        <v>5</v>
      </c>
      <c r="AB21">
        <f>AB19+AB20</f>
        <v>103</v>
      </c>
      <c r="AD21" t="s">
        <v>5</v>
      </c>
      <c r="AE21">
        <f>AE19+AE20</f>
        <v>216</v>
      </c>
    </row>
    <row r="23" spans="2:31" x14ac:dyDescent="0.2">
      <c r="B23" t="s">
        <v>40</v>
      </c>
      <c r="H23" t="s">
        <v>38</v>
      </c>
      <c r="T23" t="s">
        <v>58</v>
      </c>
      <c r="AA23" t="s">
        <v>60</v>
      </c>
    </row>
    <row r="25" spans="2:31" x14ac:dyDescent="0.2">
      <c r="B25" t="s">
        <v>3</v>
      </c>
      <c r="E25" t="s">
        <v>4</v>
      </c>
      <c r="H25" t="s">
        <v>3</v>
      </c>
      <c r="K25" t="s">
        <v>4</v>
      </c>
      <c r="T25" t="s">
        <v>3</v>
      </c>
      <c r="W25" t="s">
        <v>4</v>
      </c>
      <c r="AA25" t="s">
        <v>3</v>
      </c>
      <c r="AD25" t="s">
        <v>4</v>
      </c>
    </row>
    <row r="26" spans="2:31" ht="17" thickBot="1" x14ac:dyDescent="0.25"/>
    <row r="27" spans="2:31" x14ac:dyDescent="0.2">
      <c r="B27" s="1" t="s">
        <v>1</v>
      </c>
      <c r="C27" s="2" t="s">
        <v>2</v>
      </c>
      <c r="E27" s="1" t="s">
        <v>1</v>
      </c>
      <c r="F27" s="2" t="s">
        <v>2</v>
      </c>
      <c r="H27" s="1" t="s">
        <v>1</v>
      </c>
      <c r="I27" s="2" t="s">
        <v>2</v>
      </c>
      <c r="K27" s="1" t="s">
        <v>1</v>
      </c>
      <c r="L27" s="2" t="s">
        <v>2</v>
      </c>
      <c r="T27" s="1" t="s">
        <v>1</v>
      </c>
      <c r="U27" s="2" t="s">
        <v>2</v>
      </c>
      <c r="W27" s="1" t="s">
        <v>1</v>
      </c>
      <c r="X27" s="2" t="s">
        <v>2</v>
      </c>
      <c r="AA27" s="1" t="s">
        <v>1</v>
      </c>
      <c r="AB27" s="2" t="s">
        <v>2</v>
      </c>
      <c r="AD27" s="1" t="s">
        <v>1</v>
      </c>
      <c r="AE27" s="2" t="s">
        <v>2</v>
      </c>
    </row>
    <row r="28" spans="2:31" x14ac:dyDescent="0.2">
      <c r="B28" s="3">
        <v>3</v>
      </c>
      <c r="C28" s="4">
        <v>55</v>
      </c>
      <c r="E28" s="3">
        <v>3</v>
      </c>
      <c r="F28" s="4">
        <v>20</v>
      </c>
      <c r="H28" s="3">
        <v>3</v>
      </c>
      <c r="I28" s="4">
        <v>133</v>
      </c>
      <c r="K28" s="3">
        <v>3</v>
      </c>
      <c r="L28" s="4">
        <v>120</v>
      </c>
      <c r="T28" s="3">
        <v>3</v>
      </c>
      <c r="U28" s="4">
        <v>29</v>
      </c>
      <c r="W28" s="3">
        <v>3</v>
      </c>
      <c r="X28" s="4">
        <v>30</v>
      </c>
      <c r="AA28" s="3">
        <v>3</v>
      </c>
      <c r="AB28" s="4">
        <v>38</v>
      </c>
      <c r="AD28" s="3">
        <v>3</v>
      </c>
      <c r="AE28" s="4">
        <v>84</v>
      </c>
    </row>
    <row r="29" spans="2:31" ht="17" thickBot="1" x14ac:dyDescent="0.25">
      <c r="B29" s="5">
        <v>4</v>
      </c>
      <c r="C29" s="6">
        <v>13</v>
      </c>
      <c r="E29" s="5">
        <v>4</v>
      </c>
      <c r="F29" s="6">
        <v>10</v>
      </c>
      <c r="H29" s="5">
        <v>4</v>
      </c>
      <c r="I29" s="6">
        <v>95</v>
      </c>
      <c r="K29" s="5">
        <v>4</v>
      </c>
      <c r="L29" s="6">
        <v>70</v>
      </c>
      <c r="T29" s="5">
        <v>4</v>
      </c>
      <c r="U29" s="6">
        <v>16</v>
      </c>
      <c r="W29" s="5">
        <v>4</v>
      </c>
      <c r="X29" s="6">
        <v>9</v>
      </c>
      <c r="AA29" s="5">
        <v>4</v>
      </c>
      <c r="AB29" s="6">
        <v>68</v>
      </c>
      <c r="AD29" s="5">
        <v>4</v>
      </c>
      <c r="AE29" s="6">
        <v>60</v>
      </c>
    </row>
    <row r="30" spans="2:31" x14ac:dyDescent="0.2">
      <c r="B30" t="s">
        <v>5</v>
      </c>
      <c r="C30">
        <f>C28+C29</f>
        <v>68</v>
      </c>
      <c r="E30" t="s">
        <v>5</v>
      </c>
      <c r="F30">
        <f>F28+F29</f>
        <v>30</v>
      </c>
      <c r="H30" t="s">
        <v>5</v>
      </c>
      <c r="I30">
        <f>I28+I29</f>
        <v>228</v>
      </c>
      <c r="K30" t="s">
        <v>5</v>
      </c>
      <c r="L30">
        <f>L28+L29</f>
        <v>190</v>
      </c>
      <c r="T30" t="s">
        <v>5</v>
      </c>
      <c r="U30">
        <f>U28+U29</f>
        <v>45</v>
      </c>
      <c r="W30" t="s">
        <v>5</v>
      </c>
      <c r="X30">
        <f>X28+X29</f>
        <v>39</v>
      </c>
      <c r="AA30" t="s">
        <v>5</v>
      </c>
      <c r="AB30">
        <f>AB28+AB29</f>
        <v>106</v>
      </c>
      <c r="AD30" t="s">
        <v>5</v>
      </c>
      <c r="AE30">
        <f>AE28+AE29</f>
        <v>144</v>
      </c>
    </row>
    <row r="33" spans="2:32" x14ac:dyDescent="0.2">
      <c r="B33" t="s">
        <v>41</v>
      </c>
      <c r="E33" t="s">
        <v>42</v>
      </c>
      <c r="H33" t="s">
        <v>43</v>
      </c>
      <c r="K33" t="s">
        <v>44</v>
      </c>
      <c r="M33" t="s">
        <v>45</v>
      </c>
      <c r="N33" t="s">
        <v>46</v>
      </c>
      <c r="T33" t="s">
        <v>41</v>
      </c>
      <c r="W33" t="s">
        <v>42</v>
      </c>
      <c r="Z33" t="s">
        <v>43</v>
      </c>
      <c r="AC33" t="s">
        <v>44</v>
      </c>
      <c r="AE33" t="s">
        <v>45</v>
      </c>
      <c r="AF33" t="s">
        <v>46</v>
      </c>
    </row>
    <row r="34" spans="2:32" ht="17" thickBot="1" x14ac:dyDescent="0.25"/>
    <row r="35" spans="2:32" x14ac:dyDescent="0.2">
      <c r="B35" s="1" t="s">
        <v>1</v>
      </c>
      <c r="C35" s="2" t="s">
        <v>2</v>
      </c>
      <c r="E35" s="1" t="s">
        <v>1</v>
      </c>
      <c r="F35" s="2" t="s">
        <v>2</v>
      </c>
      <c r="H35" s="1" t="s">
        <v>1</v>
      </c>
      <c r="I35" s="2" t="s">
        <v>2</v>
      </c>
      <c r="K35" s="1" t="s">
        <v>1</v>
      </c>
      <c r="L35" s="2" t="s">
        <v>47</v>
      </c>
      <c r="T35" s="1" t="s">
        <v>1</v>
      </c>
      <c r="U35" s="2" t="s">
        <v>2</v>
      </c>
      <c r="W35" s="1" t="s">
        <v>1</v>
      </c>
      <c r="X35" s="2" t="s">
        <v>2</v>
      </c>
      <c r="Z35" s="1" t="s">
        <v>1</v>
      </c>
      <c r="AA35" s="2" t="s">
        <v>2</v>
      </c>
      <c r="AC35" s="1" t="s">
        <v>1</v>
      </c>
      <c r="AD35" s="2" t="s">
        <v>47</v>
      </c>
    </row>
    <row r="36" spans="2:32" x14ac:dyDescent="0.2">
      <c r="B36" s="3">
        <v>3</v>
      </c>
      <c r="C36" s="4">
        <f>AVERAGE(C10,F10)</f>
        <v>53</v>
      </c>
      <c r="E36" s="3">
        <v>3</v>
      </c>
      <c r="F36" s="4">
        <f>AVERAGE(C19,F19)</f>
        <v>33</v>
      </c>
      <c r="H36" s="3">
        <v>3</v>
      </c>
      <c r="I36" s="4">
        <f>AVERAGE(C28,F28)</f>
        <v>37.5</v>
      </c>
      <c r="K36" s="3">
        <v>3</v>
      </c>
      <c r="L36" s="4">
        <f>AVERAGE(C36,F36,I36)</f>
        <v>41.166666666666664</v>
      </c>
      <c r="M36">
        <f>STDEV(C36,F36,I36)</f>
        <v>10.492060490358101</v>
      </c>
      <c r="N36">
        <f>M36/SQRT(3)</f>
        <v>6.0575939484620873</v>
      </c>
      <c r="T36" s="3">
        <v>3</v>
      </c>
      <c r="U36" s="4">
        <f>AVERAGE(U10,X10)</f>
        <v>31</v>
      </c>
      <c r="W36" s="3">
        <v>3</v>
      </c>
      <c r="X36" s="4">
        <f>AVERAGE(U19,X19)</f>
        <v>22</v>
      </c>
      <c r="Z36" s="3">
        <v>3</v>
      </c>
      <c r="AA36" s="4">
        <f>AVERAGE(U28,X28)</f>
        <v>29.5</v>
      </c>
      <c r="AC36" s="3">
        <v>3</v>
      </c>
      <c r="AD36" s="4">
        <f>AVERAGE(U36,X36,AA36)</f>
        <v>27.5</v>
      </c>
      <c r="AE36">
        <f>STDEV(U36,X36,AA36)</f>
        <v>4.8218253804964775</v>
      </c>
      <c r="AF36">
        <f>AE36/SQRT(3)</f>
        <v>2.7838821814150112</v>
      </c>
    </row>
    <row r="37" spans="2:32" x14ac:dyDescent="0.2">
      <c r="B37" s="7">
        <v>4</v>
      </c>
      <c r="C37" s="4">
        <f t="shared" ref="C37:C38" si="0">AVERAGE(C11,F11)</f>
        <v>7.5</v>
      </c>
      <c r="E37" s="7">
        <v>4</v>
      </c>
      <c r="F37" s="4">
        <f t="shared" ref="F37:F38" si="1">AVERAGE(C20,F20)</f>
        <v>9.5</v>
      </c>
      <c r="H37" s="7">
        <v>4</v>
      </c>
      <c r="I37" s="4">
        <f t="shared" ref="I37:I38" si="2">AVERAGE(C29,F29)</f>
        <v>11.5</v>
      </c>
      <c r="K37" s="7">
        <v>4</v>
      </c>
      <c r="L37" s="4">
        <f t="shared" ref="L37:L38" si="3">AVERAGE(C37,F37,I37)</f>
        <v>9.5</v>
      </c>
      <c r="M37">
        <f t="shared" ref="M37:M38" si="4">STDEV(C37,F37,I37)</f>
        <v>2</v>
      </c>
      <c r="N37">
        <f t="shared" ref="N37:N38" si="5">M37/SQRT(3)</f>
        <v>1.1547005383792517</v>
      </c>
      <c r="T37" s="7">
        <v>4</v>
      </c>
      <c r="U37" s="4">
        <f t="shared" ref="U37:U38" si="6">AVERAGE(U11,X11)</f>
        <v>14.5</v>
      </c>
      <c r="W37" s="7">
        <v>4</v>
      </c>
      <c r="X37" s="4">
        <f t="shared" ref="X37:X38" si="7">AVERAGE(U20,X20)</f>
        <v>10.5</v>
      </c>
      <c r="Z37" s="7">
        <v>4</v>
      </c>
      <c r="AA37" s="4">
        <f t="shared" ref="AA37:AA38" si="8">AVERAGE(U29,X29)</f>
        <v>12.5</v>
      </c>
      <c r="AC37" s="7">
        <v>4</v>
      </c>
      <c r="AD37" s="4">
        <f t="shared" ref="AD37:AD38" si="9">AVERAGE(U37,X37,AA37)</f>
        <v>12.5</v>
      </c>
      <c r="AE37">
        <f t="shared" ref="AE37:AE38" si="10">STDEV(U37,X37,AA37)</f>
        <v>2</v>
      </c>
      <c r="AF37">
        <f t="shared" ref="AF37:AF38" si="11">AE37/SQRT(3)</f>
        <v>1.1547005383792517</v>
      </c>
    </row>
    <row r="38" spans="2:32" ht="17" thickBot="1" x14ac:dyDescent="0.25">
      <c r="B38" s="5" t="s">
        <v>5</v>
      </c>
      <c r="C38" s="4">
        <f t="shared" si="0"/>
        <v>60.5</v>
      </c>
      <c r="E38" s="5" t="s">
        <v>5</v>
      </c>
      <c r="F38" s="4">
        <f t="shared" si="1"/>
        <v>42.5</v>
      </c>
      <c r="H38" s="5" t="s">
        <v>5</v>
      </c>
      <c r="I38" s="4">
        <f t="shared" si="2"/>
        <v>49</v>
      </c>
      <c r="K38" s="5" t="s">
        <v>5</v>
      </c>
      <c r="L38" s="4">
        <f t="shared" si="3"/>
        <v>50.666666666666664</v>
      </c>
      <c r="M38">
        <f t="shared" si="4"/>
        <v>9.1150059425835526</v>
      </c>
      <c r="N38">
        <f t="shared" si="5"/>
        <v>5.262551134615653</v>
      </c>
      <c r="T38" s="5" t="s">
        <v>5</v>
      </c>
      <c r="U38" s="4">
        <f t="shared" si="6"/>
        <v>45.5</v>
      </c>
      <c r="W38" s="5" t="s">
        <v>5</v>
      </c>
      <c r="X38" s="4">
        <f t="shared" si="7"/>
        <v>32.5</v>
      </c>
      <c r="Z38" s="5" t="s">
        <v>5</v>
      </c>
      <c r="AA38" s="4">
        <f t="shared" si="8"/>
        <v>42</v>
      </c>
      <c r="AC38" s="5" t="s">
        <v>5</v>
      </c>
      <c r="AD38" s="4">
        <f t="shared" si="9"/>
        <v>40</v>
      </c>
      <c r="AE38">
        <f t="shared" si="10"/>
        <v>6.7268120235368549</v>
      </c>
      <c r="AF38">
        <f t="shared" si="11"/>
        <v>3.8837267325770148</v>
      </c>
    </row>
    <row r="41" spans="2:32" x14ac:dyDescent="0.2">
      <c r="B41" t="s">
        <v>6</v>
      </c>
      <c r="E41" t="s">
        <v>7</v>
      </c>
      <c r="H41" t="s">
        <v>8</v>
      </c>
      <c r="K41" t="s">
        <v>9</v>
      </c>
      <c r="M41" t="s">
        <v>23</v>
      </c>
      <c r="N41" t="s">
        <v>19</v>
      </c>
      <c r="T41" t="s">
        <v>31</v>
      </c>
      <c r="W41" t="s">
        <v>32</v>
      </c>
      <c r="Z41" t="s">
        <v>33</v>
      </c>
      <c r="AC41" t="s">
        <v>29</v>
      </c>
      <c r="AE41" t="s">
        <v>24</v>
      </c>
      <c r="AF41" t="s">
        <v>30</v>
      </c>
    </row>
    <row r="42" spans="2:32" ht="17" thickBot="1" x14ac:dyDescent="0.25"/>
    <row r="43" spans="2:32" x14ac:dyDescent="0.2">
      <c r="B43" s="1" t="s">
        <v>1</v>
      </c>
      <c r="C43" s="2" t="s">
        <v>2</v>
      </c>
      <c r="E43" s="1" t="s">
        <v>1</v>
      </c>
      <c r="F43" s="2" t="s">
        <v>2</v>
      </c>
      <c r="H43" s="1" t="s">
        <v>1</v>
      </c>
      <c r="I43" s="2" t="s">
        <v>2</v>
      </c>
      <c r="K43" s="1" t="s">
        <v>1</v>
      </c>
      <c r="L43" s="2" t="s">
        <v>10</v>
      </c>
      <c r="T43" s="1" t="s">
        <v>1</v>
      </c>
      <c r="U43" s="2" t="s">
        <v>2</v>
      </c>
      <c r="W43" s="1" t="s">
        <v>1</v>
      </c>
      <c r="X43" s="2" t="s">
        <v>2</v>
      </c>
      <c r="Z43" s="1" t="s">
        <v>1</v>
      </c>
      <c r="AA43" s="2" t="s">
        <v>2</v>
      </c>
      <c r="AC43" s="1" t="s">
        <v>1</v>
      </c>
      <c r="AD43" s="2" t="s">
        <v>28</v>
      </c>
    </row>
    <row r="44" spans="2:32" x14ac:dyDescent="0.2">
      <c r="B44" s="3">
        <v>3</v>
      </c>
      <c r="C44" s="4">
        <f>AVERAGE(I10,L10)</f>
        <v>98</v>
      </c>
      <c r="E44" s="3">
        <v>3</v>
      </c>
      <c r="F44" s="4">
        <f>AVERAGE(I19,L19)</f>
        <v>93</v>
      </c>
      <c r="H44" s="3">
        <v>3</v>
      </c>
      <c r="I44" s="4">
        <f>AVERAGE(I28,L28)</f>
        <v>126.5</v>
      </c>
      <c r="K44" s="3">
        <v>3</v>
      </c>
      <c r="L44" s="4">
        <f>AVERAGE(C44,F44,I44)</f>
        <v>105.83333333333333</v>
      </c>
      <c r="M44">
        <f>STDEV(C44,F44,I44)</f>
        <v>18.071616788027907</v>
      </c>
      <c r="N44">
        <f>M44/SQRT(3)</f>
        <v>10.433652817259672</v>
      </c>
      <c r="T44" s="3">
        <v>3</v>
      </c>
      <c r="U44" s="4">
        <f>AVERAGE(AB10,AE10)</f>
        <v>72</v>
      </c>
      <c r="W44" s="3">
        <v>3</v>
      </c>
      <c r="X44" s="4">
        <f>AVERAGE(AB19,AE19)</f>
        <v>59.5</v>
      </c>
      <c r="Z44" s="3">
        <v>3</v>
      </c>
      <c r="AA44" s="4">
        <f>AVERAGE(AB28,AE28)</f>
        <v>61</v>
      </c>
      <c r="AC44" s="3">
        <v>3</v>
      </c>
      <c r="AD44" s="4">
        <f>AVERAGE(U44,X44,AA44)</f>
        <v>64.166666666666671</v>
      </c>
      <c r="AE44">
        <f>STDEV(U44,X44,AA44)</f>
        <v>6.8251984098144227</v>
      </c>
      <c r="AF44">
        <f>AE44/SQRT(3)</f>
        <v>3.9405301391789629</v>
      </c>
    </row>
    <row r="45" spans="2:32" x14ac:dyDescent="0.2">
      <c r="B45" s="7">
        <v>4</v>
      </c>
      <c r="C45" s="4">
        <f t="shared" ref="C45:C46" si="12">AVERAGE(I11,L11)</f>
        <v>58</v>
      </c>
      <c r="E45" s="7">
        <v>4</v>
      </c>
      <c r="F45" s="4">
        <f t="shared" ref="F45:F46" si="13">AVERAGE(I20,L20)</f>
        <v>92.5</v>
      </c>
      <c r="H45" s="7">
        <v>4</v>
      </c>
      <c r="I45" s="4">
        <f t="shared" ref="I45:I46" si="14">AVERAGE(I29,L29)</f>
        <v>82.5</v>
      </c>
      <c r="K45" s="7">
        <v>4</v>
      </c>
      <c r="L45" s="4">
        <f t="shared" ref="L45:L46" si="15">AVERAGE(C45,F45,I45)</f>
        <v>77.666666666666671</v>
      </c>
      <c r="M45">
        <f t="shared" ref="M45:M46" si="16">STDEV(C45,F45,I45)</f>
        <v>17.750586844759074</v>
      </c>
      <c r="N45">
        <f t="shared" ref="N45:N46" si="17">M45/SQRT(3)</f>
        <v>10.248306093095481</v>
      </c>
      <c r="T45" s="7">
        <v>4</v>
      </c>
      <c r="U45" s="4">
        <f>AVERAGE(AB11,AE11)</f>
        <v>57.5</v>
      </c>
      <c r="W45" s="7">
        <v>4</v>
      </c>
      <c r="X45" s="4">
        <f>AVERAGE(AB20,AE20)</f>
        <v>100</v>
      </c>
      <c r="Z45" s="7">
        <v>4</v>
      </c>
      <c r="AA45" s="4">
        <f>AVERAGE(AB29,AE29)</f>
        <v>64</v>
      </c>
      <c r="AC45" s="7">
        <v>4</v>
      </c>
      <c r="AD45" s="4">
        <f>AVERAGE(U45,X45,AA45)</f>
        <v>73.833333333333329</v>
      </c>
      <c r="AE45">
        <f>STDEV(U45,X45,AA45)</f>
        <v>22.892866428940984</v>
      </c>
      <c r="AF45">
        <f t="shared" ref="AF45:AF46" si="18">AE45/SQRT(3)</f>
        <v>13.217202595271225</v>
      </c>
    </row>
    <row r="46" spans="2:32" ht="17" thickBot="1" x14ac:dyDescent="0.25">
      <c r="B46" s="5" t="s">
        <v>5</v>
      </c>
      <c r="C46" s="4">
        <f t="shared" si="12"/>
        <v>156</v>
      </c>
      <c r="E46" s="5" t="s">
        <v>5</v>
      </c>
      <c r="F46" s="4">
        <f t="shared" si="13"/>
        <v>185.5</v>
      </c>
      <c r="H46" s="5" t="s">
        <v>5</v>
      </c>
      <c r="I46" s="4">
        <f t="shared" si="14"/>
        <v>209</v>
      </c>
      <c r="K46" s="5" t="s">
        <v>5</v>
      </c>
      <c r="L46" s="4">
        <f t="shared" si="15"/>
        <v>183.5</v>
      </c>
      <c r="M46">
        <f t="shared" si="16"/>
        <v>26.556543449779003</v>
      </c>
      <c r="N46">
        <f t="shared" si="17"/>
        <v>15.332427509475901</v>
      </c>
      <c r="T46" s="5" t="s">
        <v>5</v>
      </c>
      <c r="U46" s="4">
        <f>AVERAGE(AB12,AE12)</f>
        <v>129.5</v>
      </c>
      <c r="W46" s="5" t="s">
        <v>5</v>
      </c>
      <c r="X46" s="4">
        <f>AVERAGE(AB21,AE21)</f>
        <v>159.5</v>
      </c>
      <c r="Z46" s="5" t="s">
        <v>5</v>
      </c>
      <c r="AA46" s="4">
        <f>AVERAGE(AB30,AE30)</f>
        <v>125</v>
      </c>
      <c r="AC46" s="5" t="s">
        <v>5</v>
      </c>
      <c r="AD46" s="4">
        <f>AVERAGE(U46,X46,AA46)</f>
        <v>138</v>
      </c>
      <c r="AE46">
        <f>STDEV(U46,X46,AA46)</f>
        <v>18.754999333511051</v>
      </c>
      <c r="AF46">
        <f t="shared" si="18"/>
        <v>10.828203913853859</v>
      </c>
    </row>
    <row r="56" spans="1:31" x14ac:dyDescent="0.2">
      <c r="U56" t="s">
        <v>48</v>
      </c>
      <c r="V56" t="s">
        <v>49</v>
      </c>
      <c r="W56" t="s">
        <v>50</v>
      </c>
      <c r="Z56" t="s">
        <v>35</v>
      </c>
      <c r="AA56" t="s">
        <v>36</v>
      </c>
      <c r="AB56" t="s">
        <v>37</v>
      </c>
      <c r="AD56" t="s">
        <v>34</v>
      </c>
    </row>
    <row r="57" spans="1:31" x14ac:dyDescent="0.2">
      <c r="B57" t="s">
        <v>48</v>
      </c>
      <c r="C57" t="s">
        <v>49</v>
      </c>
      <c r="D57" t="s">
        <v>50</v>
      </c>
      <c r="F57" t="s">
        <v>25</v>
      </c>
      <c r="G57" t="s">
        <v>26</v>
      </c>
      <c r="H57" t="s">
        <v>27</v>
      </c>
      <c r="N57" t="s">
        <v>11</v>
      </c>
      <c r="U57" t="s">
        <v>2</v>
      </c>
      <c r="V57" t="s">
        <v>2</v>
      </c>
      <c r="W57" t="s">
        <v>2</v>
      </c>
      <c r="Z57" t="s">
        <v>2</v>
      </c>
      <c r="AA57" t="s">
        <v>2</v>
      </c>
      <c r="AB57" t="s">
        <v>2</v>
      </c>
    </row>
    <row r="58" spans="1:31" x14ac:dyDescent="0.2">
      <c r="B58" t="s">
        <v>2</v>
      </c>
      <c r="C58" t="s">
        <v>2</v>
      </c>
      <c r="D58" t="s">
        <v>2</v>
      </c>
      <c r="F58" t="s">
        <v>2</v>
      </c>
      <c r="G58" t="s">
        <v>2</v>
      </c>
      <c r="H58" t="s">
        <v>2</v>
      </c>
      <c r="T58" t="s">
        <v>20</v>
      </c>
      <c r="U58">
        <v>31</v>
      </c>
      <c r="V58">
        <v>22</v>
      </c>
      <c r="W58">
        <v>29.5</v>
      </c>
      <c r="Z58">
        <v>72</v>
      </c>
      <c r="AA58">
        <v>59.5</v>
      </c>
      <c r="AB58">
        <v>61</v>
      </c>
      <c r="AD58">
        <f>_xlfn.T.TEST(U58:W58,Z58:AB58,2,2)</f>
        <v>1.6084631706994154E-3</v>
      </c>
      <c r="AE58" t="s">
        <v>13</v>
      </c>
    </row>
    <row r="59" spans="1:31" x14ac:dyDescent="0.2">
      <c r="A59" t="s">
        <v>20</v>
      </c>
      <c r="B59">
        <v>53</v>
      </c>
      <c r="C59">
        <v>33</v>
      </c>
      <c r="D59">
        <v>37.5</v>
      </c>
      <c r="F59">
        <v>98</v>
      </c>
      <c r="G59">
        <v>93</v>
      </c>
      <c r="H59">
        <v>126.5</v>
      </c>
      <c r="N59">
        <f>_xlfn.T.TEST(B59:D59,F59:H59,2,2)</f>
        <v>5.846257405033594E-3</v>
      </c>
      <c r="O59" t="s">
        <v>12</v>
      </c>
      <c r="T59" t="s">
        <v>21</v>
      </c>
      <c r="U59">
        <v>14.5</v>
      </c>
      <c r="V59">
        <v>10.5</v>
      </c>
      <c r="W59">
        <v>12.5</v>
      </c>
      <c r="Z59">
        <v>57.5</v>
      </c>
      <c r="AA59">
        <v>100</v>
      </c>
      <c r="AB59">
        <v>64</v>
      </c>
      <c r="AD59">
        <f t="shared" ref="AD59:AD60" si="19">_xlfn.T.TEST(U59:W59,Z59:AB59,2,2)</f>
        <v>9.8602734837463877E-3</v>
      </c>
      <c r="AE59" t="s">
        <v>12</v>
      </c>
    </row>
    <row r="60" spans="1:31" x14ac:dyDescent="0.2">
      <c r="A60" t="s">
        <v>21</v>
      </c>
      <c r="B60">
        <v>7.5</v>
      </c>
      <c r="C60">
        <v>9.5</v>
      </c>
      <c r="D60">
        <v>11.5</v>
      </c>
      <c r="F60">
        <v>58</v>
      </c>
      <c r="G60">
        <v>92.5</v>
      </c>
      <c r="H60">
        <v>82.5</v>
      </c>
      <c r="N60">
        <f t="shared" ref="N60:N61" si="20">_xlfn.T.TEST(B60:D60,F60:H60,2,2)</f>
        <v>2.7158193231423184E-3</v>
      </c>
      <c r="O60" t="s">
        <v>12</v>
      </c>
      <c r="T60" t="s">
        <v>17</v>
      </c>
      <c r="U60">
        <v>45.5</v>
      </c>
      <c r="V60">
        <v>32.5</v>
      </c>
      <c r="W60">
        <v>42</v>
      </c>
      <c r="Z60">
        <v>129.5</v>
      </c>
      <c r="AA60">
        <v>159.5</v>
      </c>
      <c r="AB60">
        <v>125</v>
      </c>
      <c r="AD60">
        <f t="shared" si="19"/>
        <v>1.0416176144431666E-3</v>
      </c>
      <c r="AE60" t="s">
        <v>13</v>
      </c>
    </row>
    <row r="61" spans="1:31" x14ac:dyDescent="0.2">
      <c r="A61" t="s">
        <v>17</v>
      </c>
      <c r="B61">
        <v>60.5</v>
      </c>
      <c r="C61">
        <v>42.5</v>
      </c>
      <c r="D61">
        <v>49</v>
      </c>
      <c r="F61">
        <v>156</v>
      </c>
      <c r="G61">
        <v>185.5</v>
      </c>
      <c r="H61">
        <v>209</v>
      </c>
      <c r="N61">
        <f t="shared" si="20"/>
        <v>1.2082761932010098E-3</v>
      </c>
      <c r="O61" t="s">
        <v>13</v>
      </c>
    </row>
    <row r="64" spans="1:31" ht="17" thickBot="1" x14ac:dyDescent="0.25">
      <c r="X64" t="s">
        <v>22</v>
      </c>
      <c r="Y64" t="s">
        <v>22</v>
      </c>
    </row>
    <row r="65" spans="2:25" x14ac:dyDescent="0.2">
      <c r="B65" t="s">
        <v>39</v>
      </c>
      <c r="C65" t="s">
        <v>47</v>
      </c>
      <c r="D65" t="s">
        <v>10</v>
      </c>
      <c r="F65" t="s">
        <v>51</v>
      </c>
      <c r="G65" t="s">
        <v>14</v>
      </c>
      <c r="S65" s="1" t="s">
        <v>39</v>
      </c>
      <c r="T65" t="s">
        <v>47</v>
      </c>
      <c r="U65" t="s">
        <v>28</v>
      </c>
      <c r="W65" s="1" t="s">
        <v>39</v>
      </c>
      <c r="X65" t="s">
        <v>47</v>
      </c>
      <c r="Y65" t="s">
        <v>28</v>
      </c>
    </row>
    <row r="66" spans="2:25" x14ac:dyDescent="0.2">
      <c r="B66">
        <v>3</v>
      </c>
      <c r="C66">
        <v>41.166666666666664</v>
      </c>
      <c r="D66">
        <v>105.83333333333333</v>
      </c>
      <c r="F66">
        <v>6.0575939484620873</v>
      </c>
      <c r="G66">
        <v>10.433652817259672</v>
      </c>
      <c r="S66" s="3">
        <v>3</v>
      </c>
      <c r="T66">
        <v>27.5</v>
      </c>
      <c r="U66">
        <v>64.166666666666671</v>
      </c>
      <c r="W66" s="3">
        <v>3</v>
      </c>
      <c r="X66">
        <v>2.7838821814150112</v>
      </c>
      <c r="Y66">
        <v>3.9405301391789629</v>
      </c>
    </row>
    <row r="67" spans="2:25" x14ac:dyDescent="0.2">
      <c r="B67">
        <v>4</v>
      </c>
      <c r="C67">
        <v>9.5</v>
      </c>
      <c r="D67">
        <v>77.666666666666671</v>
      </c>
      <c r="F67">
        <v>1.1547005383792517</v>
      </c>
      <c r="G67">
        <v>10.248306093095481</v>
      </c>
      <c r="S67" s="7">
        <v>4</v>
      </c>
      <c r="T67">
        <v>12.5</v>
      </c>
      <c r="U67">
        <v>73.833333333333329</v>
      </c>
      <c r="W67" s="7">
        <v>4</v>
      </c>
      <c r="X67">
        <v>1.1547005383792517</v>
      </c>
      <c r="Y67">
        <v>13.217202595271225</v>
      </c>
    </row>
    <row r="68" spans="2:25" ht="17" thickBot="1" x14ac:dyDescent="0.25">
      <c r="B68" t="s">
        <v>5</v>
      </c>
      <c r="C68">
        <v>50.666666666666664</v>
      </c>
      <c r="D68">
        <v>183.5</v>
      </c>
      <c r="F68">
        <v>5.262551134615653</v>
      </c>
      <c r="G68">
        <v>15.332427509475901</v>
      </c>
      <c r="S68" s="5" t="s">
        <v>5</v>
      </c>
      <c r="T68">
        <v>40</v>
      </c>
      <c r="U68">
        <v>138</v>
      </c>
      <c r="W68" s="5" t="s">
        <v>5</v>
      </c>
      <c r="X68">
        <v>3.8837267325770148</v>
      </c>
      <c r="Y68">
        <v>10.828203913853859</v>
      </c>
    </row>
    <row r="70" spans="2:25" x14ac:dyDescent="0.2">
      <c r="C70" t="s">
        <v>15</v>
      </c>
      <c r="D70" t="s">
        <v>16</v>
      </c>
      <c r="E70" t="s">
        <v>17</v>
      </c>
    </row>
    <row r="71" spans="2:25" x14ac:dyDescent="0.2">
      <c r="B71" t="s">
        <v>47</v>
      </c>
      <c r="C71">
        <v>41.1666666666667</v>
      </c>
      <c r="D71">
        <v>9.5</v>
      </c>
      <c r="E71">
        <v>50.666666666666664</v>
      </c>
    </row>
    <row r="72" spans="2:25" x14ac:dyDescent="0.2">
      <c r="B72" t="s">
        <v>10</v>
      </c>
      <c r="C72">
        <v>105.83333333333333</v>
      </c>
      <c r="D72">
        <v>77.666666666666671</v>
      </c>
      <c r="E72">
        <v>183.5</v>
      </c>
    </row>
    <row r="75" spans="2:25" x14ac:dyDescent="0.2">
      <c r="C75" t="s">
        <v>18</v>
      </c>
      <c r="D75" t="s">
        <v>22</v>
      </c>
    </row>
    <row r="76" spans="2:25" x14ac:dyDescent="0.2">
      <c r="B76" t="s">
        <v>47</v>
      </c>
      <c r="C76">
        <v>50.6666666666667</v>
      </c>
      <c r="D76">
        <v>5.262551134615653</v>
      </c>
    </row>
    <row r="77" spans="2:25" x14ac:dyDescent="0.2">
      <c r="B77" t="s">
        <v>10</v>
      </c>
      <c r="C77">
        <v>183.5</v>
      </c>
      <c r="D77">
        <v>15.332427509475901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kawthar harb</dc:creator>
  <cp:lastModifiedBy>Utilisateur de Microsoft Office</cp:lastModifiedBy>
  <dcterms:created xsi:type="dcterms:W3CDTF">2018-04-25T08:06:31Z</dcterms:created>
  <dcterms:modified xsi:type="dcterms:W3CDTF">2021-09-30T08:00:07Z</dcterms:modified>
</cp:coreProperties>
</file>