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I\figure 201910\202004 ai figure\data\"/>
    </mc:Choice>
  </mc:AlternateContent>
  <bookViews>
    <workbookView xWindow="0" yWindow="0" windowWidth="21570" windowHeight="8145" firstSheet="7" activeTab="9"/>
  </bookViews>
  <sheets>
    <sheet name="2de- MOR-KI oft locomotor" sheetId="7" r:id="rId1"/>
    <sheet name="2f-MOR-KI s.c. tail immersion" sheetId="5" r:id="rId2"/>
    <sheet name="2g-MOR-KI s.c. hot plate" sheetId="6" r:id="rId3"/>
    <sheet name="2h-MOR-KI HE formalin" sheetId="10" r:id="rId4"/>
    <sheet name="2i-MOR-KI Hargreaves" sheetId="8" r:id="rId5"/>
    <sheet name="2j-MOR-KI von-Frey up and down" sheetId="9" r:id="rId6"/>
    <sheet name="2mn-nestinki oft" sheetId="4" r:id="rId7"/>
    <sheet name="2o-nestinki s.c. tail immersion" sheetId="2" r:id="rId8"/>
    <sheet name="2p-nestinki s.c. hot plate" sheetId="3" r:id="rId9"/>
    <sheet name="2-s1b nestin ki DAB summary" sheetId="11" r:id="rId10"/>
    <sheet name="wt4-122" sheetId="12" r:id="rId11"/>
    <sheet name="nestinki-122" sheetId="13" r:id="rId12"/>
    <sheet name="wt4-130" sheetId="14" r:id="rId13"/>
    <sheet name="nestinki-130" sheetId="15" r:id="rId14"/>
    <sheet name="wt5-123" sheetId="16" r:id="rId15"/>
    <sheet name="nestinki-123" sheetId="17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17" l="1"/>
  <c r="J77" i="17"/>
  <c r="J76" i="17"/>
  <c r="J75" i="17"/>
  <c r="J79" i="17" s="1"/>
  <c r="J72" i="17"/>
  <c r="J71" i="17"/>
  <c r="J70" i="17"/>
  <c r="J69" i="17"/>
  <c r="J73" i="17" s="1"/>
  <c r="J68" i="17"/>
  <c r="J67" i="17"/>
  <c r="J63" i="17"/>
  <c r="J64" i="17" s="1"/>
  <c r="J62" i="17"/>
  <c r="J61" i="17"/>
  <c r="J58" i="17"/>
  <c r="J57" i="17"/>
  <c r="J56" i="17"/>
  <c r="J55" i="17"/>
  <c r="J54" i="17"/>
  <c r="J59" i="17" s="1"/>
  <c r="J53" i="17"/>
  <c r="J52" i="17"/>
  <c r="J49" i="17"/>
  <c r="J48" i="17"/>
  <c r="J47" i="17"/>
  <c r="J46" i="17"/>
  <c r="J45" i="17"/>
  <c r="J44" i="17"/>
  <c r="J43" i="17"/>
  <c r="J42" i="17"/>
  <c r="J41" i="17"/>
  <c r="J50" i="17" s="1"/>
  <c r="J40" i="17"/>
  <c r="J37" i="17"/>
  <c r="J36" i="17"/>
  <c r="J35" i="17"/>
  <c r="J34" i="17"/>
  <c r="J33" i="17"/>
  <c r="J38" i="17" s="1"/>
  <c r="J29" i="17"/>
  <c r="J28" i="17"/>
  <c r="J27" i="17"/>
  <c r="J26" i="17"/>
  <c r="J25" i="17"/>
  <c r="J24" i="17"/>
  <c r="J23" i="17"/>
  <c r="J22" i="17"/>
  <c r="J30" i="17" s="1"/>
  <c r="J21" i="17"/>
  <c r="J20" i="17"/>
  <c r="J16" i="17"/>
  <c r="J15" i="17"/>
  <c r="J14" i="17"/>
  <c r="J13" i="17"/>
  <c r="J12" i="17"/>
  <c r="J17" i="17" s="1"/>
  <c r="J11" i="17"/>
  <c r="J7" i="17"/>
  <c r="J6" i="17"/>
  <c r="J5" i="17"/>
  <c r="J4" i="17"/>
  <c r="J3" i="17"/>
  <c r="J2" i="17"/>
  <c r="J8" i="17" s="1"/>
  <c r="J81" i="16"/>
  <c r="J80" i="16"/>
  <c r="J79" i="16"/>
  <c r="J78" i="16"/>
  <c r="J82" i="16" s="1"/>
  <c r="J75" i="16"/>
  <c r="J74" i="16"/>
  <c r="J73" i="16"/>
  <c r="J72" i="16"/>
  <c r="J71" i="16"/>
  <c r="J70" i="16"/>
  <c r="J76" i="16" s="1"/>
  <c r="J66" i="16"/>
  <c r="J65" i="16"/>
  <c r="J64" i="16"/>
  <c r="J67" i="16" s="1"/>
  <c r="J60" i="16"/>
  <c r="J59" i="16"/>
  <c r="J58" i="16"/>
  <c r="J57" i="16"/>
  <c r="J56" i="16"/>
  <c r="J55" i="16"/>
  <c r="J54" i="16"/>
  <c r="J53" i="16"/>
  <c r="J52" i="16"/>
  <c r="J61" i="16" s="1"/>
  <c r="J47" i="16"/>
  <c r="J46" i="16"/>
  <c r="J45" i="16"/>
  <c r="J44" i="16"/>
  <c r="J43" i="16"/>
  <c r="J42" i="16"/>
  <c r="J41" i="16"/>
  <c r="J40" i="16"/>
  <c r="J48" i="16" s="1"/>
  <c r="J37" i="16"/>
  <c r="J36" i="16"/>
  <c r="J35" i="16"/>
  <c r="J34" i="16"/>
  <c r="J38" i="16" s="1"/>
  <c r="J33" i="16"/>
  <c r="J29" i="16"/>
  <c r="J28" i="16"/>
  <c r="J27" i="16"/>
  <c r="J26" i="16"/>
  <c r="J25" i="16"/>
  <c r="J24" i="16"/>
  <c r="J23" i="16"/>
  <c r="J22" i="16"/>
  <c r="J21" i="16"/>
  <c r="J20" i="16"/>
  <c r="J30" i="16" s="1"/>
  <c r="J18" i="16"/>
  <c r="J17" i="16"/>
  <c r="J16" i="16"/>
  <c r="J15" i="16"/>
  <c r="J14" i="16"/>
  <c r="J13" i="16"/>
  <c r="J12" i="16"/>
  <c r="J11" i="16"/>
  <c r="J19" i="16" s="1"/>
  <c r="J8" i="16"/>
  <c r="J7" i="16"/>
  <c r="J6" i="16"/>
  <c r="J5" i="16"/>
  <c r="J4" i="16"/>
  <c r="J3" i="16"/>
  <c r="J2" i="16"/>
  <c r="J9" i="16" s="1"/>
  <c r="J77" i="15"/>
  <c r="J76" i="15"/>
  <c r="J78" i="15" s="1"/>
  <c r="J73" i="15"/>
  <c r="J72" i="15"/>
  <c r="J71" i="15"/>
  <c r="J70" i="15"/>
  <c r="J69" i="15"/>
  <c r="J68" i="15"/>
  <c r="J74" i="15" s="1"/>
  <c r="J65" i="15"/>
  <c r="J64" i="15"/>
  <c r="J63" i="15"/>
  <c r="J62" i="15"/>
  <c r="J60" i="15"/>
  <c r="J59" i="15"/>
  <c r="J58" i="15"/>
  <c r="J57" i="15"/>
  <c r="J56" i="15"/>
  <c r="J55" i="15"/>
  <c r="J54" i="15"/>
  <c r="J53" i="15"/>
  <c r="J61" i="15" s="1"/>
  <c r="J50" i="15"/>
  <c r="J49" i="15"/>
  <c r="J48" i="15"/>
  <c r="J47" i="15"/>
  <c r="J46" i="15"/>
  <c r="J45" i="15"/>
  <c r="J44" i="15"/>
  <c r="J43" i="15"/>
  <c r="J42" i="15"/>
  <c r="J41" i="15"/>
  <c r="J51" i="15" s="1"/>
  <c r="J38" i="15"/>
  <c r="J37" i="15"/>
  <c r="J36" i="15"/>
  <c r="J35" i="15"/>
  <c r="J39" i="15" s="1"/>
  <c r="J34" i="15"/>
  <c r="J30" i="15"/>
  <c r="J29" i="15"/>
  <c r="J28" i="15"/>
  <c r="J27" i="15"/>
  <c r="J26" i="15"/>
  <c r="J25" i="15"/>
  <c r="J24" i="15"/>
  <c r="J23" i="15"/>
  <c r="J22" i="15"/>
  <c r="J21" i="15"/>
  <c r="J31" i="15" s="1"/>
  <c r="J18" i="15"/>
  <c r="J17" i="15"/>
  <c r="J16" i="15"/>
  <c r="J15" i="15"/>
  <c r="J14" i="15"/>
  <c r="J13" i="15"/>
  <c r="J12" i="15"/>
  <c r="J11" i="15"/>
  <c r="J19" i="15" s="1"/>
  <c r="J9" i="15"/>
  <c r="J8" i="15"/>
  <c r="J7" i="15"/>
  <c r="J6" i="15"/>
  <c r="J5" i="15"/>
  <c r="J4" i="15"/>
  <c r="J3" i="15"/>
  <c r="J2" i="15"/>
  <c r="J10" i="15" s="1"/>
  <c r="J77" i="14"/>
  <c r="J76" i="14"/>
  <c r="J75" i="14"/>
  <c r="J74" i="14"/>
  <c r="J78" i="14" s="1"/>
  <c r="J71" i="14"/>
  <c r="J70" i="14"/>
  <c r="J69" i="14"/>
  <c r="J68" i="14"/>
  <c r="J72" i="14" s="1"/>
  <c r="J67" i="14"/>
  <c r="J66" i="14"/>
  <c r="J62" i="14"/>
  <c r="J61" i="14"/>
  <c r="J60" i="14"/>
  <c r="J63" i="14" s="1"/>
  <c r="J57" i="14"/>
  <c r="J56" i="14"/>
  <c r="J55" i="14"/>
  <c r="J54" i="14"/>
  <c r="J53" i="14"/>
  <c r="J52" i="14"/>
  <c r="J58" i="14" s="1"/>
  <c r="J49" i="14"/>
  <c r="J48" i="14"/>
  <c r="J47" i="14"/>
  <c r="J46" i="14"/>
  <c r="J45" i="14"/>
  <c r="J44" i="14"/>
  <c r="J43" i="14"/>
  <c r="J42" i="14"/>
  <c r="J41" i="14"/>
  <c r="J40" i="14"/>
  <c r="J50" i="14" s="1"/>
  <c r="J37" i="14"/>
  <c r="J36" i="14"/>
  <c r="J35" i="14"/>
  <c r="J34" i="14"/>
  <c r="J33" i="14"/>
  <c r="J38" i="14" s="1"/>
  <c r="J29" i="14"/>
  <c r="J28" i="14"/>
  <c r="J27" i="14"/>
  <c r="J26" i="14"/>
  <c r="J25" i="14"/>
  <c r="J24" i="14"/>
  <c r="J23" i="14"/>
  <c r="J22" i="14"/>
  <c r="J21" i="14"/>
  <c r="J20" i="14"/>
  <c r="J30" i="14" s="1"/>
  <c r="J18" i="14"/>
  <c r="J17" i="14"/>
  <c r="J16" i="14"/>
  <c r="J15" i="14"/>
  <c r="J14" i="14"/>
  <c r="J13" i="14"/>
  <c r="J12" i="14"/>
  <c r="J11" i="14"/>
  <c r="J19" i="14" s="1"/>
  <c r="J7" i="14"/>
  <c r="J6" i="14"/>
  <c r="J5" i="14"/>
  <c r="J4" i="14"/>
  <c r="J3" i="14"/>
  <c r="J2" i="14"/>
  <c r="J8" i="14" s="1"/>
  <c r="J77" i="13"/>
  <c r="J76" i="13"/>
  <c r="J75" i="13"/>
  <c r="J74" i="13"/>
  <c r="J78" i="13" s="1"/>
  <c r="J71" i="13"/>
  <c r="J70" i="13"/>
  <c r="J69" i="13"/>
  <c r="J68" i="13"/>
  <c r="J67" i="13"/>
  <c r="J66" i="13"/>
  <c r="J72" i="13" s="1"/>
  <c r="J62" i="13"/>
  <c r="J61" i="13"/>
  <c r="J60" i="13"/>
  <c r="J63" i="13" s="1"/>
  <c r="J57" i="13"/>
  <c r="J56" i="13"/>
  <c r="J55" i="13"/>
  <c r="J54" i="13"/>
  <c r="J53" i="13"/>
  <c r="J52" i="13"/>
  <c r="J58" i="13" s="1"/>
  <c r="J49" i="13"/>
  <c r="J48" i="13"/>
  <c r="J47" i="13"/>
  <c r="J46" i="13"/>
  <c r="J45" i="13"/>
  <c r="J44" i="13"/>
  <c r="J43" i="13"/>
  <c r="J42" i="13"/>
  <c r="J41" i="13"/>
  <c r="J40" i="13"/>
  <c r="J50" i="13" s="1"/>
  <c r="J37" i="13"/>
  <c r="J36" i="13"/>
  <c r="J35" i="13"/>
  <c r="J34" i="13"/>
  <c r="J38" i="13" s="1"/>
  <c r="J33" i="13"/>
  <c r="J29" i="13"/>
  <c r="J28" i="13"/>
  <c r="J27" i="13"/>
  <c r="J26" i="13"/>
  <c r="J25" i="13"/>
  <c r="J24" i="13"/>
  <c r="J23" i="13"/>
  <c r="J22" i="13"/>
  <c r="J21" i="13"/>
  <c r="J20" i="13"/>
  <c r="J30" i="13" s="1"/>
  <c r="J18" i="13"/>
  <c r="J17" i="13"/>
  <c r="J16" i="13"/>
  <c r="J15" i="13"/>
  <c r="J14" i="13"/>
  <c r="J13" i="13"/>
  <c r="J12" i="13"/>
  <c r="J11" i="13"/>
  <c r="J19" i="13" s="1"/>
  <c r="J9" i="13"/>
  <c r="J8" i="13"/>
  <c r="J7" i="13"/>
  <c r="J6" i="13"/>
  <c r="J5" i="13"/>
  <c r="J4" i="13"/>
  <c r="J3" i="13"/>
  <c r="J2" i="13"/>
  <c r="J10" i="13" s="1"/>
  <c r="J71" i="12"/>
  <c r="J70" i="12"/>
  <c r="J69" i="12"/>
  <c r="J68" i="12"/>
  <c r="J72" i="12" s="1"/>
  <c r="J65" i="12"/>
  <c r="J64" i="12"/>
  <c r="J63" i="12"/>
  <c r="J62" i="12"/>
  <c r="J66" i="12" s="1"/>
  <c r="J61" i="12"/>
  <c r="J60" i="12"/>
  <c r="J56" i="12"/>
  <c r="J55" i="12"/>
  <c r="J54" i="12"/>
  <c r="J57" i="12" s="1"/>
  <c r="J52" i="12"/>
  <c r="J51" i="12"/>
  <c r="J50" i="12"/>
  <c r="J49" i="12"/>
  <c r="J48" i="12"/>
  <c r="J53" i="12" s="1"/>
  <c r="J45" i="12"/>
  <c r="J44" i="12"/>
  <c r="J43" i="12"/>
  <c r="J42" i="12"/>
  <c r="J41" i="12"/>
  <c r="J40" i="12"/>
  <c r="J39" i="12"/>
  <c r="J38" i="12"/>
  <c r="J37" i="12"/>
  <c r="J36" i="12"/>
  <c r="J46" i="12" s="1"/>
  <c r="J33" i="12"/>
  <c r="J32" i="12"/>
  <c r="J31" i="12"/>
  <c r="J30" i="12"/>
  <c r="J34" i="12" s="1"/>
  <c r="J29" i="12"/>
  <c r="J26" i="12"/>
  <c r="J25" i="12"/>
  <c r="J24" i="12"/>
  <c r="J23" i="12"/>
  <c r="J22" i="12"/>
  <c r="J21" i="12"/>
  <c r="J20" i="12"/>
  <c r="J19" i="12"/>
  <c r="J18" i="12"/>
  <c r="J27" i="12" s="1"/>
  <c r="J16" i="12"/>
  <c r="J15" i="12"/>
  <c r="J14" i="12"/>
  <c r="J13" i="12"/>
  <c r="J12" i="12"/>
  <c r="J11" i="12"/>
  <c r="J10" i="12"/>
  <c r="J7" i="12"/>
  <c r="J6" i="12"/>
  <c r="J5" i="12"/>
  <c r="J4" i="12"/>
  <c r="J3" i="12"/>
  <c r="J2" i="12"/>
  <c r="J8" i="12" s="1"/>
  <c r="I12" i="11"/>
  <c r="H12" i="11"/>
  <c r="K12" i="11" s="1"/>
  <c r="O12" i="11" s="1"/>
  <c r="I11" i="11"/>
  <c r="H11" i="11"/>
  <c r="K11" i="11" s="1"/>
  <c r="O11" i="11" s="1"/>
  <c r="I10" i="11"/>
  <c r="H10" i="11"/>
  <c r="K10" i="11" s="1"/>
  <c r="O10" i="11" s="1"/>
  <c r="I9" i="11"/>
  <c r="H9" i="11"/>
  <c r="K9" i="11" s="1"/>
  <c r="O9" i="11" s="1"/>
  <c r="I8" i="11"/>
  <c r="H8" i="11"/>
  <c r="K8" i="11" s="1"/>
  <c r="O8" i="11" s="1"/>
  <c r="I7" i="11"/>
  <c r="H7" i="11"/>
  <c r="K7" i="11" s="1"/>
  <c r="O7" i="11" s="1"/>
  <c r="I6" i="11"/>
  <c r="H6" i="11"/>
  <c r="K6" i="11" s="1"/>
  <c r="O6" i="11" s="1"/>
  <c r="I5" i="11"/>
  <c r="H5" i="11"/>
  <c r="K5" i="11" s="1"/>
  <c r="O5" i="11" s="1"/>
  <c r="I4" i="11"/>
  <c r="H4" i="11"/>
  <c r="K4" i="11" s="1"/>
  <c r="O4" i="11" s="1"/>
  <c r="L4" i="11" l="1"/>
  <c r="P4" i="11" s="1"/>
  <c r="L5" i="11"/>
  <c r="P5" i="11" s="1"/>
  <c r="L6" i="11"/>
  <c r="P6" i="11" s="1"/>
  <c r="L7" i="11"/>
  <c r="P7" i="11" s="1"/>
  <c r="L8" i="11"/>
  <c r="P8" i="11" s="1"/>
  <c r="L9" i="11"/>
  <c r="P9" i="11" s="1"/>
  <c r="L10" i="11"/>
  <c r="P10" i="11" s="1"/>
  <c r="L11" i="11"/>
  <c r="P11" i="11" s="1"/>
  <c r="L12" i="11"/>
  <c r="P12" i="11" s="1"/>
  <c r="M4" i="11"/>
  <c r="Q4" i="11" s="1"/>
  <c r="M5" i="11"/>
  <c r="Q5" i="11" s="1"/>
  <c r="M6" i="11"/>
  <c r="Q6" i="11" s="1"/>
  <c r="M7" i="11"/>
  <c r="Q7" i="11" s="1"/>
  <c r="M8" i="11"/>
  <c r="Q8" i="11" s="1"/>
  <c r="M9" i="11"/>
  <c r="Q9" i="11" s="1"/>
  <c r="M10" i="11"/>
  <c r="Q10" i="11" s="1"/>
  <c r="M11" i="11"/>
  <c r="Q11" i="11" s="1"/>
  <c r="M12" i="11"/>
  <c r="Q12" i="11" s="1"/>
  <c r="V29" i="10" l="1"/>
  <c r="U29" i="10"/>
  <c r="V28" i="10"/>
  <c r="U28" i="10"/>
  <c r="V27" i="10"/>
  <c r="U27" i="10"/>
  <c r="V26" i="10"/>
  <c r="U26" i="10"/>
  <c r="V25" i="10"/>
  <c r="U25" i="10"/>
  <c r="V24" i="10"/>
  <c r="U24" i="10"/>
  <c r="V23" i="10"/>
  <c r="U23" i="10"/>
  <c r="V22" i="10"/>
  <c r="U22" i="10"/>
  <c r="V21" i="10"/>
  <c r="U21" i="10"/>
  <c r="V20" i="10"/>
  <c r="U20" i="10"/>
  <c r="V19" i="10"/>
  <c r="U19" i="10"/>
  <c r="V18" i="10"/>
  <c r="U18" i="10"/>
  <c r="V17" i="10"/>
  <c r="U17" i="10"/>
  <c r="V16" i="10"/>
  <c r="U16" i="10"/>
  <c r="V15" i="10"/>
  <c r="U15" i="10"/>
  <c r="V14" i="10"/>
  <c r="U14" i="10"/>
  <c r="V13" i="10"/>
  <c r="U13" i="10"/>
  <c r="V12" i="10"/>
  <c r="U12" i="10"/>
  <c r="V11" i="10"/>
  <c r="U11" i="10"/>
  <c r="V10" i="10"/>
  <c r="U10" i="10"/>
  <c r="V9" i="10"/>
  <c r="U9" i="10"/>
  <c r="V8" i="10"/>
  <c r="U8" i="10"/>
  <c r="V7" i="10"/>
  <c r="U7" i="10"/>
  <c r="V6" i="10"/>
  <c r="U6" i="10"/>
  <c r="V5" i="10"/>
  <c r="U5" i="10"/>
  <c r="CL38" i="9" l="1"/>
  <c r="S38" i="9"/>
  <c r="P38" i="9"/>
  <c r="CX37" i="9"/>
  <c r="CW37" i="9"/>
  <c r="CM37" i="9"/>
  <c r="CL37" i="9"/>
  <c r="CB37" i="9"/>
  <c r="CA37" i="9"/>
  <c r="BQ37" i="9"/>
  <c r="BP37" i="9"/>
  <c r="BE37" i="9"/>
  <c r="BD37" i="9"/>
  <c r="BC37" i="9"/>
  <c r="AS37" i="9"/>
  <c r="AR37" i="9"/>
  <c r="AH37" i="9"/>
  <c r="AG37" i="9"/>
  <c r="W37" i="9"/>
  <c r="V37" i="9"/>
  <c r="E37" i="9"/>
  <c r="D37" i="9"/>
  <c r="CX36" i="9"/>
  <c r="CW36" i="9"/>
  <c r="CM36" i="9"/>
  <c r="CL36" i="9"/>
  <c r="CB36" i="9"/>
  <c r="CA36" i="9"/>
  <c r="BQ36" i="9"/>
  <c r="BP36" i="9"/>
  <c r="BE36" i="9"/>
  <c r="BD36" i="9"/>
  <c r="BC36" i="9"/>
  <c r="AS36" i="9"/>
  <c r="AR36" i="9"/>
  <c r="AH36" i="9"/>
  <c r="AG36" i="9"/>
  <c r="W36" i="9"/>
  <c r="V36" i="9"/>
  <c r="E36" i="9"/>
  <c r="D36" i="9"/>
  <c r="CX35" i="9"/>
  <c r="CW35" i="9"/>
  <c r="CM35" i="9"/>
  <c r="CL35" i="9"/>
  <c r="CB35" i="9"/>
  <c r="CA35" i="9"/>
  <c r="BQ35" i="9"/>
  <c r="BP35" i="9"/>
  <c r="BE35" i="9"/>
  <c r="BD35" i="9"/>
  <c r="BC35" i="9"/>
  <c r="AS35" i="9"/>
  <c r="AR35" i="9"/>
  <c r="AH35" i="9"/>
  <c r="AG35" i="9"/>
  <c r="W35" i="9"/>
  <c r="V35" i="9"/>
  <c r="E35" i="9"/>
  <c r="D35" i="9"/>
  <c r="CX34" i="9"/>
  <c r="CW34" i="9"/>
  <c r="CM34" i="9"/>
  <c r="CL34" i="9"/>
  <c r="CB34" i="9"/>
  <c r="CA34" i="9"/>
  <c r="BQ34" i="9"/>
  <c r="BP34" i="9"/>
  <c r="BE34" i="9"/>
  <c r="BD34" i="9"/>
  <c r="BC34" i="9"/>
  <c r="AS34" i="9"/>
  <c r="AR34" i="9"/>
  <c r="AH34" i="9"/>
  <c r="AG34" i="9"/>
  <c r="W34" i="9"/>
  <c r="V34" i="9"/>
  <c r="E34" i="9"/>
  <c r="E38" i="9" s="1"/>
  <c r="D34" i="9"/>
  <c r="CX33" i="9"/>
  <c r="CW33" i="9"/>
  <c r="CM33" i="9"/>
  <c r="CL33" i="9"/>
  <c r="CB33" i="9"/>
  <c r="CA33" i="9"/>
  <c r="BQ33" i="9"/>
  <c r="BP33" i="9"/>
  <c r="BE33" i="9"/>
  <c r="BD33" i="9"/>
  <c r="BC33" i="9"/>
  <c r="AS33" i="9"/>
  <c r="AR33" i="9"/>
  <c r="AH33" i="9"/>
  <c r="AG33" i="9"/>
  <c r="W33" i="9"/>
  <c r="V33" i="9"/>
  <c r="E33" i="9"/>
  <c r="D33" i="9"/>
  <c r="CX32" i="9"/>
  <c r="CX38" i="9" s="1"/>
  <c r="CW32" i="9"/>
  <c r="CW38" i="9" s="1"/>
  <c r="CM32" i="9"/>
  <c r="CM38" i="9" s="1"/>
  <c r="CL32" i="9"/>
  <c r="CB32" i="9"/>
  <c r="CB38" i="9" s="1"/>
  <c r="CA32" i="9"/>
  <c r="CA38" i="9" s="1"/>
  <c r="BQ32" i="9"/>
  <c r="BQ38" i="9" s="1"/>
  <c r="BP32" i="9"/>
  <c r="BP38" i="9" s="1"/>
  <c r="BE32" i="9"/>
  <c r="BE38" i="9" s="1"/>
  <c r="BD32" i="9"/>
  <c r="BD38" i="9" s="1"/>
  <c r="BC32" i="9"/>
  <c r="BC38" i="9" s="1"/>
  <c r="AS32" i="9"/>
  <c r="AS38" i="9" s="1"/>
  <c r="AR32" i="9"/>
  <c r="AR38" i="9" s="1"/>
  <c r="AH32" i="9"/>
  <c r="AH38" i="9" s="1"/>
  <c r="AG32" i="9"/>
  <c r="AG38" i="9" s="1"/>
  <c r="W32" i="9"/>
  <c r="W38" i="9" s="1"/>
  <c r="V32" i="9"/>
  <c r="V38" i="9" s="1"/>
  <c r="E32" i="9"/>
  <c r="D32" i="9"/>
  <c r="D38" i="9" s="1"/>
  <c r="S31" i="9"/>
  <c r="P31" i="9"/>
  <c r="CX30" i="9"/>
  <c r="CW30" i="9"/>
  <c r="CM30" i="9"/>
  <c r="CL30" i="9"/>
  <c r="CB30" i="9"/>
  <c r="CA30" i="9"/>
  <c r="BQ30" i="9"/>
  <c r="BP30" i="9"/>
  <c r="BE30" i="9"/>
  <c r="BD30" i="9"/>
  <c r="BC30" i="9"/>
  <c r="AS30" i="9"/>
  <c r="AR30" i="9"/>
  <c r="AH30" i="9"/>
  <c r="AG30" i="9"/>
  <c r="W30" i="9"/>
  <c r="V30" i="9"/>
  <c r="E30" i="9"/>
  <c r="D30" i="9"/>
  <c r="CX29" i="9"/>
  <c r="CW29" i="9"/>
  <c r="CM29" i="9"/>
  <c r="CL29" i="9"/>
  <c r="CB29" i="9"/>
  <c r="CA29" i="9"/>
  <c r="BQ29" i="9"/>
  <c r="BP29" i="9"/>
  <c r="BE29" i="9"/>
  <c r="BD29" i="9"/>
  <c r="BC29" i="9"/>
  <c r="AS29" i="9"/>
  <c r="AR29" i="9"/>
  <c r="AH29" i="9"/>
  <c r="AG29" i="9"/>
  <c r="W29" i="9"/>
  <c r="V29" i="9"/>
  <c r="E29" i="9"/>
  <c r="D29" i="9"/>
  <c r="CX28" i="9"/>
  <c r="CW28" i="9"/>
  <c r="CM28" i="9"/>
  <c r="CL28" i="9"/>
  <c r="CB28" i="9"/>
  <c r="CA28" i="9"/>
  <c r="BQ28" i="9"/>
  <c r="BP28" i="9"/>
  <c r="BE28" i="9"/>
  <c r="BD28" i="9"/>
  <c r="BC28" i="9"/>
  <c r="AS28" i="9"/>
  <c r="AR28" i="9"/>
  <c r="AH28" i="9"/>
  <c r="AG28" i="9"/>
  <c r="W28" i="9"/>
  <c r="V28" i="9"/>
  <c r="E28" i="9"/>
  <c r="D28" i="9"/>
  <c r="CX27" i="9"/>
  <c r="CW27" i="9"/>
  <c r="CM27" i="9"/>
  <c r="CL27" i="9"/>
  <c r="CB27" i="9"/>
  <c r="CA27" i="9"/>
  <c r="BQ27" i="9"/>
  <c r="BP27" i="9"/>
  <c r="BE27" i="9"/>
  <c r="BD27" i="9"/>
  <c r="BC27" i="9"/>
  <c r="AS27" i="9"/>
  <c r="AR27" i="9"/>
  <c r="AH27" i="9"/>
  <c r="AG27" i="9"/>
  <c r="W27" i="9"/>
  <c r="V27" i="9"/>
  <c r="E27" i="9"/>
  <c r="D27" i="9"/>
  <c r="CX26" i="9"/>
  <c r="CW26" i="9"/>
  <c r="CM26" i="9"/>
  <c r="CL26" i="9"/>
  <c r="CB26" i="9"/>
  <c r="CA26" i="9"/>
  <c r="BQ26" i="9"/>
  <c r="BP26" i="9"/>
  <c r="BE26" i="9"/>
  <c r="BD26" i="9"/>
  <c r="BC26" i="9"/>
  <c r="AS26" i="9"/>
  <c r="AR26" i="9"/>
  <c r="AH26" i="9"/>
  <c r="AG26" i="9"/>
  <c r="W26" i="9"/>
  <c r="V26" i="9"/>
  <c r="E26" i="9"/>
  <c r="D26" i="9"/>
  <c r="CX25" i="9"/>
  <c r="CX31" i="9" s="1"/>
  <c r="CW25" i="9"/>
  <c r="CM25" i="9"/>
  <c r="CL25" i="9"/>
  <c r="CB25" i="9"/>
  <c r="CB31" i="9" s="1"/>
  <c r="CA25" i="9"/>
  <c r="BQ25" i="9"/>
  <c r="BP25" i="9"/>
  <c r="BE25" i="9"/>
  <c r="BE31" i="9" s="1"/>
  <c r="BD25" i="9"/>
  <c r="BC25" i="9"/>
  <c r="AS25" i="9"/>
  <c r="AR25" i="9"/>
  <c r="AR31" i="9" s="1"/>
  <c r="AH25" i="9"/>
  <c r="AG25" i="9"/>
  <c r="W25" i="9"/>
  <c r="V25" i="9"/>
  <c r="V31" i="9" s="1"/>
  <c r="E25" i="9"/>
  <c r="D25" i="9"/>
  <c r="CX24" i="9"/>
  <c r="CW24" i="9"/>
  <c r="CM24" i="9"/>
  <c r="CL24" i="9"/>
  <c r="CB24" i="9"/>
  <c r="CA24" i="9"/>
  <c r="BQ24" i="9"/>
  <c r="BP24" i="9"/>
  <c r="BE24" i="9"/>
  <c r="BD24" i="9"/>
  <c r="BC24" i="9"/>
  <c r="AS24" i="9"/>
  <c r="AR24" i="9"/>
  <c r="AH24" i="9"/>
  <c r="AG24" i="9"/>
  <c r="W24" i="9"/>
  <c r="V24" i="9"/>
  <c r="E24" i="9"/>
  <c r="D24" i="9"/>
  <c r="CX23" i="9"/>
  <c r="CW23" i="9"/>
  <c r="CM23" i="9"/>
  <c r="CL23" i="9"/>
  <c r="CB23" i="9"/>
  <c r="CA23" i="9"/>
  <c r="BQ23" i="9"/>
  <c r="BP23" i="9"/>
  <c r="BE23" i="9"/>
  <c r="BD23" i="9"/>
  <c r="BC23" i="9"/>
  <c r="AS23" i="9"/>
  <c r="AR23" i="9"/>
  <c r="AH23" i="9"/>
  <c r="AG23" i="9"/>
  <c r="W23" i="9"/>
  <c r="V23" i="9"/>
  <c r="E23" i="9"/>
  <c r="E31" i="9" s="1"/>
  <c r="D23" i="9"/>
  <c r="D31" i="9" s="1"/>
  <c r="CX22" i="9"/>
  <c r="CW22" i="9"/>
  <c r="CW31" i="9" s="1"/>
  <c r="CM22" i="9"/>
  <c r="CM31" i="9" s="1"/>
  <c r="CL22" i="9"/>
  <c r="CL31" i="9" s="1"/>
  <c r="CB22" i="9"/>
  <c r="CA22" i="9"/>
  <c r="CA31" i="9" s="1"/>
  <c r="BQ22" i="9"/>
  <c r="BQ31" i="9" s="1"/>
  <c r="BP22" i="9"/>
  <c r="BP31" i="9" s="1"/>
  <c r="BE22" i="9"/>
  <c r="BD22" i="9"/>
  <c r="BD31" i="9" s="1"/>
  <c r="BC22" i="9"/>
  <c r="BC31" i="9" s="1"/>
  <c r="AS22" i="9"/>
  <c r="AS31" i="9" s="1"/>
  <c r="AR22" i="9"/>
  <c r="AH22" i="9"/>
  <c r="AH31" i="9" s="1"/>
  <c r="AG22" i="9"/>
  <c r="AG31" i="9" s="1"/>
  <c r="W22" i="9"/>
  <c r="W31" i="9" s="1"/>
  <c r="V22" i="9"/>
  <c r="E22" i="9"/>
  <c r="D22" i="9"/>
  <c r="CC38" i="8"/>
  <c r="BM38" i="8"/>
  <c r="AW38" i="8"/>
  <c r="CC37" i="8"/>
  <c r="CB37" i="8"/>
  <c r="BU37" i="8"/>
  <c r="BT37" i="8"/>
  <c r="BM37" i="8"/>
  <c r="BL37" i="8"/>
  <c r="BE37" i="8"/>
  <c r="BD37" i="8"/>
  <c r="AV37" i="8"/>
  <c r="AU37" i="8"/>
  <c r="AM37" i="8"/>
  <c r="AL37" i="8"/>
  <c r="AE37" i="8"/>
  <c r="AD37" i="8"/>
  <c r="W37" i="8"/>
  <c r="V37" i="8"/>
  <c r="O37" i="8"/>
  <c r="N37" i="8"/>
  <c r="I37" i="8"/>
  <c r="H37" i="8"/>
  <c r="CC36" i="8"/>
  <c r="CB36" i="8"/>
  <c r="BU36" i="8"/>
  <c r="BT36" i="8"/>
  <c r="BM36" i="8"/>
  <c r="BL36" i="8"/>
  <c r="BE36" i="8"/>
  <c r="BD36" i="8"/>
  <c r="AV36" i="8"/>
  <c r="AU36" i="8"/>
  <c r="AM36" i="8"/>
  <c r="AL36" i="8"/>
  <c r="AE36" i="8"/>
  <c r="AD36" i="8"/>
  <c r="W36" i="8"/>
  <c r="V36" i="8"/>
  <c r="O36" i="8"/>
  <c r="N36" i="8"/>
  <c r="I36" i="8"/>
  <c r="H36" i="8"/>
  <c r="CC35" i="8"/>
  <c r="CB35" i="8"/>
  <c r="BU35" i="8"/>
  <c r="BT35" i="8"/>
  <c r="BM35" i="8"/>
  <c r="BL35" i="8"/>
  <c r="BE35" i="8"/>
  <c r="BD35" i="8"/>
  <c r="AV35" i="8"/>
  <c r="AU35" i="8"/>
  <c r="AM35" i="8"/>
  <c r="AL35" i="8"/>
  <c r="AE35" i="8"/>
  <c r="AD35" i="8"/>
  <c r="W35" i="8"/>
  <c r="V35" i="8"/>
  <c r="O35" i="8"/>
  <c r="N35" i="8"/>
  <c r="I35" i="8"/>
  <c r="H35" i="8"/>
  <c r="CC34" i="8"/>
  <c r="CB34" i="8"/>
  <c r="BU34" i="8"/>
  <c r="BT34" i="8"/>
  <c r="BM34" i="8"/>
  <c r="BL34" i="8"/>
  <c r="BE34" i="8"/>
  <c r="BD34" i="8"/>
  <c r="AV34" i="8"/>
  <c r="AU34" i="8"/>
  <c r="AM34" i="8"/>
  <c r="AL34" i="8"/>
  <c r="AE34" i="8"/>
  <c r="AD34" i="8"/>
  <c r="W34" i="8"/>
  <c r="V34" i="8"/>
  <c r="O34" i="8"/>
  <c r="N34" i="8"/>
  <c r="I34" i="8"/>
  <c r="H34" i="8"/>
  <c r="CC33" i="8"/>
  <c r="CB33" i="8"/>
  <c r="BU33" i="8"/>
  <c r="BT33" i="8"/>
  <c r="BM33" i="8"/>
  <c r="BL33" i="8"/>
  <c r="BE33" i="8"/>
  <c r="BD33" i="8"/>
  <c r="AV33" i="8"/>
  <c r="AU33" i="8"/>
  <c r="AM33" i="8"/>
  <c r="AL33" i="8"/>
  <c r="AE33" i="8"/>
  <c r="AD33" i="8"/>
  <c r="W33" i="8"/>
  <c r="V33" i="8"/>
  <c r="O33" i="8"/>
  <c r="N33" i="8"/>
  <c r="I33" i="8"/>
  <c r="H33" i="8"/>
  <c r="CC32" i="8"/>
  <c r="CB32" i="8"/>
  <c r="CB38" i="8" s="1"/>
  <c r="BU32" i="8"/>
  <c r="BU38" i="8" s="1"/>
  <c r="BT32" i="8"/>
  <c r="BT38" i="8" s="1"/>
  <c r="BM32" i="8"/>
  <c r="BL32" i="8"/>
  <c r="BL38" i="8" s="1"/>
  <c r="BE32" i="8"/>
  <c r="BE38" i="8" s="1"/>
  <c r="BD32" i="8"/>
  <c r="BD38" i="8" s="1"/>
  <c r="AV32" i="8"/>
  <c r="AV38" i="8" s="1"/>
  <c r="AU32" i="8"/>
  <c r="AU38" i="8" s="1"/>
  <c r="AM32" i="8"/>
  <c r="AM38" i="8" s="1"/>
  <c r="AL32" i="8"/>
  <c r="AL38" i="8" s="1"/>
  <c r="AE32" i="8"/>
  <c r="AE38" i="8" s="1"/>
  <c r="AD32" i="8"/>
  <c r="AD38" i="8" s="1"/>
  <c r="W32" i="8"/>
  <c r="W38" i="8" s="1"/>
  <c r="V32" i="8"/>
  <c r="V38" i="8" s="1"/>
  <c r="O32" i="8"/>
  <c r="O38" i="8" s="1"/>
  <c r="N32" i="8"/>
  <c r="N38" i="8" s="1"/>
  <c r="I32" i="8"/>
  <c r="I38" i="8" s="1"/>
  <c r="H32" i="8"/>
  <c r="H38" i="8" s="1"/>
  <c r="BT31" i="8"/>
  <c r="BD31" i="8"/>
  <c r="AW31" i="8"/>
  <c r="CC30" i="8"/>
  <c r="CB30" i="8"/>
  <c r="BU30" i="8"/>
  <c r="BT30" i="8"/>
  <c r="BM30" i="8"/>
  <c r="BL30" i="8"/>
  <c r="BE30" i="8"/>
  <c r="BD30" i="8"/>
  <c r="AV30" i="8"/>
  <c r="AU30" i="8"/>
  <c r="AM30" i="8"/>
  <c r="AL30" i="8"/>
  <c r="AE30" i="8"/>
  <c r="AD30" i="8"/>
  <c r="W30" i="8"/>
  <c r="V30" i="8"/>
  <c r="O30" i="8"/>
  <c r="N30" i="8"/>
  <c r="I30" i="8"/>
  <c r="H30" i="8"/>
  <c r="CC29" i="8"/>
  <c r="CB29" i="8"/>
  <c r="BU29" i="8"/>
  <c r="BT29" i="8"/>
  <c r="BM29" i="8"/>
  <c r="BL29" i="8"/>
  <c r="BE29" i="8"/>
  <c r="BD29" i="8"/>
  <c r="AV29" i="8"/>
  <c r="AU29" i="8"/>
  <c r="AM29" i="8"/>
  <c r="AL29" i="8"/>
  <c r="AE29" i="8"/>
  <c r="AD29" i="8"/>
  <c r="W29" i="8"/>
  <c r="V29" i="8"/>
  <c r="O29" i="8"/>
  <c r="N29" i="8"/>
  <c r="I29" i="8"/>
  <c r="H29" i="8"/>
  <c r="CC28" i="8"/>
  <c r="CB28" i="8"/>
  <c r="BU28" i="8"/>
  <c r="BT28" i="8"/>
  <c r="BM28" i="8"/>
  <c r="BL28" i="8"/>
  <c r="BE28" i="8"/>
  <c r="BD28" i="8"/>
  <c r="AV28" i="8"/>
  <c r="AU28" i="8"/>
  <c r="AM28" i="8"/>
  <c r="AL28" i="8"/>
  <c r="AE28" i="8"/>
  <c r="AD28" i="8"/>
  <c r="W28" i="8"/>
  <c r="V28" i="8"/>
  <c r="O28" i="8"/>
  <c r="N28" i="8"/>
  <c r="I28" i="8"/>
  <c r="H28" i="8"/>
  <c r="CC27" i="8"/>
  <c r="CB27" i="8"/>
  <c r="BU27" i="8"/>
  <c r="BT27" i="8"/>
  <c r="BM27" i="8"/>
  <c r="BL27" i="8"/>
  <c r="BE27" i="8"/>
  <c r="BD27" i="8"/>
  <c r="AV27" i="8"/>
  <c r="AU27" i="8"/>
  <c r="AM27" i="8"/>
  <c r="AL27" i="8"/>
  <c r="AE27" i="8"/>
  <c r="AD27" i="8"/>
  <c r="W27" i="8"/>
  <c r="V27" i="8"/>
  <c r="O27" i="8"/>
  <c r="N27" i="8"/>
  <c r="I27" i="8"/>
  <c r="H27" i="8"/>
  <c r="CC26" i="8"/>
  <c r="CB26" i="8"/>
  <c r="BU26" i="8"/>
  <c r="BT26" i="8"/>
  <c r="BM26" i="8"/>
  <c r="BL26" i="8"/>
  <c r="BE26" i="8"/>
  <c r="BD26" i="8"/>
  <c r="AV26" i="8"/>
  <c r="AU26" i="8"/>
  <c r="AM26" i="8"/>
  <c r="AL26" i="8"/>
  <c r="AE26" i="8"/>
  <c r="AD26" i="8"/>
  <c r="W26" i="8"/>
  <c r="V26" i="8"/>
  <c r="O26" i="8"/>
  <c r="N26" i="8"/>
  <c r="I26" i="8"/>
  <c r="H26" i="8"/>
  <c r="CC25" i="8"/>
  <c r="CB25" i="8"/>
  <c r="BU25" i="8"/>
  <c r="BT25" i="8"/>
  <c r="BM25" i="8"/>
  <c r="BL25" i="8"/>
  <c r="BE25" i="8"/>
  <c r="BD25" i="8"/>
  <c r="AV25" i="8"/>
  <c r="AU25" i="8"/>
  <c r="AM25" i="8"/>
  <c r="AL25" i="8"/>
  <c r="AE25" i="8"/>
  <c r="AD25" i="8"/>
  <c r="W25" i="8"/>
  <c r="V25" i="8"/>
  <c r="O25" i="8"/>
  <c r="N25" i="8"/>
  <c r="I25" i="8"/>
  <c r="H25" i="8"/>
  <c r="CC24" i="8"/>
  <c r="CB24" i="8"/>
  <c r="BU24" i="8"/>
  <c r="BT24" i="8"/>
  <c r="BM24" i="8"/>
  <c r="BL24" i="8"/>
  <c r="BE24" i="8"/>
  <c r="BD24" i="8"/>
  <c r="AV24" i="8"/>
  <c r="AU24" i="8"/>
  <c r="AM24" i="8"/>
  <c r="AL24" i="8"/>
  <c r="AE24" i="8"/>
  <c r="AD24" i="8"/>
  <c r="W24" i="8"/>
  <c r="V24" i="8"/>
  <c r="O24" i="8"/>
  <c r="N24" i="8"/>
  <c r="I24" i="8"/>
  <c r="H24" i="8"/>
  <c r="CC23" i="8"/>
  <c r="CB23" i="8"/>
  <c r="BU23" i="8"/>
  <c r="BT23" i="8"/>
  <c r="BM23" i="8"/>
  <c r="BL23" i="8"/>
  <c r="BE23" i="8"/>
  <c r="BD23" i="8"/>
  <c r="AV23" i="8"/>
  <c r="AU23" i="8"/>
  <c r="AM23" i="8"/>
  <c r="AL23" i="8"/>
  <c r="AE23" i="8"/>
  <c r="AD23" i="8"/>
  <c r="W23" i="8"/>
  <c r="V23" i="8"/>
  <c r="O23" i="8"/>
  <c r="N23" i="8"/>
  <c r="I23" i="8"/>
  <c r="H23" i="8"/>
  <c r="CC22" i="8"/>
  <c r="CC31" i="8" s="1"/>
  <c r="CB22" i="8"/>
  <c r="CB31" i="8" s="1"/>
  <c r="BU22" i="8"/>
  <c r="BU31" i="8" s="1"/>
  <c r="BT22" i="8"/>
  <c r="BM22" i="8"/>
  <c r="BM31" i="8" s="1"/>
  <c r="BL22" i="8"/>
  <c r="BL31" i="8" s="1"/>
  <c r="BE22" i="8"/>
  <c r="BE31" i="8" s="1"/>
  <c r="BD22" i="8"/>
  <c r="AV22" i="8"/>
  <c r="AV31" i="8" s="1"/>
  <c r="AU22" i="8"/>
  <c r="AU31" i="8" s="1"/>
  <c r="AM22" i="8"/>
  <c r="AM31" i="8" s="1"/>
  <c r="AL22" i="8"/>
  <c r="AL31" i="8" s="1"/>
  <c r="AE22" i="8"/>
  <c r="AE31" i="8" s="1"/>
  <c r="AD22" i="8"/>
  <c r="AD31" i="8" s="1"/>
  <c r="W22" i="8"/>
  <c r="W31" i="8" s="1"/>
  <c r="V22" i="8"/>
  <c r="V31" i="8" s="1"/>
  <c r="O22" i="8"/>
  <c r="O31" i="8" s="1"/>
  <c r="N22" i="8"/>
  <c r="N31" i="8" s="1"/>
  <c r="I22" i="8"/>
  <c r="I31" i="8" s="1"/>
  <c r="H22" i="8"/>
  <c r="H31" i="8" s="1"/>
  <c r="CC18" i="8"/>
  <c r="CB18" i="8"/>
  <c r="BU18" i="8"/>
  <c r="BT18" i="8"/>
  <c r="BM18" i="8"/>
  <c r="BL18" i="8"/>
  <c r="BE18" i="8"/>
  <c r="BD18" i="8"/>
  <c r="AV18" i="8"/>
  <c r="AU18" i="8"/>
  <c r="AM18" i="8"/>
  <c r="AL18" i="8"/>
  <c r="AE18" i="8"/>
  <c r="AD18" i="8"/>
  <c r="W18" i="8"/>
  <c r="V18" i="8"/>
  <c r="O18" i="8"/>
  <c r="N18" i="8"/>
  <c r="I18" i="8"/>
  <c r="H18" i="8"/>
  <c r="CC17" i="8"/>
  <c r="CB17" i="8"/>
  <c r="BU17" i="8"/>
  <c r="BT17" i="8"/>
  <c r="BM17" i="8"/>
  <c r="BL17" i="8"/>
  <c r="BE17" i="8"/>
  <c r="BD17" i="8"/>
  <c r="AV17" i="8"/>
  <c r="AU17" i="8"/>
  <c r="AM17" i="8"/>
  <c r="AL17" i="8"/>
  <c r="AE17" i="8"/>
  <c r="AD17" i="8"/>
  <c r="W17" i="8"/>
  <c r="V17" i="8"/>
  <c r="O17" i="8"/>
  <c r="N17" i="8"/>
  <c r="I17" i="8"/>
  <c r="H17" i="8"/>
  <c r="CC16" i="8"/>
  <c r="CB16" i="8"/>
  <c r="BU16" i="8"/>
  <c r="BT16" i="8"/>
  <c r="BM16" i="8"/>
  <c r="BL16" i="8"/>
  <c r="BE16" i="8"/>
  <c r="BD16" i="8"/>
  <c r="AV16" i="8"/>
  <c r="AU16" i="8"/>
  <c r="AM16" i="8"/>
  <c r="AL16" i="8"/>
  <c r="AE16" i="8"/>
  <c r="AD16" i="8"/>
  <c r="W16" i="8"/>
  <c r="V16" i="8"/>
  <c r="O16" i="8"/>
  <c r="N16" i="8"/>
  <c r="I16" i="8"/>
  <c r="H16" i="8"/>
  <c r="CC15" i="8"/>
  <c r="CB15" i="8"/>
  <c r="BU15" i="8"/>
  <c r="BT15" i="8"/>
  <c r="BM15" i="8"/>
  <c r="BL15" i="8"/>
  <c r="BE15" i="8"/>
  <c r="BD15" i="8"/>
  <c r="AV15" i="8"/>
  <c r="AU15" i="8"/>
  <c r="AM15" i="8"/>
  <c r="AL15" i="8"/>
  <c r="AE15" i="8"/>
  <c r="AD15" i="8"/>
  <c r="W15" i="8"/>
  <c r="V15" i="8"/>
  <c r="O15" i="8"/>
  <c r="N15" i="8"/>
  <c r="I15" i="8"/>
  <c r="H15" i="8"/>
  <c r="CC14" i="8"/>
  <c r="CB14" i="8"/>
  <c r="BU14" i="8"/>
  <c r="BT14" i="8"/>
  <c r="BM14" i="8"/>
  <c r="BL14" i="8"/>
  <c r="BE14" i="8"/>
  <c r="BD14" i="8"/>
  <c r="AV14" i="8"/>
  <c r="AU14" i="8"/>
  <c r="AM14" i="8"/>
  <c r="AL14" i="8"/>
  <c r="AE14" i="8"/>
  <c r="AD14" i="8"/>
  <c r="W14" i="8"/>
  <c r="V14" i="8"/>
  <c r="O14" i="8"/>
  <c r="N14" i="8"/>
  <c r="I14" i="8"/>
  <c r="H14" i="8"/>
  <c r="CC13" i="8"/>
  <c r="CB13" i="8"/>
  <c r="BU13" i="8"/>
  <c r="BT13" i="8"/>
  <c r="BM13" i="8"/>
  <c r="BL13" i="8"/>
  <c r="BE13" i="8"/>
  <c r="BD13" i="8"/>
  <c r="AV13" i="8"/>
  <c r="AU13" i="8"/>
  <c r="AM13" i="8"/>
  <c r="AL13" i="8"/>
  <c r="AE13" i="8"/>
  <c r="AD13" i="8"/>
  <c r="W13" i="8"/>
  <c r="V13" i="8"/>
  <c r="O13" i="8"/>
  <c r="N13" i="8"/>
  <c r="I13" i="8"/>
  <c r="H13" i="8"/>
  <c r="CC12" i="8"/>
  <c r="CB12" i="8"/>
  <c r="BU12" i="8"/>
  <c r="BT12" i="8"/>
  <c r="BM12" i="8"/>
  <c r="BL12" i="8"/>
  <c r="BE12" i="8"/>
  <c r="BD12" i="8"/>
  <c r="AV12" i="8"/>
  <c r="AU12" i="8"/>
  <c r="AM12" i="8"/>
  <c r="AL12" i="8"/>
  <c r="AE12" i="8"/>
  <c r="AD12" i="8"/>
  <c r="W12" i="8"/>
  <c r="V12" i="8"/>
  <c r="O12" i="8"/>
  <c r="N12" i="8"/>
  <c r="I12" i="8"/>
  <c r="H12" i="8"/>
  <c r="CC11" i="8"/>
  <c r="CB11" i="8"/>
  <c r="BU11" i="8"/>
  <c r="BT11" i="8"/>
  <c r="BM11" i="8"/>
  <c r="BL11" i="8"/>
  <c r="BE11" i="8"/>
  <c r="BD11" i="8"/>
  <c r="AV11" i="8"/>
  <c r="AU11" i="8"/>
  <c r="AM11" i="8"/>
  <c r="AL11" i="8"/>
  <c r="AE11" i="8"/>
  <c r="AD11" i="8"/>
  <c r="W11" i="8"/>
  <c r="V11" i="8"/>
  <c r="O11" i="8"/>
  <c r="N11" i="8"/>
  <c r="I11" i="8"/>
  <c r="H11" i="8"/>
  <c r="CC10" i="8"/>
  <c r="CB10" i="8"/>
  <c r="BU10" i="8"/>
  <c r="BT10" i="8"/>
  <c r="BM10" i="8"/>
  <c r="BL10" i="8"/>
  <c r="BE10" i="8"/>
  <c r="BD10" i="8"/>
  <c r="AV10" i="8"/>
  <c r="AU10" i="8"/>
  <c r="AM10" i="8"/>
  <c r="AL10" i="8"/>
  <c r="AE10" i="8"/>
  <c r="AD10" i="8"/>
  <c r="W10" i="8"/>
  <c r="V10" i="8"/>
  <c r="O10" i="8"/>
  <c r="N10" i="8"/>
  <c r="I10" i="8"/>
  <c r="H10" i="8"/>
  <c r="CC9" i="8"/>
  <c r="CB9" i="8"/>
  <c r="BU9" i="8"/>
  <c r="BT9" i="8"/>
  <c r="BM9" i="8"/>
  <c r="BL9" i="8"/>
  <c r="BE9" i="8"/>
  <c r="BD9" i="8"/>
  <c r="AV9" i="8"/>
  <c r="AU9" i="8"/>
  <c r="AM9" i="8"/>
  <c r="AL9" i="8"/>
  <c r="AE9" i="8"/>
  <c r="AD9" i="8"/>
  <c r="W9" i="8"/>
  <c r="V9" i="8"/>
  <c r="O9" i="8"/>
  <c r="N9" i="8"/>
  <c r="I9" i="8"/>
  <c r="H9" i="8"/>
  <c r="CC8" i="8"/>
  <c r="CB8" i="8"/>
  <c r="BU8" i="8"/>
  <c r="BT8" i="8"/>
  <c r="BM8" i="8"/>
  <c r="BL8" i="8"/>
  <c r="BE8" i="8"/>
  <c r="BD8" i="8"/>
  <c r="AV8" i="8"/>
  <c r="AU8" i="8"/>
  <c r="AM8" i="8"/>
  <c r="AL8" i="8"/>
  <c r="AE8" i="8"/>
  <c r="AD8" i="8"/>
  <c r="W8" i="8"/>
  <c r="V8" i="8"/>
  <c r="O8" i="8"/>
  <c r="N8" i="8"/>
  <c r="I8" i="8"/>
  <c r="H8" i="8"/>
  <c r="CC7" i="8"/>
  <c r="CB7" i="8"/>
  <c r="BU7" i="8"/>
  <c r="BT7" i="8"/>
  <c r="BM7" i="8"/>
  <c r="BL7" i="8"/>
  <c r="BE7" i="8"/>
  <c r="BD7" i="8"/>
  <c r="AV7" i="8"/>
  <c r="AU7" i="8"/>
  <c r="AM7" i="8"/>
  <c r="AL7" i="8"/>
  <c r="AE7" i="8"/>
  <c r="AD7" i="8"/>
  <c r="W7" i="8"/>
  <c r="V7" i="8"/>
  <c r="O7" i="8"/>
  <c r="N7" i="8"/>
  <c r="I7" i="8"/>
  <c r="H7" i="8"/>
  <c r="CC6" i="8"/>
  <c r="CB6" i="8"/>
  <c r="BU6" i="8"/>
  <c r="BT6" i="8"/>
  <c r="BM6" i="8"/>
  <c r="BL6" i="8"/>
  <c r="BE6" i="8"/>
  <c r="BD6" i="8"/>
  <c r="AV6" i="8"/>
  <c r="AU6" i="8"/>
  <c r="AM6" i="8"/>
  <c r="AL6" i="8"/>
  <c r="AE6" i="8"/>
  <c r="AD6" i="8"/>
  <c r="W6" i="8"/>
  <c r="V6" i="8"/>
  <c r="O6" i="8"/>
  <c r="N6" i="8"/>
  <c r="I6" i="8"/>
  <c r="H6" i="8"/>
  <c r="CC5" i="8"/>
  <c r="CB5" i="8"/>
  <c r="BU5" i="8"/>
  <c r="BT5" i="8"/>
  <c r="BM5" i="8"/>
  <c r="BL5" i="8"/>
  <c r="BE5" i="8"/>
  <c r="BD5" i="8"/>
  <c r="AV5" i="8"/>
  <c r="AU5" i="8"/>
  <c r="AM5" i="8"/>
  <c r="AL5" i="8"/>
  <c r="AE5" i="8"/>
  <c r="AD5" i="8"/>
  <c r="W5" i="8"/>
  <c r="V5" i="8"/>
  <c r="O5" i="8"/>
  <c r="N5" i="8"/>
  <c r="I5" i="8"/>
  <c r="H5" i="8"/>
  <c r="CC4" i="8"/>
  <c r="CB4" i="8"/>
  <c r="BU4" i="8"/>
  <c r="BT4" i="8"/>
  <c r="BM4" i="8"/>
  <c r="BL4" i="8"/>
  <c r="BE4" i="8"/>
  <c r="BD4" i="8"/>
  <c r="AV4" i="8"/>
  <c r="AU4" i="8"/>
  <c r="AM4" i="8"/>
  <c r="AL4" i="8"/>
  <c r="AE4" i="8"/>
  <c r="AD4" i="8"/>
  <c r="W4" i="8"/>
  <c r="V4" i="8"/>
  <c r="O4" i="8"/>
  <c r="N4" i="8"/>
  <c r="I4" i="8"/>
  <c r="H4" i="8"/>
  <c r="J25" i="6" l="1"/>
  <c r="K25" i="6" s="1"/>
  <c r="I25" i="6"/>
  <c r="J24" i="6"/>
  <c r="K24" i="6" s="1"/>
  <c r="I24" i="6"/>
  <c r="J23" i="6"/>
  <c r="I23" i="6"/>
  <c r="K23" i="6" s="1"/>
  <c r="K22" i="6"/>
  <c r="J22" i="6"/>
  <c r="I22" i="6"/>
  <c r="J21" i="6"/>
  <c r="K21" i="6" s="1"/>
  <c r="I21" i="6"/>
  <c r="J20" i="6"/>
  <c r="K20" i="6" s="1"/>
  <c r="I20" i="6"/>
  <c r="J19" i="6"/>
  <c r="I19" i="6"/>
  <c r="K19" i="6" s="1"/>
  <c r="K18" i="6"/>
  <c r="J18" i="6"/>
  <c r="I18" i="6"/>
  <c r="J17" i="6"/>
  <c r="K17" i="6" s="1"/>
  <c r="I17" i="6"/>
  <c r="J16" i="6"/>
  <c r="K16" i="6" s="1"/>
  <c r="I16" i="6"/>
  <c r="J15" i="6"/>
  <c r="I15" i="6"/>
  <c r="K15" i="6" s="1"/>
  <c r="K14" i="6"/>
  <c r="J14" i="6"/>
  <c r="I14" i="6"/>
  <c r="J13" i="6"/>
  <c r="K13" i="6" s="1"/>
  <c r="I13" i="6"/>
  <c r="J12" i="6"/>
  <c r="K12" i="6" s="1"/>
  <c r="I12" i="6"/>
  <c r="K11" i="6"/>
  <c r="J11" i="6"/>
  <c r="I11" i="6"/>
  <c r="K10" i="6"/>
  <c r="J10" i="6"/>
  <c r="I10" i="6"/>
  <c r="J9" i="6"/>
  <c r="K9" i="6" s="1"/>
  <c r="I9" i="6"/>
  <c r="J8" i="6"/>
  <c r="K8" i="6" s="1"/>
  <c r="I8" i="6"/>
  <c r="K7" i="6"/>
  <c r="J7" i="6"/>
  <c r="I7" i="6"/>
  <c r="K6" i="6"/>
  <c r="J6" i="6"/>
  <c r="I6" i="6"/>
  <c r="L25" i="5"/>
  <c r="K25" i="5"/>
  <c r="J25" i="5"/>
  <c r="K24" i="5"/>
  <c r="L24" i="5" s="1"/>
  <c r="J24" i="5"/>
  <c r="K23" i="5"/>
  <c r="L23" i="5" s="1"/>
  <c r="J23" i="5"/>
  <c r="K22" i="5"/>
  <c r="L22" i="5" s="1"/>
  <c r="J22" i="5"/>
  <c r="L21" i="5"/>
  <c r="K21" i="5"/>
  <c r="J21" i="5"/>
  <c r="K20" i="5"/>
  <c r="L20" i="5" s="1"/>
  <c r="J20" i="5"/>
  <c r="K19" i="5"/>
  <c r="L19" i="5" s="1"/>
  <c r="J19" i="5"/>
  <c r="K18" i="5"/>
  <c r="L18" i="5" s="1"/>
  <c r="J18" i="5"/>
  <c r="L17" i="5"/>
  <c r="K17" i="5"/>
  <c r="J17" i="5"/>
  <c r="K16" i="5"/>
  <c r="L16" i="5" s="1"/>
  <c r="J16" i="5"/>
  <c r="K15" i="5"/>
  <c r="L15" i="5" s="1"/>
  <c r="J15" i="5"/>
  <c r="K14" i="5"/>
  <c r="L14" i="5" s="1"/>
  <c r="J14" i="5"/>
  <c r="L13" i="5"/>
  <c r="K13" i="5"/>
  <c r="J13" i="5"/>
  <c r="K12" i="5"/>
  <c r="L12" i="5" s="1"/>
  <c r="J12" i="5"/>
  <c r="K11" i="5"/>
  <c r="L11" i="5" s="1"/>
  <c r="J11" i="5"/>
  <c r="K10" i="5"/>
  <c r="L10" i="5" s="1"/>
  <c r="J10" i="5"/>
  <c r="L9" i="5"/>
  <c r="K9" i="5"/>
  <c r="J9" i="5"/>
  <c r="K8" i="5"/>
  <c r="L8" i="5" s="1"/>
  <c r="J8" i="5"/>
  <c r="K7" i="5"/>
  <c r="L7" i="5" s="1"/>
  <c r="J7" i="5"/>
  <c r="K6" i="5"/>
  <c r="L6" i="5" s="1"/>
  <c r="J6" i="5"/>
  <c r="J35" i="3" l="1"/>
  <c r="I35" i="3"/>
  <c r="J34" i="3"/>
  <c r="I34" i="3"/>
  <c r="J33" i="3"/>
  <c r="K33" i="3" s="1"/>
  <c r="I33" i="3"/>
  <c r="J32" i="3"/>
  <c r="I32" i="3"/>
  <c r="J31" i="3"/>
  <c r="K31" i="3" s="1"/>
  <c r="I31" i="3"/>
  <c r="J30" i="3"/>
  <c r="I30" i="3"/>
  <c r="K29" i="3"/>
  <c r="J29" i="3"/>
  <c r="I29" i="3"/>
  <c r="J28" i="3"/>
  <c r="I28" i="3"/>
  <c r="J27" i="3"/>
  <c r="I27" i="3"/>
  <c r="J26" i="3"/>
  <c r="I26" i="3"/>
  <c r="J25" i="3"/>
  <c r="K25" i="3" s="1"/>
  <c r="I25" i="3"/>
  <c r="J24" i="3"/>
  <c r="K24" i="3" s="1"/>
  <c r="I24" i="3"/>
  <c r="J23" i="3"/>
  <c r="I23" i="3"/>
  <c r="J22" i="3"/>
  <c r="K22" i="3" s="1"/>
  <c r="I22" i="3"/>
  <c r="J21" i="3"/>
  <c r="K21" i="3" s="1"/>
  <c r="I21" i="3"/>
  <c r="J20" i="3"/>
  <c r="I20" i="3"/>
  <c r="J19" i="3"/>
  <c r="I19" i="3"/>
  <c r="J18" i="3"/>
  <c r="I18" i="3"/>
  <c r="J17" i="3"/>
  <c r="K17" i="3" s="1"/>
  <c r="I17" i="3"/>
  <c r="J16" i="3"/>
  <c r="I16" i="3"/>
  <c r="J15" i="3"/>
  <c r="K15" i="3" s="1"/>
  <c r="I15" i="3"/>
  <c r="J14" i="3"/>
  <c r="I14" i="3"/>
  <c r="K13" i="3"/>
  <c r="J13" i="3"/>
  <c r="I13" i="3"/>
  <c r="J12" i="3"/>
  <c r="I12" i="3"/>
  <c r="J11" i="3"/>
  <c r="I11" i="3"/>
  <c r="J10" i="3"/>
  <c r="I10" i="3"/>
  <c r="J9" i="3"/>
  <c r="K9" i="3" s="1"/>
  <c r="I9" i="3"/>
  <c r="J8" i="3"/>
  <c r="K8" i="3" s="1"/>
  <c r="I8" i="3"/>
  <c r="J7" i="3"/>
  <c r="I7" i="3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L22" i="2" s="1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12" i="3" l="1"/>
  <c r="K19" i="3"/>
  <c r="K26" i="3"/>
  <c r="K7" i="3"/>
  <c r="K14" i="3"/>
  <c r="K16" i="3"/>
  <c r="K23" i="3"/>
  <c r="K30" i="3"/>
  <c r="K32" i="3"/>
  <c r="K11" i="3"/>
  <c r="K18" i="3"/>
  <c r="K20" i="3"/>
  <c r="K27" i="3"/>
  <c r="K34" i="3"/>
  <c r="K10" i="3"/>
  <c r="K28" i="3"/>
  <c r="K35" i="3"/>
  <c r="L15" i="2"/>
  <c r="L17" i="2"/>
  <c r="L19" i="2"/>
  <c r="L21" i="2"/>
  <c r="L10" i="2"/>
  <c r="L26" i="2"/>
  <c r="L8" i="2"/>
  <c r="L31" i="2"/>
  <c r="L33" i="2"/>
  <c r="L35" i="2"/>
  <c r="L12" i="2"/>
  <c r="L14" i="2"/>
  <c r="L18" i="2"/>
  <c r="L24" i="2"/>
  <c r="L28" i="2"/>
  <c r="L30" i="2"/>
  <c r="L34" i="2"/>
  <c r="L7" i="2"/>
  <c r="L23" i="2"/>
  <c r="L25" i="2"/>
  <c r="L32" i="2"/>
  <c r="L11" i="2"/>
  <c r="L13" i="2"/>
  <c r="L20" i="2"/>
  <c r="L27" i="2"/>
  <c r="L29" i="2"/>
  <c r="L9" i="2"/>
  <c r="L16" i="2"/>
</calcChain>
</file>

<file path=xl/sharedStrings.xml><?xml version="1.0" encoding="utf-8"?>
<sst xmlns="http://schemas.openxmlformats.org/spreadsheetml/2006/main" count="2165" uniqueCount="436">
  <si>
    <t>50 ℃ tail immersion, cut-off: 20 s</t>
  </si>
  <si>
    <t>morphine: 10 mg/ kg, s.c.</t>
  </si>
  <si>
    <t>withdrawal latency (s)</t>
  </si>
  <si>
    <t>Experiment date</t>
    <phoneticPr fontId="3" type="noConversion"/>
  </si>
  <si>
    <t>DOB</t>
  </si>
  <si>
    <t>Mouse NO.</t>
  </si>
  <si>
    <t>GENOTYPE</t>
  </si>
  <si>
    <t>baseline</t>
  </si>
  <si>
    <t>after Morphine +40 min</t>
    <phoneticPr fontId="3" type="noConversion"/>
  </si>
  <si>
    <t>baseline average</t>
  </si>
  <si>
    <t>after average</t>
  </si>
  <si>
    <t>%MPE</t>
  </si>
  <si>
    <t>cre+, ki-/-</t>
    <phoneticPr fontId="3" type="noConversion"/>
  </si>
  <si>
    <t>cre+, ki-/-</t>
    <phoneticPr fontId="3" type="noConversion"/>
  </si>
  <si>
    <t>cre-, ki+/-</t>
    <phoneticPr fontId="3" type="noConversion"/>
  </si>
  <si>
    <t>cre-, ki+/-</t>
  </si>
  <si>
    <t>6/20/17</t>
    <phoneticPr fontId="3" type="noConversion"/>
  </si>
  <si>
    <t>cre-, ki+/-</t>
    <phoneticPr fontId="3" type="noConversion"/>
  </si>
  <si>
    <t>cre+, ki-/-</t>
    <phoneticPr fontId="3" type="noConversion"/>
  </si>
  <si>
    <t>cre+, ki-/-</t>
    <phoneticPr fontId="3" type="noConversion"/>
  </si>
  <si>
    <t>cre-, ki+/-</t>
    <phoneticPr fontId="3" type="noConversion"/>
  </si>
  <si>
    <t>6/22/17</t>
    <phoneticPr fontId="3" type="noConversion"/>
  </si>
  <si>
    <t>cre-, ki-/-</t>
    <phoneticPr fontId="3" type="noConversion"/>
  </si>
  <si>
    <t>cre-, ki+/-</t>
    <phoneticPr fontId="3" type="noConversion"/>
  </si>
  <si>
    <t>cre-, ki+/-</t>
    <phoneticPr fontId="3" type="noConversion"/>
  </si>
  <si>
    <t>6/30/17</t>
    <phoneticPr fontId="3" type="noConversion"/>
  </si>
  <si>
    <t>cre-, ki-/-</t>
    <phoneticPr fontId="3" type="noConversion"/>
  </si>
  <si>
    <t>cre+, ki-/-</t>
    <phoneticPr fontId="3" type="noConversion"/>
  </si>
  <si>
    <t>cre-, ki-/-</t>
    <phoneticPr fontId="3" type="noConversion"/>
  </si>
  <si>
    <t>cre-, ki-/-</t>
    <phoneticPr fontId="3" type="noConversion"/>
  </si>
  <si>
    <t>7/5/17 &amp; 7/8/17</t>
    <phoneticPr fontId="3" type="noConversion"/>
  </si>
  <si>
    <t>cre-, ki+/-</t>
    <phoneticPr fontId="3" type="noConversion"/>
  </si>
  <si>
    <t>7/15/17</t>
    <phoneticPr fontId="3" type="noConversion"/>
  </si>
  <si>
    <t>cre-, ki-/-</t>
    <phoneticPr fontId="3" type="noConversion"/>
  </si>
  <si>
    <t>cre+, ki-/-</t>
    <phoneticPr fontId="3" type="noConversion"/>
  </si>
  <si>
    <t>7/10/17</t>
    <phoneticPr fontId="3" type="noConversion"/>
  </si>
  <si>
    <t>cre-, ki-/-</t>
    <phoneticPr fontId="3" type="noConversion"/>
  </si>
  <si>
    <t>52 ℃ hot plate, cut-off: 45 s</t>
    <phoneticPr fontId="3" type="noConversion"/>
  </si>
  <si>
    <t>weight(g)</t>
    <phoneticPr fontId="3" type="noConversion"/>
  </si>
  <si>
    <t>5/31/17</t>
    <phoneticPr fontId="3" type="noConversion"/>
  </si>
  <si>
    <t>cre-, ki+/-</t>
    <phoneticPr fontId="3" type="noConversion"/>
  </si>
  <si>
    <t>6/22/17</t>
    <phoneticPr fontId="3" type="noConversion"/>
  </si>
  <si>
    <t>cre-, ki-/-</t>
    <phoneticPr fontId="3" type="noConversion"/>
  </si>
  <si>
    <t>6/30/17</t>
    <phoneticPr fontId="3" type="noConversion"/>
  </si>
  <si>
    <t>cre-, ki-/-</t>
    <phoneticPr fontId="3" type="noConversion"/>
  </si>
  <si>
    <t>cre-, ki+/-</t>
    <phoneticPr fontId="3" type="noConversion"/>
  </si>
  <si>
    <t>7/5/17 &amp; 7/8/17</t>
    <phoneticPr fontId="3" type="noConversion"/>
  </si>
  <si>
    <t>cre+, ki-/-</t>
    <phoneticPr fontId="3" type="noConversion"/>
  </si>
  <si>
    <t>7/10/17</t>
    <phoneticPr fontId="3" type="noConversion"/>
  </si>
  <si>
    <t>10 min 40*40 cm box</t>
    <phoneticPr fontId="3" type="noConversion"/>
  </si>
  <si>
    <t>baseline</t>
    <phoneticPr fontId="3" type="noConversion"/>
  </si>
  <si>
    <t>after morphine +40 min</t>
    <phoneticPr fontId="3" type="noConversion"/>
  </si>
  <si>
    <t>Mouse NO. in analysis excel</t>
    <phoneticPr fontId="3" type="noConversion"/>
  </si>
  <si>
    <t>distance</t>
    <phoneticPr fontId="3" type="noConversion"/>
  </si>
  <si>
    <t>speed</t>
    <phoneticPr fontId="3" type="noConversion"/>
  </si>
  <si>
    <t>mouse 19</t>
    <phoneticPr fontId="3" type="noConversion"/>
  </si>
  <si>
    <t>mouse 17</t>
    <phoneticPr fontId="3" type="noConversion"/>
  </si>
  <si>
    <t>6/8/17</t>
    <phoneticPr fontId="3" type="noConversion"/>
  </si>
  <si>
    <t>cre-, ki+/-</t>
    <phoneticPr fontId="3" type="noConversion"/>
  </si>
  <si>
    <t>mouse 18</t>
    <phoneticPr fontId="3" type="noConversion"/>
  </si>
  <si>
    <t>mouse 16</t>
    <phoneticPr fontId="3" type="noConversion"/>
  </si>
  <si>
    <t>6/20/17</t>
    <phoneticPr fontId="3" type="noConversion"/>
  </si>
  <si>
    <t>cre+, ki-/-</t>
    <phoneticPr fontId="3" type="noConversion"/>
  </si>
  <si>
    <t>cre-, ki-/-</t>
    <phoneticPr fontId="3" type="noConversion"/>
  </si>
  <si>
    <t>6/30/17</t>
    <phoneticPr fontId="3" type="noConversion"/>
  </si>
  <si>
    <t>cre-, ki-/-</t>
    <phoneticPr fontId="3" type="noConversion"/>
  </si>
  <si>
    <t>folder 20170912</t>
    <phoneticPr fontId="3" type="noConversion"/>
  </si>
  <si>
    <t>mouse 9</t>
    <phoneticPr fontId="3" type="noConversion"/>
  </si>
  <si>
    <t>mouse 14</t>
    <phoneticPr fontId="3" type="noConversion"/>
  </si>
  <si>
    <t>mouse 13</t>
    <phoneticPr fontId="3" type="noConversion"/>
  </si>
  <si>
    <t>mouse 11</t>
    <phoneticPr fontId="3" type="noConversion"/>
  </si>
  <si>
    <t>mouse 12</t>
    <phoneticPr fontId="3" type="noConversion"/>
  </si>
  <si>
    <t>mouse 10</t>
    <phoneticPr fontId="3" type="noConversion"/>
  </si>
  <si>
    <t>7/5/17 &amp; 7/8/17</t>
    <phoneticPr fontId="3" type="noConversion"/>
  </si>
  <si>
    <t>mouse 19</t>
    <phoneticPr fontId="3" type="noConversion"/>
  </si>
  <si>
    <t>mouse 17</t>
    <phoneticPr fontId="3" type="noConversion"/>
  </si>
  <si>
    <t>mouse 15</t>
    <phoneticPr fontId="3" type="noConversion"/>
  </si>
  <si>
    <t>7/15/17</t>
    <phoneticPr fontId="3" type="noConversion"/>
  </si>
  <si>
    <t>mouse 1</t>
    <phoneticPr fontId="3" type="noConversion"/>
  </si>
  <si>
    <t>mouse 2</t>
    <phoneticPr fontId="3" type="noConversion"/>
  </si>
  <si>
    <t>mouse 3</t>
    <phoneticPr fontId="3" type="noConversion"/>
  </si>
  <si>
    <t>mouse 4</t>
    <phoneticPr fontId="3" type="noConversion"/>
  </si>
  <si>
    <t>mouse 5</t>
    <phoneticPr fontId="3" type="noConversion"/>
  </si>
  <si>
    <t>mouse 6</t>
    <phoneticPr fontId="3" type="noConversion"/>
  </si>
  <si>
    <t>mouse 7</t>
    <phoneticPr fontId="3" type="noConversion"/>
  </si>
  <si>
    <t>mouse 8</t>
    <phoneticPr fontId="3" type="noConversion"/>
  </si>
  <si>
    <t>HE*HE</t>
    <phoneticPr fontId="3" type="noConversion"/>
  </si>
  <si>
    <t>50 ℃ tail immersion, cut-off: 20 s</t>
    <phoneticPr fontId="3" type="noConversion"/>
  </si>
  <si>
    <t>morphine: 10 mg/ kg, s.c.</t>
    <phoneticPr fontId="3" type="noConversion"/>
  </si>
  <si>
    <t>withdrawal latency (s)</t>
    <phoneticPr fontId="3" type="noConversion"/>
  </si>
  <si>
    <t>experiment date</t>
    <phoneticPr fontId="3" type="noConversion"/>
  </si>
  <si>
    <t>DOB</t>
    <phoneticPr fontId="3" type="noConversion"/>
  </si>
  <si>
    <t>Mouse NO.</t>
    <phoneticPr fontId="3" type="noConversion"/>
  </si>
  <si>
    <t>GENOTYPE</t>
    <phoneticPr fontId="3" type="noConversion"/>
  </si>
  <si>
    <t>baseline</t>
    <phoneticPr fontId="3" type="noConversion"/>
  </si>
  <si>
    <t>after Morphine+40min</t>
    <phoneticPr fontId="3" type="noConversion"/>
  </si>
  <si>
    <t>baseline average</t>
    <phoneticPr fontId="3" type="noConversion"/>
  </si>
  <si>
    <t>after average</t>
    <phoneticPr fontId="3" type="noConversion"/>
  </si>
  <si>
    <t>%MPE</t>
    <phoneticPr fontId="3" type="noConversion"/>
  </si>
  <si>
    <t>5/8/17</t>
    <phoneticPr fontId="3" type="noConversion"/>
  </si>
  <si>
    <t>KI</t>
    <phoneticPr fontId="3" type="noConversion"/>
  </si>
  <si>
    <t>WT</t>
    <phoneticPr fontId="3" type="noConversion"/>
  </si>
  <si>
    <t>5/8/17</t>
    <phoneticPr fontId="3" type="noConversion"/>
  </si>
  <si>
    <t>5/29/17</t>
    <phoneticPr fontId="3" type="noConversion"/>
  </si>
  <si>
    <t>5/31/17</t>
    <phoneticPr fontId="3" type="noConversion"/>
  </si>
  <si>
    <t>6/3/17</t>
    <phoneticPr fontId="3" type="noConversion"/>
  </si>
  <si>
    <t>5/21/17</t>
    <phoneticPr fontId="3" type="noConversion"/>
  </si>
  <si>
    <t>5/26/17</t>
    <phoneticPr fontId="3" type="noConversion"/>
  </si>
  <si>
    <t>6/21/17</t>
    <phoneticPr fontId="3" type="noConversion"/>
  </si>
  <si>
    <t>WT</t>
    <phoneticPr fontId="3" type="noConversion"/>
  </si>
  <si>
    <t>WT</t>
    <phoneticPr fontId="3" type="noConversion"/>
  </si>
  <si>
    <t>HE*HE</t>
    <phoneticPr fontId="3" type="noConversion"/>
  </si>
  <si>
    <t>withdrawal latency (s)</t>
    <phoneticPr fontId="3" type="noConversion"/>
  </si>
  <si>
    <t>experiment date</t>
    <phoneticPr fontId="3" type="noConversion"/>
  </si>
  <si>
    <t>DOB</t>
    <phoneticPr fontId="3" type="noConversion"/>
  </si>
  <si>
    <t>Mouse NO.</t>
    <phoneticPr fontId="3" type="noConversion"/>
  </si>
  <si>
    <t>GENOTYPE</t>
    <phoneticPr fontId="3" type="noConversion"/>
  </si>
  <si>
    <t>after Morphine +40 min</t>
    <phoneticPr fontId="3" type="noConversion"/>
  </si>
  <si>
    <t>baseline average</t>
    <phoneticPr fontId="3" type="noConversion"/>
  </si>
  <si>
    <t>after average</t>
    <phoneticPr fontId="3" type="noConversion"/>
  </si>
  <si>
    <t>% MPE</t>
    <phoneticPr fontId="3" type="noConversion"/>
  </si>
  <si>
    <t>KI</t>
    <phoneticPr fontId="3" type="noConversion"/>
  </si>
  <si>
    <t>WT</t>
    <phoneticPr fontId="3" type="noConversion"/>
  </si>
  <si>
    <t>5/8/17</t>
    <phoneticPr fontId="3" type="noConversion"/>
  </si>
  <si>
    <t>KI</t>
    <phoneticPr fontId="3" type="noConversion"/>
  </si>
  <si>
    <t>5/29/17</t>
    <phoneticPr fontId="3" type="noConversion"/>
  </si>
  <si>
    <t>6/3/17</t>
    <phoneticPr fontId="3" type="noConversion"/>
  </si>
  <si>
    <t>5/21/17</t>
    <phoneticPr fontId="3" type="noConversion"/>
  </si>
  <si>
    <t>6/21/17</t>
    <phoneticPr fontId="3" type="noConversion"/>
  </si>
  <si>
    <t>WT</t>
    <phoneticPr fontId="3" type="noConversion"/>
  </si>
  <si>
    <t>morphine: 10mg/ kg</t>
    <phoneticPr fontId="3" type="noConversion"/>
  </si>
  <si>
    <t>after morphine +40min</t>
    <phoneticPr fontId="3" type="noConversion"/>
  </si>
  <si>
    <t>distance</t>
    <phoneticPr fontId="3" type="noConversion"/>
  </si>
  <si>
    <t>Mouse NO. in analysis excel</t>
  </si>
  <si>
    <t>folder 20170731</t>
    <phoneticPr fontId="3" type="noConversion"/>
  </si>
  <si>
    <t>mouse 10</t>
    <phoneticPr fontId="3" type="noConversion"/>
  </si>
  <si>
    <t>5/21/17</t>
    <phoneticPr fontId="3" type="noConversion"/>
  </si>
  <si>
    <t>mouse 14</t>
    <phoneticPr fontId="3" type="noConversion"/>
  </si>
  <si>
    <t>mouse 12</t>
    <phoneticPr fontId="3" type="noConversion"/>
  </si>
  <si>
    <t>WT MOR-KI littermate</t>
    <phoneticPr fontId="3" type="noConversion"/>
  </si>
  <si>
    <t>failed</t>
    <phoneticPr fontId="3" type="noConversion"/>
  </si>
  <si>
    <t>WT MOR-KI littermate</t>
    <phoneticPr fontId="3" type="noConversion"/>
  </si>
  <si>
    <t>Baseline</t>
  </si>
  <si>
    <t>Hargreaves</t>
  </si>
  <si>
    <t>Intensity=8</t>
  </si>
  <si>
    <t>cutoff time=20 sec</t>
  </si>
  <si>
    <t>mean</t>
  </si>
  <si>
    <t>CFA 2h</t>
  </si>
  <si>
    <t>CFA d1</t>
  </si>
  <si>
    <t>CFA d3</t>
  </si>
  <si>
    <t>CFA d5</t>
    <phoneticPr fontId="3" type="noConversion"/>
  </si>
  <si>
    <t>CFA d7</t>
    <phoneticPr fontId="3" type="noConversion"/>
  </si>
  <si>
    <t>morphine</t>
    <phoneticPr fontId="3" type="noConversion"/>
  </si>
  <si>
    <t>CFA d14</t>
    <phoneticPr fontId="3" type="noConversion"/>
  </si>
  <si>
    <t>intensity=8</t>
    <phoneticPr fontId="3" type="noConversion"/>
  </si>
  <si>
    <t>CFA d21</t>
    <phoneticPr fontId="3" type="noConversion"/>
  </si>
  <si>
    <t>CFA d28</t>
    <phoneticPr fontId="3" type="noConversion"/>
  </si>
  <si>
    <t>CFA d49</t>
    <phoneticPr fontId="3" type="noConversion"/>
  </si>
  <si>
    <t>original No.</t>
  </si>
  <si>
    <t>genotype</t>
  </si>
  <si>
    <t>No.</t>
  </si>
  <si>
    <t>left hindpaw</t>
  </si>
  <si>
    <t>right hindpaw</t>
  </si>
  <si>
    <t>lhp</t>
  </si>
  <si>
    <t>rhp</t>
  </si>
  <si>
    <t>BW (g)</t>
    <phoneticPr fontId="3" type="noConversion"/>
  </si>
  <si>
    <t>MOR-KI</t>
    <phoneticPr fontId="3" type="noConversion"/>
  </si>
  <si>
    <t>CFA d14</t>
    <phoneticPr fontId="3" type="noConversion"/>
  </si>
  <si>
    <t>von-Frey</t>
  </si>
  <si>
    <t>up and down</t>
  </si>
  <si>
    <t>CFA d3</t>
    <phoneticPr fontId="3" type="noConversion"/>
  </si>
  <si>
    <t>Morphine</t>
    <phoneticPr fontId="3" type="noConversion"/>
  </si>
  <si>
    <t>O and X</t>
  </si>
  <si>
    <t>threshold</t>
  </si>
  <si>
    <t>OOOXXOX</t>
    <phoneticPr fontId="3" type="noConversion"/>
  </si>
  <si>
    <t>OOXOOOX</t>
    <phoneticPr fontId="3" type="noConversion"/>
  </si>
  <si>
    <t>OOOXOXOX</t>
    <phoneticPr fontId="3" type="noConversion"/>
  </si>
  <si>
    <t>OOXOOXO</t>
    <phoneticPr fontId="3" type="noConversion"/>
  </si>
  <si>
    <t>OOOXXOXX</t>
    <phoneticPr fontId="3" type="noConversion"/>
  </si>
  <si>
    <t>XOOXXX</t>
    <phoneticPr fontId="3" type="noConversion"/>
  </si>
  <si>
    <t>OOOOXXOXO</t>
    <phoneticPr fontId="3" type="noConversion"/>
  </si>
  <si>
    <t>OOOOXOXXO</t>
    <phoneticPr fontId="3" type="noConversion"/>
  </si>
  <si>
    <t>XOXOXO</t>
    <phoneticPr fontId="3" type="noConversion"/>
  </si>
  <si>
    <t>OXXOOX</t>
    <phoneticPr fontId="3" type="noConversion"/>
  </si>
  <si>
    <t>OOOXXOXO</t>
    <phoneticPr fontId="3" type="noConversion"/>
  </si>
  <si>
    <t>OOXOXOO</t>
    <phoneticPr fontId="3" type="noConversion"/>
  </si>
  <si>
    <t>XOXOOX</t>
    <phoneticPr fontId="3" type="noConversion"/>
  </si>
  <si>
    <t>OXXOXO</t>
    <phoneticPr fontId="3" type="noConversion"/>
  </si>
  <si>
    <t>OOXOXOO</t>
    <phoneticPr fontId="3" type="noConversion"/>
  </si>
  <si>
    <t>OOOXOXOO</t>
    <phoneticPr fontId="3" type="noConversion"/>
  </si>
  <si>
    <t>OXOXXO</t>
    <phoneticPr fontId="3" type="noConversion"/>
  </si>
  <si>
    <t>OOOXOOXO</t>
    <phoneticPr fontId="3" type="noConversion"/>
  </si>
  <si>
    <t>OXXXOO</t>
    <phoneticPr fontId="3" type="noConversion"/>
  </si>
  <si>
    <t>XOOXOX</t>
    <phoneticPr fontId="3" type="noConversion"/>
  </si>
  <si>
    <t>OXOXOX</t>
    <phoneticPr fontId="3" type="noConversion"/>
  </si>
  <si>
    <t>OOOXOXXO</t>
    <phoneticPr fontId="3" type="noConversion"/>
  </si>
  <si>
    <t>OXXOXO</t>
    <phoneticPr fontId="3" type="noConversion"/>
  </si>
  <si>
    <t>OOXXXOX</t>
    <phoneticPr fontId="3" type="noConversion"/>
  </si>
  <si>
    <t>OXXOXX</t>
    <phoneticPr fontId="3" type="noConversion"/>
  </si>
  <si>
    <t>OOOXOOXX</t>
    <phoneticPr fontId="3" type="noConversion"/>
  </si>
  <si>
    <t>OOOOXXOXX</t>
    <phoneticPr fontId="3" type="noConversion"/>
  </si>
  <si>
    <t>OOOXXOOO</t>
    <phoneticPr fontId="3" type="noConversion"/>
  </si>
  <si>
    <t>OOOXOOXO</t>
    <phoneticPr fontId="3" type="noConversion"/>
  </si>
  <si>
    <t>OXOOXX</t>
    <phoneticPr fontId="3" type="noConversion"/>
  </si>
  <si>
    <t>OOXOXOX</t>
    <phoneticPr fontId="3" type="noConversion"/>
  </si>
  <si>
    <t>OXOOXO</t>
    <phoneticPr fontId="3" type="noConversion"/>
  </si>
  <si>
    <t>OOOXXOOX</t>
    <phoneticPr fontId="3" type="noConversion"/>
  </si>
  <si>
    <t>OOXOXXO</t>
    <phoneticPr fontId="3" type="noConversion"/>
  </si>
  <si>
    <t>OOXXOXO</t>
    <phoneticPr fontId="3" type="noConversion"/>
  </si>
  <si>
    <t>OOOOXOXXO</t>
    <phoneticPr fontId="3" type="noConversion"/>
  </si>
  <si>
    <t>OOOOXXOXO</t>
    <phoneticPr fontId="3" type="noConversion"/>
  </si>
  <si>
    <t>OOXOOXO</t>
    <phoneticPr fontId="3" type="noConversion"/>
  </si>
  <si>
    <t>OOOOXOXOX</t>
    <phoneticPr fontId="3" type="noConversion"/>
  </si>
  <si>
    <t>OXOXOO</t>
    <phoneticPr fontId="3" type="noConversion"/>
  </si>
  <si>
    <t>OOOXOXOO</t>
    <phoneticPr fontId="3" type="noConversion"/>
  </si>
  <si>
    <t>OOOOXXOOX</t>
    <phoneticPr fontId="3" type="noConversion"/>
  </si>
  <si>
    <t>OXOXOX</t>
    <phoneticPr fontId="3" type="noConversion"/>
  </si>
  <si>
    <t>OXOXXX</t>
    <phoneticPr fontId="3" type="noConversion"/>
  </si>
  <si>
    <t>OOXXXOO</t>
    <phoneticPr fontId="3" type="noConversion"/>
  </si>
  <si>
    <t>OOOOXOXXX</t>
    <phoneticPr fontId="3" type="noConversion"/>
  </si>
  <si>
    <t>OOOOXXXOO</t>
    <phoneticPr fontId="3" type="noConversion"/>
  </si>
  <si>
    <t>OXOOOX</t>
    <phoneticPr fontId="3" type="noConversion"/>
  </si>
  <si>
    <t>OOXXOOO</t>
    <phoneticPr fontId="3" type="noConversion"/>
  </si>
  <si>
    <t>OOOXXOOX</t>
    <phoneticPr fontId="3" type="noConversion"/>
  </si>
  <si>
    <t>OOXOOOX</t>
    <phoneticPr fontId="3" type="noConversion"/>
  </si>
  <si>
    <t>OOOXOOXX</t>
    <phoneticPr fontId="3" type="noConversion"/>
  </si>
  <si>
    <t>OXXOOO</t>
    <phoneticPr fontId="3" type="noConversion"/>
  </si>
  <si>
    <t>OOOXOXXX</t>
    <phoneticPr fontId="3" type="noConversion"/>
  </si>
  <si>
    <t>OXOXOO</t>
    <phoneticPr fontId="3" type="noConversion"/>
  </si>
  <si>
    <t>OOXOXOX</t>
    <phoneticPr fontId="3" type="noConversion"/>
  </si>
  <si>
    <t>OOXOXXX</t>
    <phoneticPr fontId="3" type="noConversion"/>
  </si>
  <si>
    <t>OXOOXX</t>
    <phoneticPr fontId="3" type="noConversion"/>
  </si>
  <si>
    <t>XOOXXO</t>
    <phoneticPr fontId="3" type="noConversion"/>
  </si>
  <si>
    <t>OOOOXXOXX</t>
    <phoneticPr fontId="3" type="noConversion"/>
  </si>
  <si>
    <t>OOXXXOO</t>
    <phoneticPr fontId="3" type="noConversion"/>
  </si>
  <si>
    <t>OOXXOXX</t>
    <phoneticPr fontId="3" type="noConversion"/>
  </si>
  <si>
    <t>OOOXOXXO</t>
    <phoneticPr fontId="3" type="noConversion"/>
  </si>
  <si>
    <t>OOOXOXOX</t>
    <phoneticPr fontId="3" type="noConversion"/>
  </si>
  <si>
    <t>OXOXXX</t>
    <phoneticPr fontId="3" type="noConversion"/>
  </si>
  <si>
    <t>OOXXOOX</t>
    <phoneticPr fontId="3" type="noConversion"/>
  </si>
  <si>
    <t>OXXOOX</t>
    <phoneticPr fontId="3" type="noConversion"/>
  </si>
  <si>
    <t>OOXOOXX</t>
    <phoneticPr fontId="3" type="noConversion"/>
  </si>
  <si>
    <t>MOR-KI</t>
    <phoneticPr fontId="3" type="noConversion"/>
  </si>
  <si>
    <t>XOOXXO</t>
    <phoneticPr fontId="3" type="noConversion"/>
  </si>
  <si>
    <t>XOOXOO</t>
    <phoneticPr fontId="3" type="noConversion"/>
  </si>
  <si>
    <t>OOOOXXXOO</t>
    <phoneticPr fontId="3" type="noConversion"/>
  </si>
  <si>
    <t>OOXXOOX</t>
    <phoneticPr fontId="3" type="noConversion"/>
  </si>
  <si>
    <t>OXOOOX</t>
    <phoneticPr fontId="3" type="noConversion"/>
  </si>
  <si>
    <t>CFA d21</t>
    <phoneticPr fontId="3" type="noConversion"/>
  </si>
  <si>
    <t>Morphine 10mg/kg,i.p.</t>
    <phoneticPr fontId="3" type="noConversion"/>
  </si>
  <si>
    <t>Saline</t>
    <phoneticPr fontId="3" type="noConversion"/>
  </si>
  <si>
    <t>MOR-KI-/-</t>
    <phoneticPr fontId="3" type="noConversion"/>
  </si>
  <si>
    <t>Video</t>
    <phoneticPr fontId="3" type="noConversion"/>
  </si>
  <si>
    <t>Number</t>
    <phoneticPr fontId="3" type="noConversion"/>
  </si>
  <si>
    <t>start time</t>
    <phoneticPr fontId="3" type="noConversion"/>
  </si>
  <si>
    <t>Date of birth</t>
    <phoneticPr fontId="3" type="noConversion"/>
  </si>
  <si>
    <t>Weight(g)</t>
    <phoneticPr fontId="3" type="noConversion"/>
  </si>
  <si>
    <t>Treatment</t>
    <phoneticPr fontId="3" type="noConversion"/>
  </si>
  <si>
    <t>0-5</t>
    <phoneticPr fontId="3" type="noConversion"/>
  </si>
  <si>
    <t>5-10</t>
    <phoneticPr fontId="3" type="noConversion"/>
  </si>
  <si>
    <t>10-15</t>
    <phoneticPr fontId="3" type="noConversion"/>
  </si>
  <si>
    <t>15-20</t>
    <phoneticPr fontId="3" type="noConversion"/>
  </si>
  <si>
    <t>20-25</t>
    <phoneticPr fontId="3" type="noConversion"/>
  </si>
  <si>
    <t>25-30</t>
    <phoneticPr fontId="3" type="noConversion"/>
  </si>
  <si>
    <t>30-35</t>
    <phoneticPr fontId="3" type="noConversion"/>
  </si>
  <si>
    <t>35-40</t>
    <phoneticPr fontId="3" type="noConversion"/>
  </si>
  <si>
    <t>40-45</t>
    <phoneticPr fontId="3" type="noConversion"/>
  </si>
  <si>
    <t>45-50</t>
    <phoneticPr fontId="3" type="noConversion"/>
  </si>
  <si>
    <t>50-55</t>
    <phoneticPr fontId="3" type="noConversion"/>
  </si>
  <si>
    <t>55-60</t>
    <phoneticPr fontId="3" type="noConversion"/>
  </si>
  <si>
    <t>0-10</t>
    <phoneticPr fontId="3" type="noConversion"/>
  </si>
  <si>
    <t>10-60</t>
    <phoneticPr fontId="3" type="noConversion"/>
  </si>
  <si>
    <t>10/17/19</t>
    <phoneticPr fontId="3" type="noConversion"/>
  </si>
  <si>
    <t>Video 12</t>
    <phoneticPr fontId="3" type="noConversion"/>
  </si>
  <si>
    <t>7/31/19 8/1/19</t>
    <phoneticPr fontId="3" type="noConversion"/>
  </si>
  <si>
    <t>M</t>
    <phoneticPr fontId="3" type="noConversion"/>
  </si>
  <si>
    <t>M</t>
    <phoneticPr fontId="3" type="noConversion"/>
  </si>
  <si>
    <t>S</t>
    <phoneticPr fontId="3" type="noConversion"/>
  </si>
  <si>
    <t>S</t>
    <phoneticPr fontId="3" type="noConversion"/>
  </si>
  <si>
    <t>M</t>
    <phoneticPr fontId="3" type="noConversion"/>
  </si>
  <si>
    <t>Video 1485</t>
    <phoneticPr fontId="3" type="noConversion"/>
  </si>
  <si>
    <t>8/1/19 8/4/19 8/14/19</t>
    <phoneticPr fontId="3" type="noConversion"/>
  </si>
  <si>
    <t>S</t>
    <phoneticPr fontId="3" type="noConversion"/>
  </si>
  <si>
    <t>S</t>
    <phoneticPr fontId="3" type="noConversion"/>
  </si>
  <si>
    <t>Video 13</t>
    <phoneticPr fontId="3" type="noConversion"/>
  </si>
  <si>
    <t>7/13/19</t>
    <phoneticPr fontId="3" type="noConversion"/>
  </si>
  <si>
    <t>M</t>
    <phoneticPr fontId="3" type="noConversion"/>
  </si>
  <si>
    <t>Video 1486</t>
    <phoneticPr fontId="3" type="noConversion"/>
  </si>
  <si>
    <t>7/15/19</t>
    <phoneticPr fontId="3" type="noConversion"/>
  </si>
  <si>
    <t>11/5/19</t>
    <phoneticPr fontId="3" type="noConversion"/>
  </si>
  <si>
    <t>Video 19</t>
    <phoneticPr fontId="3" type="noConversion"/>
  </si>
  <si>
    <t>9/11/19</t>
    <phoneticPr fontId="3" type="noConversion"/>
  </si>
  <si>
    <t>11/20/19</t>
    <phoneticPr fontId="3" type="noConversion"/>
  </si>
  <si>
    <t>Video 21</t>
    <phoneticPr fontId="3" type="noConversion"/>
  </si>
  <si>
    <t>9/26/19</t>
    <phoneticPr fontId="3" type="noConversion"/>
  </si>
  <si>
    <t>长牙，体重轻</t>
    <phoneticPr fontId="3" type="noConversion"/>
  </si>
  <si>
    <t>wt4-122</t>
  </si>
  <si>
    <t>122 nestin</t>
  </si>
  <si>
    <t>wt4-130</t>
  </si>
  <si>
    <t>130 nestin</t>
  </si>
  <si>
    <t>wt5-123</t>
  </si>
  <si>
    <t>123 nestin</t>
  </si>
  <si>
    <t>average</t>
  </si>
  <si>
    <t>striatum</t>
  </si>
  <si>
    <t>NAc</t>
  </si>
  <si>
    <t>Habenula</t>
  </si>
  <si>
    <t>CM</t>
  </si>
  <si>
    <t>CeA</t>
  </si>
  <si>
    <t>LH</t>
  </si>
  <si>
    <t>IPN</t>
  </si>
  <si>
    <t>PB</t>
  </si>
  <si>
    <t>PAG</t>
  </si>
  <si>
    <t>area</t>
  </si>
  <si>
    <t>Min</t>
  </si>
  <si>
    <t>Max</t>
  </si>
  <si>
    <t>Maxthreshold</t>
  </si>
  <si>
    <t>background</t>
  </si>
  <si>
    <t>striatum-1</t>
  </si>
  <si>
    <t>image 01</t>
  </si>
  <si>
    <t>striatum-2</t>
  </si>
  <si>
    <t>image 02</t>
  </si>
  <si>
    <t>striatum-3</t>
  </si>
  <si>
    <t>image 03</t>
  </si>
  <si>
    <t>striatum-4</t>
  </si>
  <si>
    <t>image 05</t>
  </si>
  <si>
    <t>striatum-5</t>
  </si>
  <si>
    <t>image 07</t>
  </si>
  <si>
    <t>striatum-6</t>
  </si>
  <si>
    <t>image 08</t>
  </si>
  <si>
    <t>image 09</t>
  </si>
  <si>
    <t>image 15</t>
  </si>
  <si>
    <t>NAc-1</t>
  </si>
  <si>
    <t>NAc-2</t>
  </si>
  <si>
    <t>NAc-3</t>
  </si>
  <si>
    <t>NAc-4</t>
  </si>
  <si>
    <t>image 06</t>
  </si>
  <si>
    <t>NAc-5</t>
  </si>
  <si>
    <t>NAc-6</t>
  </si>
  <si>
    <t>image 04</t>
  </si>
  <si>
    <t>habenula-1</t>
  </si>
  <si>
    <t>habenula-2</t>
  </si>
  <si>
    <t>habenula-3</t>
  </si>
  <si>
    <t>habenula-4</t>
  </si>
  <si>
    <t>habenula-5</t>
  </si>
  <si>
    <t>habenula-6</t>
  </si>
  <si>
    <t>habenula-7</t>
  </si>
  <si>
    <t>habenula-8</t>
  </si>
  <si>
    <t>habenula-9</t>
  </si>
  <si>
    <t>CM-1</t>
  </si>
  <si>
    <t>CM-2</t>
  </si>
  <si>
    <t>CM-3</t>
  </si>
  <si>
    <t>CM-4</t>
  </si>
  <si>
    <t>CM-5</t>
  </si>
  <si>
    <t>CeA-1</t>
  </si>
  <si>
    <t>CeA-2</t>
  </si>
  <si>
    <t>CeA-3</t>
  </si>
  <si>
    <t>CeA-4</t>
  </si>
  <si>
    <t>CeA-5</t>
  </si>
  <si>
    <t>CeA-6</t>
  </si>
  <si>
    <t>CeA-7</t>
  </si>
  <si>
    <t>CeA-8</t>
  </si>
  <si>
    <t>CeA-9</t>
  </si>
  <si>
    <t>CeA-10</t>
  </si>
  <si>
    <t>LH-1</t>
  </si>
  <si>
    <t>LH-2</t>
  </si>
  <si>
    <t>LH-3</t>
  </si>
  <si>
    <t>LH-4</t>
  </si>
  <si>
    <t>LH-5</t>
  </si>
  <si>
    <t>IPN-1</t>
  </si>
  <si>
    <t>20191106 image 01</t>
  </si>
  <si>
    <t>IPN-2</t>
  </si>
  <si>
    <t>20191106 image 02</t>
  </si>
  <si>
    <t>IPN-3</t>
  </si>
  <si>
    <t>20191106 image 03</t>
  </si>
  <si>
    <t>PB-1</t>
  </si>
  <si>
    <t>20191106 image 06</t>
  </si>
  <si>
    <t>PB-2</t>
  </si>
  <si>
    <t>PB-3</t>
  </si>
  <si>
    <t>20191106 image 07</t>
  </si>
  <si>
    <t>PB-4</t>
  </si>
  <si>
    <t>PB-5</t>
  </si>
  <si>
    <t>20191106 image 08</t>
  </si>
  <si>
    <t>PB-6</t>
  </si>
  <si>
    <t>PAG-1</t>
  </si>
  <si>
    <t>20191106 image 04</t>
  </si>
  <si>
    <t>PAG-2</t>
  </si>
  <si>
    <t>PAG-3</t>
  </si>
  <si>
    <t>20191106 image 05</t>
  </si>
  <si>
    <t>PAG-4</t>
  </si>
  <si>
    <t>image 10</t>
  </si>
  <si>
    <t>image 11</t>
  </si>
  <si>
    <t>image 24</t>
  </si>
  <si>
    <t>striatum-7</t>
  </si>
  <si>
    <t>image 16</t>
  </si>
  <si>
    <t>striatum-8</t>
  </si>
  <si>
    <t>image 14</t>
  </si>
  <si>
    <t>image 9</t>
  </si>
  <si>
    <t>image 17</t>
  </si>
  <si>
    <t>NAc-7</t>
  </si>
  <si>
    <t>image 18</t>
  </si>
  <si>
    <t>NAc-8</t>
  </si>
  <si>
    <t>habenula-10</t>
  </si>
  <si>
    <t>LH-6</t>
  </si>
  <si>
    <t>20191106 image 14</t>
  </si>
  <si>
    <t>20191106 image 15</t>
  </si>
  <si>
    <t>20191106 image 16</t>
  </si>
  <si>
    <t>20191106 image 9</t>
  </si>
  <si>
    <t>20191106 image 10</t>
  </si>
  <si>
    <t>20191106 image 11</t>
  </si>
  <si>
    <t>20191106 image 17</t>
  </si>
  <si>
    <t>20191106 image 18</t>
  </si>
  <si>
    <t>image 12</t>
  </si>
  <si>
    <t>image 13</t>
  </si>
  <si>
    <t>image 23</t>
  </si>
  <si>
    <t>image 19</t>
  </si>
  <si>
    <t>image 20</t>
  </si>
  <si>
    <t>image 21</t>
  </si>
  <si>
    <t>image 22</t>
  </si>
  <si>
    <t>LH-7</t>
  </si>
  <si>
    <t>LH-8</t>
  </si>
  <si>
    <t>image 28</t>
  </si>
  <si>
    <t>image 30</t>
  </si>
  <si>
    <t>image 29</t>
  </si>
  <si>
    <t>image 31</t>
  </si>
  <si>
    <t>image 32</t>
  </si>
  <si>
    <t>image 25</t>
  </si>
  <si>
    <t>image 27</t>
  </si>
  <si>
    <t>LH-9</t>
  </si>
  <si>
    <t>image 26</t>
  </si>
  <si>
    <t>image 3</t>
  </si>
  <si>
    <t>image 4</t>
  </si>
  <si>
    <t>image 1</t>
  </si>
  <si>
    <t>image 6</t>
  </si>
  <si>
    <t>image 7</t>
  </si>
  <si>
    <t>image 8</t>
  </si>
  <si>
    <t>image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</si>
</sst>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1"/>
      <color rgb="FF0000FF"/>
      <name val="Arial"/>
      <family val="2"/>
    </font>
    <font>
      <b/>
      <sz val="11"/>
      <color theme="5" tint="0.39994506668294322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color rgb="FF0000FF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0"/>
      <color rgb="FFFF7C80"/>
      <name val="Arial"/>
      <family val="2"/>
    </font>
    <font>
      <b/>
      <sz val="11"/>
      <color rgb="FF0070C0"/>
      <name val="Arial"/>
      <family val="2"/>
    </font>
    <font>
      <sz val="10"/>
      <color rgb="FF0000FF"/>
      <name val="Arial"/>
      <family val="2"/>
    </font>
    <font>
      <b/>
      <i/>
      <sz val="11"/>
      <color rgb="FFFF0000"/>
      <name val="Arial"/>
      <family val="2"/>
    </font>
    <font>
      <b/>
      <i/>
      <sz val="11"/>
      <color rgb="FF0000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0" fontId="5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wrapText="1"/>
    </xf>
    <xf numFmtId="0" fontId="1" fillId="2" borderId="0" xfId="1" applyFill="1"/>
    <xf numFmtId="0" fontId="1" fillId="3" borderId="0" xfId="1" applyFill="1"/>
    <xf numFmtId="0" fontId="1" fillId="4" borderId="0" xfId="1" applyFill="1"/>
    <xf numFmtId="0" fontId="1" fillId="5" borderId="0" xfId="1" applyFill="1"/>
    <xf numFmtId="0" fontId="1" fillId="0" borderId="0" xfId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0" borderId="0" xfId="1" applyAlignment="1"/>
    <xf numFmtId="0" fontId="1" fillId="0" borderId="0" xfId="1" applyFill="1"/>
    <xf numFmtId="0" fontId="1" fillId="0" borderId="0" xfId="1" applyAlignment="1">
      <alignment vertical="center"/>
    </xf>
    <xf numFmtId="49" fontId="1" fillId="2" borderId="0" xfId="1" applyNumberFormat="1" applyFill="1"/>
    <xf numFmtId="0" fontId="4" fillId="0" borderId="0" xfId="1" applyFont="1"/>
    <xf numFmtId="0" fontId="6" fillId="0" borderId="0" xfId="2" applyFont="1"/>
    <xf numFmtId="0" fontId="7" fillId="0" borderId="0" xfId="2" applyFont="1"/>
    <xf numFmtId="0" fontId="8" fillId="0" borderId="0" xfId="2" applyFont="1" applyFill="1" applyBorder="1" applyAlignment="1">
      <alignment horizontal="left" vertical="top"/>
    </xf>
    <xf numFmtId="0" fontId="9" fillId="0" borderId="0" xfId="2" applyFont="1"/>
    <xf numFmtId="0" fontId="10" fillId="0" borderId="0" xfId="2" applyFont="1"/>
    <xf numFmtId="0" fontId="8" fillId="0" borderId="0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1" fillId="0" borderId="0" xfId="2" applyFont="1"/>
    <xf numFmtId="0" fontId="12" fillId="0" borderId="0" xfId="2" applyFont="1"/>
    <xf numFmtId="0" fontId="13" fillId="0" borderId="0" xfId="2" applyFont="1"/>
    <xf numFmtId="0" fontId="7" fillId="0" borderId="0" xfId="2" applyFont="1" applyAlignment="1">
      <alignment horizontal="center" vertical="center"/>
    </xf>
    <xf numFmtId="0" fontId="14" fillId="0" borderId="0" xfId="2" applyFont="1"/>
    <xf numFmtId="0" fontId="15" fillId="7" borderId="1" xfId="2" applyFont="1" applyFill="1" applyBorder="1" applyAlignment="1">
      <alignment horizontal="center" vertical="top"/>
    </xf>
    <xf numFmtId="0" fontId="9" fillId="8" borderId="4" xfId="2" applyFont="1" applyFill="1" applyBorder="1" applyAlignment="1">
      <alignment horizontal="center" vertical="center"/>
    </xf>
    <xf numFmtId="0" fontId="10" fillId="5" borderId="5" xfId="2" applyFont="1" applyFill="1" applyBorder="1"/>
    <xf numFmtId="0" fontId="15" fillId="7" borderId="1" xfId="2" applyFont="1" applyFill="1" applyBorder="1" applyAlignment="1">
      <alignment horizontal="left" vertical="top"/>
    </xf>
    <xf numFmtId="0" fontId="4" fillId="8" borderId="2" xfId="2" applyFont="1" applyFill="1" applyBorder="1" applyAlignment="1">
      <alignment horizontal="center" vertical="center"/>
    </xf>
    <xf numFmtId="0" fontId="6" fillId="5" borderId="2" xfId="2" applyFont="1" applyFill="1" applyBorder="1" applyAlignment="1">
      <alignment horizontal="center" vertical="center"/>
    </xf>
    <xf numFmtId="0" fontId="15" fillId="7" borderId="6" xfId="2" applyFont="1" applyFill="1" applyBorder="1" applyAlignment="1">
      <alignment horizontal="center" vertical="top"/>
    </xf>
    <xf numFmtId="0" fontId="6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6" fillId="0" borderId="7" xfId="2" applyFont="1" applyBorder="1" applyAlignment="1">
      <alignment horizontal="center" vertical="center"/>
    </xf>
    <xf numFmtId="0" fontId="6" fillId="0" borderId="8" xfId="2" applyFont="1" applyBorder="1"/>
    <xf numFmtId="0" fontId="6" fillId="0" borderId="9" xfId="2" applyFont="1" applyBorder="1"/>
    <xf numFmtId="0" fontId="6" fillId="0" borderId="10" xfId="2" applyFont="1" applyBorder="1"/>
    <xf numFmtId="176" fontId="9" fillId="0" borderId="1" xfId="2" applyNumberFormat="1" applyFont="1" applyBorder="1"/>
    <xf numFmtId="176" fontId="10" fillId="0" borderId="11" xfId="2" applyNumberFormat="1" applyFont="1" applyBorder="1"/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6" fillId="0" borderId="8" xfId="2" applyFont="1" applyBorder="1" applyAlignment="1">
      <alignment horizontal="left"/>
    </xf>
    <xf numFmtId="0" fontId="6" fillId="0" borderId="9" xfId="2" applyFont="1" applyBorder="1" applyAlignment="1">
      <alignment horizontal="left"/>
    </xf>
    <xf numFmtId="0" fontId="6" fillId="0" borderId="10" xfId="2" applyFont="1" applyBorder="1" applyAlignment="1">
      <alignment horizontal="left"/>
    </xf>
    <xf numFmtId="0" fontId="17" fillId="0" borderId="0" xfId="2" applyFont="1" applyFill="1" applyAlignment="1">
      <alignment vertical="center"/>
    </xf>
    <xf numFmtId="176" fontId="9" fillId="0" borderId="7" xfId="2" applyNumberFormat="1" applyFont="1" applyBorder="1"/>
    <xf numFmtId="176" fontId="10" fillId="0" borderId="9" xfId="2" applyNumberFormat="1" applyFont="1" applyBorder="1"/>
    <xf numFmtId="0" fontId="6" fillId="0" borderId="0" xfId="2" applyFont="1" applyAlignment="1">
      <alignment vertical="center"/>
    </xf>
    <xf numFmtId="0" fontId="6" fillId="0" borderId="0" xfId="2" applyFont="1" applyFill="1"/>
    <xf numFmtId="0" fontId="16" fillId="0" borderId="7" xfId="2" applyFont="1" applyFill="1" applyBorder="1" applyAlignment="1">
      <alignment horizontal="center" vertical="center"/>
    </xf>
    <xf numFmtId="0" fontId="6" fillId="0" borderId="8" xfId="2" applyFont="1" applyFill="1" applyBorder="1"/>
    <xf numFmtId="0" fontId="6" fillId="0" borderId="9" xfId="2" applyFont="1" applyFill="1" applyBorder="1"/>
    <xf numFmtId="0" fontId="6" fillId="0" borderId="10" xfId="2" applyFont="1" applyFill="1" applyBorder="1"/>
    <xf numFmtId="176" fontId="9" fillId="0" borderId="7" xfId="2" applyNumberFormat="1" applyFont="1" applyFill="1" applyBorder="1"/>
    <xf numFmtId="176" fontId="10" fillId="0" borderId="9" xfId="2" applyNumberFormat="1" applyFont="1" applyFill="1" applyBorder="1"/>
    <xf numFmtId="0" fontId="6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left"/>
    </xf>
    <xf numFmtId="0" fontId="6" fillId="0" borderId="9" xfId="2" applyFont="1" applyFill="1" applyBorder="1" applyAlignment="1">
      <alignment horizontal="left"/>
    </xf>
    <xf numFmtId="0" fontId="6" fillId="0" borderId="10" xfId="2" applyFont="1" applyFill="1" applyBorder="1" applyAlignment="1">
      <alignment horizontal="left"/>
    </xf>
    <xf numFmtId="0" fontId="16" fillId="0" borderId="13" xfId="2" applyFont="1" applyBorder="1" applyAlignment="1">
      <alignment horizontal="center" vertical="center"/>
    </xf>
    <xf numFmtId="0" fontId="6" fillId="0" borderId="14" xfId="2" applyFont="1" applyBorder="1"/>
    <xf numFmtId="0" fontId="6" fillId="0" borderId="15" xfId="2" applyFont="1" applyBorder="1"/>
    <xf numFmtId="0" fontId="6" fillId="0" borderId="16" xfId="2" applyFont="1" applyBorder="1"/>
    <xf numFmtId="176" fontId="9" fillId="0" borderId="13" xfId="2" applyNumberFormat="1" applyFont="1" applyBorder="1"/>
    <xf numFmtId="176" fontId="10" fillId="0" borderId="15" xfId="2" applyNumberFormat="1" applyFont="1" applyBorder="1"/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6" fillId="0" borderId="14" xfId="2" applyFont="1" applyBorder="1" applyAlignment="1">
      <alignment horizontal="left"/>
    </xf>
    <xf numFmtId="0" fontId="6" fillId="0" borderId="15" xfId="2" applyFont="1" applyBorder="1" applyAlignment="1">
      <alignment horizontal="left"/>
    </xf>
    <xf numFmtId="0" fontId="6" fillId="0" borderId="16" xfId="2" applyFont="1" applyBorder="1" applyAlignment="1">
      <alignment horizontal="left"/>
    </xf>
    <xf numFmtId="0" fontId="6" fillId="0" borderId="0" xfId="2" applyFont="1" applyBorder="1"/>
    <xf numFmtId="0" fontId="16" fillId="0" borderId="0" xfId="2" applyFont="1" applyBorder="1" applyAlignment="1">
      <alignment horizontal="center" vertical="center"/>
    </xf>
    <xf numFmtId="176" fontId="9" fillId="0" borderId="0" xfId="2" applyNumberFormat="1" applyFont="1"/>
    <xf numFmtId="176" fontId="10" fillId="0" borderId="0" xfId="2" applyNumberFormat="1" applyFont="1"/>
    <xf numFmtId="0" fontId="17" fillId="0" borderId="0" xfId="2" applyFont="1" applyFill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Fill="1" applyBorder="1" applyAlignment="1">
      <alignment horizontal="left" vertical="top"/>
    </xf>
    <xf numFmtId="0" fontId="18" fillId="0" borderId="0" xfId="2" applyFont="1" applyFill="1" applyBorder="1" applyAlignment="1">
      <alignment horizontal="left" vertical="top"/>
    </xf>
    <xf numFmtId="0" fontId="9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top"/>
    </xf>
    <xf numFmtId="0" fontId="19" fillId="0" borderId="0" xfId="2" applyFont="1" applyBorder="1"/>
    <xf numFmtId="0" fontId="10" fillId="0" borderId="0" xfId="2" applyFont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15" fillId="9" borderId="1" xfId="2" applyFont="1" applyFill="1" applyBorder="1" applyAlignment="1">
      <alignment horizontal="left" vertical="top"/>
    </xf>
    <xf numFmtId="0" fontId="10" fillId="0" borderId="11" xfId="2" applyFont="1" applyBorder="1"/>
    <xf numFmtId="0" fontId="4" fillId="0" borderId="8" xfId="2" applyFont="1" applyFill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10" fillId="0" borderId="9" xfId="2" applyFont="1" applyBorder="1"/>
    <xf numFmtId="0" fontId="4" fillId="0" borderId="8" xfId="2" applyFont="1" applyBorder="1" applyAlignment="1">
      <alignment horizontal="center" vertical="center"/>
    </xf>
    <xf numFmtId="0" fontId="9" fillId="0" borderId="9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0" fontId="10" fillId="0" borderId="9" xfId="2" applyFont="1" applyFill="1" applyBorder="1"/>
    <xf numFmtId="0" fontId="5" fillId="0" borderId="0" xfId="2" applyFont="1"/>
    <xf numFmtId="0" fontId="15" fillId="9" borderId="19" xfId="2" applyFont="1" applyFill="1" applyBorder="1" applyAlignment="1">
      <alignment horizontal="left" vertical="top"/>
    </xf>
    <xf numFmtId="0" fontId="9" fillId="0" borderId="2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10" fillId="0" borderId="15" xfId="2" applyFont="1" applyFill="1" applyBorder="1" applyAlignment="1">
      <alignment horizontal="center" vertical="center"/>
    </xf>
    <xf numFmtId="177" fontId="21" fillId="0" borderId="0" xfId="2" applyNumberFormat="1" applyFont="1" applyBorder="1" applyAlignment="1">
      <alignment horizontal="center" vertical="center"/>
    </xf>
    <xf numFmtId="177" fontId="22" fillId="0" borderId="22" xfId="2" applyNumberFormat="1" applyFont="1" applyBorder="1" applyAlignment="1">
      <alignment horizontal="center" vertical="center"/>
    </xf>
    <xf numFmtId="0" fontId="6" fillId="0" borderId="23" xfId="2" applyFont="1" applyBorder="1"/>
    <xf numFmtId="0" fontId="16" fillId="0" borderId="1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177" fontId="22" fillId="0" borderId="0" xfId="2" applyNumberFormat="1" applyFont="1" applyBorder="1" applyAlignment="1">
      <alignment horizontal="center" vertical="center"/>
    </xf>
    <xf numFmtId="0" fontId="6" fillId="0" borderId="24" xfId="2" applyFont="1" applyBorder="1"/>
    <xf numFmtId="0" fontId="6" fillId="0" borderId="25" xfId="2" applyFont="1" applyBorder="1"/>
    <xf numFmtId="177" fontId="21" fillId="0" borderId="26" xfId="2" applyNumberFormat="1" applyFont="1" applyBorder="1" applyAlignment="1">
      <alignment horizontal="center" vertical="center"/>
    </xf>
    <xf numFmtId="177" fontId="22" fillId="0" borderId="27" xfId="2" applyNumberFormat="1" applyFont="1" applyBorder="1" applyAlignment="1">
      <alignment horizontal="center" vertical="center"/>
    </xf>
    <xf numFmtId="0" fontId="1" fillId="0" borderId="0" xfId="1" applyAlignment="1">
      <alignment horizontal="right"/>
    </xf>
    <xf numFmtId="49" fontId="1" fillId="0" borderId="0" xfId="1" applyNumberFormat="1" applyAlignment="1">
      <alignment horizontal="center" vertical="center" wrapText="1"/>
    </xf>
    <xf numFmtId="0" fontId="1" fillId="10" borderId="0" xfId="1" applyFill="1" applyAlignment="1">
      <alignment horizontal="right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right" vertical="center"/>
    </xf>
    <xf numFmtId="49" fontId="1" fillId="0" borderId="0" xfId="1" applyNumberFormat="1" applyAlignment="1">
      <alignment horizontal="right"/>
    </xf>
    <xf numFmtId="20" fontId="1" fillId="0" borderId="0" xfId="1" applyNumberFormat="1"/>
    <xf numFmtId="0" fontId="1" fillId="10" borderId="0" xfId="1" applyFill="1"/>
    <xf numFmtId="0" fontId="1" fillId="11" borderId="0" xfId="1" applyFill="1" applyAlignment="1">
      <alignment horizontal="right"/>
    </xf>
    <xf numFmtId="0" fontId="1" fillId="6" borderId="0" xfId="1" applyFill="1"/>
    <xf numFmtId="0" fontId="1" fillId="13" borderId="0" xfId="1" applyFill="1"/>
    <xf numFmtId="0" fontId="1" fillId="0" borderId="0" xfId="1" applyAlignment="1">
      <alignment horizontal="center" vertical="center"/>
    </xf>
    <xf numFmtId="0" fontId="1" fillId="0" borderId="0" xfId="1" applyAlignment="1">
      <alignment horizontal="center" wrapText="1"/>
    </xf>
    <xf numFmtId="49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 vertical="center" wrapText="1"/>
    </xf>
    <xf numFmtId="0" fontId="1" fillId="12" borderId="0" xfId="1" applyFill="1" applyAlignment="1">
      <alignment horizontal="center" vertical="center"/>
    </xf>
    <xf numFmtId="0" fontId="4" fillId="8" borderId="2" xfId="2" applyFont="1" applyFill="1" applyBorder="1" applyAlignment="1">
      <alignment horizontal="center" vertical="center"/>
    </xf>
    <xf numFmtId="0" fontId="6" fillId="0" borderId="3" xfId="2" applyFont="1" applyBorder="1" applyAlignment="1">
      <alignment vertical="center"/>
    </xf>
    <xf numFmtId="0" fontId="6" fillId="5" borderId="2" xfId="2" applyFont="1" applyFill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5" fillId="0" borderId="0" xfId="3">
      <alignment vertical="center"/>
    </xf>
    <xf numFmtId="0" fontId="5" fillId="5" borderId="0" xfId="3" applyFill="1">
      <alignment vertical="center"/>
    </xf>
    <xf numFmtId="0" fontId="5" fillId="14" borderId="0" xfId="3" applyFill="1">
      <alignment vertical="center"/>
    </xf>
    <xf numFmtId="0" fontId="5" fillId="0" borderId="0" xfId="3" applyAlignment="1">
      <alignment horizontal="center" vertical="center"/>
    </xf>
    <xf numFmtId="0" fontId="5" fillId="0" borderId="0" xfId="3" applyAlignment="1">
      <alignment horizontal="center" vertical="center"/>
    </xf>
    <xf numFmtId="0" fontId="5" fillId="0" borderId="0" xfId="3" applyFill="1">
      <alignment vertical="center"/>
    </xf>
    <xf numFmtId="0" fontId="5" fillId="0" borderId="0" xfId="3" applyAlignme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2"/>
  <sheetViews>
    <sheetView topLeftCell="A7" workbookViewId="0">
      <selection activeCell="J31" sqref="J31"/>
    </sheetView>
  </sheetViews>
  <sheetFormatPr defaultRowHeight="13.5" x14ac:dyDescent="0.15"/>
  <cols>
    <col min="1" max="8" width="9" style="1"/>
    <col min="9" max="9" width="13.5" style="1" customWidth="1"/>
    <col min="10" max="10" width="18.25" style="1" customWidth="1"/>
    <col min="11" max="16384" width="9" style="1"/>
  </cols>
  <sheetData>
    <row r="2" spans="1:10" x14ac:dyDescent="0.15">
      <c r="G2" s="1" t="s">
        <v>130</v>
      </c>
    </row>
    <row r="5" spans="1:10" ht="14.25" customHeight="1" x14ac:dyDescent="0.15"/>
    <row r="6" spans="1:10" s="2" customFormat="1" ht="30.75" customHeight="1" x14ac:dyDescent="0.15">
      <c r="D6" s="135" t="s">
        <v>94</v>
      </c>
      <c r="E6" s="135"/>
      <c r="F6" s="135" t="s">
        <v>131</v>
      </c>
      <c r="G6" s="135"/>
    </row>
    <row r="7" spans="1:10" s="2" customFormat="1" ht="30" customHeight="1" x14ac:dyDescent="0.15">
      <c r="A7" s="2" t="s">
        <v>114</v>
      </c>
      <c r="B7" s="2" t="s">
        <v>115</v>
      </c>
      <c r="C7" s="2" t="s">
        <v>116</v>
      </c>
      <c r="D7" s="2" t="s">
        <v>132</v>
      </c>
      <c r="E7" s="2" t="s">
        <v>54</v>
      </c>
      <c r="F7" s="2" t="s">
        <v>132</v>
      </c>
      <c r="G7" s="2" t="s">
        <v>54</v>
      </c>
      <c r="I7" s="2" t="s">
        <v>113</v>
      </c>
      <c r="J7" s="2" t="s">
        <v>133</v>
      </c>
    </row>
    <row r="8" spans="1:10" x14ac:dyDescent="0.15">
      <c r="A8" s="136" t="s">
        <v>102</v>
      </c>
      <c r="B8" s="1">
        <v>18</v>
      </c>
      <c r="C8" s="12" t="s">
        <v>121</v>
      </c>
      <c r="D8" s="1">
        <v>4570.6000000000004</v>
      </c>
      <c r="E8" s="1">
        <v>13.5</v>
      </c>
      <c r="F8" s="1">
        <v>3013.9</v>
      </c>
      <c r="G8" s="1">
        <v>12.6</v>
      </c>
      <c r="I8" s="137" t="s">
        <v>134</v>
      </c>
      <c r="J8" s="1" t="s">
        <v>81</v>
      </c>
    </row>
    <row r="9" spans="1:10" x14ac:dyDescent="0.15">
      <c r="A9" s="136"/>
      <c r="B9" s="1">
        <v>19</v>
      </c>
      <c r="C9" s="3" t="s">
        <v>121</v>
      </c>
      <c r="D9" s="1">
        <v>3481.2</v>
      </c>
      <c r="E9" s="1">
        <v>11.8</v>
      </c>
      <c r="F9" s="1">
        <v>2839.9</v>
      </c>
      <c r="G9" s="1">
        <v>10.9</v>
      </c>
      <c r="I9" s="137"/>
      <c r="J9" s="1" t="s">
        <v>79</v>
      </c>
    </row>
    <row r="10" spans="1:10" x14ac:dyDescent="0.15">
      <c r="A10" s="136"/>
      <c r="B10" s="1">
        <v>22</v>
      </c>
      <c r="C10" s="4" t="s">
        <v>122</v>
      </c>
      <c r="D10" s="1">
        <v>6567.9</v>
      </c>
      <c r="E10" s="1">
        <v>15.8</v>
      </c>
      <c r="F10" s="1">
        <v>10754.9</v>
      </c>
      <c r="G10" s="1">
        <v>21.7</v>
      </c>
      <c r="I10" s="137"/>
      <c r="J10" s="1" t="s">
        <v>82</v>
      </c>
    </row>
    <row r="11" spans="1:10" x14ac:dyDescent="0.15">
      <c r="A11" s="136" t="s">
        <v>102</v>
      </c>
      <c r="B11" s="1">
        <v>23</v>
      </c>
      <c r="C11" s="3" t="s">
        <v>121</v>
      </c>
      <c r="D11" s="1">
        <v>4488.2</v>
      </c>
      <c r="E11" s="1">
        <v>13</v>
      </c>
      <c r="F11" s="1">
        <v>2389.5</v>
      </c>
      <c r="G11" s="1">
        <v>10.8</v>
      </c>
      <c r="I11" s="137"/>
      <c r="J11" s="1" t="s">
        <v>80</v>
      </c>
    </row>
    <row r="12" spans="1:10" x14ac:dyDescent="0.15">
      <c r="A12" s="136"/>
      <c r="B12" s="1">
        <v>24</v>
      </c>
      <c r="C12" s="4" t="s">
        <v>122</v>
      </c>
      <c r="D12" s="1">
        <v>5586.4</v>
      </c>
      <c r="E12" s="1">
        <v>14.2</v>
      </c>
      <c r="F12" s="1">
        <v>16242.1</v>
      </c>
      <c r="G12" s="1">
        <v>30.8</v>
      </c>
      <c r="I12" s="137"/>
      <c r="J12" s="1" t="s">
        <v>78</v>
      </c>
    </row>
    <row r="13" spans="1:10" x14ac:dyDescent="0.15">
      <c r="A13" s="7" t="s">
        <v>125</v>
      </c>
      <c r="B13" s="1">
        <v>45</v>
      </c>
      <c r="C13" s="3" t="s">
        <v>121</v>
      </c>
      <c r="D13" s="1">
        <v>6567.9</v>
      </c>
      <c r="E13" s="1">
        <v>12.7</v>
      </c>
      <c r="F13" s="1">
        <v>3671.1</v>
      </c>
      <c r="G13" s="1">
        <v>12.3</v>
      </c>
      <c r="I13" s="137"/>
      <c r="J13" s="1" t="s">
        <v>83</v>
      </c>
    </row>
    <row r="14" spans="1:10" x14ac:dyDescent="0.15">
      <c r="A14" s="134" t="s">
        <v>39</v>
      </c>
      <c r="B14" s="1">
        <v>48</v>
      </c>
      <c r="C14" s="4" t="s">
        <v>122</v>
      </c>
      <c r="D14" s="1">
        <v>4903.7</v>
      </c>
      <c r="E14" s="1">
        <v>13.8</v>
      </c>
      <c r="F14" s="1">
        <v>10754.9</v>
      </c>
      <c r="G14" s="1">
        <v>35.299999999999997</v>
      </c>
      <c r="I14" s="137"/>
      <c r="J14" s="1" t="s">
        <v>84</v>
      </c>
    </row>
    <row r="15" spans="1:10" x14ac:dyDescent="0.15">
      <c r="A15" s="134"/>
      <c r="B15" s="1">
        <v>50</v>
      </c>
      <c r="C15" s="4" t="s">
        <v>122</v>
      </c>
      <c r="D15" s="1">
        <v>4974.3</v>
      </c>
      <c r="E15" s="1">
        <v>12.9</v>
      </c>
      <c r="F15" s="1">
        <v>19653.099999999999</v>
      </c>
      <c r="G15" s="1">
        <v>34.9</v>
      </c>
      <c r="I15" s="137"/>
      <c r="J15" s="1" t="s">
        <v>135</v>
      </c>
    </row>
    <row r="16" spans="1:10" x14ac:dyDescent="0.15">
      <c r="A16" s="136" t="s">
        <v>126</v>
      </c>
      <c r="B16" s="1">
        <v>53</v>
      </c>
      <c r="C16" s="4" t="s">
        <v>122</v>
      </c>
      <c r="D16" s="1">
        <v>4615.5</v>
      </c>
      <c r="E16" s="1">
        <v>14</v>
      </c>
      <c r="F16" s="1">
        <v>17711.5</v>
      </c>
      <c r="G16" s="1">
        <v>33</v>
      </c>
      <c r="I16" s="137"/>
      <c r="J16" s="1" t="s">
        <v>67</v>
      </c>
    </row>
    <row r="17" spans="1:23" x14ac:dyDescent="0.15">
      <c r="A17" s="136"/>
      <c r="B17" s="1">
        <v>54</v>
      </c>
      <c r="C17" s="4" t="s">
        <v>122</v>
      </c>
      <c r="D17" s="1">
        <v>5361.9</v>
      </c>
      <c r="E17" s="1">
        <v>14</v>
      </c>
      <c r="F17" s="1">
        <v>21424.799999999999</v>
      </c>
      <c r="G17" s="1">
        <v>38.1</v>
      </c>
      <c r="I17" s="137"/>
      <c r="J17" s="1" t="s">
        <v>70</v>
      </c>
    </row>
    <row r="18" spans="1:23" x14ac:dyDescent="0.15">
      <c r="A18" s="136"/>
      <c r="B18" s="1">
        <v>56</v>
      </c>
      <c r="C18" s="3" t="s">
        <v>121</v>
      </c>
      <c r="D18" s="1">
        <v>4200.2</v>
      </c>
      <c r="E18" s="1">
        <v>12.7</v>
      </c>
      <c r="F18" s="1">
        <v>4361.8</v>
      </c>
      <c r="G18" s="1">
        <v>14</v>
      </c>
      <c r="I18" s="137"/>
      <c r="J18" s="1" t="s">
        <v>85</v>
      </c>
    </row>
    <row r="19" spans="1:23" x14ac:dyDescent="0.15">
      <c r="A19" s="134" t="s">
        <v>136</v>
      </c>
      <c r="B19" s="1">
        <v>28</v>
      </c>
      <c r="C19" s="4" t="s">
        <v>122</v>
      </c>
      <c r="D19" s="1">
        <v>4152.7</v>
      </c>
      <c r="E19" s="1">
        <v>12.3</v>
      </c>
      <c r="F19" s="1">
        <v>14539.1</v>
      </c>
      <c r="G19" s="1">
        <v>24.8</v>
      </c>
      <c r="I19" s="137"/>
      <c r="J19" s="1" t="s">
        <v>76</v>
      </c>
    </row>
    <row r="20" spans="1:23" x14ac:dyDescent="0.15">
      <c r="A20" s="134"/>
      <c r="B20" s="1">
        <v>35</v>
      </c>
      <c r="C20" s="4" t="s">
        <v>122</v>
      </c>
      <c r="D20" s="1">
        <v>3069.4</v>
      </c>
      <c r="E20" s="1">
        <v>10.6</v>
      </c>
      <c r="F20" s="1">
        <v>15999.5</v>
      </c>
      <c r="G20" s="1">
        <v>28.6</v>
      </c>
      <c r="I20" s="137"/>
      <c r="J20" s="1" t="s">
        <v>137</v>
      </c>
    </row>
    <row r="21" spans="1:23" x14ac:dyDescent="0.15">
      <c r="A21" s="134" t="s">
        <v>107</v>
      </c>
      <c r="B21" s="1">
        <v>39</v>
      </c>
      <c r="C21" s="3" t="s">
        <v>121</v>
      </c>
      <c r="D21" s="1">
        <v>3705.5</v>
      </c>
      <c r="E21" s="1">
        <v>11.2</v>
      </c>
      <c r="F21" s="1">
        <v>3417.2</v>
      </c>
      <c r="G21" s="1">
        <v>11.5</v>
      </c>
      <c r="I21" s="137"/>
      <c r="J21" s="1" t="s">
        <v>69</v>
      </c>
    </row>
    <row r="22" spans="1:23" x14ac:dyDescent="0.15">
      <c r="A22" s="134"/>
      <c r="B22" s="1">
        <v>41</v>
      </c>
      <c r="C22" s="4" t="s">
        <v>122</v>
      </c>
      <c r="D22" s="1">
        <v>5358.8</v>
      </c>
      <c r="E22" s="1">
        <v>13.8</v>
      </c>
      <c r="F22" s="1">
        <v>19370.8</v>
      </c>
      <c r="G22" s="1">
        <v>34.1</v>
      </c>
      <c r="I22" s="137"/>
      <c r="J22" s="1" t="s">
        <v>138</v>
      </c>
    </row>
    <row r="23" spans="1:23" x14ac:dyDescent="0.15">
      <c r="A23" s="134" t="s">
        <v>128</v>
      </c>
      <c r="B23" s="1">
        <v>65</v>
      </c>
      <c r="C23" s="4" t="s">
        <v>122</v>
      </c>
      <c r="D23" s="1">
        <v>3844.3</v>
      </c>
      <c r="E23" s="1">
        <v>12.1</v>
      </c>
      <c r="F23" s="1">
        <v>15872.9</v>
      </c>
      <c r="G23" s="1">
        <v>28.4</v>
      </c>
      <c r="I23" s="134">
        <v>20170821</v>
      </c>
    </row>
    <row r="24" spans="1:23" x14ac:dyDescent="0.15">
      <c r="A24" s="134"/>
      <c r="B24" s="1">
        <v>68</v>
      </c>
      <c r="C24" s="3" t="s">
        <v>121</v>
      </c>
      <c r="D24" s="1">
        <v>5043.8999999999996</v>
      </c>
      <c r="E24" s="1">
        <v>13</v>
      </c>
      <c r="F24" s="1">
        <v>4439.2</v>
      </c>
      <c r="G24" s="1">
        <v>12.6</v>
      </c>
      <c r="I24" s="134"/>
    </row>
    <row r="25" spans="1:23" x14ac:dyDescent="0.15">
      <c r="A25" s="134"/>
      <c r="B25" s="1">
        <v>71</v>
      </c>
      <c r="C25" s="3" t="s">
        <v>121</v>
      </c>
      <c r="D25" s="1">
        <v>3772.7</v>
      </c>
      <c r="E25" s="1">
        <v>11.9</v>
      </c>
      <c r="F25" s="1">
        <v>1839.8</v>
      </c>
      <c r="G25" s="1">
        <v>11.8</v>
      </c>
      <c r="I25" s="134"/>
    </row>
    <row r="26" spans="1:23" x14ac:dyDescent="0.15">
      <c r="A26" s="134"/>
      <c r="B26" s="1">
        <v>69</v>
      </c>
      <c r="C26" s="4" t="s">
        <v>122</v>
      </c>
      <c r="D26" s="1">
        <v>3536</v>
      </c>
      <c r="E26" s="1">
        <v>12</v>
      </c>
      <c r="F26" s="1">
        <v>16524.2</v>
      </c>
      <c r="G26" s="1">
        <v>30.2</v>
      </c>
      <c r="I26" s="134"/>
    </row>
    <row r="27" spans="1:23" x14ac:dyDescent="0.15">
      <c r="A27" s="134"/>
      <c r="B27" s="1">
        <v>70</v>
      </c>
      <c r="C27" s="3" t="s">
        <v>121</v>
      </c>
      <c r="D27" s="1">
        <v>2719.5</v>
      </c>
      <c r="E27" s="1">
        <v>11</v>
      </c>
      <c r="F27" s="1">
        <v>2155</v>
      </c>
      <c r="G27" s="1">
        <v>10.8</v>
      </c>
      <c r="I27" s="134"/>
    </row>
    <row r="31" spans="1:23" ht="14.25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1:23" ht="14.25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</sheetData>
  <mergeCells count="11">
    <mergeCell ref="A23:A27"/>
    <mergeCell ref="I23:I27"/>
    <mergeCell ref="D6:E6"/>
    <mergeCell ref="F6:G6"/>
    <mergeCell ref="A8:A10"/>
    <mergeCell ref="I8:I22"/>
    <mergeCell ref="A11:A12"/>
    <mergeCell ref="A14:A15"/>
    <mergeCell ref="A16:A18"/>
    <mergeCell ref="A19:A20"/>
    <mergeCell ref="A21:A2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"/>
  <sheetViews>
    <sheetView tabSelected="1" workbookViewId="0">
      <selection activeCell="O21" sqref="O21"/>
    </sheetView>
  </sheetViews>
  <sheetFormatPr defaultRowHeight="13.5" x14ac:dyDescent="0.15"/>
  <cols>
    <col min="1" max="16384" width="9" style="145"/>
  </cols>
  <sheetData>
    <row r="3" spans="1:17" x14ac:dyDescent="0.15">
      <c r="B3" s="145" t="s">
        <v>296</v>
      </c>
      <c r="C3" s="145" t="s">
        <v>297</v>
      </c>
      <c r="D3" s="145" t="s">
        <v>298</v>
      </c>
      <c r="E3" s="145" t="s">
        <v>299</v>
      </c>
      <c r="F3" s="145" t="s">
        <v>300</v>
      </c>
      <c r="G3" s="145" t="s">
        <v>301</v>
      </c>
      <c r="H3" s="145" t="s">
        <v>302</v>
      </c>
      <c r="I3" s="145" t="s">
        <v>302</v>
      </c>
      <c r="K3" s="145" t="s">
        <v>296</v>
      </c>
      <c r="L3" s="145" t="s">
        <v>298</v>
      </c>
      <c r="M3" s="145" t="s">
        <v>300</v>
      </c>
      <c r="O3" s="146" t="s">
        <v>297</v>
      </c>
      <c r="P3" s="146" t="s">
        <v>299</v>
      </c>
      <c r="Q3" s="146" t="s">
        <v>301</v>
      </c>
    </row>
    <row r="4" spans="1:17" x14ac:dyDescent="0.15">
      <c r="A4" s="145" t="s">
        <v>303</v>
      </c>
      <c r="B4" s="147">
        <v>12.259499999999999</v>
      </c>
      <c r="C4" s="146">
        <v>14.136374999999999</v>
      </c>
      <c r="D4" s="147">
        <v>12.624000000000001</v>
      </c>
      <c r="E4" s="146">
        <v>13.671875</v>
      </c>
      <c r="F4" s="147">
        <v>12.0788571428571</v>
      </c>
      <c r="G4" s="146">
        <v>12.4858333333333</v>
      </c>
      <c r="H4" s="145">
        <f>AVERAGE(B4,D4,F4)</f>
        <v>12.3207857142857</v>
      </c>
      <c r="I4" s="146">
        <f>AVERAGE(C4,E4,G4)</f>
        <v>13.431361111111102</v>
      </c>
      <c r="K4" s="145">
        <f>B4/H4</f>
        <v>0.99502582743447598</v>
      </c>
      <c r="L4" s="145">
        <f>D4/H4</f>
        <v>1.0246099796511134</v>
      </c>
      <c r="M4" s="145">
        <f>F4/H4</f>
        <v>0.98036419291441057</v>
      </c>
      <c r="O4" s="145">
        <f>K4*C4/B4</f>
        <v>1.1473598622536842</v>
      </c>
      <c r="P4" s="145">
        <f>L4*E4/D4</f>
        <v>1.1096593445455138</v>
      </c>
      <c r="Q4" s="145">
        <f>M4*G4/F4</f>
        <v>1.0133958679969761</v>
      </c>
    </row>
    <row r="5" spans="1:17" x14ac:dyDescent="0.15">
      <c r="A5" s="145" t="s">
        <v>304</v>
      </c>
      <c r="B5" s="147">
        <v>13.078333333333299</v>
      </c>
      <c r="C5" s="146">
        <v>14.138249999999999</v>
      </c>
      <c r="D5" s="147">
        <v>13.240125000000001</v>
      </c>
      <c r="E5" s="146">
        <v>15.10525</v>
      </c>
      <c r="F5" s="147">
        <v>11.388624999999999</v>
      </c>
      <c r="G5" s="146">
        <v>13.5103333333333</v>
      </c>
      <c r="H5" s="145">
        <f t="shared" ref="H5:I12" si="0">AVERAGE(B5,D5,F5)</f>
        <v>12.569027777777768</v>
      </c>
      <c r="I5" s="146">
        <f t="shared" si="0"/>
        <v>14.251277777777766</v>
      </c>
      <c r="K5" s="145">
        <f t="shared" ref="K5:K12" si="1">B5/H5</f>
        <v>1.0405206802435421</v>
      </c>
      <c r="L5" s="145">
        <f t="shared" ref="L5:L12" si="2">D5/H5</f>
        <v>1.0533929301523817</v>
      </c>
      <c r="M5" s="145">
        <f t="shared" ref="M5:M12" si="3">F5/H5</f>
        <v>0.90608638960407595</v>
      </c>
      <c r="O5" s="145">
        <f t="shared" ref="O5:O11" si="4">K5*C5/B5</f>
        <v>1.1248483375139515</v>
      </c>
      <c r="P5" s="145">
        <f t="shared" ref="P5:P11" si="5">L5*E5/D5</f>
        <v>1.2017834845354001</v>
      </c>
      <c r="Q5" s="145">
        <f t="shared" ref="Q5:Q11" si="6">M5*G5/F5</f>
        <v>1.0748908803606732</v>
      </c>
    </row>
    <row r="6" spans="1:17" x14ac:dyDescent="0.15">
      <c r="A6" s="145" t="s">
        <v>305</v>
      </c>
      <c r="B6" s="147">
        <v>11.616111111111101</v>
      </c>
      <c r="C6" s="146">
        <v>10.9579</v>
      </c>
      <c r="D6" s="147">
        <v>13.895799999999999</v>
      </c>
      <c r="E6" s="146">
        <v>13.9384</v>
      </c>
      <c r="F6" s="147">
        <v>11.567399999999999</v>
      </c>
      <c r="G6" s="146">
        <v>10.789</v>
      </c>
      <c r="H6" s="145">
        <f t="shared" si="0"/>
        <v>12.359770370370365</v>
      </c>
      <c r="I6" s="146">
        <f t="shared" si="0"/>
        <v>11.895099999999999</v>
      </c>
      <c r="K6" s="145">
        <f t="shared" si="1"/>
        <v>0.93983227544081149</v>
      </c>
      <c r="L6" s="145">
        <f t="shared" si="2"/>
        <v>1.1242765507449801</v>
      </c>
      <c r="M6" s="145">
        <f t="shared" si="3"/>
        <v>0.93589117381420883</v>
      </c>
      <c r="O6" s="145">
        <f t="shared" si="4"/>
        <v>0.88657795991655175</v>
      </c>
      <c r="P6" s="145">
        <f t="shared" si="5"/>
        <v>1.1277232167204356</v>
      </c>
      <c r="Q6" s="145">
        <f t="shared" si="6"/>
        <v>0.87291265749273816</v>
      </c>
    </row>
    <row r="7" spans="1:17" x14ac:dyDescent="0.15">
      <c r="A7" s="145" t="s">
        <v>306</v>
      </c>
      <c r="B7" s="147">
        <v>17.653199999999998</v>
      </c>
      <c r="C7" s="146">
        <v>16.851800000000001</v>
      </c>
      <c r="D7" s="147">
        <v>19.532</v>
      </c>
      <c r="E7" s="146">
        <v>23.827200000000001</v>
      </c>
      <c r="F7" s="147">
        <v>19.064399999999999</v>
      </c>
      <c r="G7" s="146">
        <v>17.676600000000001</v>
      </c>
      <c r="H7" s="145">
        <f t="shared" si="0"/>
        <v>18.749866666666666</v>
      </c>
      <c r="I7" s="146">
        <f t="shared" si="0"/>
        <v>19.451866666666668</v>
      </c>
      <c r="K7" s="145">
        <f t="shared" si="1"/>
        <v>0.94151069518716568</v>
      </c>
      <c r="L7" s="145">
        <f t="shared" si="2"/>
        <v>1.0417140744111959</v>
      </c>
      <c r="M7" s="145">
        <f t="shared" si="3"/>
        <v>1.0167752304016384</v>
      </c>
      <c r="O7" s="145">
        <f t="shared" si="4"/>
        <v>0.89876905791330075</v>
      </c>
      <c r="P7" s="145">
        <f t="shared" si="5"/>
        <v>1.2707930367504836</v>
      </c>
      <c r="Q7" s="145">
        <f t="shared" si="6"/>
        <v>0.94275870406189555</v>
      </c>
    </row>
    <row r="8" spans="1:17" x14ac:dyDescent="0.15">
      <c r="A8" s="145" t="s">
        <v>307</v>
      </c>
      <c r="B8" s="147">
        <v>9.7774000000000001</v>
      </c>
      <c r="C8" s="146">
        <v>9.2897999999999996</v>
      </c>
      <c r="D8" s="147">
        <v>11.0077</v>
      </c>
      <c r="E8" s="146">
        <v>11.209</v>
      </c>
      <c r="F8" s="147">
        <v>9.1518750000000004</v>
      </c>
      <c r="G8" s="146">
        <v>9.4475999999999907</v>
      </c>
      <c r="H8" s="145">
        <f t="shared" si="0"/>
        <v>9.9789916666666674</v>
      </c>
      <c r="I8" s="146">
        <f t="shared" si="0"/>
        <v>9.98213333333333</v>
      </c>
      <c r="K8" s="145">
        <f t="shared" si="1"/>
        <v>0.97979839312422179</v>
      </c>
      <c r="L8" s="145">
        <f t="shared" si="2"/>
        <v>1.1030874027853514</v>
      </c>
      <c r="M8" s="145">
        <f t="shared" si="3"/>
        <v>0.91711420409042665</v>
      </c>
      <c r="O8" s="145">
        <f t="shared" si="4"/>
        <v>0.93093574083553865</v>
      </c>
      <c r="P8" s="145">
        <f t="shared" si="5"/>
        <v>1.1232597815911591</v>
      </c>
      <c r="Q8" s="145">
        <f t="shared" si="6"/>
        <v>0.94674896177719936</v>
      </c>
    </row>
    <row r="9" spans="1:17" x14ac:dyDescent="0.15">
      <c r="A9" s="145" t="s">
        <v>308</v>
      </c>
      <c r="B9" s="147">
        <v>14.356</v>
      </c>
      <c r="C9" s="146">
        <v>9.9058333333333302</v>
      </c>
      <c r="D9" s="147">
        <v>15.672833333333299</v>
      </c>
      <c r="E9" s="146">
        <v>11.78125</v>
      </c>
      <c r="F9" s="147">
        <v>12.8521111111111</v>
      </c>
      <c r="G9" s="146">
        <v>10.988142857142901</v>
      </c>
      <c r="H9" s="145">
        <f t="shared" si="0"/>
        <v>14.293648148148131</v>
      </c>
      <c r="I9" s="146">
        <f t="shared" si="0"/>
        <v>10.891742063492076</v>
      </c>
      <c r="K9" s="145">
        <f t="shared" si="1"/>
        <v>1.0043622069891196</v>
      </c>
      <c r="L9" s="145">
        <f t="shared" si="2"/>
        <v>1.0964893756226854</v>
      </c>
      <c r="M9" s="145">
        <f t="shared" si="3"/>
        <v>0.89914841738819518</v>
      </c>
      <c r="O9" s="145">
        <f t="shared" si="4"/>
        <v>0.69302344864398513</v>
      </c>
      <c r="P9" s="145">
        <f t="shared" si="5"/>
        <v>0.82422974722001707</v>
      </c>
      <c r="Q9" s="145">
        <f t="shared" si="6"/>
        <v>0.76874306288045224</v>
      </c>
    </row>
    <row r="10" spans="1:17" x14ac:dyDescent="0.15">
      <c r="A10" s="145" t="s">
        <v>309</v>
      </c>
      <c r="B10" s="147">
        <v>30.017666666666699</v>
      </c>
      <c r="C10" s="146">
        <v>23.361999999999998</v>
      </c>
      <c r="D10" s="147">
        <v>27.651333333333302</v>
      </c>
      <c r="E10" s="146">
        <v>26.9113333333333</v>
      </c>
      <c r="F10" s="147">
        <v>21.116666666666699</v>
      </c>
      <c r="G10" s="146">
        <v>25.5826666666667</v>
      </c>
      <c r="H10" s="145">
        <f t="shared" si="0"/>
        <v>26.261888888888901</v>
      </c>
      <c r="I10" s="146">
        <f t="shared" si="0"/>
        <v>25.28533333333333</v>
      </c>
      <c r="K10" s="145">
        <f t="shared" si="1"/>
        <v>1.1430124768887748</v>
      </c>
      <c r="L10" s="145">
        <f t="shared" si="2"/>
        <v>1.052907254703688</v>
      </c>
      <c r="M10" s="145">
        <f t="shared" si="3"/>
        <v>0.80408026840753688</v>
      </c>
      <c r="O10" s="145">
        <f t="shared" si="4"/>
        <v>0.8895780535376564</v>
      </c>
      <c r="P10" s="145">
        <f t="shared" si="5"/>
        <v>1.0247295404832502</v>
      </c>
      <c r="Q10" s="145">
        <f t="shared" si="6"/>
        <v>0.97413658152709748</v>
      </c>
    </row>
    <row r="11" spans="1:17" x14ac:dyDescent="0.15">
      <c r="A11" s="145" t="s">
        <v>310</v>
      </c>
      <c r="B11" s="147">
        <v>15.1693333333333</v>
      </c>
      <c r="C11" s="146">
        <v>10.6995</v>
      </c>
      <c r="D11" s="147">
        <v>15.8198333333333</v>
      </c>
      <c r="E11" s="146">
        <v>9.6678333333333395</v>
      </c>
      <c r="F11" s="147">
        <v>13.811833333333301</v>
      </c>
      <c r="G11" s="146">
        <v>13.618499999999999</v>
      </c>
      <c r="H11" s="145">
        <f t="shared" si="0"/>
        <v>14.933666666666634</v>
      </c>
      <c r="I11" s="146">
        <f t="shared" si="0"/>
        <v>11.328611111111114</v>
      </c>
      <c r="K11" s="145">
        <f t="shared" si="1"/>
        <v>1.0157808977478182</v>
      </c>
      <c r="L11" s="145">
        <f t="shared" si="2"/>
        <v>1.0593401932992568</v>
      </c>
      <c r="M11" s="145">
        <f t="shared" si="3"/>
        <v>0.92487890895292502</v>
      </c>
      <c r="O11" s="145">
        <f t="shared" si="4"/>
        <v>0.71646838240218014</v>
      </c>
      <c r="P11" s="145">
        <f t="shared" si="5"/>
        <v>0.64738510301109531</v>
      </c>
      <c r="Q11" s="145">
        <f t="shared" si="6"/>
        <v>0.91193276935782874</v>
      </c>
    </row>
    <row r="12" spans="1:17" x14ac:dyDescent="0.15">
      <c r="A12" s="145" t="s">
        <v>311</v>
      </c>
      <c r="B12" s="147">
        <v>6.9672500000000097</v>
      </c>
      <c r="C12" s="146">
        <v>5.8339999999999996</v>
      </c>
      <c r="D12" s="147">
        <v>9.6780000000000008</v>
      </c>
      <c r="E12" s="146">
        <v>7.7119999999999997</v>
      </c>
      <c r="F12" s="147">
        <v>8.3232499999999892</v>
      </c>
      <c r="G12" s="146">
        <v>8.9492499999999993</v>
      </c>
      <c r="H12" s="145">
        <f t="shared" si="0"/>
        <v>8.3228333333333335</v>
      </c>
      <c r="I12" s="146">
        <f t="shared" si="0"/>
        <v>7.4984166666666665</v>
      </c>
      <c r="K12" s="145">
        <f t="shared" si="1"/>
        <v>0.83712477721929746</v>
      </c>
      <c r="L12" s="145">
        <f t="shared" si="2"/>
        <v>1.1628251597012236</v>
      </c>
      <c r="M12" s="145">
        <f t="shared" si="3"/>
        <v>1.0000500630794789</v>
      </c>
      <c r="O12" s="145">
        <f>K12*C12/B12</f>
        <v>0.70096321364919789</v>
      </c>
      <c r="P12" s="145">
        <f>L12*E12/D12</f>
        <v>0.92660752548210734</v>
      </c>
      <c r="Q12" s="145">
        <f>M12*G12/F12</f>
        <v>1.07526483369045</v>
      </c>
    </row>
  </sheetData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workbookViewId="0">
      <selection activeCell="E23" sqref="E23"/>
    </sheetView>
  </sheetViews>
  <sheetFormatPr defaultColWidth="9" defaultRowHeight="13.5" x14ac:dyDescent="0.15"/>
  <cols>
    <col min="1" max="1" width="17.125" style="145" customWidth="1"/>
    <col min="2" max="2" width="17.125" style="148" customWidth="1"/>
    <col min="3" max="14" width="9" style="145"/>
    <col min="15" max="15" width="11" style="145" customWidth="1"/>
    <col min="16" max="16384" width="9" style="145"/>
  </cols>
  <sheetData>
    <row r="1" spans="1:20" x14ac:dyDescent="0.15">
      <c r="C1" s="145" t="s">
        <v>312</v>
      </c>
      <c r="D1" s="145" t="s">
        <v>146</v>
      </c>
      <c r="E1" s="145" t="s">
        <v>313</v>
      </c>
      <c r="F1" s="145" t="s">
        <v>314</v>
      </c>
      <c r="H1" s="145" t="s">
        <v>315</v>
      </c>
      <c r="O1" s="145" t="s">
        <v>316</v>
      </c>
    </row>
    <row r="2" spans="1:20" x14ac:dyDescent="0.15">
      <c r="A2" s="145" t="s">
        <v>317</v>
      </c>
      <c r="B2" s="149" t="s">
        <v>318</v>
      </c>
      <c r="C2" s="145">
        <v>640449.39800000004</v>
      </c>
      <c r="D2" s="145">
        <v>238.99299999999999</v>
      </c>
      <c r="E2" s="145">
        <v>45</v>
      </c>
      <c r="F2" s="145">
        <v>255</v>
      </c>
      <c r="G2" s="145">
        <v>0</v>
      </c>
      <c r="H2" s="145">
        <v>255</v>
      </c>
      <c r="J2" s="145">
        <f>P2-D2</f>
        <v>13.685000000000002</v>
      </c>
      <c r="N2" s="145" t="s">
        <v>318</v>
      </c>
      <c r="O2" s="145">
        <v>640449.39800000004</v>
      </c>
      <c r="P2" s="145">
        <v>252.678</v>
      </c>
      <c r="Q2" s="145">
        <v>104</v>
      </c>
      <c r="R2" s="145">
        <v>255</v>
      </c>
      <c r="S2" s="145">
        <v>0</v>
      </c>
      <c r="T2" s="145">
        <v>255</v>
      </c>
    </row>
    <row r="3" spans="1:20" x14ac:dyDescent="0.15">
      <c r="A3" s="145" t="s">
        <v>319</v>
      </c>
      <c r="B3" s="149"/>
      <c r="C3" s="145">
        <v>640449.39800000004</v>
      </c>
      <c r="D3" s="145">
        <v>239.44399999999999</v>
      </c>
      <c r="E3" s="145">
        <v>39</v>
      </c>
      <c r="F3" s="145">
        <v>255</v>
      </c>
      <c r="G3" s="145">
        <v>0</v>
      </c>
      <c r="H3" s="145">
        <v>255</v>
      </c>
      <c r="J3" s="145">
        <f>P2-D3</f>
        <v>13.234000000000009</v>
      </c>
      <c r="N3" s="145" t="s">
        <v>320</v>
      </c>
      <c r="O3" s="145">
        <v>640457.81599999999</v>
      </c>
      <c r="P3" s="145">
        <v>252.721</v>
      </c>
      <c r="Q3" s="145">
        <v>61</v>
      </c>
      <c r="R3" s="145">
        <v>255</v>
      </c>
      <c r="S3" s="145">
        <v>0</v>
      </c>
      <c r="T3" s="145">
        <v>255</v>
      </c>
    </row>
    <row r="4" spans="1:20" x14ac:dyDescent="0.15">
      <c r="A4" s="145" t="s">
        <v>321</v>
      </c>
      <c r="B4" s="149" t="s">
        <v>320</v>
      </c>
      <c r="C4" s="145">
        <v>640457.81599999999</v>
      </c>
      <c r="D4" s="145">
        <v>241.08500000000001</v>
      </c>
      <c r="E4" s="145">
        <v>98</v>
      </c>
      <c r="F4" s="145">
        <v>255</v>
      </c>
      <c r="G4" s="145">
        <v>0</v>
      </c>
      <c r="H4" s="145">
        <v>255</v>
      </c>
      <c r="J4" s="145">
        <f>P3-D4</f>
        <v>11.635999999999996</v>
      </c>
      <c r="N4" s="145" t="s">
        <v>322</v>
      </c>
      <c r="O4" s="145">
        <v>640465.78899999999</v>
      </c>
      <c r="P4" s="145">
        <v>252.73599999999999</v>
      </c>
      <c r="Q4" s="145">
        <v>193</v>
      </c>
      <c r="R4" s="145">
        <v>255</v>
      </c>
      <c r="S4" s="145">
        <v>0</v>
      </c>
      <c r="T4" s="145">
        <v>255</v>
      </c>
    </row>
    <row r="5" spans="1:20" x14ac:dyDescent="0.15">
      <c r="A5" s="145" t="s">
        <v>323</v>
      </c>
      <c r="B5" s="149"/>
      <c r="C5" s="145">
        <v>640457.81599999999</v>
      </c>
      <c r="D5" s="145">
        <v>242.06700000000001</v>
      </c>
      <c r="E5" s="145">
        <v>43</v>
      </c>
      <c r="F5" s="145">
        <v>255</v>
      </c>
      <c r="G5" s="145">
        <v>0</v>
      </c>
      <c r="H5" s="145">
        <v>255</v>
      </c>
      <c r="J5" s="145">
        <f>P3-D5</f>
        <v>10.653999999999996</v>
      </c>
      <c r="N5" s="145" t="s">
        <v>324</v>
      </c>
      <c r="O5" s="145">
        <v>640468.44700000004</v>
      </c>
      <c r="P5" s="145">
        <v>252.32599999999999</v>
      </c>
      <c r="Q5" s="145">
        <v>47</v>
      </c>
      <c r="R5" s="145">
        <v>255</v>
      </c>
      <c r="S5" s="145">
        <v>0</v>
      </c>
      <c r="T5" s="145">
        <v>255</v>
      </c>
    </row>
    <row r="6" spans="1:20" x14ac:dyDescent="0.15">
      <c r="A6" s="145" t="s">
        <v>325</v>
      </c>
      <c r="B6" s="149" t="s">
        <v>322</v>
      </c>
      <c r="C6" s="145">
        <v>640465.78899999999</v>
      </c>
      <c r="D6" s="145">
        <v>240.36199999999999</v>
      </c>
      <c r="E6" s="145">
        <v>44</v>
      </c>
      <c r="F6" s="145">
        <v>255</v>
      </c>
      <c r="G6" s="145">
        <v>0</v>
      </c>
      <c r="H6" s="145">
        <v>255</v>
      </c>
      <c r="J6" s="145">
        <f>P4-D6</f>
        <v>12.373999999999995</v>
      </c>
      <c r="N6" s="145" t="s">
        <v>326</v>
      </c>
      <c r="O6" s="145">
        <v>640423.26300000004</v>
      </c>
      <c r="P6" s="145">
        <v>252.75399999999999</v>
      </c>
      <c r="Q6" s="145">
        <v>162</v>
      </c>
      <c r="R6" s="145">
        <v>255</v>
      </c>
      <c r="S6" s="145">
        <v>0</v>
      </c>
      <c r="T6" s="145">
        <v>255</v>
      </c>
    </row>
    <row r="7" spans="1:20" x14ac:dyDescent="0.15">
      <c r="A7" s="145" t="s">
        <v>327</v>
      </c>
      <c r="B7" s="149"/>
      <c r="C7" s="145">
        <v>640465.78899999999</v>
      </c>
      <c r="D7" s="145">
        <v>240.762</v>
      </c>
      <c r="E7" s="145">
        <v>40</v>
      </c>
      <c r="F7" s="145">
        <v>255</v>
      </c>
      <c r="G7" s="145">
        <v>0</v>
      </c>
      <c r="H7" s="145">
        <v>255</v>
      </c>
      <c r="J7" s="145">
        <f>P4-D7</f>
        <v>11.97399999999999</v>
      </c>
      <c r="N7" s="145" t="s">
        <v>328</v>
      </c>
      <c r="O7" s="145">
        <v>640486.61100000003</v>
      </c>
      <c r="P7" s="145">
        <v>252.74700000000001</v>
      </c>
      <c r="Q7" s="145">
        <v>241</v>
      </c>
      <c r="R7" s="145">
        <v>255</v>
      </c>
      <c r="S7" s="145">
        <v>0</v>
      </c>
      <c r="T7" s="145">
        <v>255</v>
      </c>
    </row>
    <row r="8" spans="1:20" x14ac:dyDescent="0.15">
      <c r="J8" s="146">
        <f>AVERAGE(J2:J7)</f>
        <v>12.259499999999997</v>
      </c>
      <c r="N8" s="145" t="s">
        <v>329</v>
      </c>
      <c r="O8" s="145">
        <v>640445.41299999994</v>
      </c>
      <c r="P8" s="145">
        <v>252.636</v>
      </c>
      <c r="Q8" s="145">
        <v>240</v>
      </c>
      <c r="R8" s="145">
        <v>255</v>
      </c>
      <c r="S8" s="145">
        <v>0</v>
      </c>
      <c r="T8" s="145">
        <v>255</v>
      </c>
    </row>
    <row r="9" spans="1:20" x14ac:dyDescent="0.15">
      <c r="N9" s="145" t="s">
        <v>330</v>
      </c>
      <c r="O9" s="145">
        <v>640440.98199999996</v>
      </c>
      <c r="P9" s="145">
        <v>252.72200000000001</v>
      </c>
      <c r="Q9" s="145">
        <v>189</v>
      </c>
      <c r="R9" s="145">
        <v>255</v>
      </c>
      <c r="S9" s="145">
        <v>0</v>
      </c>
      <c r="T9" s="145">
        <v>255</v>
      </c>
    </row>
    <row r="10" spans="1:20" x14ac:dyDescent="0.15">
      <c r="A10" s="145" t="s">
        <v>331</v>
      </c>
      <c r="B10" s="149" t="s">
        <v>318</v>
      </c>
      <c r="C10" s="145">
        <v>640449.39800000004</v>
      </c>
      <c r="D10" s="145">
        <v>239.42400000000001</v>
      </c>
      <c r="E10" s="145">
        <v>44</v>
      </c>
      <c r="F10" s="145">
        <v>255</v>
      </c>
      <c r="G10" s="145">
        <v>0</v>
      </c>
      <c r="H10" s="145">
        <v>255</v>
      </c>
      <c r="J10" s="145">
        <f>P2-D10</f>
        <v>13.253999999999991</v>
      </c>
      <c r="M10" s="145">
        <v>20191106</v>
      </c>
      <c r="N10" s="145" t="s">
        <v>318</v>
      </c>
      <c r="O10" s="145">
        <v>640155.79799999995</v>
      </c>
      <c r="P10" s="145">
        <v>251.404</v>
      </c>
      <c r="Q10" s="145">
        <v>233</v>
      </c>
      <c r="R10" s="145">
        <v>255</v>
      </c>
      <c r="S10" s="145">
        <v>0</v>
      </c>
      <c r="T10" s="145">
        <v>255</v>
      </c>
    </row>
    <row r="11" spans="1:20" x14ac:dyDescent="0.15">
      <c r="A11" s="145" t="s">
        <v>332</v>
      </c>
      <c r="B11" s="149"/>
      <c r="C11" s="145">
        <v>640449.39800000004</v>
      </c>
      <c r="D11" s="145">
        <v>238.321</v>
      </c>
      <c r="E11" s="145">
        <v>62</v>
      </c>
      <c r="F11" s="145">
        <v>255</v>
      </c>
      <c r="G11" s="145">
        <v>0</v>
      </c>
      <c r="H11" s="145">
        <v>255</v>
      </c>
      <c r="J11" s="145">
        <f>P2-D11</f>
        <v>14.356999999999999</v>
      </c>
      <c r="M11" s="145">
        <v>20191106</v>
      </c>
      <c r="N11" s="145" t="s">
        <v>320</v>
      </c>
      <c r="O11" s="145">
        <v>640169.96299999999</v>
      </c>
      <c r="P11" s="145">
        <v>251.44399999999999</v>
      </c>
      <c r="Q11" s="145">
        <v>238</v>
      </c>
      <c r="R11" s="145">
        <v>255</v>
      </c>
      <c r="S11" s="145">
        <v>0</v>
      </c>
      <c r="T11" s="145">
        <v>255</v>
      </c>
    </row>
    <row r="12" spans="1:20" x14ac:dyDescent="0.15">
      <c r="A12" s="145" t="s">
        <v>333</v>
      </c>
      <c r="B12" s="149" t="s">
        <v>320</v>
      </c>
      <c r="C12" s="145">
        <v>640457.81599999999</v>
      </c>
      <c r="D12" s="145">
        <v>239.62200000000001</v>
      </c>
      <c r="E12" s="145">
        <v>74</v>
      </c>
      <c r="F12" s="145">
        <v>255</v>
      </c>
      <c r="G12" s="145">
        <v>0</v>
      </c>
      <c r="H12" s="145">
        <v>255</v>
      </c>
      <c r="J12" s="145">
        <f>P3-D12</f>
        <v>13.09899999999999</v>
      </c>
      <c r="M12" s="145">
        <v>20191106</v>
      </c>
      <c r="N12" s="145" t="s">
        <v>322</v>
      </c>
      <c r="O12" s="145">
        <v>640226.63199999998</v>
      </c>
      <c r="P12" s="145">
        <v>251.43600000000001</v>
      </c>
      <c r="Q12" s="145">
        <v>237</v>
      </c>
      <c r="R12" s="145">
        <v>255</v>
      </c>
      <c r="S12" s="145">
        <v>0</v>
      </c>
      <c r="T12" s="145">
        <v>255</v>
      </c>
    </row>
    <row r="13" spans="1:20" x14ac:dyDescent="0.15">
      <c r="A13" s="145" t="s">
        <v>334</v>
      </c>
      <c r="B13" s="149"/>
      <c r="C13" s="145">
        <v>640457.81599999999</v>
      </c>
      <c r="D13" s="145">
        <v>239.97399999999999</v>
      </c>
      <c r="E13" s="145">
        <v>50</v>
      </c>
      <c r="F13" s="145">
        <v>255</v>
      </c>
      <c r="G13" s="145">
        <v>0</v>
      </c>
      <c r="H13" s="145">
        <v>255</v>
      </c>
      <c r="J13" s="145">
        <f>P3-D13</f>
        <v>12.747000000000014</v>
      </c>
      <c r="M13" s="145">
        <v>20191106</v>
      </c>
      <c r="N13" s="145" t="s">
        <v>335</v>
      </c>
      <c r="O13" s="145">
        <v>640209.36499999999</v>
      </c>
      <c r="P13" s="145">
        <v>251.404</v>
      </c>
      <c r="Q13" s="145">
        <v>232</v>
      </c>
      <c r="R13" s="145">
        <v>255</v>
      </c>
      <c r="S13" s="145">
        <v>0</v>
      </c>
      <c r="T13" s="145">
        <v>255</v>
      </c>
    </row>
    <row r="14" spans="1:20" x14ac:dyDescent="0.15">
      <c r="A14" s="145" t="s">
        <v>336</v>
      </c>
      <c r="B14" s="149" t="s">
        <v>322</v>
      </c>
      <c r="C14" s="145">
        <v>640465.78899999999</v>
      </c>
      <c r="D14" s="145">
        <v>240.762</v>
      </c>
      <c r="E14" s="145">
        <v>40</v>
      </c>
      <c r="F14" s="145">
        <v>255</v>
      </c>
      <c r="G14" s="145">
        <v>0</v>
      </c>
      <c r="H14" s="145">
        <v>255</v>
      </c>
      <c r="J14" s="145">
        <f>P4-D14</f>
        <v>11.97399999999999</v>
      </c>
      <c r="M14" s="145">
        <v>20191106</v>
      </c>
      <c r="N14" s="145" t="s">
        <v>326</v>
      </c>
      <c r="O14" s="145">
        <v>640216.89199999999</v>
      </c>
      <c r="P14" s="145">
        <v>251.15199999999999</v>
      </c>
      <c r="Q14" s="145">
        <v>236</v>
      </c>
      <c r="R14" s="145">
        <v>255</v>
      </c>
      <c r="S14" s="145">
        <v>0</v>
      </c>
      <c r="T14" s="145">
        <v>255</v>
      </c>
    </row>
    <row r="15" spans="1:20" x14ac:dyDescent="0.15">
      <c r="A15" s="145" t="s">
        <v>337</v>
      </c>
      <c r="B15" s="149"/>
      <c r="C15" s="145">
        <v>640465.78899999999</v>
      </c>
      <c r="D15" s="145">
        <v>239.697</v>
      </c>
      <c r="E15" s="145">
        <v>47</v>
      </c>
      <c r="F15" s="145">
        <v>255</v>
      </c>
      <c r="G15" s="145">
        <v>0</v>
      </c>
      <c r="H15" s="145">
        <v>255</v>
      </c>
      <c r="J15" s="145">
        <f>P4-D15</f>
        <v>13.038999999999987</v>
      </c>
      <c r="M15" s="145">
        <v>20191106</v>
      </c>
      <c r="N15" s="145" t="s">
        <v>328</v>
      </c>
      <c r="O15" s="145">
        <v>640208.92200000002</v>
      </c>
      <c r="P15" s="145">
        <v>251.453</v>
      </c>
      <c r="Q15" s="145">
        <v>218</v>
      </c>
      <c r="R15" s="145">
        <v>255</v>
      </c>
      <c r="S15" s="145">
        <v>0</v>
      </c>
      <c r="T15" s="145">
        <v>255</v>
      </c>
    </row>
    <row r="16" spans="1:20" x14ac:dyDescent="0.15">
      <c r="J16" s="146">
        <f>AVERAGE(J10:J15)</f>
        <v>13.078333333333328</v>
      </c>
      <c r="M16" s="145">
        <v>20191106</v>
      </c>
      <c r="N16" s="145" t="s">
        <v>338</v>
      </c>
      <c r="O16" s="145">
        <v>640218.66299999994</v>
      </c>
      <c r="P16" s="145">
        <v>251.423</v>
      </c>
      <c r="Q16" s="145">
        <v>238</v>
      </c>
      <c r="R16" s="145">
        <v>255</v>
      </c>
      <c r="S16" s="145">
        <v>0</v>
      </c>
      <c r="T16" s="145">
        <v>255</v>
      </c>
    </row>
    <row r="17" spans="1:20" x14ac:dyDescent="0.15">
      <c r="M17" s="145">
        <v>20191107</v>
      </c>
      <c r="N17" s="145" t="s">
        <v>324</v>
      </c>
      <c r="O17" s="145">
        <v>640150.92799999996</v>
      </c>
      <c r="P17" s="145">
        <v>251.44</v>
      </c>
      <c r="Q17" s="145">
        <v>234</v>
      </c>
      <c r="R17" s="145">
        <v>255</v>
      </c>
      <c r="S17" s="145">
        <v>0</v>
      </c>
      <c r="T17" s="145">
        <v>255</v>
      </c>
    </row>
    <row r="18" spans="1:20" x14ac:dyDescent="0.15">
      <c r="A18" s="145" t="s">
        <v>339</v>
      </c>
      <c r="B18" s="149" t="s">
        <v>324</v>
      </c>
      <c r="C18" s="145">
        <v>640468.44700000004</v>
      </c>
      <c r="D18" s="145">
        <v>239.185</v>
      </c>
      <c r="E18" s="145">
        <v>38</v>
      </c>
      <c r="F18" s="145">
        <v>255</v>
      </c>
      <c r="G18" s="145">
        <v>0</v>
      </c>
      <c r="H18" s="145">
        <v>255</v>
      </c>
      <c r="J18" s="145">
        <f>P5-D18</f>
        <v>13.140999999999991</v>
      </c>
    </row>
    <row r="19" spans="1:20" x14ac:dyDescent="0.15">
      <c r="A19" s="145" t="s">
        <v>340</v>
      </c>
      <c r="B19" s="149"/>
      <c r="C19" s="145">
        <v>640468.44700000004</v>
      </c>
      <c r="D19" s="145">
        <v>240.58799999999999</v>
      </c>
      <c r="E19" s="145">
        <v>43</v>
      </c>
      <c r="F19" s="145">
        <v>255</v>
      </c>
      <c r="G19" s="145">
        <v>0</v>
      </c>
      <c r="H19" s="145">
        <v>255</v>
      </c>
      <c r="J19" s="145">
        <f>P5-D19</f>
        <v>11.738</v>
      </c>
    </row>
    <row r="20" spans="1:20" x14ac:dyDescent="0.15">
      <c r="A20" s="145" t="s">
        <v>341</v>
      </c>
      <c r="B20" s="149" t="s">
        <v>326</v>
      </c>
      <c r="C20" s="145">
        <v>640423.26300000004</v>
      </c>
      <c r="D20" s="145">
        <v>239.80099999999999</v>
      </c>
      <c r="E20" s="145">
        <v>34</v>
      </c>
      <c r="F20" s="145">
        <v>255</v>
      </c>
      <c r="G20" s="145">
        <v>0</v>
      </c>
      <c r="H20" s="145">
        <v>255</v>
      </c>
      <c r="J20" s="145">
        <f>P6-D20</f>
        <v>12.953000000000003</v>
      </c>
    </row>
    <row r="21" spans="1:20" x14ac:dyDescent="0.15">
      <c r="A21" s="145" t="s">
        <v>342</v>
      </c>
      <c r="B21" s="149"/>
      <c r="C21" s="145">
        <v>640423.26300000004</v>
      </c>
      <c r="D21" s="145">
        <v>239.82900000000001</v>
      </c>
      <c r="E21" s="145">
        <v>38</v>
      </c>
      <c r="F21" s="145">
        <v>255</v>
      </c>
      <c r="G21" s="145">
        <v>0</v>
      </c>
      <c r="H21" s="145">
        <v>255</v>
      </c>
      <c r="J21" s="145">
        <f>P6-D21</f>
        <v>12.924999999999983</v>
      </c>
    </row>
    <row r="22" spans="1:20" x14ac:dyDescent="0.15">
      <c r="A22" s="145" t="s">
        <v>343</v>
      </c>
      <c r="B22" s="148" t="s">
        <v>328</v>
      </c>
      <c r="C22" s="145">
        <v>640486.61100000003</v>
      </c>
      <c r="D22" s="145">
        <v>241.09800000000001</v>
      </c>
      <c r="E22" s="145">
        <v>40</v>
      </c>
      <c r="F22" s="145">
        <v>255</v>
      </c>
      <c r="G22" s="145">
        <v>0</v>
      </c>
      <c r="H22" s="145">
        <v>255</v>
      </c>
      <c r="J22" s="145">
        <f>P7-D22</f>
        <v>11.649000000000001</v>
      </c>
    </row>
    <row r="23" spans="1:20" x14ac:dyDescent="0.15">
      <c r="A23" s="145" t="s">
        <v>344</v>
      </c>
      <c r="B23" s="149" t="s">
        <v>329</v>
      </c>
      <c r="C23" s="145">
        <v>640445.41299999994</v>
      </c>
      <c r="D23" s="145">
        <v>242.05699999999999</v>
      </c>
      <c r="E23" s="145">
        <v>49</v>
      </c>
      <c r="F23" s="145">
        <v>255</v>
      </c>
      <c r="G23" s="145">
        <v>0</v>
      </c>
      <c r="H23" s="145">
        <v>255</v>
      </c>
      <c r="J23" s="145">
        <f>P8-D23</f>
        <v>10.579000000000008</v>
      </c>
    </row>
    <row r="24" spans="1:20" x14ac:dyDescent="0.15">
      <c r="A24" s="145" t="s">
        <v>345</v>
      </c>
      <c r="B24" s="149"/>
      <c r="C24" s="145">
        <v>640445.41299999994</v>
      </c>
      <c r="D24" s="145">
        <v>241.33199999999999</v>
      </c>
      <c r="E24" s="145">
        <v>35</v>
      </c>
      <c r="F24" s="145">
        <v>255</v>
      </c>
      <c r="G24" s="145">
        <v>0</v>
      </c>
      <c r="H24" s="145">
        <v>255</v>
      </c>
      <c r="J24" s="145">
        <f>P8-D24</f>
        <v>11.304000000000002</v>
      </c>
    </row>
    <row r="25" spans="1:20" x14ac:dyDescent="0.15">
      <c r="A25" s="145" t="s">
        <v>346</v>
      </c>
      <c r="B25" s="149" t="s">
        <v>330</v>
      </c>
      <c r="C25" s="145">
        <v>640440.98199999996</v>
      </c>
      <c r="D25" s="145">
        <v>243.16800000000001</v>
      </c>
      <c r="E25" s="145">
        <v>41</v>
      </c>
      <c r="F25" s="145">
        <v>255</v>
      </c>
      <c r="G25" s="145">
        <v>0</v>
      </c>
      <c r="H25" s="145">
        <v>255</v>
      </c>
      <c r="J25" s="145">
        <f>P9-D25</f>
        <v>9.554000000000002</v>
      </c>
    </row>
    <row r="26" spans="1:20" x14ac:dyDescent="0.15">
      <c r="A26" s="145" t="s">
        <v>347</v>
      </c>
      <c r="B26" s="149"/>
      <c r="C26" s="145">
        <v>640440.98199999996</v>
      </c>
      <c r="D26" s="145">
        <v>242.02</v>
      </c>
      <c r="E26" s="145">
        <v>38</v>
      </c>
      <c r="F26" s="145">
        <v>255</v>
      </c>
      <c r="G26" s="145">
        <v>0</v>
      </c>
      <c r="H26" s="145">
        <v>255</v>
      </c>
      <c r="J26" s="145">
        <f>P9-D26</f>
        <v>10.701999999999998</v>
      </c>
    </row>
    <row r="27" spans="1:20" x14ac:dyDescent="0.15">
      <c r="J27" s="146">
        <f>AVERAGE(J18:J26)</f>
        <v>11.61611111111111</v>
      </c>
    </row>
    <row r="29" spans="1:20" x14ac:dyDescent="0.15">
      <c r="A29" s="145" t="s">
        <v>348</v>
      </c>
      <c r="B29" s="148" t="s">
        <v>324</v>
      </c>
      <c r="C29" s="145">
        <v>640468.44700000004</v>
      </c>
      <c r="D29" s="145">
        <v>235.489</v>
      </c>
      <c r="E29" s="145">
        <v>49</v>
      </c>
      <c r="F29" s="145">
        <v>255</v>
      </c>
      <c r="G29" s="145">
        <v>0</v>
      </c>
      <c r="H29" s="145">
        <v>255</v>
      </c>
      <c r="J29" s="145">
        <f>P5-D29</f>
        <v>16.836999999999989</v>
      </c>
    </row>
    <row r="30" spans="1:20" x14ac:dyDescent="0.15">
      <c r="A30" s="145" t="s">
        <v>349</v>
      </c>
      <c r="B30" s="148" t="s">
        <v>326</v>
      </c>
      <c r="C30" s="145">
        <v>640423.26300000004</v>
      </c>
      <c r="D30" s="145">
        <v>231.684</v>
      </c>
      <c r="E30" s="145">
        <v>45</v>
      </c>
      <c r="F30" s="145">
        <v>255</v>
      </c>
      <c r="G30" s="145">
        <v>0</v>
      </c>
      <c r="H30" s="145">
        <v>255</v>
      </c>
      <c r="J30" s="145">
        <f>P6-D30</f>
        <v>21.069999999999993</v>
      </c>
    </row>
    <row r="31" spans="1:20" x14ac:dyDescent="0.15">
      <c r="A31" s="145" t="s">
        <v>350</v>
      </c>
      <c r="B31" s="148" t="s">
        <v>328</v>
      </c>
      <c r="C31" s="145">
        <v>640486.61100000003</v>
      </c>
      <c r="D31" s="145">
        <v>236.851</v>
      </c>
      <c r="E31" s="145">
        <v>43</v>
      </c>
      <c r="F31" s="145">
        <v>255</v>
      </c>
      <c r="G31" s="145">
        <v>0</v>
      </c>
      <c r="H31" s="145">
        <v>255</v>
      </c>
      <c r="J31" s="145">
        <f>P7-D31</f>
        <v>15.896000000000015</v>
      </c>
    </row>
    <row r="32" spans="1:20" x14ac:dyDescent="0.15">
      <c r="A32" s="145" t="s">
        <v>351</v>
      </c>
      <c r="B32" s="148" t="s">
        <v>329</v>
      </c>
      <c r="C32" s="145">
        <v>640445.41299999994</v>
      </c>
      <c r="D32" s="145">
        <v>237.19900000000001</v>
      </c>
      <c r="E32" s="145">
        <v>38</v>
      </c>
      <c r="F32" s="145">
        <v>255</v>
      </c>
      <c r="G32" s="145">
        <v>0</v>
      </c>
      <c r="H32" s="145">
        <v>255</v>
      </c>
      <c r="J32" s="145">
        <f>P8-D32</f>
        <v>15.436999999999983</v>
      </c>
    </row>
    <row r="33" spans="1:10" x14ac:dyDescent="0.15">
      <c r="A33" s="145" t="s">
        <v>352</v>
      </c>
      <c r="B33" s="148" t="s">
        <v>330</v>
      </c>
      <c r="C33" s="145">
        <v>640440.98199999996</v>
      </c>
      <c r="D33" s="145">
        <v>233.696</v>
      </c>
      <c r="E33" s="145">
        <v>37</v>
      </c>
      <c r="F33" s="145">
        <v>255</v>
      </c>
      <c r="G33" s="145">
        <v>0</v>
      </c>
      <c r="H33" s="145">
        <v>255</v>
      </c>
      <c r="J33" s="145">
        <f>P9-D33</f>
        <v>19.02600000000001</v>
      </c>
    </row>
    <row r="34" spans="1:10" x14ac:dyDescent="0.15">
      <c r="J34" s="146">
        <f>AVERAGE(J29:J33)</f>
        <v>17.653199999999998</v>
      </c>
    </row>
    <row r="36" spans="1:10" x14ac:dyDescent="0.15">
      <c r="A36" s="145" t="s">
        <v>353</v>
      </c>
      <c r="B36" s="149" t="s">
        <v>324</v>
      </c>
      <c r="C36" s="145">
        <v>640468.44700000004</v>
      </c>
      <c r="D36" s="145">
        <v>246.01499999999999</v>
      </c>
      <c r="E36" s="145">
        <v>51</v>
      </c>
      <c r="F36" s="145">
        <v>255</v>
      </c>
      <c r="G36" s="145">
        <v>0</v>
      </c>
      <c r="H36" s="145">
        <v>255</v>
      </c>
      <c r="J36" s="145">
        <f>P5-D36</f>
        <v>6.311000000000007</v>
      </c>
    </row>
    <row r="37" spans="1:10" x14ac:dyDescent="0.15">
      <c r="A37" s="145" t="s">
        <v>354</v>
      </c>
      <c r="B37" s="149"/>
      <c r="C37" s="145">
        <v>640468.44700000004</v>
      </c>
      <c r="D37" s="145">
        <v>243.423</v>
      </c>
      <c r="E37" s="145">
        <v>47</v>
      </c>
      <c r="F37" s="145">
        <v>255</v>
      </c>
      <c r="G37" s="145">
        <v>0</v>
      </c>
      <c r="H37" s="145">
        <v>255</v>
      </c>
      <c r="J37" s="145">
        <f>P5-D37</f>
        <v>8.9029999999999916</v>
      </c>
    </row>
    <row r="38" spans="1:10" x14ac:dyDescent="0.15">
      <c r="A38" s="145" t="s">
        <v>355</v>
      </c>
      <c r="B38" s="149" t="s">
        <v>326</v>
      </c>
      <c r="C38" s="145">
        <v>640423.26300000004</v>
      </c>
      <c r="D38" s="145">
        <v>240.92</v>
      </c>
      <c r="E38" s="145">
        <v>67</v>
      </c>
      <c r="F38" s="145">
        <v>255</v>
      </c>
      <c r="G38" s="145">
        <v>0</v>
      </c>
      <c r="H38" s="145">
        <v>255</v>
      </c>
      <c r="J38" s="145">
        <f>P6-D38</f>
        <v>11.834000000000003</v>
      </c>
    </row>
    <row r="39" spans="1:10" x14ac:dyDescent="0.15">
      <c r="A39" s="145" t="s">
        <v>356</v>
      </c>
      <c r="B39" s="149"/>
      <c r="C39" s="145">
        <v>640423.26300000004</v>
      </c>
      <c r="D39" s="145">
        <v>242.11799999999999</v>
      </c>
      <c r="E39" s="145">
        <v>43</v>
      </c>
      <c r="F39" s="145">
        <v>255</v>
      </c>
      <c r="G39" s="145">
        <v>0</v>
      </c>
      <c r="H39" s="145">
        <v>255</v>
      </c>
      <c r="J39" s="145">
        <f>P6-D39</f>
        <v>10.635999999999996</v>
      </c>
    </row>
    <row r="40" spans="1:10" x14ac:dyDescent="0.15">
      <c r="A40" s="145" t="s">
        <v>357</v>
      </c>
      <c r="B40" s="149" t="s">
        <v>328</v>
      </c>
      <c r="C40" s="145">
        <v>640486.61100000003</v>
      </c>
      <c r="D40" s="145">
        <v>241.536</v>
      </c>
      <c r="E40" s="145">
        <v>43</v>
      </c>
      <c r="F40" s="145">
        <v>255</v>
      </c>
      <c r="G40" s="145">
        <v>0</v>
      </c>
      <c r="H40" s="145">
        <v>255</v>
      </c>
      <c r="J40" s="145">
        <f>P7-D40</f>
        <v>11.211000000000013</v>
      </c>
    </row>
    <row r="41" spans="1:10" x14ac:dyDescent="0.15">
      <c r="A41" s="145" t="s">
        <v>358</v>
      </c>
      <c r="B41" s="149"/>
      <c r="C41" s="145">
        <v>640486.61100000003</v>
      </c>
      <c r="D41" s="145">
        <v>244.208</v>
      </c>
      <c r="E41" s="145">
        <v>44</v>
      </c>
      <c r="F41" s="145">
        <v>255</v>
      </c>
      <c r="G41" s="145">
        <v>0</v>
      </c>
      <c r="H41" s="145">
        <v>255</v>
      </c>
      <c r="J41" s="145">
        <f>P7-D41</f>
        <v>8.5390000000000157</v>
      </c>
    </row>
    <row r="42" spans="1:10" x14ac:dyDescent="0.15">
      <c r="A42" s="145" t="s">
        <v>359</v>
      </c>
      <c r="B42" s="149" t="s">
        <v>329</v>
      </c>
      <c r="C42" s="145">
        <v>640445.41299999994</v>
      </c>
      <c r="D42" s="145">
        <v>242.613</v>
      </c>
      <c r="E42" s="145">
        <v>62</v>
      </c>
      <c r="F42" s="145">
        <v>255</v>
      </c>
      <c r="G42" s="145">
        <v>0</v>
      </c>
      <c r="H42" s="145">
        <v>255</v>
      </c>
      <c r="J42" s="145">
        <f>P8-D42</f>
        <v>10.022999999999996</v>
      </c>
    </row>
    <row r="43" spans="1:10" x14ac:dyDescent="0.15">
      <c r="A43" s="145" t="s">
        <v>360</v>
      </c>
      <c r="B43" s="149"/>
      <c r="C43" s="145">
        <v>640445.41299999994</v>
      </c>
      <c r="D43" s="145">
        <v>243.37</v>
      </c>
      <c r="E43" s="145">
        <v>63</v>
      </c>
      <c r="F43" s="145">
        <v>255</v>
      </c>
      <c r="G43" s="145">
        <v>0</v>
      </c>
      <c r="H43" s="145">
        <v>255</v>
      </c>
      <c r="J43" s="145">
        <f>P8-D43</f>
        <v>9.2659999999999911</v>
      </c>
    </row>
    <row r="44" spans="1:10" x14ac:dyDescent="0.15">
      <c r="A44" s="145" t="s">
        <v>361</v>
      </c>
      <c r="B44" s="149" t="s">
        <v>330</v>
      </c>
      <c r="C44" s="145">
        <v>640440.98199999996</v>
      </c>
      <c r="D44" s="145">
        <v>240.52500000000001</v>
      </c>
      <c r="E44" s="145">
        <v>50</v>
      </c>
      <c r="F44" s="145">
        <v>255</v>
      </c>
      <c r="G44" s="145">
        <v>0</v>
      </c>
      <c r="H44" s="145">
        <v>255</v>
      </c>
      <c r="J44" s="145">
        <f>P9-D44</f>
        <v>12.197000000000003</v>
      </c>
    </row>
    <row r="45" spans="1:10" x14ac:dyDescent="0.15">
      <c r="A45" s="145" t="s">
        <v>362</v>
      </c>
      <c r="B45" s="149"/>
      <c r="C45" s="145">
        <v>640440.98199999996</v>
      </c>
      <c r="D45" s="145">
        <v>243.86799999999999</v>
      </c>
      <c r="E45" s="145">
        <v>87</v>
      </c>
      <c r="F45" s="145">
        <v>255</v>
      </c>
      <c r="G45" s="145">
        <v>0</v>
      </c>
      <c r="H45" s="145">
        <v>255</v>
      </c>
      <c r="J45" s="145">
        <f>P9-D45</f>
        <v>8.8540000000000134</v>
      </c>
    </row>
    <row r="46" spans="1:10" x14ac:dyDescent="0.15">
      <c r="J46" s="146">
        <f>AVERAGE(J36:J45)</f>
        <v>9.7774000000000036</v>
      </c>
    </row>
    <row r="48" spans="1:10" x14ac:dyDescent="0.15">
      <c r="A48" s="145" t="s">
        <v>363</v>
      </c>
      <c r="B48" s="148" t="s">
        <v>324</v>
      </c>
      <c r="C48" s="145">
        <v>640468.44700000004</v>
      </c>
      <c r="D48" s="145">
        <v>238.53</v>
      </c>
      <c r="E48" s="145">
        <v>50</v>
      </c>
      <c r="F48" s="145">
        <v>255</v>
      </c>
      <c r="G48" s="145">
        <v>0</v>
      </c>
      <c r="H48" s="145">
        <v>255</v>
      </c>
      <c r="J48" s="145">
        <f>P5-D48</f>
        <v>13.795999999999992</v>
      </c>
    </row>
    <row r="49" spans="1:10" x14ac:dyDescent="0.15">
      <c r="A49" s="145" t="s">
        <v>364</v>
      </c>
      <c r="B49" s="148" t="s">
        <v>326</v>
      </c>
      <c r="C49" s="145">
        <v>640423.26300000004</v>
      </c>
      <c r="D49" s="145">
        <v>235.684</v>
      </c>
      <c r="E49" s="145">
        <v>53</v>
      </c>
      <c r="F49" s="145">
        <v>255</v>
      </c>
      <c r="G49" s="145">
        <v>0</v>
      </c>
      <c r="H49" s="145">
        <v>255</v>
      </c>
      <c r="J49" s="145">
        <f>P6-D49</f>
        <v>17.069999999999993</v>
      </c>
    </row>
    <row r="50" spans="1:10" x14ac:dyDescent="0.15">
      <c r="A50" s="145" t="s">
        <v>365</v>
      </c>
      <c r="B50" s="148" t="s">
        <v>328</v>
      </c>
      <c r="C50" s="145">
        <v>640486.61100000003</v>
      </c>
      <c r="D50" s="145">
        <v>238.65299999999999</v>
      </c>
      <c r="E50" s="145">
        <v>54</v>
      </c>
      <c r="F50" s="145">
        <v>255</v>
      </c>
      <c r="G50" s="145">
        <v>0</v>
      </c>
      <c r="H50" s="145">
        <v>255</v>
      </c>
      <c r="J50" s="145">
        <f>P7-D50</f>
        <v>14.094000000000023</v>
      </c>
    </row>
    <row r="51" spans="1:10" x14ac:dyDescent="0.15">
      <c r="A51" s="145" t="s">
        <v>366</v>
      </c>
      <c r="B51" s="148" t="s">
        <v>329</v>
      </c>
      <c r="C51" s="145">
        <v>640445.41299999994</v>
      </c>
      <c r="D51" s="145">
        <v>239.89599999999999</v>
      </c>
      <c r="E51" s="145">
        <v>34</v>
      </c>
      <c r="F51" s="145">
        <v>255</v>
      </c>
      <c r="G51" s="145">
        <v>0</v>
      </c>
      <c r="H51" s="145">
        <v>255</v>
      </c>
      <c r="J51" s="145">
        <f>P8-D51</f>
        <v>12.740000000000009</v>
      </c>
    </row>
    <row r="52" spans="1:10" x14ac:dyDescent="0.15">
      <c r="A52" s="145" t="s">
        <v>367</v>
      </c>
      <c r="B52" s="148" t="s">
        <v>330</v>
      </c>
      <c r="C52" s="145">
        <v>640440.98199999996</v>
      </c>
      <c r="D52" s="145">
        <v>238.642</v>
      </c>
      <c r="E52" s="145">
        <v>42</v>
      </c>
      <c r="F52" s="145">
        <v>255</v>
      </c>
      <c r="G52" s="145">
        <v>0</v>
      </c>
      <c r="H52" s="145">
        <v>255</v>
      </c>
      <c r="J52" s="145">
        <f>P9-D52</f>
        <v>14.080000000000013</v>
      </c>
    </row>
    <row r="53" spans="1:10" x14ac:dyDescent="0.15">
      <c r="J53" s="146">
        <f>AVERAGE(J48:J52)</f>
        <v>14.356000000000005</v>
      </c>
    </row>
    <row r="54" spans="1:10" x14ac:dyDescent="0.15">
      <c r="A54" s="145" t="s">
        <v>368</v>
      </c>
      <c r="B54" s="148" t="s">
        <v>369</v>
      </c>
      <c r="C54" s="145">
        <v>640155.79799999995</v>
      </c>
      <c r="D54" s="145">
        <v>219.18299999999999</v>
      </c>
      <c r="E54" s="145">
        <v>27</v>
      </c>
      <c r="F54" s="145">
        <v>255</v>
      </c>
      <c r="G54" s="145">
        <v>0</v>
      </c>
      <c r="H54" s="145">
        <v>255</v>
      </c>
      <c r="J54" s="145">
        <f>P10-D54</f>
        <v>32.221000000000004</v>
      </c>
    </row>
    <row r="55" spans="1:10" x14ac:dyDescent="0.15">
      <c r="A55" s="145" t="s">
        <v>370</v>
      </c>
      <c r="B55" s="148" t="s">
        <v>371</v>
      </c>
      <c r="C55" s="145">
        <v>640169.96299999999</v>
      </c>
      <c r="D55" s="145">
        <v>220.517</v>
      </c>
      <c r="E55" s="145">
        <v>70</v>
      </c>
      <c r="F55" s="145">
        <v>255</v>
      </c>
      <c r="G55" s="145">
        <v>0</v>
      </c>
      <c r="H55" s="145">
        <v>255</v>
      </c>
      <c r="J55" s="145">
        <f>P11-D55</f>
        <v>30.926999999999992</v>
      </c>
    </row>
    <row r="56" spans="1:10" x14ac:dyDescent="0.15">
      <c r="A56" s="145" t="s">
        <v>372</v>
      </c>
      <c r="B56" s="148" t="s">
        <v>373</v>
      </c>
      <c r="C56" s="145">
        <v>640226.63199999998</v>
      </c>
      <c r="D56" s="145">
        <v>224.53100000000001</v>
      </c>
      <c r="E56" s="145">
        <v>49</v>
      </c>
      <c r="F56" s="145">
        <v>255</v>
      </c>
      <c r="G56" s="145">
        <v>0</v>
      </c>
      <c r="H56" s="145">
        <v>255</v>
      </c>
      <c r="J56" s="145">
        <f>P12-D56</f>
        <v>26.905000000000001</v>
      </c>
    </row>
    <row r="57" spans="1:10" x14ac:dyDescent="0.15">
      <c r="J57" s="146">
        <f>AVERAGE(J54:J56)</f>
        <v>30.017666666666667</v>
      </c>
    </row>
    <row r="60" spans="1:10" x14ac:dyDescent="0.15">
      <c r="A60" s="145" t="s">
        <v>374</v>
      </c>
      <c r="B60" s="149" t="s">
        <v>375</v>
      </c>
      <c r="C60" s="145">
        <v>640209.36499999999</v>
      </c>
      <c r="D60" s="145">
        <v>233.96</v>
      </c>
      <c r="E60" s="145">
        <v>69</v>
      </c>
      <c r="F60" s="145">
        <v>255</v>
      </c>
      <c r="G60" s="145">
        <v>0</v>
      </c>
      <c r="H60" s="145">
        <v>255</v>
      </c>
      <c r="J60" s="145">
        <f>P13-D60</f>
        <v>17.443999999999988</v>
      </c>
    </row>
    <row r="61" spans="1:10" x14ac:dyDescent="0.15">
      <c r="A61" s="145" t="s">
        <v>376</v>
      </c>
      <c r="B61" s="149"/>
      <c r="C61" s="145">
        <v>640209.36499999999</v>
      </c>
      <c r="D61" s="145">
        <v>233.65299999999999</v>
      </c>
      <c r="E61" s="145">
        <v>92</v>
      </c>
      <c r="F61" s="145">
        <v>255</v>
      </c>
      <c r="G61" s="145">
        <v>0</v>
      </c>
      <c r="H61" s="145">
        <v>255</v>
      </c>
      <c r="J61" s="145">
        <f>P13-D61</f>
        <v>17.751000000000005</v>
      </c>
    </row>
    <row r="62" spans="1:10" x14ac:dyDescent="0.15">
      <c r="A62" s="145" t="s">
        <v>377</v>
      </c>
      <c r="B62" s="149" t="s">
        <v>378</v>
      </c>
      <c r="C62" s="145">
        <v>640216.89199999999</v>
      </c>
      <c r="D62" s="145">
        <v>236.6</v>
      </c>
      <c r="E62" s="145">
        <v>81</v>
      </c>
      <c r="F62" s="145">
        <v>255</v>
      </c>
      <c r="G62" s="145">
        <v>0</v>
      </c>
      <c r="H62" s="145">
        <v>255</v>
      </c>
      <c r="J62" s="145">
        <f>P14-D62</f>
        <v>14.551999999999992</v>
      </c>
    </row>
    <row r="63" spans="1:10" x14ac:dyDescent="0.15">
      <c r="A63" s="145" t="s">
        <v>379</v>
      </c>
      <c r="B63" s="149"/>
      <c r="C63" s="145">
        <v>640216.89199999999</v>
      </c>
      <c r="D63" s="145">
        <v>235.21</v>
      </c>
      <c r="E63" s="145">
        <v>52</v>
      </c>
      <c r="F63" s="145">
        <v>255</v>
      </c>
      <c r="G63" s="145">
        <v>0</v>
      </c>
      <c r="H63" s="145">
        <v>255</v>
      </c>
      <c r="J63" s="145">
        <f>P14-D63</f>
        <v>15.941999999999979</v>
      </c>
    </row>
    <row r="64" spans="1:10" x14ac:dyDescent="0.15">
      <c r="A64" s="145" t="s">
        <v>380</v>
      </c>
      <c r="B64" s="149" t="s">
        <v>381</v>
      </c>
      <c r="C64" s="145">
        <v>640208.92200000002</v>
      </c>
      <c r="D64" s="145">
        <v>240.15199999999999</v>
      </c>
      <c r="E64" s="145">
        <v>45</v>
      </c>
      <c r="F64" s="145">
        <v>255</v>
      </c>
      <c r="G64" s="145">
        <v>0</v>
      </c>
      <c r="H64" s="145">
        <v>255</v>
      </c>
      <c r="J64" s="145">
        <f>P15-D64</f>
        <v>11.301000000000016</v>
      </c>
    </row>
    <row r="65" spans="1:10" x14ac:dyDescent="0.15">
      <c r="A65" s="145" t="s">
        <v>382</v>
      </c>
      <c r="B65" s="149"/>
      <c r="C65" s="145">
        <v>640208.92200000002</v>
      </c>
      <c r="D65" s="145">
        <v>237.42699999999999</v>
      </c>
      <c r="E65" s="145">
        <v>98</v>
      </c>
      <c r="F65" s="145">
        <v>255</v>
      </c>
      <c r="G65" s="145">
        <v>0</v>
      </c>
      <c r="H65" s="145">
        <v>255</v>
      </c>
      <c r="J65" s="145">
        <f>P15-D65</f>
        <v>14.02600000000001</v>
      </c>
    </row>
    <row r="66" spans="1:10" x14ac:dyDescent="0.15">
      <c r="J66" s="146">
        <f>AVERAGE(J60:J65)</f>
        <v>15.169333333333332</v>
      </c>
    </row>
    <row r="68" spans="1:10" x14ac:dyDescent="0.15">
      <c r="A68" s="145" t="s">
        <v>383</v>
      </c>
      <c r="B68" s="149" t="s">
        <v>384</v>
      </c>
      <c r="C68" s="145">
        <v>640218.66299999994</v>
      </c>
      <c r="D68" s="145">
        <v>244.21</v>
      </c>
      <c r="E68" s="145">
        <v>90</v>
      </c>
      <c r="F68" s="145">
        <v>255</v>
      </c>
      <c r="G68" s="145">
        <v>0</v>
      </c>
      <c r="H68" s="145">
        <v>255</v>
      </c>
      <c r="J68" s="145">
        <f>P16-D68</f>
        <v>7.2129999999999939</v>
      </c>
    </row>
    <row r="69" spans="1:10" x14ac:dyDescent="0.15">
      <c r="A69" s="145" t="s">
        <v>385</v>
      </c>
      <c r="B69" s="149"/>
      <c r="C69" s="145">
        <v>640218.66299999994</v>
      </c>
      <c r="D69" s="145">
        <v>244.50299999999999</v>
      </c>
      <c r="E69" s="145">
        <v>99</v>
      </c>
      <c r="F69" s="145">
        <v>255</v>
      </c>
      <c r="G69" s="145">
        <v>0</v>
      </c>
      <c r="H69" s="145">
        <v>255</v>
      </c>
      <c r="J69" s="145">
        <f>P16-D69</f>
        <v>6.9200000000000159</v>
      </c>
    </row>
    <row r="70" spans="1:10" x14ac:dyDescent="0.15">
      <c r="A70" s="145" t="s">
        <v>386</v>
      </c>
      <c r="B70" s="149" t="s">
        <v>387</v>
      </c>
      <c r="C70" s="145">
        <v>640150.92799999996</v>
      </c>
      <c r="D70" s="145">
        <v>243.89099999999999</v>
      </c>
      <c r="E70" s="145">
        <v>32</v>
      </c>
      <c r="F70" s="145">
        <v>255</v>
      </c>
      <c r="G70" s="145">
        <v>0</v>
      </c>
      <c r="H70" s="145">
        <v>255</v>
      </c>
      <c r="J70" s="145">
        <f>P17-D70</f>
        <v>7.5490000000000066</v>
      </c>
    </row>
    <row r="71" spans="1:10" x14ac:dyDescent="0.15">
      <c r="A71" s="145" t="s">
        <v>388</v>
      </c>
      <c r="B71" s="149"/>
      <c r="C71" s="145">
        <v>640150.92799999996</v>
      </c>
      <c r="D71" s="145">
        <v>245.25299999999999</v>
      </c>
      <c r="E71" s="145">
        <v>69</v>
      </c>
      <c r="F71" s="145">
        <v>255</v>
      </c>
      <c r="G71" s="145">
        <v>0</v>
      </c>
      <c r="H71" s="145">
        <v>255</v>
      </c>
      <c r="J71" s="145">
        <f>P17-D71</f>
        <v>6.1870000000000118</v>
      </c>
    </row>
    <row r="72" spans="1:10" x14ac:dyDescent="0.15">
      <c r="J72" s="146">
        <f>AVERAGE(J68:J71)</f>
        <v>6.967250000000007</v>
      </c>
    </row>
  </sheetData>
  <mergeCells count="20">
    <mergeCell ref="B68:B69"/>
    <mergeCell ref="B70:B71"/>
    <mergeCell ref="B40:B41"/>
    <mergeCell ref="B42:B43"/>
    <mergeCell ref="B44:B45"/>
    <mergeCell ref="B60:B61"/>
    <mergeCell ref="B62:B63"/>
    <mergeCell ref="B64:B65"/>
    <mergeCell ref="B18:B19"/>
    <mergeCell ref="B20:B21"/>
    <mergeCell ref="B23:B24"/>
    <mergeCell ref="B25:B26"/>
    <mergeCell ref="B36:B37"/>
    <mergeCell ref="B38:B39"/>
    <mergeCell ref="B2:B3"/>
    <mergeCell ref="B4:B5"/>
    <mergeCell ref="B6:B7"/>
    <mergeCell ref="B10:B11"/>
    <mergeCell ref="B12:B13"/>
    <mergeCell ref="B14:B15"/>
  </mergeCells>
  <phoneticPr fontId="2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opLeftCell="A52" workbookViewId="0">
      <selection activeCell="E23" sqref="E23"/>
    </sheetView>
  </sheetViews>
  <sheetFormatPr defaultColWidth="9" defaultRowHeight="13.5" x14ac:dyDescent="0.15"/>
  <cols>
    <col min="1" max="1" width="13.125" style="145" customWidth="1"/>
    <col min="2" max="2" width="22" style="145" customWidth="1"/>
    <col min="3" max="9" width="9" style="145"/>
    <col min="10" max="10" width="9.875" style="145" customWidth="1"/>
    <col min="11" max="16384" width="9" style="145"/>
  </cols>
  <sheetData>
    <row r="1" spans="1:21" x14ac:dyDescent="0.15">
      <c r="C1" s="145" t="s">
        <v>312</v>
      </c>
      <c r="D1" s="145" t="s">
        <v>146</v>
      </c>
      <c r="E1" s="145" t="s">
        <v>313</v>
      </c>
      <c r="F1" s="145" t="s">
        <v>314</v>
      </c>
      <c r="H1" s="145" t="s">
        <v>315</v>
      </c>
      <c r="O1" s="145" t="s">
        <v>326</v>
      </c>
      <c r="P1" s="145">
        <v>640491.92700000003</v>
      </c>
      <c r="Q1" s="145">
        <v>252.78100000000001</v>
      </c>
      <c r="R1" s="145">
        <v>181</v>
      </c>
      <c r="S1" s="145">
        <v>255</v>
      </c>
      <c r="T1" s="145">
        <v>0</v>
      </c>
      <c r="U1" s="145">
        <v>255</v>
      </c>
    </row>
    <row r="2" spans="1:21" x14ac:dyDescent="0.15">
      <c r="A2" s="145" t="s">
        <v>317</v>
      </c>
      <c r="B2" s="149" t="s">
        <v>335</v>
      </c>
      <c r="C2" s="145">
        <v>640440.98199999996</v>
      </c>
      <c r="D2" s="145">
        <v>241.07599999999999</v>
      </c>
      <c r="E2" s="145">
        <v>63</v>
      </c>
      <c r="F2" s="145">
        <v>255</v>
      </c>
      <c r="G2" s="145">
        <v>0</v>
      </c>
      <c r="H2" s="145">
        <v>255</v>
      </c>
      <c r="J2" s="145">
        <f>Q2-D2</f>
        <v>11.680000000000007</v>
      </c>
      <c r="O2" s="145" t="s">
        <v>335</v>
      </c>
      <c r="P2" s="145">
        <v>640440.98199999996</v>
      </c>
      <c r="Q2" s="145">
        <v>252.756</v>
      </c>
      <c r="R2" s="145">
        <v>231</v>
      </c>
      <c r="S2" s="145">
        <v>255</v>
      </c>
      <c r="T2" s="145">
        <v>0</v>
      </c>
      <c r="U2" s="145">
        <v>255</v>
      </c>
    </row>
    <row r="3" spans="1:21" x14ac:dyDescent="0.15">
      <c r="A3" s="145" t="s">
        <v>319</v>
      </c>
      <c r="B3" s="149"/>
      <c r="C3" s="145">
        <v>640440.98199999996</v>
      </c>
      <c r="D3" s="145">
        <v>237.28399999999999</v>
      </c>
      <c r="E3" s="145">
        <v>38</v>
      </c>
      <c r="F3" s="145">
        <v>255</v>
      </c>
      <c r="G3" s="145">
        <v>0</v>
      </c>
      <c r="H3" s="145">
        <v>255</v>
      </c>
      <c r="J3" s="145">
        <f>Q2-D3</f>
        <v>15.472000000000008</v>
      </c>
      <c r="O3" s="145" t="s">
        <v>328</v>
      </c>
      <c r="P3" s="145">
        <v>640451.17000000004</v>
      </c>
      <c r="Q3" s="145">
        <v>252.72399999999999</v>
      </c>
      <c r="R3" s="145">
        <v>229</v>
      </c>
      <c r="S3" s="145">
        <v>255</v>
      </c>
      <c r="T3" s="145">
        <v>0</v>
      </c>
      <c r="U3" s="145">
        <v>255</v>
      </c>
    </row>
    <row r="4" spans="1:21" x14ac:dyDescent="0.15">
      <c r="A4" s="145" t="s">
        <v>321</v>
      </c>
      <c r="B4" s="149" t="s">
        <v>328</v>
      </c>
      <c r="C4" s="145">
        <v>640451.17000000004</v>
      </c>
      <c r="D4" s="145">
        <v>239.23599999999999</v>
      </c>
      <c r="E4" s="145">
        <v>42</v>
      </c>
      <c r="F4" s="145">
        <v>255</v>
      </c>
      <c r="G4" s="145">
        <v>0</v>
      </c>
      <c r="H4" s="145">
        <v>255</v>
      </c>
      <c r="J4" s="145">
        <f>Q3-D4</f>
        <v>13.488</v>
      </c>
      <c r="O4" s="145" t="s">
        <v>329</v>
      </c>
      <c r="P4" s="145">
        <v>640490.598</v>
      </c>
      <c r="Q4" s="145">
        <v>252.77600000000001</v>
      </c>
      <c r="R4" s="145">
        <v>174</v>
      </c>
      <c r="S4" s="145">
        <v>255</v>
      </c>
      <c r="T4" s="145">
        <v>0</v>
      </c>
      <c r="U4" s="145">
        <v>255</v>
      </c>
    </row>
    <row r="5" spans="1:21" x14ac:dyDescent="0.15">
      <c r="A5" s="145" t="s">
        <v>323</v>
      </c>
      <c r="B5" s="149"/>
      <c r="C5" s="145">
        <v>640451.17000000004</v>
      </c>
      <c r="D5" s="145">
        <v>236.54</v>
      </c>
      <c r="E5" s="145">
        <v>75</v>
      </c>
      <c r="F5" s="145">
        <v>255</v>
      </c>
      <c r="G5" s="145">
        <v>0</v>
      </c>
      <c r="H5" s="145">
        <v>255</v>
      </c>
      <c r="J5" s="145">
        <f>Q3-D5</f>
        <v>16.183999999999997</v>
      </c>
      <c r="O5" s="145" t="s">
        <v>389</v>
      </c>
      <c r="P5" s="145">
        <v>640465.78899999999</v>
      </c>
      <c r="Q5" s="145">
        <v>252.80500000000001</v>
      </c>
      <c r="R5" s="145">
        <v>211</v>
      </c>
      <c r="S5" s="145">
        <v>255</v>
      </c>
      <c r="T5" s="145">
        <v>0</v>
      </c>
      <c r="U5" s="145">
        <v>255</v>
      </c>
    </row>
    <row r="6" spans="1:21" x14ac:dyDescent="0.15">
      <c r="A6" s="145" t="s">
        <v>325</v>
      </c>
      <c r="B6" s="149" t="s">
        <v>329</v>
      </c>
      <c r="C6" s="145">
        <v>640490.598</v>
      </c>
      <c r="D6" s="145">
        <v>238.75700000000001</v>
      </c>
      <c r="E6" s="145">
        <v>37</v>
      </c>
      <c r="F6" s="145">
        <v>255</v>
      </c>
      <c r="G6" s="145">
        <v>0</v>
      </c>
      <c r="H6" s="145">
        <v>255</v>
      </c>
      <c r="J6" s="145">
        <f>Q4-D6</f>
        <v>14.019000000000005</v>
      </c>
      <c r="O6" s="145" t="s">
        <v>390</v>
      </c>
      <c r="P6" s="145">
        <v>640462.68799999997</v>
      </c>
      <c r="Q6" s="145">
        <v>252.73400000000001</v>
      </c>
      <c r="R6" s="145">
        <v>207</v>
      </c>
      <c r="S6" s="145">
        <v>255</v>
      </c>
      <c r="T6" s="145">
        <v>0</v>
      </c>
      <c r="U6" s="145">
        <v>255</v>
      </c>
    </row>
    <row r="7" spans="1:21" x14ac:dyDescent="0.15">
      <c r="A7" s="145" t="s">
        <v>327</v>
      </c>
      <c r="B7" s="149"/>
      <c r="C7" s="145">
        <v>640490.598</v>
      </c>
      <c r="D7" s="145">
        <v>237.04300000000001</v>
      </c>
      <c r="E7" s="145">
        <v>98</v>
      </c>
      <c r="F7" s="145">
        <v>255</v>
      </c>
      <c r="G7" s="145">
        <v>0</v>
      </c>
      <c r="H7" s="145">
        <v>255</v>
      </c>
      <c r="J7" s="145">
        <f>Q4-D7</f>
        <v>15.733000000000004</v>
      </c>
      <c r="O7" s="145" t="s">
        <v>391</v>
      </c>
      <c r="P7" s="145">
        <v>640427.25</v>
      </c>
      <c r="Q7" s="145">
        <v>252.75299999999999</v>
      </c>
      <c r="R7" s="145">
        <v>75</v>
      </c>
      <c r="S7" s="145">
        <v>255</v>
      </c>
      <c r="T7" s="145">
        <v>0</v>
      </c>
      <c r="U7" s="145">
        <v>255</v>
      </c>
    </row>
    <row r="8" spans="1:21" x14ac:dyDescent="0.15">
      <c r="A8" s="145" t="s">
        <v>392</v>
      </c>
      <c r="B8" s="149" t="s">
        <v>326</v>
      </c>
      <c r="C8" s="145">
        <v>640491.92700000003</v>
      </c>
      <c r="D8" s="145">
        <v>239.27</v>
      </c>
      <c r="E8" s="145">
        <v>45</v>
      </c>
      <c r="F8" s="145">
        <v>255</v>
      </c>
      <c r="G8" s="145">
        <v>0</v>
      </c>
      <c r="H8" s="145">
        <v>255</v>
      </c>
      <c r="J8" s="150">
        <f>Q1-D8</f>
        <v>13.510999999999996</v>
      </c>
      <c r="O8" s="145" t="s">
        <v>393</v>
      </c>
      <c r="P8" s="145">
        <v>640508.76300000004</v>
      </c>
      <c r="Q8" s="145">
        <v>252.73599999999999</v>
      </c>
      <c r="R8" s="145">
        <v>177</v>
      </c>
      <c r="S8" s="145">
        <v>255</v>
      </c>
      <c r="T8" s="145">
        <v>0</v>
      </c>
      <c r="U8" s="145">
        <v>255</v>
      </c>
    </row>
    <row r="9" spans="1:21" x14ac:dyDescent="0.15">
      <c r="A9" s="145" t="s">
        <v>394</v>
      </c>
      <c r="B9" s="149"/>
      <c r="C9" s="145">
        <v>640491.92700000003</v>
      </c>
      <c r="D9" s="145">
        <v>239.77699999999999</v>
      </c>
      <c r="E9" s="145">
        <v>39</v>
      </c>
      <c r="F9" s="145">
        <v>255</v>
      </c>
      <c r="G9" s="145">
        <v>0</v>
      </c>
      <c r="H9" s="145">
        <v>255</v>
      </c>
      <c r="J9" s="145">
        <f>Q1-D9</f>
        <v>13.004000000000019</v>
      </c>
      <c r="O9" s="145" t="s">
        <v>330</v>
      </c>
      <c r="P9" s="145">
        <v>640449.84100000001</v>
      </c>
      <c r="Q9" s="145">
        <v>252.75700000000001</v>
      </c>
      <c r="R9" s="145">
        <v>225</v>
      </c>
      <c r="S9" s="145">
        <v>255</v>
      </c>
      <c r="T9" s="145">
        <v>0</v>
      </c>
      <c r="U9" s="145">
        <v>255</v>
      </c>
    </row>
    <row r="10" spans="1:21" x14ac:dyDescent="0.15">
      <c r="J10" s="146">
        <f>AVERAGE(J2:J9)</f>
        <v>14.136375000000005</v>
      </c>
      <c r="N10" s="145">
        <v>20191106</v>
      </c>
      <c r="O10" s="145" t="s">
        <v>395</v>
      </c>
      <c r="P10" s="145">
        <v>640135.43400000001</v>
      </c>
      <c r="Q10" s="145">
        <v>251.25</v>
      </c>
      <c r="R10" s="145">
        <v>74</v>
      </c>
      <c r="S10" s="145">
        <v>255</v>
      </c>
      <c r="T10" s="145">
        <v>0</v>
      </c>
      <c r="U10" s="145">
        <v>255</v>
      </c>
    </row>
    <row r="11" spans="1:21" x14ac:dyDescent="0.15">
      <c r="A11" s="145" t="s">
        <v>331</v>
      </c>
      <c r="B11" s="149" t="s">
        <v>335</v>
      </c>
      <c r="C11" s="145">
        <v>640440.98199999996</v>
      </c>
      <c r="D11" s="145">
        <v>240.52699999999999</v>
      </c>
      <c r="E11" s="145">
        <v>44</v>
      </c>
      <c r="F11" s="145">
        <v>255</v>
      </c>
      <c r="G11" s="145">
        <v>0</v>
      </c>
      <c r="H11" s="145">
        <v>255</v>
      </c>
      <c r="J11" s="145">
        <f>Q2-D11</f>
        <v>12.229000000000013</v>
      </c>
      <c r="N11" s="145">
        <v>20191106</v>
      </c>
      <c r="O11" s="145" t="s">
        <v>330</v>
      </c>
      <c r="P11" s="145">
        <v>640166.86399999994</v>
      </c>
      <c r="Q11" s="145">
        <v>251.50899999999999</v>
      </c>
      <c r="R11" s="145">
        <v>233</v>
      </c>
      <c r="S11" s="145">
        <v>255</v>
      </c>
      <c r="T11" s="145">
        <v>0</v>
      </c>
      <c r="U11" s="145">
        <v>255</v>
      </c>
    </row>
    <row r="12" spans="1:21" x14ac:dyDescent="0.15">
      <c r="A12" s="145" t="s">
        <v>332</v>
      </c>
      <c r="B12" s="149"/>
      <c r="C12" s="145">
        <v>640440.98199999996</v>
      </c>
      <c r="D12" s="145">
        <v>237.10400000000001</v>
      </c>
      <c r="E12" s="145">
        <v>64</v>
      </c>
      <c r="F12" s="145">
        <v>255</v>
      </c>
      <c r="G12" s="145">
        <v>0</v>
      </c>
      <c r="H12" s="145">
        <v>255</v>
      </c>
      <c r="J12" s="145">
        <f>Q2-D12</f>
        <v>15.651999999999987</v>
      </c>
      <c r="N12" s="145">
        <v>20191106</v>
      </c>
      <c r="O12" s="145" t="s">
        <v>393</v>
      </c>
      <c r="P12" s="145">
        <v>640182.35900000005</v>
      </c>
      <c r="Q12" s="145">
        <v>251.33500000000001</v>
      </c>
      <c r="R12" s="145">
        <v>208</v>
      </c>
      <c r="S12" s="145">
        <v>255</v>
      </c>
      <c r="T12" s="145">
        <v>0</v>
      </c>
      <c r="U12" s="145">
        <v>255</v>
      </c>
    </row>
    <row r="13" spans="1:21" x14ac:dyDescent="0.15">
      <c r="A13" s="145" t="s">
        <v>333</v>
      </c>
      <c r="B13" s="149" t="s">
        <v>328</v>
      </c>
      <c r="C13" s="145">
        <v>640451.17000000004</v>
      </c>
      <c r="D13" s="145">
        <v>236.75</v>
      </c>
      <c r="E13" s="145">
        <v>45</v>
      </c>
      <c r="F13" s="145">
        <v>255</v>
      </c>
      <c r="G13" s="145">
        <v>0</v>
      </c>
      <c r="H13" s="145">
        <v>255</v>
      </c>
      <c r="J13" s="145">
        <f>Q3-D13</f>
        <v>15.97399999999999</v>
      </c>
      <c r="N13" s="145">
        <v>20191106</v>
      </c>
      <c r="O13" s="145" t="s">
        <v>396</v>
      </c>
      <c r="P13" s="145">
        <v>640164.20900000003</v>
      </c>
      <c r="Q13" s="145">
        <v>251.328</v>
      </c>
      <c r="R13" s="145">
        <v>235</v>
      </c>
      <c r="S13" s="145">
        <v>255</v>
      </c>
      <c r="T13" s="145">
        <v>0</v>
      </c>
      <c r="U13" s="145">
        <v>255</v>
      </c>
    </row>
    <row r="14" spans="1:21" x14ac:dyDescent="0.15">
      <c r="A14" s="145" t="s">
        <v>334</v>
      </c>
      <c r="B14" s="149"/>
      <c r="C14" s="145">
        <v>640451.17000000004</v>
      </c>
      <c r="D14" s="145">
        <v>240.77</v>
      </c>
      <c r="E14" s="145">
        <v>55</v>
      </c>
      <c r="F14" s="145">
        <v>255</v>
      </c>
      <c r="G14" s="145">
        <v>0</v>
      </c>
      <c r="H14" s="145">
        <v>255</v>
      </c>
      <c r="J14" s="145">
        <f>Q3-D14</f>
        <v>11.953999999999979</v>
      </c>
      <c r="N14" s="145">
        <v>20191106</v>
      </c>
      <c r="O14" s="145" t="s">
        <v>389</v>
      </c>
      <c r="P14" s="145">
        <v>640195.19799999997</v>
      </c>
      <c r="Q14" s="145">
        <v>251.363</v>
      </c>
      <c r="R14" s="145">
        <v>35</v>
      </c>
      <c r="S14" s="145">
        <v>255</v>
      </c>
      <c r="T14" s="145">
        <v>0</v>
      </c>
      <c r="U14" s="145">
        <v>255</v>
      </c>
    </row>
    <row r="15" spans="1:21" x14ac:dyDescent="0.15">
      <c r="A15" s="145" t="s">
        <v>336</v>
      </c>
      <c r="B15" s="149" t="s">
        <v>329</v>
      </c>
      <c r="C15" s="145">
        <v>640490.598</v>
      </c>
      <c r="D15" s="145">
        <v>240.917</v>
      </c>
      <c r="E15" s="145">
        <v>65</v>
      </c>
      <c r="F15" s="145">
        <v>255</v>
      </c>
      <c r="G15" s="145">
        <v>0</v>
      </c>
      <c r="H15" s="145">
        <v>255</v>
      </c>
      <c r="J15" s="145">
        <f>Q4-D15</f>
        <v>11.859000000000009</v>
      </c>
      <c r="N15" s="145">
        <v>20191106</v>
      </c>
      <c r="O15" s="145" t="s">
        <v>390</v>
      </c>
      <c r="P15" s="145">
        <v>640187.67200000002</v>
      </c>
      <c r="Q15" s="145">
        <v>251.428</v>
      </c>
      <c r="R15" s="145">
        <v>237</v>
      </c>
      <c r="S15" s="145">
        <v>255</v>
      </c>
      <c r="T15" s="145">
        <v>0</v>
      </c>
      <c r="U15" s="145">
        <v>255</v>
      </c>
    </row>
    <row r="16" spans="1:21" x14ac:dyDescent="0.15">
      <c r="A16" s="145" t="s">
        <v>337</v>
      </c>
      <c r="B16" s="149"/>
      <c r="C16" s="145">
        <v>640490.598</v>
      </c>
      <c r="D16" s="145">
        <v>235.84700000000001</v>
      </c>
      <c r="E16" s="145">
        <v>49</v>
      </c>
      <c r="F16" s="145">
        <v>255</v>
      </c>
      <c r="G16" s="145">
        <v>0</v>
      </c>
      <c r="H16" s="145">
        <v>255</v>
      </c>
      <c r="J16" s="145">
        <f>Q4-D16</f>
        <v>16.929000000000002</v>
      </c>
      <c r="N16" s="145">
        <v>20191106</v>
      </c>
      <c r="O16" s="145" t="s">
        <v>397</v>
      </c>
      <c r="P16" s="145">
        <v>640183.24399999995</v>
      </c>
      <c r="Q16" s="145">
        <v>251.309</v>
      </c>
      <c r="R16" s="145">
        <v>46</v>
      </c>
      <c r="S16" s="145">
        <v>255</v>
      </c>
      <c r="T16" s="145">
        <v>0</v>
      </c>
      <c r="U16" s="145">
        <v>255</v>
      </c>
    </row>
    <row r="17" spans="1:21" x14ac:dyDescent="0.15">
      <c r="A17" s="145" t="s">
        <v>398</v>
      </c>
      <c r="B17" s="149" t="s">
        <v>326</v>
      </c>
      <c r="C17" s="145">
        <v>640491.92700000003</v>
      </c>
      <c r="D17" s="145">
        <v>238.267</v>
      </c>
      <c r="E17" s="145">
        <v>37</v>
      </c>
      <c r="F17" s="145">
        <v>255</v>
      </c>
      <c r="G17" s="145">
        <v>0</v>
      </c>
      <c r="H17" s="145">
        <v>255</v>
      </c>
      <c r="J17" s="150">
        <f>Q1-D17</f>
        <v>14.51400000000001</v>
      </c>
      <c r="N17" s="145">
        <v>20191106</v>
      </c>
      <c r="O17" s="145" t="s">
        <v>399</v>
      </c>
      <c r="P17" s="145">
        <v>640153.58400000003</v>
      </c>
      <c r="Q17" s="145">
        <v>251.27099999999999</v>
      </c>
      <c r="R17" s="145">
        <v>227</v>
      </c>
      <c r="S17" s="145">
        <v>255</v>
      </c>
      <c r="T17" s="145">
        <v>0</v>
      </c>
      <c r="U17" s="145">
        <v>255</v>
      </c>
    </row>
    <row r="18" spans="1:21" x14ac:dyDescent="0.15">
      <c r="A18" s="145" t="s">
        <v>400</v>
      </c>
      <c r="B18" s="149"/>
      <c r="C18" s="145">
        <v>640491.92700000003</v>
      </c>
      <c r="D18" s="145">
        <v>238.786</v>
      </c>
      <c r="E18" s="145">
        <v>51</v>
      </c>
      <c r="F18" s="145">
        <v>255</v>
      </c>
      <c r="G18" s="145">
        <v>0</v>
      </c>
      <c r="H18" s="145">
        <v>255</v>
      </c>
      <c r="J18" s="145">
        <f>Q1-D18</f>
        <v>13.995000000000005</v>
      </c>
    </row>
    <row r="19" spans="1:21" x14ac:dyDescent="0.15">
      <c r="J19" s="146">
        <f>AVERAGE(J11:J18)</f>
        <v>14.138249999999999</v>
      </c>
    </row>
    <row r="20" spans="1:21" x14ac:dyDescent="0.15">
      <c r="A20" s="145" t="s">
        <v>339</v>
      </c>
      <c r="B20" s="149" t="s">
        <v>389</v>
      </c>
      <c r="C20" s="145">
        <v>640465.78899999999</v>
      </c>
      <c r="D20" s="145">
        <v>242.01400000000001</v>
      </c>
      <c r="E20" s="145">
        <v>37</v>
      </c>
      <c r="F20" s="145">
        <v>255</v>
      </c>
      <c r="G20" s="145">
        <v>0</v>
      </c>
      <c r="H20" s="145">
        <v>255</v>
      </c>
      <c r="J20" s="145">
        <f>Q5-D20</f>
        <v>10.790999999999997</v>
      </c>
    </row>
    <row r="21" spans="1:21" x14ac:dyDescent="0.15">
      <c r="A21" s="145" t="s">
        <v>340</v>
      </c>
      <c r="B21" s="149"/>
      <c r="C21" s="145">
        <v>640465.78899999999</v>
      </c>
      <c r="D21" s="145">
        <v>243.81</v>
      </c>
      <c r="E21" s="145">
        <v>38</v>
      </c>
      <c r="F21" s="145">
        <v>255</v>
      </c>
      <c r="G21" s="145">
        <v>0</v>
      </c>
      <c r="H21" s="145">
        <v>255</v>
      </c>
      <c r="J21" s="145">
        <f>Q5-D21</f>
        <v>8.9950000000000045</v>
      </c>
    </row>
    <row r="22" spans="1:21" x14ac:dyDescent="0.15">
      <c r="A22" s="145" t="s">
        <v>341</v>
      </c>
      <c r="B22" s="149" t="s">
        <v>390</v>
      </c>
      <c r="C22" s="145">
        <v>640462.68799999997</v>
      </c>
      <c r="D22" s="145">
        <v>241.18299999999999</v>
      </c>
      <c r="E22" s="145">
        <v>36</v>
      </c>
      <c r="F22" s="145">
        <v>255</v>
      </c>
      <c r="G22" s="145">
        <v>0</v>
      </c>
      <c r="H22" s="145">
        <v>255</v>
      </c>
      <c r="J22" s="145">
        <f>Q6-D22</f>
        <v>11.551000000000016</v>
      </c>
    </row>
    <row r="23" spans="1:21" x14ac:dyDescent="0.15">
      <c r="A23" s="145" t="s">
        <v>342</v>
      </c>
      <c r="B23" s="149"/>
      <c r="C23" s="145">
        <v>640462.68799999997</v>
      </c>
      <c r="D23" s="145">
        <v>242.786</v>
      </c>
      <c r="E23" s="145">
        <v>39</v>
      </c>
      <c r="F23" s="145">
        <v>255</v>
      </c>
      <c r="G23" s="145">
        <v>0</v>
      </c>
      <c r="H23" s="145">
        <v>255</v>
      </c>
      <c r="J23" s="145">
        <f>Q6-D23</f>
        <v>9.9480000000000075</v>
      </c>
    </row>
    <row r="24" spans="1:21" x14ac:dyDescent="0.15">
      <c r="A24" s="145" t="s">
        <v>343</v>
      </c>
      <c r="B24" s="149" t="s">
        <v>391</v>
      </c>
      <c r="C24" s="145">
        <v>640427.25</v>
      </c>
      <c r="D24" s="145">
        <v>241.94800000000001</v>
      </c>
      <c r="E24" s="145">
        <v>48</v>
      </c>
      <c r="F24" s="145">
        <v>255</v>
      </c>
      <c r="G24" s="145">
        <v>0</v>
      </c>
      <c r="H24" s="145">
        <v>255</v>
      </c>
      <c r="J24" s="145">
        <f>Q7-D24</f>
        <v>10.804999999999978</v>
      </c>
    </row>
    <row r="25" spans="1:21" x14ac:dyDescent="0.15">
      <c r="A25" s="145" t="s">
        <v>344</v>
      </c>
      <c r="B25" s="149"/>
      <c r="C25" s="145">
        <v>640427.25</v>
      </c>
      <c r="D25" s="145">
        <v>240.01</v>
      </c>
      <c r="E25" s="145">
        <v>37</v>
      </c>
      <c r="F25" s="145">
        <v>255</v>
      </c>
      <c r="G25" s="145">
        <v>0</v>
      </c>
      <c r="H25" s="145">
        <v>255</v>
      </c>
      <c r="J25" s="145">
        <f>Q7-D25</f>
        <v>12.742999999999995</v>
      </c>
    </row>
    <row r="26" spans="1:21" x14ac:dyDescent="0.15">
      <c r="A26" s="145" t="s">
        <v>345</v>
      </c>
      <c r="B26" s="149" t="s">
        <v>393</v>
      </c>
      <c r="C26" s="145">
        <v>640508.76300000004</v>
      </c>
      <c r="D26" s="145">
        <v>241.13</v>
      </c>
      <c r="E26" s="145">
        <v>40</v>
      </c>
      <c r="F26" s="145">
        <v>255</v>
      </c>
      <c r="G26" s="145">
        <v>0</v>
      </c>
      <c r="H26" s="145">
        <v>255</v>
      </c>
      <c r="J26" s="145">
        <f>Q8-D26</f>
        <v>11.605999999999995</v>
      </c>
    </row>
    <row r="27" spans="1:21" x14ac:dyDescent="0.15">
      <c r="A27" s="145" t="s">
        <v>346</v>
      </c>
      <c r="B27" s="149"/>
      <c r="C27" s="145">
        <v>640508.76300000004</v>
      </c>
      <c r="D27" s="145">
        <v>240.09</v>
      </c>
      <c r="E27" s="145">
        <v>34</v>
      </c>
      <c r="F27" s="145">
        <v>255</v>
      </c>
      <c r="G27" s="145">
        <v>0</v>
      </c>
      <c r="H27" s="145">
        <v>255</v>
      </c>
      <c r="J27" s="145">
        <f>Q8-D27</f>
        <v>12.645999999999987</v>
      </c>
    </row>
    <row r="28" spans="1:21" x14ac:dyDescent="0.15">
      <c r="A28" s="145" t="s">
        <v>347</v>
      </c>
      <c r="B28" s="149" t="s">
        <v>330</v>
      </c>
      <c r="C28" s="145">
        <v>640449.84100000001</v>
      </c>
      <c r="D28" s="145">
        <v>241.673</v>
      </c>
      <c r="E28" s="145">
        <v>33</v>
      </c>
      <c r="F28" s="145">
        <v>255</v>
      </c>
      <c r="G28" s="145">
        <v>0</v>
      </c>
      <c r="H28" s="145">
        <v>255</v>
      </c>
      <c r="J28" s="145">
        <f>Q9-D28</f>
        <v>11.084000000000003</v>
      </c>
    </row>
    <row r="29" spans="1:21" x14ac:dyDescent="0.15">
      <c r="A29" s="145" t="s">
        <v>401</v>
      </c>
      <c r="B29" s="149"/>
      <c r="C29" s="145">
        <v>640449.84100000001</v>
      </c>
      <c r="D29" s="145">
        <v>243.34700000000001</v>
      </c>
      <c r="E29" s="145">
        <v>40</v>
      </c>
      <c r="F29" s="145">
        <v>255</v>
      </c>
      <c r="G29" s="145">
        <v>0</v>
      </c>
      <c r="H29" s="145">
        <v>255</v>
      </c>
      <c r="J29" s="145">
        <f>Q9-D29</f>
        <v>9.4099999999999966</v>
      </c>
    </row>
    <row r="30" spans="1:21" x14ac:dyDescent="0.15">
      <c r="B30" s="148"/>
      <c r="J30" s="146">
        <f>AVERAGE(J20:J29)</f>
        <v>10.957899999999999</v>
      </c>
    </row>
    <row r="31" spans="1:21" x14ac:dyDescent="0.15">
      <c r="B31" s="148"/>
    </row>
    <row r="32" spans="1:21" x14ac:dyDescent="0.15">
      <c r="B32" s="148"/>
    </row>
    <row r="33" spans="1:10" x14ac:dyDescent="0.15">
      <c r="A33" s="145" t="s">
        <v>348</v>
      </c>
      <c r="B33" s="145" t="s">
        <v>389</v>
      </c>
      <c r="C33" s="145">
        <v>640465.78899999999</v>
      </c>
      <c r="D33" s="145">
        <v>234.29400000000001</v>
      </c>
      <c r="E33" s="145">
        <v>115</v>
      </c>
      <c r="F33" s="145">
        <v>255</v>
      </c>
      <c r="G33" s="145">
        <v>0</v>
      </c>
      <c r="H33" s="145">
        <v>255</v>
      </c>
      <c r="J33" s="145">
        <f>Q5-D33</f>
        <v>18.510999999999996</v>
      </c>
    </row>
    <row r="34" spans="1:10" x14ac:dyDescent="0.15">
      <c r="A34" s="145" t="s">
        <v>349</v>
      </c>
      <c r="B34" s="145" t="s">
        <v>390</v>
      </c>
      <c r="C34" s="145">
        <v>640462.68799999997</v>
      </c>
      <c r="D34" s="145">
        <v>235.73</v>
      </c>
      <c r="E34" s="145">
        <v>42</v>
      </c>
      <c r="F34" s="145">
        <v>255</v>
      </c>
      <c r="G34" s="145">
        <v>0</v>
      </c>
      <c r="H34" s="145">
        <v>255</v>
      </c>
      <c r="J34" s="145">
        <f>Q6-D34</f>
        <v>17.004000000000019</v>
      </c>
    </row>
    <row r="35" spans="1:10" x14ac:dyDescent="0.15">
      <c r="A35" s="145" t="s">
        <v>350</v>
      </c>
      <c r="B35" s="145" t="s">
        <v>391</v>
      </c>
      <c r="C35" s="145">
        <v>640427.25</v>
      </c>
      <c r="D35" s="145">
        <v>235.69900000000001</v>
      </c>
      <c r="E35" s="145">
        <v>53</v>
      </c>
      <c r="F35" s="145">
        <v>255</v>
      </c>
      <c r="G35" s="145">
        <v>0</v>
      </c>
      <c r="H35" s="145">
        <v>255</v>
      </c>
      <c r="J35" s="145">
        <f>Q7-D35</f>
        <v>17.053999999999974</v>
      </c>
    </row>
    <row r="36" spans="1:10" x14ac:dyDescent="0.15">
      <c r="A36" s="145" t="s">
        <v>351</v>
      </c>
      <c r="B36" s="145" t="s">
        <v>393</v>
      </c>
      <c r="C36" s="145">
        <v>640508.76300000004</v>
      </c>
      <c r="D36" s="145">
        <v>236.04599999999999</v>
      </c>
      <c r="E36" s="145">
        <v>49</v>
      </c>
      <c r="F36" s="145">
        <v>255</v>
      </c>
      <c r="G36" s="145">
        <v>0</v>
      </c>
      <c r="H36" s="145">
        <v>255</v>
      </c>
      <c r="J36" s="145">
        <f>Q8-D36</f>
        <v>16.689999999999998</v>
      </c>
    </row>
    <row r="37" spans="1:10" x14ac:dyDescent="0.15">
      <c r="A37" s="145" t="s">
        <v>352</v>
      </c>
      <c r="B37" s="145" t="s">
        <v>330</v>
      </c>
      <c r="C37" s="145">
        <v>640449.84100000001</v>
      </c>
      <c r="D37" s="145">
        <v>237.75700000000001</v>
      </c>
      <c r="E37" s="145">
        <v>90</v>
      </c>
      <c r="F37" s="145">
        <v>255</v>
      </c>
      <c r="G37" s="145">
        <v>0</v>
      </c>
      <c r="H37" s="145">
        <v>255</v>
      </c>
      <c r="J37" s="145">
        <f>Q9-D37</f>
        <v>15</v>
      </c>
    </row>
    <row r="38" spans="1:10" x14ac:dyDescent="0.15">
      <c r="J38" s="146">
        <f>AVERAGE(J33:J37)</f>
        <v>16.851799999999997</v>
      </c>
    </row>
    <row r="40" spans="1:10" x14ac:dyDescent="0.15">
      <c r="A40" s="145" t="s">
        <v>353</v>
      </c>
      <c r="B40" s="149" t="s">
        <v>389</v>
      </c>
      <c r="C40" s="145">
        <v>640465.78899999999</v>
      </c>
      <c r="D40" s="145">
        <v>241.82499999999999</v>
      </c>
      <c r="E40" s="145">
        <v>37</v>
      </c>
      <c r="F40" s="145">
        <v>255</v>
      </c>
      <c r="G40" s="145">
        <v>0</v>
      </c>
      <c r="H40" s="145">
        <v>255</v>
      </c>
      <c r="J40" s="145">
        <f>Q5-D40</f>
        <v>10.980000000000018</v>
      </c>
    </row>
    <row r="41" spans="1:10" x14ac:dyDescent="0.15">
      <c r="A41" s="145" t="s">
        <v>354</v>
      </c>
      <c r="B41" s="149"/>
      <c r="C41" s="145">
        <v>640465.78899999999</v>
      </c>
      <c r="D41" s="145">
        <v>243.2</v>
      </c>
      <c r="E41" s="145">
        <v>47</v>
      </c>
      <c r="F41" s="145">
        <v>255</v>
      </c>
      <c r="G41" s="145">
        <v>0</v>
      </c>
      <c r="H41" s="145">
        <v>255</v>
      </c>
      <c r="J41" s="145">
        <f>Q5-D41</f>
        <v>9.6050000000000182</v>
      </c>
    </row>
    <row r="42" spans="1:10" x14ac:dyDescent="0.15">
      <c r="A42" s="145" t="s">
        <v>355</v>
      </c>
      <c r="B42" s="149" t="s">
        <v>390</v>
      </c>
      <c r="C42" s="145">
        <v>640462.68799999997</v>
      </c>
      <c r="D42" s="145">
        <v>242.458</v>
      </c>
      <c r="E42" s="145">
        <v>50</v>
      </c>
      <c r="F42" s="145">
        <v>255</v>
      </c>
      <c r="G42" s="145">
        <v>0</v>
      </c>
      <c r="H42" s="145">
        <v>255</v>
      </c>
      <c r="J42" s="145">
        <f>Q6-D42</f>
        <v>10.27600000000001</v>
      </c>
    </row>
    <row r="43" spans="1:10" x14ac:dyDescent="0.15">
      <c r="A43" s="145" t="s">
        <v>356</v>
      </c>
      <c r="B43" s="149"/>
      <c r="C43" s="145">
        <v>640462.68799999997</v>
      </c>
      <c r="D43" s="145">
        <v>242.01</v>
      </c>
      <c r="E43" s="145">
        <v>54</v>
      </c>
      <c r="F43" s="145">
        <v>255</v>
      </c>
      <c r="G43" s="145">
        <v>0</v>
      </c>
      <c r="H43" s="145">
        <v>255</v>
      </c>
      <c r="J43" s="145">
        <f>Q6-D43</f>
        <v>10.724000000000018</v>
      </c>
    </row>
    <row r="44" spans="1:10" x14ac:dyDescent="0.15">
      <c r="A44" s="145" t="s">
        <v>357</v>
      </c>
      <c r="B44" s="149" t="s">
        <v>391</v>
      </c>
      <c r="C44" s="145">
        <v>640427.25</v>
      </c>
      <c r="D44" s="145">
        <v>244.81100000000001</v>
      </c>
      <c r="E44" s="145">
        <v>41</v>
      </c>
      <c r="F44" s="145">
        <v>255</v>
      </c>
      <c r="G44" s="145">
        <v>0</v>
      </c>
      <c r="H44" s="145">
        <v>255</v>
      </c>
      <c r="J44" s="145">
        <f>Q7-D44</f>
        <v>7.9419999999999789</v>
      </c>
    </row>
    <row r="45" spans="1:10" x14ac:dyDescent="0.15">
      <c r="A45" s="145" t="s">
        <v>358</v>
      </c>
      <c r="B45" s="149"/>
      <c r="C45" s="145">
        <v>640427.25</v>
      </c>
      <c r="D45" s="145">
        <v>242.50899999999999</v>
      </c>
      <c r="E45" s="145">
        <v>46</v>
      </c>
      <c r="F45" s="145">
        <v>255</v>
      </c>
      <c r="G45" s="145">
        <v>0</v>
      </c>
      <c r="H45" s="145">
        <v>255</v>
      </c>
      <c r="J45" s="145">
        <f>Q7-D45</f>
        <v>10.244</v>
      </c>
    </row>
    <row r="46" spans="1:10" x14ac:dyDescent="0.15">
      <c r="A46" s="145" t="s">
        <v>359</v>
      </c>
      <c r="B46" s="149" t="s">
        <v>393</v>
      </c>
      <c r="C46" s="145">
        <v>640508.76300000004</v>
      </c>
      <c r="D46" s="145">
        <v>245.274</v>
      </c>
      <c r="E46" s="145">
        <v>47</v>
      </c>
      <c r="F46" s="145">
        <v>255</v>
      </c>
      <c r="G46" s="145">
        <v>0</v>
      </c>
      <c r="H46" s="145">
        <v>255</v>
      </c>
      <c r="J46" s="145">
        <f>Q8-D46</f>
        <v>7.4619999999999891</v>
      </c>
    </row>
    <row r="47" spans="1:10" x14ac:dyDescent="0.15">
      <c r="A47" s="145" t="s">
        <v>360</v>
      </c>
      <c r="B47" s="149"/>
      <c r="C47" s="145">
        <v>640508.76300000004</v>
      </c>
      <c r="D47" s="145">
        <v>244.172</v>
      </c>
      <c r="E47" s="145">
        <v>50</v>
      </c>
      <c r="F47" s="145">
        <v>255</v>
      </c>
      <c r="G47" s="145">
        <v>0</v>
      </c>
      <c r="H47" s="145">
        <v>255</v>
      </c>
      <c r="J47" s="145">
        <f>Q8-D47</f>
        <v>8.563999999999993</v>
      </c>
    </row>
    <row r="48" spans="1:10" x14ac:dyDescent="0.15">
      <c r="A48" s="145" t="s">
        <v>361</v>
      </c>
      <c r="B48" s="149" t="s">
        <v>330</v>
      </c>
      <c r="C48" s="145">
        <v>640449.84100000001</v>
      </c>
      <c r="D48" s="145">
        <v>245.04400000000001</v>
      </c>
      <c r="E48" s="145">
        <v>48</v>
      </c>
      <c r="F48" s="145">
        <v>255</v>
      </c>
      <c r="G48" s="145">
        <v>0</v>
      </c>
      <c r="H48" s="145">
        <v>255</v>
      </c>
      <c r="J48" s="145">
        <f>Q9-D48</f>
        <v>7.7129999999999939</v>
      </c>
    </row>
    <row r="49" spans="1:10" x14ac:dyDescent="0.15">
      <c r="A49" s="145" t="s">
        <v>362</v>
      </c>
      <c r="B49" s="149"/>
      <c r="C49" s="145">
        <v>640449.84100000001</v>
      </c>
      <c r="D49" s="145">
        <v>243.369</v>
      </c>
      <c r="E49" s="145">
        <v>86</v>
      </c>
      <c r="F49" s="145">
        <v>255</v>
      </c>
      <c r="G49" s="145">
        <v>0</v>
      </c>
      <c r="H49" s="145">
        <v>255</v>
      </c>
      <c r="J49" s="145">
        <f>Q9-D49</f>
        <v>9.3880000000000052</v>
      </c>
    </row>
    <row r="50" spans="1:10" x14ac:dyDescent="0.15">
      <c r="B50" s="148"/>
      <c r="J50" s="146">
        <f>AVERAGE(J40:J49)</f>
        <v>9.2898000000000032</v>
      </c>
    </row>
    <row r="51" spans="1:10" x14ac:dyDescent="0.15">
      <c r="B51" s="148"/>
    </row>
    <row r="52" spans="1:10" x14ac:dyDescent="0.15">
      <c r="A52" s="145" t="s">
        <v>363</v>
      </c>
      <c r="B52" s="145" t="s">
        <v>389</v>
      </c>
      <c r="C52" s="145">
        <v>640465.78899999999</v>
      </c>
      <c r="D52" s="145">
        <v>241.70599999999999</v>
      </c>
      <c r="E52" s="145">
        <v>76</v>
      </c>
      <c r="F52" s="145">
        <v>255</v>
      </c>
      <c r="G52" s="145">
        <v>0</v>
      </c>
      <c r="H52" s="145">
        <v>255</v>
      </c>
      <c r="J52" s="145">
        <f>Q5-D52</f>
        <v>11.099000000000018</v>
      </c>
    </row>
    <row r="53" spans="1:10" x14ac:dyDescent="0.15">
      <c r="A53" s="145" t="s">
        <v>364</v>
      </c>
      <c r="B53" s="145" t="s">
        <v>390</v>
      </c>
      <c r="C53" s="145">
        <v>640462.68799999997</v>
      </c>
      <c r="D53" s="145">
        <v>243.78700000000001</v>
      </c>
      <c r="E53" s="145">
        <v>36</v>
      </c>
      <c r="F53" s="145">
        <v>255</v>
      </c>
      <c r="G53" s="145">
        <v>0</v>
      </c>
      <c r="H53" s="145">
        <v>255</v>
      </c>
      <c r="J53" s="145">
        <f>Q6-D53</f>
        <v>8.9470000000000027</v>
      </c>
    </row>
    <row r="54" spans="1:10" x14ac:dyDescent="0.15">
      <c r="A54" s="145" t="s">
        <v>365</v>
      </c>
      <c r="B54" s="145" t="s">
        <v>391</v>
      </c>
      <c r="C54" s="145">
        <v>640427.25</v>
      </c>
      <c r="D54" s="145">
        <v>241.25399999999999</v>
      </c>
      <c r="E54" s="145">
        <v>64</v>
      </c>
      <c r="F54" s="145">
        <v>255</v>
      </c>
      <c r="G54" s="145">
        <v>0</v>
      </c>
      <c r="H54" s="145">
        <v>255</v>
      </c>
      <c r="J54" s="145">
        <f>Q7-D54</f>
        <v>11.498999999999995</v>
      </c>
    </row>
    <row r="55" spans="1:10" x14ac:dyDescent="0.15">
      <c r="A55" s="145" t="s">
        <v>366</v>
      </c>
      <c r="B55" s="149" t="s">
        <v>393</v>
      </c>
      <c r="C55" s="145">
        <v>640508.76300000004</v>
      </c>
      <c r="D55" s="145">
        <v>244.62200000000001</v>
      </c>
      <c r="E55" s="145">
        <v>50</v>
      </c>
      <c r="F55" s="145">
        <v>255</v>
      </c>
      <c r="G55" s="145">
        <v>0</v>
      </c>
      <c r="H55" s="145">
        <v>255</v>
      </c>
      <c r="J55" s="145">
        <f>Q8-D55</f>
        <v>8.1139999999999759</v>
      </c>
    </row>
    <row r="56" spans="1:10" x14ac:dyDescent="0.15">
      <c r="A56" s="145" t="s">
        <v>367</v>
      </c>
      <c r="B56" s="149"/>
      <c r="C56" s="145">
        <v>640508.76300000004</v>
      </c>
      <c r="D56" s="145">
        <v>242.28200000000001</v>
      </c>
      <c r="E56" s="145">
        <v>75</v>
      </c>
      <c r="F56" s="145">
        <v>255</v>
      </c>
      <c r="G56" s="145">
        <v>0</v>
      </c>
      <c r="H56" s="145">
        <v>255</v>
      </c>
      <c r="J56" s="145">
        <f>Q8-D56</f>
        <v>10.453999999999979</v>
      </c>
    </row>
    <row r="57" spans="1:10" x14ac:dyDescent="0.15">
      <c r="A57" s="145" t="s">
        <v>402</v>
      </c>
      <c r="B57" s="145" t="s">
        <v>330</v>
      </c>
      <c r="C57" s="145">
        <v>640449.84100000001</v>
      </c>
      <c r="D57" s="145">
        <v>243.435</v>
      </c>
      <c r="E57" s="145">
        <v>64</v>
      </c>
      <c r="F57" s="145">
        <v>255</v>
      </c>
      <c r="G57" s="145">
        <v>0</v>
      </c>
      <c r="H57" s="145">
        <v>255</v>
      </c>
      <c r="J57" s="145">
        <f>Q9-D57</f>
        <v>9.3220000000000027</v>
      </c>
    </row>
    <row r="58" spans="1:10" x14ac:dyDescent="0.15">
      <c r="J58" s="146">
        <f>AVERAGE(J52:J57)</f>
        <v>9.9058333333333284</v>
      </c>
    </row>
    <row r="60" spans="1:10" x14ac:dyDescent="0.15">
      <c r="A60" s="145" t="s">
        <v>368</v>
      </c>
      <c r="B60" s="145" t="s">
        <v>403</v>
      </c>
      <c r="C60" s="145">
        <v>640135.43400000001</v>
      </c>
      <c r="D60" s="145">
        <v>224.94900000000001</v>
      </c>
      <c r="E60" s="145">
        <v>63</v>
      </c>
      <c r="F60" s="145">
        <v>255</v>
      </c>
      <c r="G60" s="145">
        <v>0</v>
      </c>
      <c r="H60" s="145">
        <v>255</v>
      </c>
      <c r="J60" s="145">
        <f>Q10-D60</f>
        <v>26.300999999999988</v>
      </c>
    </row>
    <row r="61" spans="1:10" x14ac:dyDescent="0.15">
      <c r="A61" s="145" t="s">
        <v>370</v>
      </c>
      <c r="B61" s="145" t="s">
        <v>404</v>
      </c>
      <c r="C61" s="145">
        <v>640166.86399999994</v>
      </c>
      <c r="D61" s="145">
        <v>230.78800000000001</v>
      </c>
      <c r="E61" s="145">
        <v>63</v>
      </c>
      <c r="F61" s="145">
        <v>255</v>
      </c>
      <c r="G61" s="145">
        <v>0</v>
      </c>
      <c r="H61" s="145">
        <v>255</v>
      </c>
      <c r="J61" s="145">
        <f>Q11-D61</f>
        <v>20.720999999999975</v>
      </c>
    </row>
    <row r="62" spans="1:10" x14ac:dyDescent="0.15">
      <c r="A62" s="145" t="s">
        <v>372</v>
      </c>
      <c r="B62" s="145" t="s">
        <v>405</v>
      </c>
      <c r="C62" s="145">
        <v>640182.35900000005</v>
      </c>
      <c r="D62" s="145">
        <v>228.27099999999999</v>
      </c>
      <c r="E62" s="145">
        <v>59</v>
      </c>
      <c r="F62" s="145">
        <v>255</v>
      </c>
      <c r="G62" s="145">
        <v>0</v>
      </c>
      <c r="H62" s="145">
        <v>255</v>
      </c>
      <c r="J62" s="145">
        <f>Q12-D62</f>
        <v>23.064000000000021</v>
      </c>
    </row>
    <row r="63" spans="1:10" x14ac:dyDescent="0.15">
      <c r="J63" s="146">
        <f>AVERAGE(J60:J62)</f>
        <v>23.361999999999995</v>
      </c>
    </row>
    <row r="66" spans="1:10" x14ac:dyDescent="0.15">
      <c r="A66" s="145" t="s">
        <v>374</v>
      </c>
      <c r="B66" s="149" t="s">
        <v>406</v>
      </c>
      <c r="C66" s="145">
        <v>640164.20900000003</v>
      </c>
      <c r="D66" s="145">
        <v>240.19</v>
      </c>
      <c r="E66" s="145">
        <v>59</v>
      </c>
      <c r="F66" s="145">
        <v>255</v>
      </c>
      <c r="G66" s="145">
        <v>0</v>
      </c>
      <c r="H66" s="145">
        <v>255</v>
      </c>
      <c r="J66" s="145">
        <f>Q13-D66</f>
        <v>11.138000000000005</v>
      </c>
    </row>
    <row r="67" spans="1:10" x14ac:dyDescent="0.15">
      <c r="A67" s="145" t="s">
        <v>376</v>
      </c>
      <c r="B67" s="149"/>
      <c r="C67" s="145">
        <v>640164.20900000003</v>
      </c>
      <c r="D67" s="145">
        <v>241.506</v>
      </c>
      <c r="E67" s="145">
        <v>37</v>
      </c>
      <c r="F67" s="145">
        <v>255</v>
      </c>
      <c r="G67" s="145">
        <v>0</v>
      </c>
      <c r="H67" s="145">
        <v>255</v>
      </c>
      <c r="J67" s="145">
        <f>Q13-D67</f>
        <v>9.8220000000000027</v>
      </c>
    </row>
    <row r="68" spans="1:10" x14ac:dyDescent="0.15">
      <c r="A68" s="145" t="s">
        <v>377</v>
      </c>
      <c r="B68" s="149" t="s">
        <v>407</v>
      </c>
      <c r="C68" s="145">
        <v>640195.19799999997</v>
      </c>
      <c r="D68" s="145">
        <v>238.61199999999999</v>
      </c>
      <c r="E68" s="145">
        <v>91</v>
      </c>
      <c r="F68" s="145">
        <v>255</v>
      </c>
      <c r="G68" s="145">
        <v>0</v>
      </c>
      <c r="H68" s="145">
        <v>255</v>
      </c>
      <c r="J68" s="145">
        <f>Q14-D68</f>
        <v>12.751000000000005</v>
      </c>
    </row>
    <row r="69" spans="1:10" x14ac:dyDescent="0.15">
      <c r="A69" s="145" t="s">
        <v>379</v>
      </c>
      <c r="B69" s="149"/>
      <c r="C69" s="145">
        <v>640195.19799999997</v>
      </c>
      <c r="D69" s="145">
        <v>242.33699999999999</v>
      </c>
      <c r="E69" s="145">
        <v>125</v>
      </c>
      <c r="F69" s="145">
        <v>255</v>
      </c>
      <c r="G69" s="145">
        <v>0</v>
      </c>
      <c r="H69" s="145">
        <v>255</v>
      </c>
      <c r="J69" s="145">
        <f>Q14-D69</f>
        <v>9.0260000000000105</v>
      </c>
    </row>
    <row r="70" spans="1:10" x14ac:dyDescent="0.15">
      <c r="A70" s="145" t="s">
        <v>380</v>
      </c>
      <c r="B70" s="149" t="s">
        <v>408</v>
      </c>
      <c r="C70" s="145">
        <v>640187.67200000002</v>
      </c>
      <c r="D70" s="145">
        <v>240.50399999999999</v>
      </c>
      <c r="E70" s="145">
        <v>81</v>
      </c>
      <c r="F70" s="145">
        <v>255</v>
      </c>
      <c r="G70" s="145">
        <v>0</v>
      </c>
      <c r="H70" s="145">
        <v>255</v>
      </c>
      <c r="J70" s="145">
        <f>Q15-D70</f>
        <v>10.924000000000007</v>
      </c>
    </row>
    <row r="71" spans="1:10" x14ac:dyDescent="0.15">
      <c r="A71" s="145" t="s">
        <v>382</v>
      </c>
      <c r="B71" s="149"/>
      <c r="C71" s="145">
        <v>640187.67200000002</v>
      </c>
      <c r="D71" s="145">
        <v>240.892</v>
      </c>
      <c r="E71" s="145">
        <v>74</v>
      </c>
      <c r="F71" s="145">
        <v>255</v>
      </c>
      <c r="G71" s="145">
        <v>0</v>
      </c>
      <c r="H71" s="145">
        <v>255</v>
      </c>
      <c r="J71" s="145">
        <f>Q15-D71</f>
        <v>10.536000000000001</v>
      </c>
    </row>
    <row r="72" spans="1:10" x14ac:dyDescent="0.15">
      <c r="J72" s="146">
        <f>AVERAGE(J66:J71)</f>
        <v>10.699500000000006</v>
      </c>
    </row>
    <row r="74" spans="1:10" x14ac:dyDescent="0.15">
      <c r="A74" s="145" t="s">
        <v>383</v>
      </c>
      <c r="B74" s="149" t="s">
        <v>409</v>
      </c>
      <c r="C74" s="145">
        <v>640183.24399999995</v>
      </c>
      <c r="D74" s="145">
        <v>244.50899999999999</v>
      </c>
      <c r="E74" s="145">
        <v>48</v>
      </c>
      <c r="F74" s="145">
        <v>255</v>
      </c>
      <c r="G74" s="145">
        <v>0</v>
      </c>
      <c r="H74" s="145">
        <v>255</v>
      </c>
      <c r="J74" s="145">
        <f>Q16-D74</f>
        <v>6.8000000000000114</v>
      </c>
    </row>
    <row r="75" spans="1:10" x14ac:dyDescent="0.15">
      <c r="A75" s="145" t="s">
        <v>385</v>
      </c>
      <c r="B75" s="149"/>
      <c r="C75" s="145">
        <v>640183.24399999995</v>
      </c>
      <c r="D75" s="145">
        <v>245.12</v>
      </c>
      <c r="E75" s="145">
        <v>81</v>
      </c>
      <c r="F75" s="145">
        <v>255</v>
      </c>
      <c r="G75" s="145">
        <v>0</v>
      </c>
      <c r="H75" s="145">
        <v>255</v>
      </c>
      <c r="J75" s="145">
        <f>Q16-D75</f>
        <v>6.188999999999993</v>
      </c>
    </row>
    <row r="76" spans="1:10" x14ac:dyDescent="0.15">
      <c r="A76" s="145" t="s">
        <v>386</v>
      </c>
      <c r="B76" s="149" t="s">
        <v>410</v>
      </c>
      <c r="C76" s="145">
        <v>640153.58400000003</v>
      </c>
      <c r="D76" s="145">
        <v>245.773</v>
      </c>
      <c r="E76" s="145">
        <v>119</v>
      </c>
      <c r="F76" s="145">
        <v>255</v>
      </c>
      <c r="G76" s="145">
        <v>0</v>
      </c>
      <c r="H76" s="145">
        <v>255</v>
      </c>
      <c r="J76" s="145">
        <f>Q17-D76</f>
        <v>5.4979999999999905</v>
      </c>
    </row>
    <row r="77" spans="1:10" x14ac:dyDescent="0.15">
      <c r="A77" s="145" t="s">
        <v>388</v>
      </c>
      <c r="B77" s="149"/>
      <c r="C77" s="145">
        <v>640153.58400000003</v>
      </c>
      <c r="D77" s="145">
        <v>246.422</v>
      </c>
      <c r="E77" s="145">
        <v>81</v>
      </c>
      <c r="F77" s="145">
        <v>255</v>
      </c>
      <c r="G77" s="145">
        <v>0</v>
      </c>
      <c r="H77" s="145">
        <v>255</v>
      </c>
      <c r="J77" s="145">
        <f>Q17-D77</f>
        <v>4.8489999999999895</v>
      </c>
    </row>
    <row r="78" spans="1:10" x14ac:dyDescent="0.15">
      <c r="J78" s="146">
        <f>AVERAGE(J74:J77)</f>
        <v>5.8339999999999961</v>
      </c>
    </row>
  </sheetData>
  <mergeCells count="24">
    <mergeCell ref="B55:B56"/>
    <mergeCell ref="B66:B67"/>
    <mergeCell ref="B68:B69"/>
    <mergeCell ref="B70:B71"/>
    <mergeCell ref="B74:B75"/>
    <mergeCell ref="B76:B77"/>
    <mergeCell ref="B28:B29"/>
    <mergeCell ref="B40:B41"/>
    <mergeCell ref="B42:B43"/>
    <mergeCell ref="B44:B45"/>
    <mergeCell ref="B46:B47"/>
    <mergeCell ref="B48:B49"/>
    <mergeCell ref="B15:B16"/>
    <mergeCell ref="B17:B18"/>
    <mergeCell ref="B20:B21"/>
    <mergeCell ref="B22:B23"/>
    <mergeCell ref="B24:B25"/>
    <mergeCell ref="B26:B27"/>
    <mergeCell ref="B2:B3"/>
    <mergeCell ref="B4:B5"/>
    <mergeCell ref="B6:B7"/>
    <mergeCell ref="B8:B9"/>
    <mergeCell ref="B11:B12"/>
    <mergeCell ref="B13:B14"/>
  </mergeCells>
  <phoneticPr fontId="2" type="noConversion"/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"/>
  <sheetViews>
    <sheetView topLeftCell="A64" workbookViewId="0">
      <selection activeCell="E23" sqref="E23"/>
    </sheetView>
  </sheetViews>
  <sheetFormatPr defaultColWidth="9" defaultRowHeight="13.5" x14ac:dyDescent="0.15"/>
  <cols>
    <col min="1" max="1" width="14.125" style="145" customWidth="1"/>
    <col min="2" max="16384" width="9" style="145"/>
  </cols>
  <sheetData>
    <row r="1" spans="1:19" x14ac:dyDescent="0.15">
      <c r="C1" s="145" t="s">
        <v>312</v>
      </c>
      <c r="D1" s="145" t="s">
        <v>146</v>
      </c>
      <c r="E1" s="145" t="s">
        <v>313</v>
      </c>
      <c r="F1" s="145" t="s">
        <v>314</v>
      </c>
      <c r="H1" s="145" t="s">
        <v>315</v>
      </c>
      <c r="M1" s="145" t="s">
        <v>326</v>
      </c>
      <c r="N1" s="145">
        <v>640440.54</v>
      </c>
      <c r="O1" s="145">
        <v>252.78</v>
      </c>
      <c r="P1" s="145">
        <v>57</v>
      </c>
      <c r="Q1" s="145">
        <v>255</v>
      </c>
      <c r="R1" s="145">
        <v>0</v>
      </c>
      <c r="S1" s="145">
        <v>255</v>
      </c>
    </row>
    <row r="2" spans="1:19" x14ac:dyDescent="0.15">
      <c r="A2" s="145" t="s">
        <v>317</v>
      </c>
      <c r="B2" s="149" t="s">
        <v>320</v>
      </c>
      <c r="C2" s="145">
        <v>640454.71400000004</v>
      </c>
      <c r="D2" s="145">
        <v>239.91200000000001</v>
      </c>
      <c r="E2" s="145">
        <v>86</v>
      </c>
      <c r="F2" s="145">
        <v>255</v>
      </c>
      <c r="G2" s="145">
        <v>0</v>
      </c>
      <c r="H2" s="145">
        <v>255</v>
      </c>
      <c r="J2" s="145">
        <f>O2-D2</f>
        <v>12.776999999999987</v>
      </c>
      <c r="M2" s="145" t="s">
        <v>320</v>
      </c>
      <c r="N2" s="145">
        <v>640454.71400000004</v>
      </c>
      <c r="O2" s="145">
        <v>252.68899999999999</v>
      </c>
      <c r="P2" s="145">
        <v>43</v>
      </c>
      <c r="Q2" s="145">
        <v>255</v>
      </c>
      <c r="R2" s="145">
        <v>0</v>
      </c>
      <c r="S2" s="145">
        <v>255</v>
      </c>
    </row>
    <row r="3" spans="1:19" x14ac:dyDescent="0.15">
      <c r="A3" s="145" t="s">
        <v>319</v>
      </c>
      <c r="B3" s="149"/>
      <c r="C3" s="145">
        <v>640454.71400000004</v>
      </c>
      <c r="D3" s="145">
        <v>238.952</v>
      </c>
      <c r="E3" s="145">
        <v>39</v>
      </c>
      <c r="F3" s="145">
        <v>255</v>
      </c>
      <c r="G3" s="145">
        <v>0</v>
      </c>
      <c r="H3" s="145">
        <v>255</v>
      </c>
      <c r="J3" s="145">
        <f>O2-D3</f>
        <v>13.736999999999995</v>
      </c>
      <c r="M3" s="145" t="s">
        <v>338</v>
      </c>
      <c r="N3" s="145">
        <v>640412.18900000001</v>
      </c>
      <c r="O3" s="145">
        <v>252.55199999999999</v>
      </c>
      <c r="P3" s="145">
        <v>92</v>
      </c>
      <c r="Q3" s="145">
        <v>255</v>
      </c>
      <c r="R3" s="145">
        <v>0</v>
      </c>
      <c r="S3" s="145">
        <v>255</v>
      </c>
    </row>
    <row r="4" spans="1:19" x14ac:dyDescent="0.15">
      <c r="A4" s="145" t="s">
        <v>321</v>
      </c>
      <c r="B4" s="149" t="s">
        <v>338</v>
      </c>
      <c r="C4" s="145">
        <v>640412.18900000001</v>
      </c>
      <c r="D4" s="145">
        <v>241.49199999999999</v>
      </c>
      <c r="E4" s="145">
        <v>43</v>
      </c>
      <c r="F4" s="145">
        <v>255</v>
      </c>
      <c r="G4" s="145">
        <v>0</v>
      </c>
      <c r="H4" s="145">
        <v>255</v>
      </c>
      <c r="J4" s="145">
        <f>O3-D4</f>
        <v>11.060000000000002</v>
      </c>
      <c r="M4" s="145" t="s">
        <v>318</v>
      </c>
      <c r="N4" s="145">
        <v>640457.81599999999</v>
      </c>
      <c r="O4" s="145">
        <v>252.74700000000001</v>
      </c>
      <c r="P4" s="145">
        <v>58</v>
      </c>
      <c r="Q4" s="145">
        <v>255</v>
      </c>
      <c r="R4" s="145">
        <v>0</v>
      </c>
      <c r="S4" s="145">
        <v>255</v>
      </c>
    </row>
    <row r="5" spans="1:19" x14ac:dyDescent="0.15">
      <c r="A5" s="145" t="s">
        <v>323</v>
      </c>
      <c r="B5" s="149"/>
      <c r="C5" s="145">
        <v>640412.18900000001</v>
      </c>
      <c r="D5" s="145">
        <v>240.72399999999999</v>
      </c>
      <c r="E5" s="145">
        <v>62</v>
      </c>
      <c r="F5" s="145">
        <v>255</v>
      </c>
      <c r="G5" s="145">
        <v>0</v>
      </c>
      <c r="H5" s="145">
        <v>255</v>
      </c>
      <c r="J5" s="145">
        <f>O3-D5</f>
        <v>11.828000000000003</v>
      </c>
      <c r="M5" s="145" t="s">
        <v>329</v>
      </c>
      <c r="N5" s="145">
        <v>640444.52500000002</v>
      </c>
      <c r="O5" s="145">
        <v>252.631</v>
      </c>
      <c r="P5" s="145">
        <v>93</v>
      </c>
      <c r="Q5" s="145">
        <v>255</v>
      </c>
      <c r="R5" s="145">
        <v>0</v>
      </c>
      <c r="S5" s="145">
        <v>255</v>
      </c>
    </row>
    <row r="6" spans="1:19" x14ac:dyDescent="0.15">
      <c r="A6" s="145" t="s">
        <v>325</v>
      </c>
      <c r="B6" s="149" t="s">
        <v>318</v>
      </c>
      <c r="C6" s="145">
        <v>640457.81599999999</v>
      </c>
      <c r="D6" s="145">
        <v>239.75700000000001</v>
      </c>
      <c r="E6" s="145">
        <v>56</v>
      </c>
      <c r="F6" s="145">
        <v>255</v>
      </c>
      <c r="G6" s="145">
        <v>0</v>
      </c>
      <c r="H6" s="145">
        <v>255</v>
      </c>
      <c r="J6" s="145">
        <f>O4-D6</f>
        <v>12.990000000000009</v>
      </c>
      <c r="M6" s="145" t="s">
        <v>389</v>
      </c>
      <c r="N6" s="145">
        <v>640505.66200000001</v>
      </c>
      <c r="O6" s="145">
        <v>252.76400000000001</v>
      </c>
      <c r="P6" s="145">
        <v>38</v>
      </c>
      <c r="Q6" s="145">
        <v>255</v>
      </c>
      <c r="R6" s="145">
        <v>0</v>
      </c>
      <c r="S6" s="145">
        <v>255</v>
      </c>
    </row>
    <row r="7" spans="1:19" x14ac:dyDescent="0.15">
      <c r="A7" s="145" t="s">
        <v>327</v>
      </c>
      <c r="B7" s="149"/>
      <c r="C7" s="145">
        <v>640457.81599999999</v>
      </c>
      <c r="D7" s="145">
        <v>239.39500000000001</v>
      </c>
      <c r="E7" s="145">
        <v>68</v>
      </c>
      <c r="F7" s="145">
        <v>255</v>
      </c>
      <c r="G7" s="145">
        <v>0</v>
      </c>
      <c r="H7" s="145">
        <v>255</v>
      </c>
      <c r="J7" s="145">
        <f>O4-D7</f>
        <v>13.352000000000004</v>
      </c>
      <c r="M7" s="145" t="s">
        <v>390</v>
      </c>
      <c r="N7" s="145">
        <v>640425.92099999997</v>
      </c>
      <c r="O7" s="145">
        <v>252.80500000000001</v>
      </c>
      <c r="P7" s="145">
        <v>235</v>
      </c>
      <c r="Q7" s="145">
        <v>255</v>
      </c>
      <c r="R7" s="145">
        <v>0</v>
      </c>
      <c r="S7" s="145">
        <v>255</v>
      </c>
    </row>
    <row r="8" spans="1:19" x14ac:dyDescent="0.15">
      <c r="B8" s="148"/>
      <c r="J8" s="146">
        <f>AVERAGE(J2:J7)</f>
        <v>12.624000000000001</v>
      </c>
      <c r="M8" s="145" t="s">
        <v>411</v>
      </c>
      <c r="N8" s="145">
        <v>640486.16799999995</v>
      </c>
      <c r="O8" s="145">
        <v>252.81800000000001</v>
      </c>
      <c r="P8" s="145">
        <v>194</v>
      </c>
      <c r="Q8" s="145">
        <v>255</v>
      </c>
      <c r="R8" s="145">
        <v>0</v>
      </c>
      <c r="S8" s="145">
        <v>255</v>
      </c>
    </row>
    <row r="9" spans="1:19" x14ac:dyDescent="0.15">
      <c r="B9" s="148"/>
      <c r="M9" s="145" t="s">
        <v>328</v>
      </c>
      <c r="N9" s="145">
        <v>640481.73800000001</v>
      </c>
      <c r="O9" s="145">
        <v>252.751</v>
      </c>
      <c r="P9" s="145">
        <v>195</v>
      </c>
      <c r="Q9" s="145">
        <v>255</v>
      </c>
      <c r="R9" s="145">
        <v>0</v>
      </c>
      <c r="S9" s="145">
        <v>255</v>
      </c>
    </row>
    <row r="10" spans="1:19" x14ac:dyDescent="0.15">
      <c r="M10" s="145" t="s">
        <v>393</v>
      </c>
      <c r="N10" s="145">
        <v>640504.77599999995</v>
      </c>
      <c r="O10" s="145">
        <v>252.732</v>
      </c>
      <c r="P10" s="145">
        <v>122</v>
      </c>
      <c r="Q10" s="145">
        <v>255</v>
      </c>
      <c r="R10" s="145">
        <v>0</v>
      </c>
      <c r="S10" s="145">
        <v>255</v>
      </c>
    </row>
    <row r="11" spans="1:19" x14ac:dyDescent="0.15">
      <c r="A11" s="145" t="s">
        <v>331</v>
      </c>
      <c r="B11" s="149" t="s">
        <v>320</v>
      </c>
      <c r="C11" s="145">
        <v>640454.71400000004</v>
      </c>
      <c r="D11" s="145">
        <v>239.02</v>
      </c>
      <c r="E11" s="145">
        <v>99</v>
      </c>
      <c r="F11" s="145">
        <v>255</v>
      </c>
      <c r="G11" s="145">
        <v>0</v>
      </c>
      <c r="H11" s="145">
        <v>255</v>
      </c>
      <c r="J11" s="145">
        <f>O2-D11</f>
        <v>13.668999999999983</v>
      </c>
      <c r="M11" s="145" t="s">
        <v>412</v>
      </c>
      <c r="N11" s="145">
        <v>640438.76699999999</v>
      </c>
      <c r="O11" s="145">
        <v>252.78899999999999</v>
      </c>
      <c r="P11" s="145">
        <v>167</v>
      </c>
      <c r="Q11" s="145">
        <v>255</v>
      </c>
      <c r="R11" s="145">
        <v>0</v>
      </c>
      <c r="S11" s="145">
        <v>255</v>
      </c>
    </row>
    <row r="12" spans="1:19" x14ac:dyDescent="0.15">
      <c r="A12" s="145" t="s">
        <v>332</v>
      </c>
      <c r="B12" s="149"/>
      <c r="C12" s="145">
        <v>640454.71400000004</v>
      </c>
      <c r="D12" s="145">
        <v>238.274</v>
      </c>
      <c r="E12" s="145">
        <v>82</v>
      </c>
      <c r="F12" s="145">
        <v>255</v>
      </c>
      <c r="G12" s="145">
        <v>0</v>
      </c>
      <c r="H12" s="145">
        <v>255</v>
      </c>
      <c r="J12" s="145">
        <f>O2-D12</f>
        <v>14.414999999999992</v>
      </c>
      <c r="M12" s="145" t="s">
        <v>413</v>
      </c>
      <c r="N12" s="145">
        <v>640447.62600000005</v>
      </c>
      <c r="O12" s="145">
        <v>252.74100000000001</v>
      </c>
      <c r="P12" s="145">
        <v>218</v>
      </c>
      <c r="Q12" s="145">
        <v>255</v>
      </c>
      <c r="R12" s="145">
        <v>0</v>
      </c>
      <c r="S12" s="145">
        <v>255</v>
      </c>
    </row>
    <row r="13" spans="1:19" x14ac:dyDescent="0.15">
      <c r="A13" s="145" t="s">
        <v>333</v>
      </c>
      <c r="B13" s="149" t="s">
        <v>338</v>
      </c>
      <c r="C13" s="145">
        <v>640412.18900000001</v>
      </c>
      <c r="D13" s="145">
        <v>240.023</v>
      </c>
      <c r="E13" s="145">
        <v>37</v>
      </c>
      <c r="F13" s="145">
        <v>255</v>
      </c>
      <c r="G13" s="145">
        <v>0</v>
      </c>
      <c r="H13" s="145">
        <v>255</v>
      </c>
      <c r="J13" s="145">
        <f>O3-D13</f>
        <v>12.528999999999996</v>
      </c>
      <c r="M13" s="145" t="s">
        <v>391</v>
      </c>
      <c r="N13" s="145">
        <v>640385.17000000004</v>
      </c>
      <c r="O13" s="145">
        <v>252.767</v>
      </c>
      <c r="P13" s="145">
        <v>233</v>
      </c>
      <c r="Q13" s="145">
        <v>255</v>
      </c>
      <c r="R13" s="145">
        <v>0</v>
      </c>
      <c r="S13" s="145">
        <v>255</v>
      </c>
    </row>
    <row r="14" spans="1:19" x14ac:dyDescent="0.15">
      <c r="A14" s="145" t="s">
        <v>334</v>
      </c>
      <c r="B14" s="149"/>
      <c r="C14" s="145">
        <v>640412.18900000001</v>
      </c>
      <c r="D14" s="145">
        <v>240.19300000000001</v>
      </c>
      <c r="E14" s="145">
        <v>37</v>
      </c>
      <c r="F14" s="145">
        <v>255</v>
      </c>
      <c r="G14" s="145">
        <v>0</v>
      </c>
      <c r="H14" s="145">
        <v>255</v>
      </c>
      <c r="J14" s="145">
        <f>O3-D14</f>
        <v>12.35899999999998</v>
      </c>
      <c r="M14" s="145" t="s">
        <v>399</v>
      </c>
      <c r="N14" s="145">
        <v>640455.15700000001</v>
      </c>
      <c r="O14" s="145">
        <v>252.75700000000001</v>
      </c>
      <c r="P14" s="145">
        <v>181</v>
      </c>
      <c r="Q14" s="145">
        <v>255</v>
      </c>
      <c r="R14" s="145">
        <v>0</v>
      </c>
      <c r="S14" s="145">
        <v>255</v>
      </c>
    </row>
    <row r="15" spans="1:19" x14ac:dyDescent="0.15">
      <c r="A15" s="145" t="s">
        <v>336</v>
      </c>
      <c r="B15" s="149" t="s">
        <v>318</v>
      </c>
      <c r="C15" s="145">
        <v>640457.81599999999</v>
      </c>
      <c r="D15" s="145">
        <v>241</v>
      </c>
      <c r="E15" s="145">
        <v>44</v>
      </c>
      <c r="F15" s="145">
        <v>255</v>
      </c>
      <c r="G15" s="145">
        <v>0</v>
      </c>
      <c r="H15" s="145">
        <v>255</v>
      </c>
      <c r="J15" s="145">
        <f>O4-D15</f>
        <v>11.747000000000014</v>
      </c>
      <c r="M15" s="145" t="s">
        <v>414</v>
      </c>
      <c r="N15" s="145">
        <v>640394.91399999999</v>
      </c>
      <c r="O15" s="145">
        <v>252.75700000000001</v>
      </c>
      <c r="P15" s="145">
        <v>134</v>
      </c>
      <c r="Q15" s="145">
        <v>255</v>
      </c>
      <c r="R15" s="145">
        <v>0</v>
      </c>
      <c r="S15" s="145">
        <v>255</v>
      </c>
    </row>
    <row r="16" spans="1:19" x14ac:dyDescent="0.15">
      <c r="A16" s="145" t="s">
        <v>337</v>
      </c>
      <c r="B16" s="149"/>
      <c r="C16" s="145">
        <v>640457.81599999999</v>
      </c>
      <c r="D16" s="145">
        <v>238.167</v>
      </c>
      <c r="E16" s="145">
        <v>60</v>
      </c>
      <c r="F16" s="145">
        <v>255</v>
      </c>
      <c r="G16" s="145">
        <v>0</v>
      </c>
      <c r="H16" s="145">
        <v>255</v>
      </c>
      <c r="J16" s="145">
        <f>O4-D16</f>
        <v>14.580000000000013</v>
      </c>
      <c r="M16" s="145" t="s">
        <v>415</v>
      </c>
      <c r="N16" s="145">
        <v>640415.73300000001</v>
      </c>
      <c r="O16" s="145">
        <v>252.73599999999999</v>
      </c>
      <c r="P16" s="145">
        <v>169</v>
      </c>
      <c r="Q16" s="145">
        <v>255</v>
      </c>
      <c r="R16" s="145">
        <v>0</v>
      </c>
      <c r="S16" s="145">
        <v>255</v>
      </c>
    </row>
    <row r="17" spans="1:19" x14ac:dyDescent="0.15">
      <c r="A17" s="145" t="s">
        <v>398</v>
      </c>
      <c r="B17" s="149" t="s">
        <v>326</v>
      </c>
      <c r="C17" s="145">
        <v>640440.54</v>
      </c>
      <c r="D17" s="145">
        <v>237.82300000000001</v>
      </c>
      <c r="E17" s="145">
        <v>45</v>
      </c>
      <c r="F17" s="145">
        <v>255</v>
      </c>
      <c r="G17" s="145">
        <v>0</v>
      </c>
      <c r="H17" s="145">
        <v>255</v>
      </c>
      <c r="J17" s="150">
        <f>O1-D17</f>
        <v>14.956999999999994</v>
      </c>
      <c r="M17" s="145" t="s">
        <v>397</v>
      </c>
      <c r="N17" s="145">
        <v>640423.26300000004</v>
      </c>
      <c r="O17" s="145">
        <v>252.75800000000001</v>
      </c>
      <c r="P17" s="145">
        <v>213</v>
      </c>
      <c r="Q17" s="145">
        <v>255</v>
      </c>
      <c r="R17" s="145">
        <v>0</v>
      </c>
      <c r="S17" s="145">
        <v>255</v>
      </c>
    </row>
    <row r="18" spans="1:19" x14ac:dyDescent="0.15">
      <c r="A18" s="145" t="s">
        <v>400</v>
      </c>
      <c r="B18" s="149"/>
      <c r="C18" s="145">
        <v>640440.54</v>
      </c>
      <c r="D18" s="145">
        <v>241.11500000000001</v>
      </c>
      <c r="E18" s="145">
        <v>78</v>
      </c>
      <c r="F18" s="145">
        <v>255</v>
      </c>
      <c r="G18" s="145">
        <v>0</v>
      </c>
      <c r="H18" s="145">
        <v>255</v>
      </c>
      <c r="J18" s="145">
        <f>O1-D18</f>
        <v>11.664999999999992</v>
      </c>
      <c r="M18" s="145" t="s">
        <v>416</v>
      </c>
      <c r="N18" s="145">
        <v>640435.223</v>
      </c>
      <c r="O18" s="145">
        <v>252.81</v>
      </c>
      <c r="P18" s="145">
        <v>179</v>
      </c>
      <c r="Q18" s="145">
        <v>255</v>
      </c>
      <c r="R18" s="145">
        <v>0</v>
      </c>
      <c r="S18" s="145">
        <v>255</v>
      </c>
    </row>
    <row r="19" spans="1:19" x14ac:dyDescent="0.15">
      <c r="J19" s="146">
        <f>AVERAGE(J11:J18)</f>
        <v>13.240124999999995</v>
      </c>
    </row>
    <row r="20" spans="1:19" x14ac:dyDescent="0.15">
      <c r="A20" s="145" t="s">
        <v>339</v>
      </c>
      <c r="B20" s="149" t="s">
        <v>329</v>
      </c>
      <c r="C20" s="145">
        <v>640444.52500000002</v>
      </c>
      <c r="D20" s="145">
        <v>239.37700000000001</v>
      </c>
      <c r="E20" s="145">
        <v>40</v>
      </c>
      <c r="F20" s="145">
        <v>255</v>
      </c>
      <c r="G20" s="145">
        <v>0</v>
      </c>
      <c r="H20" s="145">
        <v>255</v>
      </c>
      <c r="J20" s="145">
        <f>O5-D20</f>
        <v>13.253999999999991</v>
      </c>
    </row>
    <row r="21" spans="1:19" x14ac:dyDescent="0.15">
      <c r="A21" s="145" t="s">
        <v>340</v>
      </c>
      <c r="B21" s="149"/>
      <c r="C21" s="145">
        <v>640444.52500000002</v>
      </c>
      <c r="D21" s="145">
        <v>239.70400000000001</v>
      </c>
      <c r="E21" s="145">
        <v>35</v>
      </c>
      <c r="F21" s="145">
        <v>255</v>
      </c>
      <c r="G21" s="145">
        <v>0</v>
      </c>
      <c r="H21" s="145">
        <v>255</v>
      </c>
      <c r="J21" s="145">
        <f>O5-D21</f>
        <v>12.926999999999992</v>
      </c>
    </row>
    <row r="22" spans="1:19" x14ac:dyDescent="0.15">
      <c r="A22" s="145" t="s">
        <v>341</v>
      </c>
      <c r="B22" s="149" t="s">
        <v>389</v>
      </c>
      <c r="C22" s="145">
        <v>640505.66200000001</v>
      </c>
      <c r="D22" s="145">
        <v>235.982</v>
      </c>
      <c r="E22" s="145">
        <v>31</v>
      </c>
      <c r="F22" s="145">
        <v>255</v>
      </c>
      <c r="G22" s="145">
        <v>0</v>
      </c>
      <c r="H22" s="145">
        <v>255</v>
      </c>
      <c r="J22" s="145">
        <f>O6-D22</f>
        <v>16.782000000000011</v>
      </c>
    </row>
    <row r="23" spans="1:19" x14ac:dyDescent="0.15">
      <c r="A23" s="145" t="s">
        <v>342</v>
      </c>
      <c r="B23" s="149"/>
      <c r="C23" s="145">
        <v>640505.66200000001</v>
      </c>
      <c r="D23" s="145">
        <v>237.631</v>
      </c>
      <c r="E23" s="145">
        <v>43</v>
      </c>
      <c r="F23" s="145">
        <v>255</v>
      </c>
      <c r="G23" s="145">
        <v>0</v>
      </c>
      <c r="H23" s="145">
        <v>255</v>
      </c>
      <c r="J23" s="145">
        <f>O6-D23</f>
        <v>15.13300000000001</v>
      </c>
    </row>
    <row r="24" spans="1:19" x14ac:dyDescent="0.15">
      <c r="A24" s="145" t="s">
        <v>343</v>
      </c>
      <c r="B24" s="149" t="s">
        <v>390</v>
      </c>
      <c r="C24" s="145">
        <v>640425.92099999997</v>
      </c>
      <c r="D24" s="145">
        <v>239.38499999999999</v>
      </c>
      <c r="E24" s="145">
        <v>44</v>
      </c>
      <c r="F24" s="145">
        <v>255</v>
      </c>
      <c r="G24" s="145">
        <v>0</v>
      </c>
      <c r="H24" s="145">
        <v>255</v>
      </c>
      <c r="J24" s="145">
        <f>O7-D24</f>
        <v>13.420000000000016</v>
      </c>
    </row>
    <row r="25" spans="1:19" x14ac:dyDescent="0.15">
      <c r="A25" s="145" t="s">
        <v>344</v>
      </c>
      <c r="B25" s="149"/>
      <c r="C25" s="145">
        <v>640425.92099999997</v>
      </c>
      <c r="D25" s="145">
        <v>238.36</v>
      </c>
      <c r="E25" s="145">
        <v>44</v>
      </c>
      <c r="F25" s="145">
        <v>255</v>
      </c>
      <c r="G25" s="145">
        <v>0</v>
      </c>
      <c r="H25" s="145">
        <v>255</v>
      </c>
      <c r="J25" s="145">
        <f>O7-D25</f>
        <v>14.444999999999993</v>
      </c>
    </row>
    <row r="26" spans="1:19" x14ac:dyDescent="0.15">
      <c r="A26" s="145" t="s">
        <v>345</v>
      </c>
      <c r="B26" s="149" t="s">
        <v>411</v>
      </c>
      <c r="C26" s="145">
        <v>640486.16799999995</v>
      </c>
      <c r="D26" s="145">
        <v>236.69900000000001</v>
      </c>
      <c r="E26" s="145">
        <v>39</v>
      </c>
      <c r="F26" s="145">
        <v>255</v>
      </c>
      <c r="G26" s="145">
        <v>0</v>
      </c>
      <c r="H26" s="145">
        <v>255</v>
      </c>
      <c r="J26" s="145">
        <f>O8-D26</f>
        <v>16.119</v>
      </c>
    </row>
    <row r="27" spans="1:19" x14ac:dyDescent="0.15">
      <c r="A27" s="145" t="s">
        <v>346</v>
      </c>
      <c r="B27" s="149"/>
      <c r="C27" s="145">
        <v>640486.16799999995</v>
      </c>
      <c r="D27" s="145">
        <v>237.98699999999999</v>
      </c>
      <c r="E27" s="145">
        <v>42</v>
      </c>
      <c r="F27" s="145">
        <v>255</v>
      </c>
      <c r="G27" s="145">
        <v>0</v>
      </c>
      <c r="H27" s="145">
        <v>255</v>
      </c>
      <c r="J27" s="145">
        <f>O8-D27</f>
        <v>14.831000000000017</v>
      </c>
    </row>
    <row r="28" spans="1:19" x14ac:dyDescent="0.15">
      <c r="A28" s="145" t="s">
        <v>347</v>
      </c>
      <c r="B28" s="149" t="s">
        <v>328</v>
      </c>
      <c r="C28" s="145">
        <v>640481.73800000001</v>
      </c>
      <c r="D28" s="145">
        <v>241.58099999999999</v>
      </c>
      <c r="E28" s="145">
        <v>35</v>
      </c>
      <c r="F28" s="145">
        <v>255</v>
      </c>
      <c r="G28" s="145">
        <v>0</v>
      </c>
      <c r="H28" s="145">
        <v>255</v>
      </c>
      <c r="J28" s="145">
        <f>O9-D28</f>
        <v>11.170000000000016</v>
      </c>
    </row>
    <row r="29" spans="1:19" x14ac:dyDescent="0.15">
      <c r="A29" s="145" t="s">
        <v>401</v>
      </c>
      <c r="B29" s="149"/>
      <c r="C29" s="145">
        <v>640481.73800000001</v>
      </c>
      <c r="D29" s="145">
        <v>241.874</v>
      </c>
      <c r="E29" s="145">
        <v>37</v>
      </c>
      <c r="F29" s="145">
        <v>255</v>
      </c>
      <c r="G29" s="145">
        <v>0</v>
      </c>
      <c r="H29" s="145">
        <v>255</v>
      </c>
      <c r="J29" s="145">
        <f>O9-D29</f>
        <v>10.87700000000001</v>
      </c>
    </row>
    <row r="30" spans="1:19" x14ac:dyDescent="0.15">
      <c r="J30" s="146">
        <f>AVERAGE(J20:J29)</f>
        <v>13.895800000000005</v>
      </c>
    </row>
    <row r="33" spans="1:10" x14ac:dyDescent="0.15">
      <c r="A33" s="145" t="s">
        <v>348</v>
      </c>
      <c r="B33" s="145" t="s">
        <v>329</v>
      </c>
      <c r="C33" s="145">
        <v>640444.52500000002</v>
      </c>
      <c r="D33" s="145">
        <v>232.22300000000001</v>
      </c>
      <c r="E33" s="145">
        <v>39</v>
      </c>
      <c r="F33" s="145">
        <v>255</v>
      </c>
      <c r="G33" s="145">
        <v>0</v>
      </c>
      <c r="H33" s="145">
        <v>255</v>
      </c>
      <c r="J33" s="145">
        <f>O5-D33</f>
        <v>20.407999999999987</v>
      </c>
    </row>
    <row r="34" spans="1:10" x14ac:dyDescent="0.15">
      <c r="A34" s="145" t="s">
        <v>349</v>
      </c>
      <c r="B34" s="145" t="s">
        <v>389</v>
      </c>
      <c r="C34" s="145">
        <v>640505.66200000001</v>
      </c>
      <c r="D34" s="145">
        <v>237.35499999999999</v>
      </c>
      <c r="E34" s="145">
        <v>151</v>
      </c>
      <c r="F34" s="145">
        <v>255</v>
      </c>
      <c r="G34" s="145">
        <v>0</v>
      </c>
      <c r="H34" s="145">
        <v>255</v>
      </c>
      <c r="J34" s="145">
        <f>O6-D34</f>
        <v>15.40900000000002</v>
      </c>
    </row>
    <row r="35" spans="1:10" x14ac:dyDescent="0.15">
      <c r="A35" s="145" t="s">
        <v>350</v>
      </c>
      <c r="B35" s="145" t="s">
        <v>390</v>
      </c>
      <c r="C35" s="145">
        <v>640425.92099999997</v>
      </c>
      <c r="D35" s="145">
        <v>231.35499999999999</v>
      </c>
      <c r="E35" s="145">
        <v>47</v>
      </c>
      <c r="F35" s="145">
        <v>255</v>
      </c>
      <c r="G35" s="145">
        <v>0</v>
      </c>
      <c r="H35" s="145">
        <v>255</v>
      </c>
      <c r="J35" s="145">
        <f>O7-D35</f>
        <v>21.450000000000017</v>
      </c>
    </row>
    <row r="36" spans="1:10" x14ac:dyDescent="0.15">
      <c r="A36" s="145" t="s">
        <v>351</v>
      </c>
      <c r="B36" s="145" t="s">
        <v>411</v>
      </c>
      <c r="C36" s="145">
        <v>640486.16799999995</v>
      </c>
      <c r="D36" s="145">
        <v>231.41200000000001</v>
      </c>
      <c r="E36" s="145">
        <v>46</v>
      </c>
      <c r="F36" s="145">
        <v>255</v>
      </c>
      <c r="G36" s="145">
        <v>0</v>
      </c>
      <c r="H36" s="145">
        <v>255</v>
      </c>
      <c r="J36" s="145">
        <f>O8-D36</f>
        <v>21.406000000000006</v>
      </c>
    </row>
    <row r="37" spans="1:10" x14ac:dyDescent="0.15">
      <c r="A37" s="145" t="s">
        <v>352</v>
      </c>
      <c r="B37" s="145" t="s">
        <v>393</v>
      </c>
      <c r="C37" s="145">
        <v>640504.77599999995</v>
      </c>
      <c r="D37" s="145">
        <v>233.745</v>
      </c>
      <c r="E37" s="145">
        <v>43</v>
      </c>
      <c r="F37" s="145">
        <v>255</v>
      </c>
      <c r="G37" s="145">
        <v>0</v>
      </c>
      <c r="H37" s="145">
        <v>255</v>
      </c>
      <c r="J37" s="145">
        <f>O10-D37</f>
        <v>18.986999999999995</v>
      </c>
    </row>
    <row r="38" spans="1:10" x14ac:dyDescent="0.15">
      <c r="J38" s="146">
        <f>AVERAGE(J33:J37)</f>
        <v>19.532000000000004</v>
      </c>
    </row>
    <row r="40" spans="1:10" x14ac:dyDescent="0.15">
      <c r="A40" s="145" t="s">
        <v>353</v>
      </c>
      <c r="B40" s="149" t="s">
        <v>329</v>
      </c>
      <c r="C40" s="145">
        <v>640444.52500000002</v>
      </c>
      <c r="D40" s="145">
        <v>240.607</v>
      </c>
      <c r="E40" s="145">
        <v>47</v>
      </c>
      <c r="F40" s="145">
        <v>255</v>
      </c>
      <c r="G40" s="145">
        <v>0</v>
      </c>
      <c r="H40" s="145">
        <v>255</v>
      </c>
      <c r="J40" s="145">
        <f>O5-D40</f>
        <v>12.024000000000001</v>
      </c>
    </row>
    <row r="41" spans="1:10" x14ac:dyDescent="0.15">
      <c r="A41" s="145" t="s">
        <v>354</v>
      </c>
      <c r="B41" s="149"/>
      <c r="C41" s="145">
        <v>640444.52500000002</v>
      </c>
      <c r="D41" s="145">
        <v>245.018</v>
      </c>
      <c r="E41" s="145">
        <v>43</v>
      </c>
      <c r="F41" s="145">
        <v>255</v>
      </c>
      <c r="G41" s="145">
        <v>0</v>
      </c>
      <c r="H41" s="145">
        <v>255</v>
      </c>
      <c r="J41" s="145">
        <f>O5-D41</f>
        <v>7.6129999999999995</v>
      </c>
    </row>
    <row r="42" spans="1:10" x14ac:dyDescent="0.15">
      <c r="A42" s="145" t="s">
        <v>355</v>
      </c>
      <c r="B42" s="149" t="s">
        <v>389</v>
      </c>
      <c r="C42" s="145">
        <v>640505.66200000001</v>
      </c>
      <c r="D42" s="145">
        <v>241.82900000000001</v>
      </c>
      <c r="E42" s="145">
        <v>35</v>
      </c>
      <c r="F42" s="145">
        <v>255</v>
      </c>
      <c r="G42" s="145">
        <v>0</v>
      </c>
      <c r="H42" s="145">
        <v>255</v>
      </c>
      <c r="J42" s="145">
        <f>O6-D42</f>
        <v>10.935000000000002</v>
      </c>
    </row>
    <row r="43" spans="1:10" x14ac:dyDescent="0.15">
      <c r="A43" s="145" t="s">
        <v>356</v>
      </c>
      <c r="B43" s="149"/>
      <c r="C43" s="145">
        <v>640505.66200000001</v>
      </c>
      <c r="D43" s="145">
        <v>244.55099999999999</v>
      </c>
      <c r="E43" s="145">
        <v>40</v>
      </c>
      <c r="F43" s="145">
        <v>255</v>
      </c>
      <c r="G43" s="145">
        <v>0</v>
      </c>
      <c r="H43" s="145">
        <v>255</v>
      </c>
      <c r="J43" s="145">
        <f>O6-D43</f>
        <v>8.2130000000000223</v>
      </c>
    </row>
    <row r="44" spans="1:10" x14ac:dyDescent="0.15">
      <c r="A44" s="145" t="s">
        <v>357</v>
      </c>
      <c r="B44" s="149" t="s">
        <v>390</v>
      </c>
      <c r="C44" s="145">
        <v>640425.92099999997</v>
      </c>
      <c r="D44" s="145">
        <v>238.45</v>
      </c>
      <c r="E44" s="145">
        <v>49</v>
      </c>
      <c r="F44" s="145">
        <v>255</v>
      </c>
      <c r="G44" s="145">
        <v>0</v>
      </c>
      <c r="H44" s="145">
        <v>255</v>
      </c>
      <c r="J44" s="145">
        <f>O7-D44</f>
        <v>14.355000000000018</v>
      </c>
    </row>
    <row r="45" spans="1:10" x14ac:dyDescent="0.15">
      <c r="A45" s="145" t="s">
        <v>358</v>
      </c>
      <c r="B45" s="149"/>
      <c r="C45" s="145">
        <v>640425.92099999997</v>
      </c>
      <c r="D45" s="145">
        <v>238.429</v>
      </c>
      <c r="E45" s="145">
        <v>36</v>
      </c>
      <c r="F45" s="145">
        <v>255</v>
      </c>
      <c r="G45" s="145">
        <v>0</v>
      </c>
      <c r="H45" s="145">
        <v>255</v>
      </c>
      <c r="J45" s="145">
        <f>O7-D45</f>
        <v>14.376000000000005</v>
      </c>
    </row>
    <row r="46" spans="1:10" x14ac:dyDescent="0.15">
      <c r="A46" s="145" t="s">
        <v>359</v>
      </c>
      <c r="B46" s="149" t="s">
        <v>411</v>
      </c>
      <c r="C46" s="145">
        <v>640486.16799999995</v>
      </c>
      <c r="D46" s="145">
        <v>240.672</v>
      </c>
      <c r="E46" s="145">
        <v>40</v>
      </c>
      <c r="F46" s="145">
        <v>255</v>
      </c>
      <c r="G46" s="145">
        <v>0</v>
      </c>
      <c r="H46" s="145">
        <v>255</v>
      </c>
      <c r="J46" s="145">
        <f>O8-D46</f>
        <v>12.146000000000015</v>
      </c>
    </row>
    <row r="47" spans="1:10" x14ac:dyDescent="0.15">
      <c r="A47" s="145" t="s">
        <v>360</v>
      </c>
      <c r="B47" s="149"/>
      <c r="C47" s="145">
        <v>640486.16799999995</v>
      </c>
      <c r="D47" s="145">
        <v>240.786</v>
      </c>
      <c r="E47" s="145">
        <v>58</v>
      </c>
      <c r="F47" s="145">
        <v>255</v>
      </c>
      <c r="G47" s="145">
        <v>0</v>
      </c>
      <c r="H47" s="145">
        <v>255</v>
      </c>
      <c r="J47" s="145">
        <f>O8-D47</f>
        <v>12.032000000000011</v>
      </c>
    </row>
    <row r="48" spans="1:10" x14ac:dyDescent="0.15">
      <c r="A48" s="145" t="s">
        <v>361</v>
      </c>
      <c r="B48" s="149" t="s">
        <v>328</v>
      </c>
      <c r="C48" s="145">
        <v>640481.73800000001</v>
      </c>
      <c r="D48" s="145">
        <v>243.846</v>
      </c>
      <c r="E48" s="145">
        <v>41</v>
      </c>
      <c r="F48" s="145">
        <v>255</v>
      </c>
      <c r="G48" s="145">
        <v>0</v>
      </c>
      <c r="H48" s="145">
        <v>255</v>
      </c>
      <c r="J48" s="145">
        <f>O9-D48</f>
        <v>8.9050000000000011</v>
      </c>
    </row>
    <row r="49" spans="1:10" x14ac:dyDescent="0.15">
      <c r="A49" s="145" t="s">
        <v>362</v>
      </c>
      <c r="B49" s="149"/>
      <c r="C49" s="145">
        <v>640481.73800000001</v>
      </c>
      <c r="D49" s="145">
        <v>243.273</v>
      </c>
      <c r="E49" s="145">
        <v>39</v>
      </c>
      <c r="F49" s="145">
        <v>255</v>
      </c>
      <c r="G49" s="145">
        <v>0</v>
      </c>
      <c r="H49" s="145">
        <v>255</v>
      </c>
      <c r="J49" s="145">
        <f>O9-D49</f>
        <v>9.4780000000000086</v>
      </c>
    </row>
    <row r="50" spans="1:10" x14ac:dyDescent="0.15">
      <c r="J50" s="146">
        <f>AVERAGE(J40:J49)</f>
        <v>11.007700000000009</v>
      </c>
    </row>
    <row r="52" spans="1:10" x14ac:dyDescent="0.15">
      <c r="A52" s="145" t="s">
        <v>363</v>
      </c>
      <c r="B52" s="145" t="s">
        <v>329</v>
      </c>
      <c r="C52" s="145">
        <v>640444.52500000002</v>
      </c>
      <c r="D52" s="145">
        <v>238.81700000000001</v>
      </c>
      <c r="E52" s="145">
        <v>114</v>
      </c>
      <c r="F52" s="145">
        <v>255</v>
      </c>
      <c r="G52" s="145">
        <v>0</v>
      </c>
      <c r="H52" s="145">
        <v>255</v>
      </c>
      <c r="J52" s="145">
        <f t="shared" ref="J52:J57" si="0">O5-D52</f>
        <v>13.813999999999993</v>
      </c>
    </row>
    <row r="53" spans="1:10" x14ac:dyDescent="0.15">
      <c r="A53" s="145" t="s">
        <v>364</v>
      </c>
      <c r="B53" s="145" t="s">
        <v>389</v>
      </c>
      <c r="C53" s="145">
        <v>640505.66200000001</v>
      </c>
      <c r="D53" s="145">
        <v>238.548</v>
      </c>
      <c r="E53" s="145">
        <v>49</v>
      </c>
      <c r="F53" s="145">
        <v>255</v>
      </c>
      <c r="G53" s="145">
        <v>0</v>
      </c>
      <c r="H53" s="145">
        <v>255</v>
      </c>
      <c r="J53" s="145">
        <f t="shared" si="0"/>
        <v>14.216000000000008</v>
      </c>
    </row>
    <row r="54" spans="1:10" x14ac:dyDescent="0.15">
      <c r="A54" s="145" t="s">
        <v>365</v>
      </c>
      <c r="B54" s="145" t="s">
        <v>390</v>
      </c>
      <c r="C54" s="145">
        <v>640425.92099999997</v>
      </c>
      <c r="D54" s="145">
        <v>233.352</v>
      </c>
      <c r="E54" s="145">
        <v>78</v>
      </c>
      <c r="F54" s="145">
        <v>255</v>
      </c>
      <c r="G54" s="145">
        <v>0</v>
      </c>
      <c r="H54" s="145">
        <v>255</v>
      </c>
      <c r="J54" s="145">
        <f t="shared" si="0"/>
        <v>19.453000000000003</v>
      </c>
    </row>
    <row r="55" spans="1:10" x14ac:dyDescent="0.15">
      <c r="A55" s="145" t="s">
        <v>366</v>
      </c>
      <c r="B55" s="145" t="s">
        <v>411</v>
      </c>
      <c r="C55" s="145">
        <v>640486.16799999995</v>
      </c>
      <c r="D55" s="145">
        <v>236.80600000000001</v>
      </c>
      <c r="E55" s="145">
        <v>44</v>
      </c>
      <c r="F55" s="145">
        <v>255</v>
      </c>
      <c r="G55" s="145">
        <v>0</v>
      </c>
      <c r="H55" s="145">
        <v>255</v>
      </c>
      <c r="J55" s="145">
        <f t="shared" si="0"/>
        <v>16.012</v>
      </c>
    </row>
    <row r="56" spans="1:10" x14ac:dyDescent="0.15">
      <c r="A56" s="145" t="s">
        <v>367</v>
      </c>
      <c r="B56" s="145" t="s">
        <v>328</v>
      </c>
      <c r="C56" s="145">
        <v>640481.73800000001</v>
      </c>
      <c r="D56" s="145">
        <v>239.48099999999999</v>
      </c>
      <c r="E56" s="145">
        <v>46</v>
      </c>
      <c r="F56" s="145">
        <v>255</v>
      </c>
      <c r="G56" s="145">
        <v>0</v>
      </c>
      <c r="H56" s="145">
        <v>255</v>
      </c>
      <c r="J56" s="145">
        <f t="shared" si="0"/>
        <v>13.27000000000001</v>
      </c>
    </row>
    <row r="57" spans="1:10" x14ac:dyDescent="0.15">
      <c r="A57" s="145" t="s">
        <v>402</v>
      </c>
      <c r="B57" s="145" t="s">
        <v>393</v>
      </c>
      <c r="C57" s="145">
        <v>640504.77599999995</v>
      </c>
      <c r="D57" s="145">
        <v>235.46</v>
      </c>
      <c r="E57" s="145">
        <v>84</v>
      </c>
      <c r="F57" s="145">
        <v>255</v>
      </c>
      <c r="G57" s="145">
        <v>0</v>
      </c>
      <c r="H57" s="145">
        <v>255</v>
      </c>
      <c r="J57" s="145">
        <f t="shared" si="0"/>
        <v>17.271999999999991</v>
      </c>
    </row>
    <row r="58" spans="1:10" x14ac:dyDescent="0.15">
      <c r="J58" s="146">
        <f>AVERAGE(J52:J57)</f>
        <v>15.672833333333335</v>
      </c>
    </row>
    <row r="60" spans="1:10" x14ac:dyDescent="0.15">
      <c r="A60" s="145" t="s">
        <v>368</v>
      </c>
      <c r="B60" s="145" t="s">
        <v>412</v>
      </c>
      <c r="C60" s="145">
        <v>640438.76699999999</v>
      </c>
      <c r="D60" s="145">
        <v>223.99799999999999</v>
      </c>
      <c r="E60" s="145">
        <v>52</v>
      </c>
      <c r="F60" s="145">
        <v>255</v>
      </c>
      <c r="G60" s="145">
        <v>0</v>
      </c>
      <c r="H60" s="145">
        <v>255</v>
      </c>
      <c r="J60" s="145">
        <f>O11-D60</f>
        <v>28.790999999999997</v>
      </c>
    </row>
    <row r="61" spans="1:10" x14ac:dyDescent="0.15">
      <c r="A61" s="145" t="s">
        <v>370</v>
      </c>
      <c r="B61" s="145" t="s">
        <v>413</v>
      </c>
      <c r="C61" s="145">
        <v>640447.62600000005</v>
      </c>
      <c r="D61" s="145">
        <v>224.96299999999999</v>
      </c>
      <c r="E61" s="145">
        <v>42</v>
      </c>
      <c r="F61" s="145">
        <v>255</v>
      </c>
      <c r="G61" s="145">
        <v>0</v>
      </c>
      <c r="H61" s="145">
        <v>255</v>
      </c>
      <c r="J61" s="145">
        <f>O12-D61</f>
        <v>27.77800000000002</v>
      </c>
    </row>
    <row r="62" spans="1:10" x14ac:dyDescent="0.15">
      <c r="A62" s="145" t="s">
        <v>372</v>
      </c>
      <c r="B62" s="145" t="s">
        <v>391</v>
      </c>
      <c r="C62" s="145">
        <v>640385.17000000004</v>
      </c>
      <c r="D62" s="145">
        <v>226.38200000000001</v>
      </c>
      <c r="E62" s="145">
        <v>38</v>
      </c>
      <c r="F62" s="145">
        <v>255</v>
      </c>
      <c r="G62" s="145">
        <v>0</v>
      </c>
      <c r="H62" s="145">
        <v>255</v>
      </c>
      <c r="J62" s="145">
        <f>O13-D62</f>
        <v>26.384999999999991</v>
      </c>
    </row>
    <row r="63" spans="1:10" x14ac:dyDescent="0.15">
      <c r="J63" s="146">
        <f>AVERAGE(J60:J62)</f>
        <v>27.651333333333337</v>
      </c>
    </row>
    <row r="66" spans="1:10" x14ac:dyDescent="0.15">
      <c r="A66" s="145" t="s">
        <v>374</v>
      </c>
      <c r="B66" s="149" t="s">
        <v>399</v>
      </c>
      <c r="C66" s="145">
        <v>640455.15700000001</v>
      </c>
      <c r="D66" s="145">
        <v>234.15799999999999</v>
      </c>
      <c r="E66" s="145">
        <v>44</v>
      </c>
      <c r="F66" s="145">
        <v>255</v>
      </c>
      <c r="G66" s="145">
        <v>0</v>
      </c>
      <c r="H66" s="145">
        <v>255</v>
      </c>
      <c r="J66" s="145">
        <f>O14-D66</f>
        <v>18.599000000000018</v>
      </c>
    </row>
    <row r="67" spans="1:10" x14ac:dyDescent="0.15">
      <c r="A67" s="145" t="s">
        <v>376</v>
      </c>
      <c r="B67" s="149"/>
      <c r="C67" s="145">
        <v>640455.15700000001</v>
      </c>
      <c r="D67" s="145">
        <v>236.40700000000001</v>
      </c>
      <c r="E67" s="145">
        <v>40</v>
      </c>
      <c r="F67" s="145">
        <v>255</v>
      </c>
      <c r="G67" s="145">
        <v>0</v>
      </c>
      <c r="H67" s="145">
        <v>255</v>
      </c>
      <c r="J67" s="145">
        <f>O15-D67</f>
        <v>16.349999999999994</v>
      </c>
    </row>
    <row r="68" spans="1:10" x14ac:dyDescent="0.15">
      <c r="A68" s="145" t="s">
        <v>377</v>
      </c>
      <c r="B68" s="149" t="s">
        <v>414</v>
      </c>
      <c r="C68" s="145">
        <v>640394.91399999999</v>
      </c>
      <c r="D68" s="145">
        <v>240.57499999999999</v>
      </c>
      <c r="E68" s="145">
        <v>36</v>
      </c>
      <c r="F68" s="145">
        <v>255</v>
      </c>
      <c r="G68" s="145">
        <v>0</v>
      </c>
      <c r="H68" s="145">
        <v>255</v>
      </c>
      <c r="J68" s="145">
        <f>O15-D68</f>
        <v>12.182000000000016</v>
      </c>
    </row>
    <row r="69" spans="1:10" x14ac:dyDescent="0.15">
      <c r="A69" s="145" t="s">
        <v>379</v>
      </c>
      <c r="B69" s="149"/>
      <c r="C69" s="145">
        <v>640394.91399999999</v>
      </c>
      <c r="D69" s="145">
        <v>235.53899999999999</v>
      </c>
      <c r="E69" s="145">
        <v>49</v>
      </c>
      <c r="F69" s="145">
        <v>255</v>
      </c>
      <c r="G69" s="145">
        <v>0</v>
      </c>
      <c r="H69" s="145">
        <v>255</v>
      </c>
      <c r="J69" s="145">
        <f>O15-D69</f>
        <v>17.218000000000018</v>
      </c>
    </row>
    <row r="70" spans="1:10" x14ac:dyDescent="0.15">
      <c r="A70" s="145" t="s">
        <v>380</v>
      </c>
      <c r="B70" s="149" t="s">
        <v>415</v>
      </c>
      <c r="C70" s="145">
        <v>640415.73300000001</v>
      </c>
      <c r="D70" s="145">
        <v>239.30500000000001</v>
      </c>
      <c r="E70" s="145">
        <v>43</v>
      </c>
      <c r="F70" s="145">
        <v>255</v>
      </c>
      <c r="G70" s="145">
        <v>0</v>
      </c>
      <c r="H70" s="145">
        <v>255</v>
      </c>
      <c r="J70" s="145">
        <f>O16-D70</f>
        <v>13.430999999999983</v>
      </c>
    </row>
    <row r="71" spans="1:10" x14ac:dyDescent="0.15">
      <c r="A71" s="145" t="s">
        <v>382</v>
      </c>
      <c r="B71" s="149"/>
      <c r="C71" s="145">
        <v>640415.73300000001</v>
      </c>
      <c r="D71" s="145">
        <v>235.59700000000001</v>
      </c>
      <c r="E71" s="145">
        <v>44</v>
      </c>
      <c r="F71" s="145">
        <v>255</v>
      </c>
      <c r="G71" s="145">
        <v>0</v>
      </c>
      <c r="H71" s="145">
        <v>255</v>
      </c>
      <c r="J71" s="145">
        <f>O16-D71</f>
        <v>17.138999999999982</v>
      </c>
    </row>
    <row r="72" spans="1:10" x14ac:dyDescent="0.15">
      <c r="J72" s="146">
        <f>AVERAGE(J66:J71)</f>
        <v>15.819833333333335</v>
      </c>
    </row>
    <row r="74" spans="1:10" x14ac:dyDescent="0.15">
      <c r="A74" s="145" t="s">
        <v>383</v>
      </c>
      <c r="B74" s="149" t="s">
        <v>397</v>
      </c>
      <c r="C74" s="145">
        <v>640423.26300000004</v>
      </c>
      <c r="D74" s="145">
        <v>243.08199999999999</v>
      </c>
      <c r="E74" s="145">
        <v>44</v>
      </c>
      <c r="F74" s="145">
        <v>255</v>
      </c>
      <c r="G74" s="145">
        <v>0</v>
      </c>
      <c r="H74" s="145">
        <v>255</v>
      </c>
      <c r="J74" s="145">
        <f>O17-D74</f>
        <v>9.6760000000000161</v>
      </c>
    </row>
    <row r="75" spans="1:10" x14ac:dyDescent="0.15">
      <c r="A75" s="145" t="s">
        <v>385</v>
      </c>
      <c r="B75" s="149"/>
      <c r="C75" s="145">
        <v>640423.26300000004</v>
      </c>
      <c r="D75" s="145">
        <v>241.49700000000001</v>
      </c>
      <c r="E75" s="145">
        <v>38</v>
      </c>
      <c r="F75" s="145">
        <v>255</v>
      </c>
      <c r="G75" s="145">
        <v>0</v>
      </c>
      <c r="H75" s="145">
        <v>255</v>
      </c>
      <c r="J75" s="145">
        <f>O17-D75</f>
        <v>11.260999999999996</v>
      </c>
    </row>
    <row r="76" spans="1:10" x14ac:dyDescent="0.15">
      <c r="A76" s="145" t="s">
        <v>386</v>
      </c>
      <c r="B76" s="149" t="s">
        <v>416</v>
      </c>
      <c r="C76" s="145">
        <v>640435.223</v>
      </c>
      <c r="D76" s="145">
        <v>244.63200000000001</v>
      </c>
      <c r="E76" s="145">
        <v>39</v>
      </c>
      <c r="F76" s="145">
        <v>255</v>
      </c>
      <c r="G76" s="145">
        <v>0</v>
      </c>
      <c r="H76" s="145">
        <v>255</v>
      </c>
      <c r="J76" s="145">
        <f>O18-D76</f>
        <v>8.1779999999999973</v>
      </c>
    </row>
    <row r="77" spans="1:10" x14ac:dyDescent="0.15">
      <c r="A77" s="145" t="s">
        <v>388</v>
      </c>
      <c r="B77" s="149"/>
      <c r="C77" s="145">
        <v>640435.223</v>
      </c>
      <c r="D77" s="145">
        <v>243.21299999999999</v>
      </c>
      <c r="E77" s="145">
        <v>40</v>
      </c>
      <c r="F77" s="145">
        <v>255</v>
      </c>
      <c r="G77" s="145">
        <v>0</v>
      </c>
      <c r="H77" s="145">
        <v>255</v>
      </c>
      <c r="J77" s="145">
        <f>O18-D77</f>
        <v>9.5970000000000084</v>
      </c>
    </row>
    <row r="78" spans="1:10" x14ac:dyDescent="0.15">
      <c r="J78" s="146">
        <f>AVERAGE(J74:J77)</f>
        <v>9.6780000000000044</v>
      </c>
    </row>
  </sheetData>
  <mergeCells count="22">
    <mergeCell ref="B68:B69"/>
    <mergeCell ref="B70:B71"/>
    <mergeCell ref="B74:B75"/>
    <mergeCell ref="B76:B77"/>
    <mergeCell ref="B40:B41"/>
    <mergeCell ref="B42:B43"/>
    <mergeCell ref="B44:B45"/>
    <mergeCell ref="B46:B47"/>
    <mergeCell ref="B48:B49"/>
    <mergeCell ref="B66:B67"/>
    <mergeCell ref="B17:B18"/>
    <mergeCell ref="B20:B21"/>
    <mergeCell ref="B22:B23"/>
    <mergeCell ref="B24:B25"/>
    <mergeCell ref="B26:B27"/>
    <mergeCell ref="B28:B29"/>
    <mergeCell ref="B2:B3"/>
    <mergeCell ref="B4:B5"/>
    <mergeCell ref="B6:B7"/>
    <mergeCell ref="B11:B12"/>
    <mergeCell ref="B13:B14"/>
    <mergeCell ref="B15:B16"/>
  </mergeCells>
  <phoneticPr fontId="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workbookViewId="0">
      <selection activeCell="E23" sqref="E23"/>
    </sheetView>
  </sheetViews>
  <sheetFormatPr defaultColWidth="9" defaultRowHeight="13.5" x14ac:dyDescent="0.15"/>
  <cols>
    <col min="1" max="1" width="14.125" style="145" customWidth="1"/>
    <col min="2" max="16384" width="9" style="145"/>
  </cols>
  <sheetData>
    <row r="1" spans="1:18" x14ac:dyDescent="0.15">
      <c r="C1" s="145" t="s">
        <v>312</v>
      </c>
      <c r="D1" s="145" t="s">
        <v>146</v>
      </c>
      <c r="E1" s="145" t="s">
        <v>313</v>
      </c>
      <c r="F1" s="145" t="s">
        <v>314</v>
      </c>
      <c r="H1" s="145" t="s">
        <v>315</v>
      </c>
    </row>
    <row r="2" spans="1:18" x14ac:dyDescent="0.15">
      <c r="A2" s="145" t="s">
        <v>317</v>
      </c>
      <c r="B2" s="149" t="s">
        <v>335</v>
      </c>
      <c r="C2" s="145">
        <v>640440.54</v>
      </c>
      <c r="D2" s="145">
        <v>239.03899999999999</v>
      </c>
      <c r="E2" s="145">
        <v>43</v>
      </c>
      <c r="F2" s="145">
        <v>255</v>
      </c>
      <c r="G2" s="145">
        <v>0</v>
      </c>
      <c r="H2" s="145">
        <v>255</v>
      </c>
      <c r="J2" s="145">
        <f>N2-D2</f>
        <v>13.755000000000024</v>
      </c>
      <c r="L2" s="145" t="s">
        <v>335</v>
      </c>
      <c r="M2" s="145">
        <v>640440.54</v>
      </c>
      <c r="N2" s="145">
        <v>252.79400000000001</v>
      </c>
      <c r="O2" s="145">
        <v>169</v>
      </c>
      <c r="P2" s="145">
        <v>255</v>
      </c>
      <c r="Q2" s="145">
        <v>0</v>
      </c>
      <c r="R2" s="145">
        <v>255</v>
      </c>
    </row>
    <row r="3" spans="1:18" x14ac:dyDescent="0.15">
      <c r="A3" s="145" t="s">
        <v>319</v>
      </c>
      <c r="B3" s="149"/>
      <c r="C3" s="145">
        <v>640440.54</v>
      </c>
      <c r="D3" s="145">
        <v>239.69800000000001</v>
      </c>
      <c r="E3" s="145">
        <v>46</v>
      </c>
      <c r="F3" s="145">
        <v>255</v>
      </c>
      <c r="G3" s="145">
        <v>0</v>
      </c>
      <c r="H3" s="145">
        <v>255</v>
      </c>
      <c r="J3" s="145">
        <f>N2-D3</f>
        <v>13.096000000000004</v>
      </c>
      <c r="L3" s="145" t="s">
        <v>320</v>
      </c>
      <c r="M3" s="145">
        <v>640444.52500000002</v>
      </c>
      <c r="N3" s="145">
        <v>252.709</v>
      </c>
      <c r="O3" s="145">
        <v>174</v>
      </c>
      <c r="P3" s="145">
        <v>255</v>
      </c>
      <c r="Q3" s="145">
        <v>0</v>
      </c>
      <c r="R3" s="145">
        <v>255</v>
      </c>
    </row>
    <row r="4" spans="1:18" x14ac:dyDescent="0.15">
      <c r="A4" s="145" t="s">
        <v>321</v>
      </c>
      <c r="B4" s="149" t="s">
        <v>320</v>
      </c>
      <c r="C4" s="145">
        <v>640444.52500000002</v>
      </c>
      <c r="D4" s="145">
        <v>237.97399999999999</v>
      </c>
      <c r="E4" s="145">
        <v>50</v>
      </c>
      <c r="F4" s="145">
        <v>255</v>
      </c>
      <c r="G4" s="145">
        <v>0</v>
      </c>
      <c r="H4" s="145">
        <v>255</v>
      </c>
      <c r="J4" s="145">
        <f>N3-D4</f>
        <v>14.735000000000014</v>
      </c>
      <c r="L4" s="145" t="s">
        <v>322</v>
      </c>
      <c r="M4" s="145">
        <v>640494.58600000001</v>
      </c>
      <c r="N4" s="145">
        <v>252.21</v>
      </c>
      <c r="O4" s="145">
        <v>195</v>
      </c>
      <c r="P4" s="145">
        <v>255</v>
      </c>
      <c r="Q4" s="145">
        <v>0</v>
      </c>
      <c r="R4" s="145">
        <v>255</v>
      </c>
    </row>
    <row r="5" spans="1:18" x14ac:dyDescent="0.15">
      <c r="A5" s="145" t="s">
        <v>323</v>
      </c>
      <c r="B5" s="149"/>
      <c r="C5" s="145">
        <v>640444.52500000002</v>
      </c>
      <c r="D5" s="145">
        <v>238.86500000000001</v>
      </c>
      <c r="E5" s="145">
        <v>50</v>
      </c>
      <c r="F5" s="145">
        <v>255</v>
      </c>
      <c r="G5" s="145">
        <v>0</v>
      </c>
      <c r="H5" s="145">
        <v>255</v>
      </c>
      <c r="J5" s="145">
        <f>N3-D5</f>
        <v>13.843999999999994</v>
      </c>
      <c r="L5" s="145" t="s">
        <v>326</v>
      </c>
      <c r="M5" s="145">
        <v>640491.92700000003</v>
      </c>
      <c r="N5" s="145">
        <v>252.767</v>
      </c>
      <c r="O5" s="145">
        <v>237</v>
      </c>
      <c r="P5" s="145">
        <v>255</v>
      </c>
      <c r="Q5" s="145">
        <v>0</v>
      </c>
      <c r="R5" s="145">
        <v>255</v>
      </c>
    </row>
    <row r="6" spans="1:18" x14ac:dyDescent="0.15">
      <c r="A6" s="145" t="s">
        <v>325</v>
      </c>
      <c r="B6" s="149" t="s">
        <v>322</v>
      </c>
      <c r="C6" s="145">
        <v>640494.58600000001</v>
      </c>
      <c r="D6" s="145">
        <v>239.304</v>
      </c>
      <c r="E6" s="145">
        <v>37</v>
      </c>
      <c r="F6" s="145">
        <v>255</v>
      </c>
      <c r="G6" s="145">
        <v>0</v>
      </c>
      <c r="H6" s="145">
        <v>255</v>
      </c>
      <c r="J6" s="145">
        <f>N4-D6</f>
        <v>12.906000000000006</v>
      </c>
      <c r="L6" s="145" t="s">
        <v>328</v>
      </c>
      <c r="M6" s="145">
        <v>640450.728</v>
      </c>
      <c r="N6" s="145">
        <v>252.77099999999999</v>
      </c>
      <c r="O6" s="145">
        <v>219</v>
      </c>
      <c r="P6" s="145">
        <v>255</v>
      </c>
      <c r="Q6" s="145">
        <v>0</v>
      </c>
      <c r="R6" s="145">
        <v>255</v>
      </c>
    </row>
    <row r="7" spans="1:18" x14ac:dyDescent="0.15">
      <c r="A7" s="145" t="s">
        <v>327</v>
      </c>
      <c r="B7" s="149"/>
      <c r="C7" s="145">
        <v>640494.58600000001</v>
      </c>
      <c r="D7" s="145">
        <v>240.65799999999999</v>
      </c>
      <c r="E7" s="145">
        <v>34</v>
      </c>
      <c r="F7" s="145">
        <v>255</v>
      </c>
      <c r="G7" s="145">
        <v>0</v>
      </c>
      <c r="H7" s="145">
        <v>255</v>
      </c>
      <c r="J7" s="145">
        <f>N4-D7</f>
        <v>11.552000000000021</v>
      </c>
      <c r="L7" s="145" t="s">
        <v>329</v>
      </c>
      <c r="M7" s="145">
        <v>640473.76399999997</v>
      </c>
      <c r="N7" s="145">
        <v>252.78200000000001</v>
      </c>
      <c r="O7" s="145">
        <v>177</v>
      </c>
      <c r="P7" s="145">
        <v>255</v>
      </c>
      <c r="Q7" s="145">
        <v>0</v>
      </c>
      <c r="R7" s="145">
        <v>255</v>
      </c>
    </row>
    <row r="8" spans="1:18" x14ac:dyDescent="0.15">
      <c r="A8" s="145" t="s">
        <v>392</v>
      </c>
      <c r="B8" s="149" t="s">
        <v>326</v>
      </c>
      <c r="C8" s="145">
        <v>640491.92700000003</v>
      </c>
      <c r="D8" s="145">
        <v>238.49</v>
      </c>
      <c r="E8" s="145">
        <v>33</v>
      </c>
      <c r="F8" s="145">
        <v>255</v>
      </c>
      <c r="G8" s="145">
        <v>0</v>
      </c>
      <c r="H8" s="145">
        <v>255</v>
      </c>
      <c r="J8" s="145">
        <f>N5-D8</f>
        <v>14.276999999999987</v>
      </c>
      <c r="L8" s="145" t="s">
        <v>389</v>
      </c>
      <c r="M8" s="145">
        <v>640448.06999999995</v>
      </c>
      <c r="N8" s="145">
        <v>252.744</v>
      </c>
      <c r="O8" s="145">
        <v>205</v>
      </c>
      <c r="P8" s="145">
        <v>255</v>
      </c>
      <c r="Q8" s="145">
        <v>0</v>
      </c>
      <c r="R8" s="145">
        <v>255</v>
      </c>
    </row>
    <row r="9" spans="1:18" x14ac:dyDescent="0.15">
      <c r="A9" s="145" t="s">
        <v>394</v>
      </c>
      <c r="B9" s="149"/>
      <c r="C9" s="145">
        <v>640491.92700000003</v>
      </c>
      <c r="D9" s="145">
        <v>237.55699999999999</v>
      </c>
      <c r="E9" s="145">
        <v>51</v>
      </c>
      <c r="F9" s="145">
        <v>255</v>
      </c>
      <c r="G9" s="145">
        <v>0</v>
      </c>
      <c r="H9" s="145">
        <v>255</v>
      </c>
      <c r="J9" s="145">
        <f>N5-D9</f>
        <v>15.210000000000008</v>
      </c>
      <c r="L9" s="145" t="s">
        <v>390</v>
      </c>
      <c r="M9" s="145">
        <v>640482.62399999995</v>
      </c>
      <c r="N9" s="145">
        <v>252.78800000000001</v>
      </c>
      <c r="O9" s="145">
        <v>200</v>
      </c>
      <c r="P9" s="145">
        <v>255</v>
      </c>
      <c r="Q9" s="145">
        <v>0</v>
      </c>
      <c r="R9" s="145">
        <v>255</v>
      </c>
    </row>
    <row r="10" spans="1:18" x14ac:dyDescent="0.15">
      <c r="J10" s="146">
        <f>AVERAGE(J2:J9)</f>
        <v>13.671875000000007</v>
      </c>
      <c r="L10" s="145" t="s">
        <v>397</v>
      </c>
      <c r="M10" s="145">
        <v>640466.67500000005</v>
      </c>
      <c r="N10" s="145">
        <v>252.654</v>
      </c>
      <c r="O10" s="145">
        <v>55</v>
      </c>
      <c r="P10" s="145">
        <v>255</v>
      </c>
      <c r="Q10" s="145">
        <v>0</v>
      </c>
      <c r="R10" s="145">
        <v>255</v>
      </c>
    </row>
    <row r="11" spans="1:18" x14ac:dyDescent="0.15">
      <c r="A11" s="145" t="s">
        <v>331</v>
      </c>
      <c r="B11" s="149" t="s">
        <v>335</v>
      </c>
      <c r="C11" s="145">
        <v>640440.54</v>
      </c>
      <c r="D11" s="145">
        <v>237.05600000000001</v>
      </c>
      <c r="E11" s="145">
        <v>61</v>
      </c>
      <c r="F11" s="145">
        <v>255</v>
      </c>
      <c r="G11" s="145">
        <v>0</v>
      </c>
      <c r="H11" s="145">
        <v>255</v>
      </c>
      <c r="J11" s="150">
        <f>N2-D11</f>
        <v>15.738</v>
      </c>
    </row>
    <row r="12" spans="1:18" x14ac:dyDescent="0.15">
      <c r="A12" s="145" t="s">
        <v>332</v>
      </c>
      <c r="B12" s="149"/>
      <c r="C12" s="145">
        <v>640440.54</v>
      </c>
      <c r="D12" s="145">
        <v>236.81200000000001</v>
      </c>
      <c r="E12" s="145">
        <v>41</v>
      </c>
      <c r="F12" s="145">
        <v>255</v>
      </c>
      <c r="G12" s="145">
        <v>0</v>
      </c>
      <c r="H12" s="145">
        <v>255</v>
      </c>
      <c r="J12" s="145">
        <f>N2-D12</f>
        <v>15.981999999999999</v>
      </c>
      <c r="L12" s="145" t="s">
        <v>411</v>
      </c>
      <c r="M12" s="145">
        <v>640487.054</v>
      </c>
      <c r="N12" s="145">
        <v>252.81299999999999</v>
      </c>
      <c r="O12" s="145">
        <v>203</v>
      </c>
      <c r="P12" s="145">
        <v>255</v>
      </c>
      <c r="Q12" s="145">
        <v>0</v>
      </c>
      <c r="R12" s="145">
        <v>255</v>
      </c>
    </row>
    <row r="13" spans="1:18" x14ac:dyDescent="0.15">
      <c r="A13" s="145" t="s">
        <v>333</v>
      </c>
      <c r="B13" s="149" t="s">
        <v>320</v>
      </c>
      <c r="C13" s="145">
        <v>640444.52500000002</v>
      </c>
      <c r="D13" s="145">
        <v>237.34299999999999</v>
      </c>
      <c r="E13" s="145">
        <v>82</v>
      </c>
      <c r="F13" s="145">
        <v>255</v>
      </c>
      <c r="G13" s="145">
        <v>0</v>
      </c>
      <c r="H13" s="145">
        <v>255</v>
      </c>
      <c r="J13" s="145">
        <f>N3-D13</f>
        <v>15.366000000000014</v>
      </c>
      <c r="L13" s="145" t="s">
        <v>395</v>
      </c>
      <c r="M13" s="145">
        <v>640413.07499999995</v>
      </c>
      <c r="N13" s="145">
        <v>252.79300000000001</v>
      </c>
      <c r="O13" s="145">
        <v>234</v>
      </c>
      <c r="P13" s="145">
        <v>255</v>
      </c>
      <c r="Q13" s="145">
        <v>0</v>
      </c>
      <c r="R13" s="145">
        <v>255</v>
      </c>
    </row>
    <row r="14" spans="1:18" x14ac:dyDescent="0.15">
      <c r="A14" s="145" t="s">
        <v>334</v>
      </c>
      <c r="B14" s="149"/>
      <c r="C14" s="145">
        <v>640444.52500000002</v>
      </c>
      <c r="D14" s="145">
        <v>237.69399999999999</v>
      </c>
      <c r="E14" s="145">
        <v>41</v>
      </c>
      <c r="F14" s="145">
        <v>255</v>
      </c>
      <c r="G14" s="145">
        <v>0</v>
      </c>
      <c r="H14" s="145">
        <v>255</v>
      </c>
      <c r="J14" s="145">
        <f>N3-D14</f>
        <v>15.015000000000015</v>
      </c>
      <c r="L14" s="145" t="s">
        <v>399</v>
      </c>
      <c r="M14" s="145">
        <v>640374.98300000001</v>
      </c>
      <c r="N14" s="145">
        <v>252.76599999999999</v>
      </c>
      <c r="O14" s="145">
        <v>175</v>
      </c>
      <c r="P14" s="145">
        <v>255</v>
      </c>
      <c r="Q14" s="145">
        <v>0</v>
      </c>
      <c r="R14" s="145">
        <v>255</v>
      </c>
    </row>
    <row r="15" spans="1:18" x14ac:dyDescent="0.15">
      <c r="A15" s="145" t="s">
        <v>336</v>
      </c>
      <c r="B15" s="149" t="s">
        <v>322</v>
      </c>
      <c r="C15" s="145">
        <v>640494.58600000001</v>
      </c>
      <c r="D15" s="145">
        <v>239.54300000000001</v>
      </c>
      <c r="E15" s="145">
        <v>34</v>
      </c>
      <c r="F15" s="145">
        <v>255</v>
      </c>
      <c r="G15" s="145">
        <v>0</v>
      </c>
      <c r="H15" s="145">
        <v>255</v>
      </c>
      <c r="J15" s="145">
        <f>N4-D15</f>
        <v>12.667000000000002</v>
      </c>
      <c r="L15" s="145" t="s">
        <v>414</v>
      </c>
      <c r="M15" s="145">
        <v>640435.66599999997</v>
      </c>
      <c r="N15" s="145">
        <v>252.63900000000001</v>
      </c>
      <c r="O15" s="145">
        <v>233</v>
      </c>
      <c r="P15" s="145">
        <v>255</v>
      </c>
      <c r="Q15" s="145">
        <v>0</v>
      </c>
      <c r="R15" s="145">
        <v>255</v>
      </c>
    </row>
    <row r="16" spans="1:18" x14ac:dyDescent="0.15">
      <c r="A16" s="145" t="s">
        <v>337</v>
      </c>
      <c r="B16" s="149"/>
      <c r="C16" s="145">
        <v>640494.58600000001</v>
      </c>
      <c r="D16" s="145">
        <v>237.90199999999999</v>
      </c>
      <c r="E16" s="145">
        <v>86</v>
      </c>
      <c r="F16" s="145">
        <v>255</v>
      </c>
      <c r="G16" s="145">
        <v>0</v>
      </c>
      <c r="H16" s="145">
        <v>255</v>
      </c>
      <c r="J16" s="145">
        <f>N4-D16</f>
        <v>14.308000000000021</v>
      </c>
      <c r="L16" s="145" t="s">
        <v>415</v>
      </c>
      <c r="M16" s="145">
        <v>640459.14399999997</v>
      </c>
      <c r="N16" s="145">
        <v>252.76400000000001</v>
      </c>
      <c r="O16" s="145">
        <v>230</v>
      </c>
      <c r="P16" s="145">
        <v>255</v>
      </c>
      <c r="Q16" s="145">
        <v>0</v>
      </c>
      <c r="R16" s="145">
        <v>255</v>
      </c>
    </row>
    <row r="17" spans="1:18" x14ac:dyDescent="0.15">
      <c r="A17" s="145" t="s">
        <v>398</v>
      </c>
      <c r="B17" s="149" t="s">
        <v>326</v>
      </c>
      <c r="C17" s="145">
        <v>640491.92700000003</v>
      </c>
      <c r="D17" s="145">
        <v>237.244</v>
      </c>
      <c r="E17" s="145">
        <v>121</v>
      </c>
      <c r="F17" s="145">
        <v>255</v>
      </c>
      <c r="G17" s="145">
        <v>0</v>
      </c>
      <c r="H17" s="145">
        <v>255</v>
      </c>
      <c r="J17" s="145">
        <f>N5-D17</f>
        <v>15.522999999999996</v>
      </c>
      <c r="L17" s="145" t="s">
        <v>416</v>
      </c>
      <c r="M17" s="145">
        <v>640503.88899999997</v>
      </c>
      <c r="N17" s="145">
        <v>252.68700000000001</v>
      </c>
      <c r="O17" s="145">
        <v>215</v>
      </c>
      <c r="P17" s="145">
        <v>255</v>
      </c>
      <c r="Q17" s="145">
        <v>0</v>
      </c>
      <c r="R17" s="145">
        <v>255</v>
      </c>
    </row>
    <row r="18" spans="1:18" x14ac:dyDescent="0.15">
      <c r="A18" s="145" t="s">
        <v>400</v>
      </c>
      <c r="B18" s="149"/>
      <c r="C18" s="145">
        <v>640491.92700000003</v>
      </c>
      <c r="D18" s="145">
        <v>236.524</v>
      </c>
      <c r="E18" s="145">
        <v>34</v>
      </c>
      <c r="F18" s="145">
        <v>255</v>
      </c>
      <c r="G18" s="145">
        <v>0</v>
      </c>
      <c r="H18" s="145">
        <v>255</v>
      </c>
      <c r="J18" s="145">
        <f>N5-D18</f>
        <v>16.242999999999995</v>
      </c>
      <c r="L18" s="145" t="s">
        <v>417</v>
      </c>
      <c r="M18" s="145">
        <v>640402.88699999999</v>
      </c>
      <c r="N18" s="145">
        <v>252.71100000000001</v>
      </c>
      <c r="O18" s="145">
        <v>222</v>
      </c>
      <c r="P18" s="145">
        <v>255</v>
      </c>
      <c r="Q18" s="145">
        <v>0</v>
      </c>
      <c r="R18" s="145">
        <v>255</v>
      </c>
    </row>
    <row r="19" spans="1:18" x14ac:dyDescent="0.15">
      <c r="J19" s="146">
        <f>AVERAGE(J11:J18)</f>
        <v>15.105250000000005</v>
      </c>
      <c r="L19" s="145" t="s">
        <v>391</v>
      </c>
      <c r="M19" s="145">
        <v>640472.43400000001</v>
      </c>
      <c r="N19" s="145">
        <v>252.77600000000001</v>
      </c>
      <c r="O19" s="145">
        <v>41</v>
      </c>
      <c r="P19" s="145">
        <v>255</v>
      </c>
      <c r="Q19" s="145">
        <v>0</v>
      </c>
      <c r="R19" s="145">
        <v>255</v>
      </c>
    </row>
    <row r="21" spans="1:18" x14ac:dyDescent="0.15">
      <c r="A21" s="145" t="s">
        <v>339</v>
      </c>
      <c r="B21" s="149" t="s">
        <v>328</v>
      </c>
      <c r="C21" s="145">
        <v>640450.728</v>
      </c>
      <c r="D21" s="145">
        <v>239.38200000000001</v>
      </c>
      <c r="E21" s="145">
        <v>36</v>
      </c>
      <c r="F21" s="145">
        <v>255</v>
      </c>
      <c r="G21" s="145">
        <v>0</v>
      </c>
      <c r="H21" s="145">
        <v>255</v>
      </c>
      <c r="J21" s="145">
        <f>N6-D21</f>
        <v>13.388999999999982</v>
      </c>
    </row>
    <row r="22" spans="1:18" x14ac:dyDescent="0.15">
      <c r="A22" s="145" t="s">
        <v>340</v>
      </c>
      <c r="B22" s="149"/>
      <c r="C22" s="145">
        <v>640450.728</v>
      </c>
      <c r="D22" s="145">
        <v>238.667</v>
      </c>
      <c r="E22" s="145">
        <v>41</v>
      </c>
      <c r="F22" s="145">
        <v>255</v>
      </c>
      <c r="G22" s="145">
        <v>0</v>
      </c>
      <c r="H22" s="145">
        <v>255</v>
      </c>
      <c r="J22" s="145">
        <f>N6-D22</f>
        <v>14.103999999999985</v>
      </c>
    </row>
    <row r="23" spans="1:18" x14ac:dyDescent="0.15">
      <c r="A23" s="145" t="s">
        <v>341</v>
      </c>
      <c r="B23" s="149" t="s">
        <v>329</v>
      </c>
      <c r="C23" s="145">
        <v>640473.76399999997</v>
      </c>
      <c r="D23" s="145">
        <v>238.75800000000001</v>
      </c>
      <c r="E23" s="145">
        <v>47</v>
      </c>
      <c r="F23" s="145">
        <v>255</v>
      </c>
      <c r="G23" s="145">
        <v>0</v>
      </c>
      <c r="H23" s="145">
        <v>255</v>
      </c>
      <c r="J23" s="145">
        <f>N7-D23</f>
        <v>14.024000000000001</v>
      </c>
    </row>
    <row r="24" spans="1:18" x14ac:dyDescent="0.15">
      <c r="A24" s="145" t="s">
        <v>342</v>
      </c>
      <c r="B24" s="149"/>
      <c r="C24" s="145">
        <v>640473.76399999997</v>
      </c>
      <c r="D24" s="145">
        <v>236.46600000000001</v>
      </c>
      <c r="E24" s="145">
        <v>38</v>
      </c>
      <c r="F24" s="145">
        <v>255</v>
      </c>
      <c r="G24" s="145">
        <v>0</v>
      </c>
      <c r="H24" s="145">
        <v>255</v>
      </c>
      <c r="J24" s="145">
        <f>N7-D24</f>
        <v>16.316000000000003</v>
      </c>
    </row>
    <row r="25" spans="1:18" x14ac:dyDescent="0.15">
      <c r="A25" s="145" t="s">
        <v>343</v>
      </c>
      <c r="B25" s="149" t="s">
        <v>389</v>
      </c>
      <c r="C25" s="145">
        <v>640448.06999999995</v>
      </c>
      <c r="D25" s="145">
        <v>242.18899999999999</v>
      </c>
      <c r="E25" s="145">
        <v>35</v>
      </c>
      <c r="F25" s="145">
        <v>255</v>
      </c>
      <c r="G25" s="145">
        <v>0</v>
      </c>
      <c r="H25" s="145">
        <v>255</v>
      </c>
      <c r="J25" s="145">
        <f>N8-D25</f>
        <v>10.555000000000007</v>
      </c>
    </row>
    <row r="26" spans="1:18" x14ac:dyDescent="0.15">
      <c r="A26" s="145" t="s">
        <v>344</v>
      </c>
      <c r="B26" s="149"/>
      <c r="C26" s="145">
        <v>640448.06999999995</v>
      </c>
      <c r="D26" s="145">
        <v>241.392</v>
      </c>
      <c r="E26" s="145">
        <v>43</v>
      </c>
      <c r="F26" s="145">
        <v>255</v>
      </c>
      <c r="G26" s="145">
        <v>0</v>
      </c>
      <c r="H26" s="145">
        <v>255</v>
      </c>
      <c r="J26" s="145">
        <f>N8-D26</f>
        <v>11.352000000000004</v>
      </c>
    </row>
    <row r="27" spans="1:18" x14ac:dyDescent="0.15">
      <c r="A27" s="145" t="s">
        <v>345</v>
      </c>
      <c r="B27" s="149" t="s">
        <v>390</v>
      </c>
      <c r="C27" s="145">
        <v>640482.62399999995</v>
      </c>
      <c r="D27" s="145">
        <v>239.63</v>
      </c>
      <c r="E27" s="145">
        <v>42</v>
      </c>
      <c r="F27" s="145">
        <v>255</v>
      </c>
      <c r="G27" s="145">
        <v>0</v>
      </c>
      <c r="H27" s="145">
        <v>255</v>
      </c>
      <c r="J27" s="145">
        <f>N9-D27</f>
        <v>13.158000000000015</v>
      </c>
    </row>
    <row r="28" spans="1:18" x14ac:dyDescent="0.15">
      <c r="A28" s="145" t="s">
        <v>346</v>
      </c>
      <c r="B28" s="149"/>
      <c r="C28" s="145">
        <v>640482.62399999995</v>
      </c>
      <c r="D28" s="145">
        <v>234.505</v>
      </c>
      <c r="E28" s="145">
        <v>38</v>
      </c>
      <c r="F28" s="145">
        <v>255</v>
      </c>
      <c r="G28" s="145">
        <v>0</v>
      </c>
      <c r="H28" s="145">
        <v>255</v>
      </c>
      <c r="J28" s="145">
        <f>N9-D28</f>
        <v>18.283000000000015</v>
      </c>
    </row>
    <row r="29" spans="1:18" x14ac:dyDescent="0.15">
      <c r="A29" s="145" t="s">
        <v>347</v>
      </c>
      <c r="B29" s="149" t="s">
        <v>397</v>
      </c>
      <c r="C29" s="145">
        <v>640466.67500000005</v>
      </c>
      <c r="D29" s="145">
        <v>238.29599999999999</v>
      </c>
      <c r="E29" s="145">
        <v>37</v>
      </c>
      <c r="F29" s="145">
        <v>255</v>
      </c>
      <c r="G29" s="145">
        <v>0</v>
      </c>
      <c r="H29" s="145">
        <v>255</v>
      </c>
      <c r="J29" s="145">
        <f>N10-D29</f>
        <v>14.358000000000004</v>
      </c>
    </row>
    <row r="30" spans="1:18" x14ac:dyDescent="0.15">
      <c r="A30" s="145" t="s">
        <v>401</v>
      </c>
      <c r="B30" s="149"/>
      <c r="C30" s="145">
        <v>640466.67500000005</v>
      </c>
      <c r="D30" s="145">
        <v>238.809</v>
      </c>
      <c r="E30" s="145">
        <v>38</v>
      </c>
      <c r="F30" s="145">
        <v>255</v>
      </c>
      <c r="G30" s="145">
        <v>0</v>
      </c>
      <c r="H30" s="145">
        <v>255</v>
      </c>
      <c r="J30" s="145">
        <f>N10-D30</f>
        <v>13.844999999999999</v>
      </c>
    </row>
    <row r="31" spans="1:18" x14ac:dyDescent="0.15">
      <c r="J31" s="146">
        <f>AVERAGE(J21:J30)</f>
        <v>13.938400000000001</v>
      </c>
    </row>
    <row r="34" spans="1:10" x14ac:dyDescent="0.15">
      <c r="A34" s="145" t="s">
        <v>348</v>
      </c>
      <c r="B34" s="145" t="s">
        <v>328</v>
      </c>
      <c r="C34" s="145">
        <v>640450.728</v>
      </c>
      <c r="D34" s="145">
        <v>229.125</v>
      </c>
      <c r="E34" s="145">
        <v>38</v>
      </c>
      <c r="F34" s="145">
        <v>255</v>
      </c>
      <c r="G34" s="145">
        <v>0</v>
      </c>
      <c r="H34" s="145">
        <v>255</v>
      </c>
      <c r="J34" s="145">
        <f>N6-D34</f>
        <v>23.645999999999987</v>
      </c>
    </row>
    <row r="35" spans="1:10" x14ac:dyDescent="0.15">
      <c r="A35" s="145" t="s">
        <v>349</v>
      </c>
      <c r="B35" s="145" t="s">
        <v>329</v>
      </c>
      <c r="C35" s="145">
        <v>640473.76399999997</v>
      </c>
      <c r="D35" s="145">
        <v>229.303</v>
      </c>
      <c r="E35" s="145">
        <v>42</v>
      </c>
      <c r="F35" s="145">
        <v>255</v>
      </c>
      <c r="G35" s="145">
        <v>0</v>
      </c>
      <c r="H35" s="145">
        <v>255</v>
      </c>
      <c r="J35" s="145">
        <f>N7-D35</f>
        <v>23.479000000000013</v>
      </c>
    </row>
    <row r="36" spans="1:10" x14ac:dyDescent="0.15">
      <c r="A36" s="145" t="s">
        <v>350</v>
      </c>
      <c r="B36" s="145" t="s">
        <v>389</v>
      </c>
      <c r="C36" s="145">
        <v>640448.06999999995</v>
      </c>
      <c r="D36" s="145">
        <v>228.39</v>
      </c>
      <c r="E36" s="145">
        <v>44</v>
      </c>
      <c r="F36" s="145">
        <v>255</v>
      </c>
      <c r="G36" s="145">
        <v>0</v>
      </c>
      <c r="H36" s="145">
        <v>255</v>
      </c>
      <c r="J36" s="145">
        <f>N8-D36</f>
        <v>24.354000000000013</v>
      </c>
    </row>
    <row r="37" spans="1:10" x14ac:dyDescent="0.15">
      <c r="A37" s="145" t="s">
        <v>351</v>
      </c>
      <c r="B37" s="145" t="s">
        <v>390</v>
      </c>
      <c r="C37" s="145">
        <v>640482.62399999995</v>
      </c>
      <c r="D37" s="145">
        <v>228.87100000000001</v>
      </c>
      <c r="E37" s="145">
        <v>81</v>
      </c>
      <c r="F37" s="145">
        <v>255</v>
      </c>
      <c r="G37" s="145">
        <v>0</v>
      </c>
      <c r="H37" s="145">
        <v>255</v>
      </c>
      <c r="J37" s="145">
        <f>N9-D37</f>
        <v>23.917000000000002</v>
      </c>
    </row>
    <row r="38" spans="1:10" x14ac:dyDescent="0.15">
      <c r="A38" s="145" t="s">
        <v>352</v>
      </c>
      <c r="B38" s="145" t="s">
        <v>397</v>
      </c>
      <c r="C38" s="145">
        <v>640466.67500000005</v>
      </c>
      <c r="D38" s="145">
        <v>228.91399999999999</v>
      </c>
      <c r="E38" s="145">
        <v>51</v>
      </c>
      <c r="F38" s="145">
        <v>255</v>
      </c>
      <c r="G38" s="145">
        <v>0</v>
      </c>
      <c r="H38" s="145">
        <v>255</v>
      </c>
      <c r="J38" s="145">
        <f>N10-D38</f>
        <v>23.740000000000009</v>
      </c>
    </row>
    <row r="39" spans="1:10" x14ac:dyDescent="0.15">
      <c r="J39" s="146">
        <f>AVERAGE(J34:J38)</f>
        <v>23.827200000000005</v>
      </c>
    </row>
    <row r="41" spans="1:10" x14ac:dyDescent="0.15">
      <c r="A41" s="145" t="s">
        <v>353</v>
      </c>
      <c r="B41" s="149" t="s">
        <v>328</v>
      </c>
      <c r="C41" s="145">
        <v>640450.728</v>
      </c>
      <c r="D41" s="145">
        <v>240.065</v>
      </c>
      <c r="E41" s="145">
        <v>40</v>
      </c>
      <c r="F41" s="145">
        <v>255</v>
      </c>
      <c r="G41" s="145">
        <v>0</v>
      </c>
      <c r="H41" s="145">
        <v>255</v>
      </c>
      <c r="J41" s="145">
        <f>N6-D41</f>
        <v>12.705999999999989</v>
      </c>
    </row>
    <row r="42" spans="1:10" x14ac:dyDescent="0.15">
      <c r="A42" s="145" t="s">
        <v>354</v>
      </c>
      <c r="B42" s="149"/>
      <c r="C42" s="145">
        <v>640450.728</v>
      </c>
      <c r="D42" s="145">
        <v>241.16</v>
      </c>
      <c r="E42" s="145">
        <v>49</v>
      </c>
      <c r="F42" s="145">
        <v>255</v>
      </c>
      <c r="G42" s="145">
        <v>0</v>
      </c>
      <c r="H42" s="145">
        <v>255</v>
      </c>
      <c r="J42" s="145">
        <f>N6-D42</f>
        <v>11.61099999999999</v>
      </c>
    </row>
    <row r="43" spans="1:10" x14ac:dyDescent="0.15">
      <c r="A43" s="145" t="s">
        <v>355</v>
      </c>
      <c r="B43" s="149" t="s">
        <v>329</v>
      </c>
      <c r="C43" s="145">
        <v>640473.76399999997</v>
      </c>
      <c r="D43" s="145">
        <v>242.08500000000001</v>
      </c>
      <c r="E43" s="145">
        <v>84</v>
      </c>
      <c r="F43" s="145">
        <v>255</v>
      </c>
      <c r="G43" s="145">
        <v>0</v>
      </c>
      <c r="H43" s="145">
        <v>255</v>
      </c>
      <c r="J43" s="145">
        <f>N7-D43</f>
        <v>10.697000000000003</v>
      </c>
    </row>
    <row r="44" spans="1:10" x14ac:dyDescent="0.15">
      <c r="A44" s="145" t="s">
        <v>356</v>
      </c>
      <c r="B44" s="149"/>
      <c r="C44" s="145">
        <v>640473.76399999997</v>
      </c>
      <c r="D44" s="145">
        <v>243.87299999999999</v>
      </c>
      <c r="E44" s="145">
        <v>38</v>
      </c>
      <c r="F44" s="145">
        <v>255</v>
      </c>
      <c r="G44" s="145">
        <v>0</v>
      </c>
      <c r="H44" s="145">
        <v>255</v>
      </c>
      <c r="J44" s="145">
        <f>N7-D44</f>
        <v>8.9090000000000202</v>
      </c>
    </row>
    <row r="45" spans="1:10" x14ac:dyDescent="0.15">
      <c r="A45" s="145" t="s">
        <v>357</v>
      </c>
      <c r="B45" s="149" t="s">
        <v>389</v>
      </c>
      <c r="C45" s="145">
        <v>640448.06999999995</v>
      </c>
      <c r="D45" s="145">
        <v>241.63900000000001</v>
      </c>
      <c r="E45" s="145">
        <v>37</v>
      </c>
      <c r="F45" s="145">
        <v>255</v>
      </c>
      <c r="G45" s="145">
        <v>0</v>
      </c>
      <c r="H45" s="145">
        <v>255</v>
      </c>
      <c r="J45" s="145">
        <f>N8-D45</f>
        <v>11.10499999999999</v>
      </c>
    </row>
    <row r="46" spans="1:10" x14ac:dyDescent="0.15">
      <c r="A46" s="145" t="s">
        <v>358</v>
      </c>
      <c r="B46" s="149"/>
      <c r="C46" s="145">
        <v>640448.06999999995</v>
      </c>
      <c r="D46" s="145">
        <v>244.05500000000001</v>
      </c>
      <c r="E46" s="145">
        <v>54</v>
      </c>
      <c r="F46" s="145">
        <v>255</v>
      </c>
      <c r="G46" s="145">
        <v>0</v>
      </c>
      <c r="H46" s="145">
        <v>255</v>
      </c>
      <c r="J46" s="145">
        <f>N8-D46</f>
        <v>8.688999999999993</v>
      </c>
    </row>
    <row r="47" spans="1:10" x14ac:dyDescent="0.15">
      <c r="A47" s="145" t="s">
        <v>359</v>
      </c>
      <c r="B47" s="149" t="s">
        <v>390</v>
      </c>
      <c r="C47" s="145">
        <v>640482.62399999995</v>
      </c>
      <c r="D47" s="145">
        <v>239.96899999999999</v>
      </c>
      <c r="E47" s="145">
        <v>96</v>
      </c>
      <c r="F47" s="145">
        <v>255</v>
      </c>
      <c r="G47" s="145">
        <v>0</v>
      </c>
      <c r="H47" s="145">
        <v>255</v>
      </c>
      <c r="J47" s="145">
        <f>N9-D47</f>
        <v>12.819000000000017</v>
      </c>
    </row>
    <row r="48" spans="1:10" x14ac:dyDescent="0.15">
      <c r="A48" s="145" t="s">
        <v>360</v>
      </c>
      <c r="B48" s="149"/>
      <c r="C48" s="145">
        <v>640482.62399999995</v>
      </c>
      <c r="D48" s="145">
        <v>240.87</v>
      </c>
      <c r="E48" s="145">
        <v>86</v>
      </c>
      <c r="F48" s="145">
        <v>255</v>
      </c>
      <c r="G48" s="145">
        <v>0</v>
      </c>
      <c r="H48" s="145">
        <v>255</v>
      </c>
      <c r="J48" s="145">
        <f>N9-D48</f>
        <v>11.918000000000006</v>
      </c>
    </row>
    <row r="49" spans="1:10" x14ac:dyDescent="0.15">
      <c r="A49" s="145" t="s">
        <v>361</v>
      </c>
      <c r="B49" s="149" t="s">
        <v>397</v>
      </c>
      <c r="C49" s="145">
        <v>640466.67500000005</v>
      </c>
      <c r="D49" s="145">
        <v>241.02600000000001</v>
      </c>
      <c r="E49" s="145">
        <v>45</v>
      </c>
      <c r="F49" s="145">
        <v>255</v>
      </c>
      <c r="G49" s="145">
        <v>0</v>
      </c>
      <c r="H49" s="145">
        <v>255</v>
      </c>
      <c r="J49" s="145">
        <f>N10-D49</f>
        <v>11.627999999999986</v>
      </c>
    </row>
    <row r="50" spans="1:10" x14ac:dyDescent="0.15">
      <c r="A50" s="145" t="s">
        <v>362</v>
      </c>
      <c r="B50" s="149"/>
      <c r="C50" s="145">
        <v>640466.67500000005</v>
      </c>
      <c r="D50" s="145">
        <v>240.64599999999999</v>
      </c>
      <c r="E50" s="145">
        <v>38</v>
      </c>
      <c r="F50" s="145">
        <v>255</v>
      </c>
      <c r="G50" s="145">
        <v>0</v>
      </c>
      <c r="H50" s="145">
        <v>255</v>
      </c>
      <c r="J50" s="145">
        <f>N10-D50</f>
        <v>12.00800000000001</v>
      </c>
    </row>
    <row r="51" spans="1:10" x14ac:dyDescent="0.15">
      <c r="J51" s="146">
        <f>AVERAGE(J41:J50)</f>
        <v>11.209</v>
      </c>
    </row>
    <row r="53" spans="1:10" x14ac:dyDescent="0.15">
      <c r="A53" s="145" t="s">
        <v>363</v>
      </c>
      <c r="B53" s="149" t="s">
        <v>328</v>
      </c>
      <c r="C53" s="145">
        <v>640450.728</v>
      </c>
      <c r="D53" s="145">
        <v>240.881</v>
      </c>
      <c r="E53" s="145">
        <v>43</v>
      </c>
      <c r="F53" s="145">
        <v>255</v>
      </c>
      <c r="G53" s="145">
        <v>0</v>
      </c>
      <c r="H53" s="145">
        <v>255</v>
      </c>
      <c r="J53" s="145">
        <f>N6-D53</f>
        <v>11.889999999999986</v>
      </c>
    </row>
    <row r="54" spans="1:10" x14ac:dyDescent="0.15">
      <c r="A54" s="145" t="s">
        <v>364</v>
      </c>
      <c r="B54" s="149"/>
      <c r="C54" s="145">
        <v>640450.728</v>
      </c>
      <c r="D54" s="145">
        <v>241.114</v>
      </c>
      <c r="E54" s="145">
        <v>46</v>
      </c>
      <c r="F54" s="145">
        <v>255</v>
      </c>
      <c r="G54" s="145">
        <v>0</v>
      </c>
      <c r="H54" s="145">
        <v>255</v>
      </c>
      <c r="J54" s="145">
        <f>N6-D42</f>
        <v>11.61099999999999</v>
      </c>
    </row>
    <row r="55" spans="1:10" x14ac:dyDescent="0.15">
      <c r="A55" s="145" t="s">
        <v>365</v>
      </c>
      <c r="B55" s="151" t="s">
        <v>329</v>
      </c>
      <c r="C55" s="145">
        <v>640473.76399999997</v>
      </c>
      <c r="D55" s="145">
        <v>241.44200000000001</v>
      </c>
      <c r="E55" s="145">
        <v>46</v>
      </c>
      <c r="F55" s="145">
        <v>255</v>
      </c>
      <c r="G55" s="145">
        <v>0</v>
      </c>
      <c r="H55" s="145">
        <v>255</v>
      </c>
      <c r="J55" s="145">
        <f>N7-D55</f>
        <v>11.340000000000003</v>
      </c>
    </row>
    <row r="56" spans="1:10" x14ac:dyDescent="0.15">
      <c r="A56" s="145" t="s">
        <v>366</v>
      </c>
      <c r="B56" s="149" t="s">
        <v>389</v>
      </c>
      <c r="C56" s="145">
        <v>640448.06999999995</v>
      </c>
      <c r="D56" s="145">
        <v>240.29599999999999</v>
      </c>
      <c r="E56" s="145">
        <v>72</v>
      </c>
      <c r="F56" s="145">
        <v>255</v>
      </c>
      <c r="G56" s="145">
        <v>0</v>
      </c>
      <c r="H56" s="145">
        <v>255</v>
      </c>
      <c r="J56" s="145">
        <f>N8-D56</f>
        <v>12.448000000000008</v>
      </c>
    </row>
    <row r="57" spans="1:10" x14ac:dyDescent="0.15">
      <c r="A57" s="145" t="s">
        <v>367</v>
      </c>
      <c r="B57" s="149"/>
      <c r="C57" s="145">
        <v>640448.06999999995</v>
      </c>
      <c r="D57" s="145">
        <v>240.48099999999999</v>
      </c>
      <c r="E57" s="145">
        <v>35</v>
      </c>
      <c r="F57" s="145">
        <v>255</v>
      </c>
      <c r="G57" s="145">
        <v>0</v>
      </c>
      <c r="H57" s="145">
        <v>255</v>
      </c>
      <c r="J57" s="145">
        <f>N8-D57</f>
        <v>12.263000000000005</v>
      </c>
    </row>
    <row r="58" spans="1:10" x14ac:dyDescent="0.15">
      <c r="A58" s="145" t="s">
        <v>402</v>
      </c>
      <c r="B58" s="149" t="s">
        <v>390</v>
      </c>
      <c r="C58" s="145">
        <v>640482.62399999995</v>
      </c>
      <c r="D58" s="145">
        <v>241.07400000000001</v>
      </c>
      <c r="E58" s="145">
        <v>80</v>
      </c>
      <c r="F58" s="145">
        <v>255</v>
      </c>
      <c r="G58" s="145">
        <v>0</v>
      </c>
      <c r="H58" s="145">
        <v>255</v>
      </c>
      <c r="J58" s="145">
        <f>N9-D58</f>
        <v>11.713999999999999</v>
      </c>
    </row>
    <row r="59" spans="1:10" x14ac:dyDescent="0.15">
      <c r="A59" s="145" t="s">
        <v>418</v>
      </c>
      <c r="B59" s="149"/>
      <c r="C59" s="145">
        <v>640482.62399999995</v>
      </c>
      <c r="D59" s="145">
        <v>241.98500000000001</v>
      </c>
      <c r="E59" s="145">
        <v>61</v>
      </c>
      <c r="F59" s="145">
        <v>255</v>
      </c>
      <c r="G59" s="145">
        <v>0</v>
      </c>
      <c r="H59" s="145">
        <v>255</v>
      </c>
      <c r="J59" s="145">
        <f>N9-D59</f>
        <v>10.802999999999997</v>
      </c>
    </row>
    <row r="60" spans="1:10" x14ac:dyDescent="0.15">
      <c r="A60" s="145" t="s">
        <v>419</v>
      </c>
      <c r="B60" s="151" t="s">
        <v>397</v>
      </c>
      <c r="C60" s="145">
        <v>640466.67500000005</v>
      </c>
      <c r="D60" s="145">
        <v>240.47300000000001</v>
      </c>
      <c r="E60" s="145">
        <v>39</v>
      </c>
      <c r="F60" s="145">
        <v>255</v>
      </c>
      <c r="G60" s="145">
        <v>0</v>
      </c>
      <c r="H60" s="145">
        <v>255</v>
      </c>
      <c r="J60" s="145">
        <f>N10-D60</f>
        <v>12.180999999999983</v>
      </c>
    </row>
    <row r="61" spans="1:10" x14ac:dyDescent="0.15">
      <c r="B61" s="151"/>
      <c r="J61" s="146">
        <f>AVERAGE(J53:J60)</f>
        <v>11.781249999999996</v>
      </c>
    </row>
    <row r="62" spans="1:10" x14ac:dyDescent="0.15">
      <c r="A62" s="145" t="s">
        <v>368</v>
      </c>
      <c r="B62" s="145" t="s">
        <v>411</v>
      </c>
      <c r="C62" s="145">
        <v>640487.054</v>
      </c>
      <c r="D62" s="145">
        <v>226.40299999999999</v>
      </c>
      <c r="E62" s="145">
        <v>45</v>
      </c>
      <c r="F62" s="145">
        <v>255</v>
      </c>
      <c r="G62" s="145">
        <v>0</v>
      </c>
      <c r="H62" s="145">
        <v>255</v>
      </c>
      <c r="J62" s="145">
        <f>N12-D62</f>
        <v>26.409999999999997</v>
      </c>
    </row>
    <row r="63" spans="1:10" x14ac:dyDescent="0.15">
      <c r="A63" s="145" t="s">
        <v>370</v>
      </c>
      <c r="B63" s="145" t="s">
        <v>395</v>
      </c>
      <c r="C63" s="145">
        <v>640413.07499999995</v>
      </c>
      <c r="D63" s="145">
        <v>225.816</v>
      </c>
      <c r="E63" s="145">
        <v>51</v>
      </c>
      <c r="F63" s="145">
        <v>255</v>
      </c>
      <c r="G63" s="145">
        <v>0</v>
      </c>
      <c r="H63" s="145">
        <v>255</v>
      </c>
      <c r="J63" s="145">
        <f>N13-D63</f>
        <v>26.977000000000004</v>
      </c>
    </row>
    <row r="64" spans="1:10" x14ac:dyDescent="0.15">
      <c r="A64" s="145" t="s">
        <v>372</v>
      </c>
      <c r="B64" s="145" t="s">
        <v>399</v>
      </c>
      <c r="C64" s="145">
        <v>640374.98300000001</v>
      </c>
      <c r="D64" s="145">
        <v>225.41900000000001</v>
      </c>
      <c r="E64" s="145">
        <v>54</v>
      </c>
      <c r="F64" s="145">
        <v>255</v>
      </c>
      <c r="G64" s="145">
        <v>0</v>
      </c>
      <c r="H64" s="145">
        <v>255</v>
      </c>
      <c r="J64" s="145">
        <f>N14-D64</f>
        <v>27.34699999999998</v>
      </c>
    </row>
    <row r="65" spans="1:10" x14ac:dyDescent="0.15">
      <c r="J65" s="146">
        <f>AVERAGE(J62:J64)</f>
        <v>26.911333333333328</v>
      </c>
    </row>
    <row r="68" spans="1:10" x14ac:dyDescent="0.15">
      <c r="A68" s="145" t="s">
        <v>374</v>
      </c>
      <c r="B68" s="145" t="s">
        <v>414</v>
      </c>
      <c r="C68" s="145">
        <v>640435.66599999997</v>
      </c>
      <c r="D68" s="145">
        <v>241.89400000000001</v>
      </c>
      <c r="E68" s="145">
        <v>37</v>
      </c>
      <c r="F68" s="145">
        <v>255</v>
      </c>
      <c r="G68" s="145">
        <v>0</v>
      </c>
      <c r="H68" s="145">
        <v>255</v>
      </c>
      <c r="J68" s="145">
        <f>N15-D68</f>
        <v>10.745000000000005</v>
      </c>
    </row>
    <row r="69" spans="1:10" x14ac:dyDescent="0.15">
      <c r="A69" s="145" t="s">
        <v>376</v>
      </c>
      <c r="B69" s="149" t="s">
        <v>415</v>
      </c>
      <c r="C69" s="145">
        <v>640459.14399999997</v>
      </c>
      <c r="D69" s="145">
        <v>243.102</v>
      </c>
      <c r="E69" s="145">
        <v>92</v>
      </c>
      <c r="F69" s="145">
        <v>255</v>
      </c>
      <c r="G69" s="145">
        <v>0</v>
      </c>
      <c r="H69" s="145">
        <v>255</v>
      </c>
      <c r="J69" s="145">
        <f>N16-D69</f>
        <v>9.6620000000000061</v>
      </c>
    </row>
    <row r="70" spans="1:10" x14ac:dyDescent="0.15">
      <c r="A70" s="145" t="s">
        <v>377</v>
      </c>
      <c r="B70" s="149"/>
      <c r="C70" s="145">
        <v>640459.14399999997</v>
      </c>
      <c r="D70" s="145">
        <v>240.15700000000001</v>
      </c>
      <c r="E70" s="145">
        <v>45</v>
      </c>
      <c r="F70" s="145">
        <v>255</v>
      </c>
      <c r="G70" s="145">
        <v>0</v>
      </c>
      <c r="H70" s="145">
        <v>255</v>
      </c>
      <c r="J70" s="145">
        <f>N16-D70</f>
        <v>12.606999999999999</v>
      </c>
    </row>
    <row r="71" spans="1:10" x14ac:dyDescent="0.15">
      <c r="A71" s="145" t="s">
        <v>379</v>
      </c>
      <c r="B71" s="151" t="s">
        <v>416</v>
      </c>
      <c r="C71" s="145">
        <v>640503.88899999997</v>
      </c>
      <c r="D71" s="145">
        <v>243.875</v>
      </c>
      <c r="E71" s="145">
        <v>42</v>
      </c>
      <c r="F71" s="145">
        <v>255</v>
      </c>
      <c r="G71" s="145">
        <v>0</v>
      </c>
      <c r="H71" s="145">
        <v>255</v>
      </c>
      <c r="J71" s="145">
        <f>N17-D71</f>
        <v>8.8120000000000118</v>
      </c>
    </row>
    <row r="72" spans="1:10" x14ac:dyDescent="0.15">
      <c r="A72" s="145" t="s">
        <v>380</v>
      </c>
      <c r="B72" s="149" t="s">
        <v>417</v>
      </c>
      <c r="C72" s="145">
        <v>640402.88699999999</v>
      </c>
      <c r="D72" s="145">
        <v>244.745</v>
      </c>
      <c r="E72" s="145">
        <v>34</v>
      </c>
      <c r="F72" s="145">
        <v>255</v>
      </c>
      <c r="G72" s="145">
        <v>0</v>
      </c>
      <c r="H72" s="145">
        <v>255</v>
      </c>
      <c r="J72" s="145">
        <f>N18-D72</f>
        <v>7.9660000000000082</v>
      </c>
    </row>
    <row r="73" spans="1:10" x14ac:dyDescent="0.15">
      <c r="A73" s="145" t="s">
        <v>382</v>
      </c>
      <c r="B73" s="149"/>
      <c r="C73" s="145">
        <v>640402.88699999999</v>
      </c>
      <c r="D73" s="145">
        <v>244.49600000000001</v>
      </c>
      <c r="E73" s="145">
        <v>74</v>
      </c>
      <c r="F73" s="145">
        <v>255</v>
      </c>
      <c r="G73" s="145">
        <v>0</v>
      </c>
      <c r="H73" s="145">
        <v>255</v>
      </c>
      <c r="J73" s="145">
        <f>N18-D73</f>
        <v>8.2150000000000034</v>
      </c>
    </row>
    <row r="74" spans="1:10" x14ac:dyDescent="0.15">
      <c r="J74" s="146">
        <f>AVERAGE(J68:J73)</f>
        <v>9.6678333333333395</v>
      </c>
    </row>
    <row r="76" spans="1:10" x14ac:dyDescent="0.15">
      <c r="A76" s="145" t="s">
        <v>383</v>
      </c>
      <c r="B76" s="149" t="s">
        <v>391</v>
      </c>
      <c r="C76" s="145">
        <v>640472.43400000001</v>
      </c>
      <c r="D76" s="145">
        <v>244.512</v>
      </c>
      <c r="E76" s="145">
        <v>38</v>
      </c>
      <c r="F76" s="145">
        <v>255</v>
      </c>
      <c r="G76" s="145">
        <v>0</v>
      </c>
      <c r="H76" s="145">
        <v>255</v>
      </c>
      <c r="J76" s="145">
        <f>N19-D76</f>
        <v>8.26400000000001</v>
      </c>
    </row>
    <row r="77" spans="1:10" x14ac:dyDescent="0.15">
      <c r="A77" s="145" t="s">
        <v>385</v>
      </c>
      <c r="B77" s="149"/>
      <c r="C77" s="145">
        <v>640472.43400000001</v>
      </c>
      <c r="D77" s="145">
        <v>245.61600000000001</v>
      </c>
      <c r="E77" s="145">
        <v>43</v>
      </c>
      <c r="F77" s="145">
        <v>255</v>
      </c>
      <c r="G77" s="145">
        <v>0</v>
      </c>
      <c r="H77" s="145">
        <v>255</v>
      </c>
      <c r="J77" s="145">
        <f>N19-D77</f>
        <v>7.1599999999999966</v>
      </c>
    </row>
    <row r="78" spans="1:10" x14ac:dyDescent="0.15">
      <c r="A78" s="145" t="s">
        <v>386</v>
      </c>
      <c r="J78" s="146">
        <f>AVERAGE(J76:J77)</f>
        <v>7.7120000000000033</v>
      </c>
    </row>
    <row r="79" spans="1:10" x14ac:dyDescent="0.15">
      <c r="A79" s="145" t="s">
        <v>388</v>
      </c>
    </row>
  </sheetData>
  <mergeCells count="24">
    <mergeCell ref="B53:B54"/>
    <mergeCell ref="B56:B57"/>
    <mergeCell ref="B58:B59"/>
    <mergeCell ref="B69:B70"/>
    <mergeCell ref="B72:B73"/>
    <mergeCell ref="B76:B77"/>
    <mergeCell ref="B29:B30"/>
    <mergeCell ref="B41:B42"/>
    <mergeCell ref="B43:B44"/>
    <mergeCell ref="B45:B46"/>
    <mergeCell ref="B47:B48"/>
    <mergeCell ref="B49:B50"/>
    <mergeCell ref="B15:B16"/>
    <mergeCell ref="B17:B18"/>
    <mergeCell ref="B21:B22"/>
    <mergeCell ref="B23:B24"/>
    <mergeCell ref="B25:B26"/>
    <mergeCell ref="B27:B28"/>
    <mergeCell ref="B2:B3"/>
    <mergeCell ref="B4:B5"/>
    <mergeCell ref="B6:B7"/>
    <mergeCell ref="B8:B9"/>
    <mergeCell ref="B11:B12"/>
    <mergeCell ref="B13:B14"/>
  </mergeCells>
  <phoneticPr fontId="2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2"/>
  <sheetViews>
    <sheetView topLeftCell="A61" workbookViewId="0">
      <selection activeCell="E23" sqref="E23"/>
    </sheetView>
  </sheetViews>
  <sheetFormatPr defaultColWidth="9" defaultRowHeight="13.5" x14ac:dyDescent="0.15"/>
  <cols>
    <col min="1" max="1" width="14.125" style="145" customWidth="1"/>
    <col min="2" max="16384" width="9" style="145"/>
  </cols>
  <sheetData>
    <row r="1" spans="1:18" x14ac:dyDescent="0.15">
      <c r="C1" s="145" t="s">
        <v>312</v>
      </c>
      <c r="D1" s="145" t="s">
        <v>146</v>
      </c>
      <c r="E1" s="145" t="s">
        <v>313</v>
      </c>
      <c r="F1" s="145" t="s">
        <v>314</v>
      </c>
      <c r="H1" s="145" t="s">
        <v>315</v>
      </c>
    </row>
    <row r="2" spans="1:18" x14ac:dyDescent="0.15">
      <c r="A2" s="145" t="s">
        <v>317</v>
      </c>
      <c r="B2" s="145" t="s">
        <v>318</v>
      </c>
      <c r="C2" s="145">
        <v>640458.70200000005</v>
      </c>
      <c r="D2" s="145">
        <v>241.13</v>
      </c>
      <c r="E2" s="145">
        <v>60</v>
      </c>
      <c r="F2" s="145">
        <v>255</v>
      </c>
      <c r="G2" s="145">
        <v>0</v>
      </c>
      <c r="H2" s="145">
        <v>255</v>
      </c>
      <c r="J2" s="145">
        <f>N2-D2</f>
        <v>11.562000000000012</v>
      </c>
      <c r="L2" s="145" t="s">
        <v>318</v>
      </c>
      <c r="M2" s="145">
        <v>640458.70200000005</v>
      </c>
      <c r="N2" s="145">
        <v>252.69200000000001</v>
      </c>
      <c r="O2" s="145">
        <v>243</v>
      </c>
      <c r="P2" s="145">
        <v>255</v>
      </c>
      <c r="Q2" s="145">
        <v>0</v>
      </c>
      <c r="R2" s="145">
        <v>255</v>
      </c>
    </row>
    <row r="3" spans="1:18" x14ac:dyDescent="0.15">
      <c r="A3" s="145" t="s">
        <v>319</v>
      </c>
      <c r="B3" s="149" t="s">
        <v>320</v>
      </c>
      <c r="C3" s="145">
        <v>640471.10600000003</v>
      </c>
      <c r="D3" s="145">
        <v>239.32900000000001</v>
      </c>
      <c r="E3" s="145">
        <v>42</v>
      </c>
      <c r="F3" s="145">
        <v>255</v>
      </c>
      <c r="G3" s="145">
        <v>0</v>
      </c>
      <c r="H3" s="145">
        <v>255</v>
      </c>
      <c r="J3" s="145">
        <f>N3-D3</f>
        <v>13.424999999999983</v>
      </c>
      <c r="L3" s="145" t="s">
        <v>320</v>
      </c>
      <c r="M3" s="145">
        <v>640471.10600000003</v>
      </c>
      <c r="N3" s="145">
        <v>252.75399999999999</v>
      </c>
      <c r="O3" s="145">
        <v>244</v>
      </c>
      <c r="P3" s="145">
        <v>255</v>
      </c>
      <c r="Q3" s="145">
        <v>0</v>
      </c>
      <c r="R3" s="145">
        <v>255</v>
      </c>
    </row>
    <row r="4" spans="1:18" x14ac:dyDescent="0.15">
      <c r="A4" s="145" t="s">
        <v>321</v>
      </c>
      <c r="B4" s="149"/>
      <c r="C4" s="145">
        <v>640471.10600000003</v>
      </c>
      <c r="D4" s="145">
        <v>239.976</v>
      </c>
      <c r="E4" s="145">
        <v>39</v>
      </c>
      <c r="F4" s="145">
        <v>255</v>
      </c>
      <c r="G4" s="145">
        <v>0</v>
      </c>
      <c r="H4" s="145">
        <v>255</v>
      </c>
      <c r="J4" s="145">
        <f>N3-D4</f>
        <v>12.777999999999992</v>
      </c>
      <c r="L4" s="145" t="s">
        <v>322</v>
      </c>
      <c r="M4" s="145">
        <v>640504.77500000002</v>
      </c>
      <c r="N4" s="145">
        <v>252.709</v>
      </c>
      <c r="O4" s="145">
        <v>241</v>
      </c>
      <c r="P4" s="145">
        <v>255</v>
      </c>
      <c r="Q4" s="145">
        <v>0</v>
      </c>
      <c r="R4" s="145">
        <v>255</v>
      </c>
    </row>
    <row r="5" spans="1:18" x14ac:dyDescent="0.15">
      <c r="A5" s="145" t="s">
        <v>323</v>
      </c>
      <c r="B5" s="149" t="s">
        <v>322</v>
      </c>
      <c r="C5" s="145">
        <v>640504.77500000002</v>
      </c>
      <c r="D5" s="145">
        <v>239.44900000000001</v>
      </c>
      <c r="E5" s="145">
        <v>56</v>
      </c>
      <c r="F5" s="145">
        <v>255</v>
      </c>
      <c r="G5" s="145">
        <v>0</v>
      </c>
      <c r="H5" s="145">
        <v>255</v>
      </c>
      <c r="J5" s="145">
        <f>N4-D5</f>
        <v>13.259999999999991</v>
      </c>
      <c r="L5" s="145" t="s">
        <v>389</v>
      </c>
      <c r="M5" s="145">
        <v>640475.978</v>
      </c>
      <c r="N5" s="145">
        <v>252.72900000000001</v>
      </c>
      <c r="O5" s="145">
        <v>62</v>
      </c>
      <c r="P5" s="145">
        <v>255</v>
      </c>
      <c r="Q5" s="145">
        <v>0</v>
      </c>
      <c r="R5" s="145">
        <v>255</v>
      </c>
    </row>
    <row r="6" spans="1:18" x14ac:dyDescent="0.15">
      <c r="A6" s="145" t="s">
        <v>325</v>
      </c>
      <c r="B6" s="149"/>
      <c r="C6" s="145">
        <v>640504.77500000002</v>
      </c>
      <c r="D6" s="145">
        <v>241.92599999999999</v>
      </c>
      <c r="E6" s="145">
        <v>38</v>
      </c>
      <c r="F6" s="145">
        <v>255</v>
      </c>
      <c r="G6" s="145">
        <v>0</v>
      </c>
      <c r="H6" s="145">
        <v>255</v>
      </c>
      <c r="J6" s="145">
        <f>N4-D6</f>
        <v>10.783000000000015</v>
      </c>
      <c r="L6" s="145" t="s">
        <v>324</v>
      </c>
      <c r="M6" s="145">
        <v>640478.63699999999</v>
      </c>
      <c r="N6" s="145">
        <v>252.73500000000001</v>
      </c>
      <c r="O6" s="145">
        <v>210</v>
      </c>
      <c r="P6" s="145">
        <v>255</v>
      </c>
      <c r="Q6" s="145">
        <v>0</v>
      </c>
      <c r="R6" s="145">
        <v>255</v>
      </c>
    </row>
    <row r="7" spans="1:18" x14ac:dyDescent="0.15">
      <c r="A7" s="145" t="s">
        <v>327</v>
      </c>
      <c r="B7" s="149" t="s">
        <v>389</v>
      </c>
      <c r="C7" s="145">
        <v>640475.978</v>
      </c>
      <c r="D7" s="145">
        <v>241.28200000000001</v>
      </c>
      <c r="E7" s="145">
        <v>39</v>
      </c>
      <c r="F7" s="145">
        <v>255</v>
      </c>
      <c r="G7" s="145">
        <v>0</v>
      </c>
      <c r="H7" s="145">
        <v>255</v>
      </c>
      <c r="J7" s="145">
        <f>N7-D7</f>
        <v>11.516999999999996</v>
      </c>
      <c r="L7" s="145" t="s">
        <v>326</v>
      </c>
      <c r="M7" s="145">
        <v>640487.93999999994</v>
      </c>
      <c r="N7" s="145">
        <v>252.79900000000001</v>
      </c>
      <c r="O7" s="145">
        <v>210</v>
      </c>
      <c r="P7" s="145">
        <v>255</v>
      </c>
      <c r="Q7" s="145">
        <v>0</v>
      </c>
      <c r="R7" s="145">
        <v>255</v>
      </c>
    </row>
    <row r="8" spans="1:18" x14ac:dyDescent="0.15">
      <c r="A8" s="145" t="s">
        <v>392</v>
      </c>
      <c r="B8" s="149"/>
      <c r="C8" s="145">
        <v>640475.978</v>
      </c>
      <c r="D8" s="145">
        <v>241.55699999999999</v>
      </c>
      <c r="E8" s="145">
        <v>45</v>
      </c>
      <c r="F8" s="145">
        <v>255</v>
      </c>
      <c r="G8" s="145">
        <v>0</v>
      </c>
      <c r="H8" s="145">
        <v>255</v>
      </c>
      <c r="J8" s="145">
        <f>N8-D8</f>
        <v>11.227000000000004</v>
      </c>
      <c r="L8" s="145" t="s">
        <v>390</v>
      </c>
      <c r="M8" s="145">
        <v>640484.83900000004</v>
      </c>
      <c r="N8" s="145">
        <v>252.78399999999999</v>
      </c>
      <c r="O8" s="145">
        <v>219</v>
      </c>
      <c r="P8" s="145">
        <v>255</v>
      </c>
      <c r="Q8" s="145">
        <v>0</v>
      </c>
      <c r="R8" s="145">
        <v>255</v>
      </c>
    </row>
    <row r="9" spans="1:18" x14ac:dyDescent="0.15">
      <c r="J9" s="146">
        <f>AVERAGE(J2:J8)</f>
        <v>12.078857142857142</v>
      </c>
      <c r="L9" s="145" t="s">
        <v>393</v>
      </c>
      <c r="M9" s="145">
        <v>640475.09299999999</v>
      </c>
      <c r="N9" s="145">
        <v>252.78299999999999</v>
      </c>
      <c r="O9" s="145">
        <v>240</v>
      </c>
      <c r="P9" s="145">
        <v>255</v>
      </c>
      <c r="Q9" s="145">
        <v>0</v>
      </c>
      <c r="R9" s="145">
        <v>255</v>
      </c>
    </row>
    <row r="10" spans="1:18" x14ac:dyDescent="0.15">
      <c r="L10" s="145" t="s">
        <v>397</v>
      </c>
      <c r="M10" s="145">
        <v>640415.73300000001</v>
      </c>
      <c r="N10" s="145">
        <v>252.77</v>
      </c>
      <c r="O10" s="145">
        <v>146</v>
      </c>
      <c r="P10" s="145">
        <v>255</v>
      </c>
      <c r="Q10" s="145">
        <v>0</v>
      </c>
      <c r="R10" s="145">
        <v>255</v>
      </c>
    </row>
    <row r="11" spans="1:18" x14ac:dyDescent="0.15">
      <c r="A11" s="145" t="s">
        <v>331</v>
      </c>
      <c r="B11" s="149" t="s">
        <v>318</v>
      </c>
      <c r="C11" s="145">
        <v>640458.70200000005</v>
      </c>
      <c r="D11" s="145">
        <v>239.35</v>
      </c>
      <c r="E11" s="145">
        <v>100</v>
      </c>
      <c r="F11" s="145">
        <v>255</v>
      </c>
      <c r="G11" s="145">
        <v>0</v>
      </c>
      <c r="H11" s="145">
        <v>255</v>
      </c>
      <c r="J11" s="145">
        <f>N2-D11</f>
        <v>13.342000000000013</v>
      </c>
      <c r="L11" s="145" t="s">
        <v>420</v>
      </c>
      <c r="M11" s="145">
        <v>640437.88100000005</v>
      </c>
      <c r="N11" s="145">
        <v>252.76400000000001</v>
      </c>
      <c r="O11" s="145">
        <v>189</v>
      </c>
      <c r="P11" s="145">
        <v>255</v>
      </c>
      <c r="Q11" s="145">
        <v>0</v>
      </c>
      <c r="R11" s="145">
        <v>255</v>
      </c>
    </row>
    <row r="12" spans="1:18" x14ac:dyDescent="0.15">
      <c r="A12" s="145" t="s">
        <v>332</v>
      </c>
      <c r="B12" s="149"/>
      <c r="C12" s="145">
        <v>640458.70200000005</v>
      </c>
      <c r="D12" s="145">
        <v>242.994</v>
      </c>
      <c r="E12" s="145">
        <v>37</v>
      </c>
      <c r="F12" s="145">
        <v>255</v>
      </c>
      <c r="G12" s="145">
        <v>0</v>
      </c>
      <c r="H12" s="145">
        <v>255</v>
      </c>
      <c r="J12" s="145">
        <f>N2-D12</f>
        <v>9.6980000000000075</v>
      </c>
      <c r="L12" s="145" t="s">
        <v>421</v>
      </c>
      <c r="M12" s="145">
        <v>640404.66</v>
      </c>
      <c r="N12" s="145">
        <v>252.755</v>
      </c>
      <c r="O12" s="145">
        <v>118</v>
      </c>
      <c r="P12" s="145">
        <v>255</v>
      </c>
      <c r="Q12" s="145">
        <v>0</v>
      </c>
      <c r="R12" s="145">
        <v>255</v>
      </c>
    </row>
    <row r="13" spans="1:18" x14ac:dyDescent="0.15">
      <c r="A13" s="145" t="s">
        <v>333</v>
      </c>
      <c r="B13" s="149" t="s">
        <v>320</v>
      </c>
      <c r="C13" s="145">
        <v>640471.10600000003</v>
      </c>
      <c r="D13" s="145">
        <v>241.22300000000001</v>
      </c>
      <c r="E13" s="145">
        <v>41</v>
      </c>
      <c r="F13" s="145">
        <v>255</v>
      </c>
      <c r="G13" s="145">
        <v>0</v>
      </c>
      <c r="H13" s="145">
        <v>255</v>
      </c>
      <c r="J13" s="145">
        <f>N3-D13</f>
        <v>11.530999999999977</v>
      </c>
      <c r="L13" s="145" t="s">
        <v>422</v>
      </c>
      <c r="M13" s="145">
        <v>640443.64</v>
      </c>
      <c r="N13" s="145">
        <v>252.78700000000001</v>
      </c>
      <c r="O13" s="145">
        <v>181</v>
      </c>
      <c r="P13" s="145">
        <v>255</v>
      </c>
      <c r="Q13" s="145">
        <v>0</v>
      </c>
      <c r="R13" s="145">
        <v>255</v>
      </c>
    </row>
    <row r="14" spans="1:18" x14ac:dyDescent="0.15">
      <c r="A14" s="145" t="s">
        <v>334</v>
      </c>
      <c r="B14" s="149"/>
      <c r="C14" s="145">
        <v>640471.10600000003</v>
      </c>
      <c r="D14" s="145">
        <v>241.07300000000001</v>
      </c>
      <c r="E14" s="145">
        <v>53</v>
      </c>
      <c r="F14" s="145">
        <v>255</v>
      </c>
      <c r="G14" s="145">
        <v>0</v>
      </c>
      <c r="H14" s="145">
        <v>255</v>
      </c>
      <c r="J14" s="145">
        <f>N3-D14</f>
        <v>11.680999999999983</v>
      </c>
      <c r="L14" s="145" t="s">
        <v>423</v>
      </c>
      <c r="M14" s="145">
        <v>640444.96799999999</v>
      </c>
      <c r="N14" s="145">
        <v>253.46299999999999</v>
      </c>
      <c r="O14" s="145">
        <v>242</v>
      </c>
      <c r="P14" s="145">
        <v>255</v>
      </c>
      <c r="Q14" s="145">
        <v>0</v>
      </c>
      <c r="R14" s="145">
        <v>255</v>
      </c>
    </row>
    <row r="15" spans="1:18" x14ac:dyDescent="0.15">
      <c r="A15" s="145" t="s">
        <v>336</v>
      </c>
      <c r="B15" s="149" t="s">
        <v>322</v>
      </c>
      <c r="C15" s="145">
        <v>640504.77500000002</v>
      </c>
      <c r="D15" s="145">
        <v>239.786</v>
      </c>
      <c r="E15" s="145">
        <v>80</v>
      </c>
      <c r="F15" s="145">
        <v>255</v>
      </c>
      <c r="G15" s="145">
        <v>0</v>
      </c>
      <c r="H15" s="145">
        <v>255</v>
      </c>
      <c r="J15" s="145">
        <f>N4-D15</f>
        <v>12.923000000000002</v>
      </c>
      <c r="L15" s="145" t="s">
        <v>424</v>
      </c>
      <c r="M15" s="145">
        <v>640460.91599999997</v>
      </c>
      <c r="N15" s="145">
        <v>252.803</v>
      </c>
      <c r="O15" s="145">
        <v>234</v>
      </c>
      <c r="P15" s="145">
        <v>255</v>
      </c>
      <c r="Q15" s="145">
        <v>0</v>
      </c>
      <c r="R15" s="145">
        <v>255</v>
      </c>
    </row>
    <row r="16" spans="1:18" x14ac:dyDescent="0.15">
      <c r="A16" s="145" t="s">
        <v>337</v>
      </c>
      <c r="B16" s="149"/>
      <c r="C16" s="145">
        <v>640504.77500000002</v>
      </c>
      <c r="D16" s="145">
        <v>241.44200000000001</v>
      </c>
      <c r="E16" s="145">
        <v>51</v>
      </c>
      <c r="F16" s="145">
        <v>255</v>
      </c>
      <c r="G16" s="145">
        <v>0</v>
      </c>
      <c r="H16" s="145">
        <v>255</v>
      </c>
      <c r="J16" s="145">
        <f>N4-D16</f>
        <v>11.266999999999996</v>
      </c>
      <c r="L16" s="145" t="s">
        <v>391</v>
      </c>
      <c r="M16" s="145">
        <v>640463.57400000002</v>
      </c>
      <c r="N16" s="145">
        <v>252.745</v>
      </c>
      <c r="O16" s="145">
        <v>201</v>
      </c>
      <c r="P16" s="145">
        <v>255</v>
      </c>
      <c r="Q16" s="145">
        <v>0</v>
      </c>
      <c r="R16" s="145">
        <v>255</v>
      </c>
    </row>
    <row r="17" spans="1:18" x14ac:dyDescent="0.15">
      <c r="A17" s="145" t="s">
        <v>398</v>
      </c>
      <c r="B17" s="149" t="s">
        <v>389</v>
      </c>
      <c r="C17" s="145">
        <v>640475.978</v>
      </c>
      <c r="D17" s="145">
        <v>242.459</v>
      </c>
      <c r="E17" s="145">
        <v>68</v>
      </c>
      <c r="F17" s="145">
        <v>255</v>
      </c>
      <c r="G17" s="145">
        <v>0</v>
      </c>
      <c r="H17" s="145">
        <v>255</v>
      </c>
      <c r="J17" s="145">
        <f>N5-D17</f>
        <v>10.27000000000001</v>
      </c>
      <c r="L17" s="145" t="s">
        <v>425</v>
      </c>
      <c r="M17" s="145">
        <v>640423.70600000001</v>
      </c>
      <c r="N17" s="145">
        <v>252.756</v>
      </c>
      <c r="O17" s="145">
        <v>125</v>
      </c>
      <c r="P17" s="145">
        <v>255</v>
      </c>
      <c r="Q17" s="145">
        <v>0</v>
      </c>
      <c r="R17" s="145">
        <v>255</v>
      </c>
    </row>
    <row r="18" spans="1:18" x14ac:dyDescent="0.15">
      <c r="A18" s="145" t="s">
        <v>400</v>
      </c>
      <c r="B18" s="149"/>
      <c r="C18" s="145">
        <v>640475.978</v>
      </c>
      <c r="D18" s="145">
        <v>242.33199999999999</v>
      </c>
      <c r="E18" s="145">
        <v>44</v>
      </c>
      <c r="F18" s="145">
        <v>255</v>
      </c>
      <c r="G18" s="145">
        <v>0</v>
      </c>
      <c r="H18" s="145">
        <v>255</v>
      </c>
      <c r="J18" s="145">
        <f>N5-D18</f>
        <v>10.39700000000002</v>
      </c>
      <c r="L18" s="145" t="s">
        <v>426</v>
      </c>
      <c r="M18" s="145">
        <v>640427.69299999997</v>
      </c>
      <c r="N18" s="145">
        <v>252.81299999999999</v>
      </c>
      <c r="O18" s="145">
        <v>217</v>
      </c>
      <c r="P18" s="145">
        <v>255</v>
      </c>
      <c r="Q18" s="145">
        <v>0</v>
      </c>
      <c r="R18" s="145">
        <v>255</v>
      </c>
    </row>
    <row r="19" spans="1:18" x14ac:dyDescent="0.15">
      <c r="J19" s="146">
        <f>AVERAGE(J11:J18)</f>
        <v>11.388625000000001</v>
      </c>
    </row>
    <row r="20" spans="1:18" x14ac:dyDescent="0.15">
      <c r="A20" s="145" t="s">
        <v>339</v>
      </c>
      <c r="B20" s="149" t="s">
        <v>324</v>
      </c>
      <c r="C20" s="145">
        <v>640478.63699999999</v>
      </c>
      <c r="D20" s="145">
        <v>240.07900000000001</v>
      </c>
      <c r="E20" s="145">
        <v>40</v>
      </c>
      <c r="F20" s="145">
        <v>255</v>
      </c>
      <c r="G20" s="145">
        <v>0</v>
      </c>
      <c r="H20" s="145">
        <v>255</v>
      </c>
      <c r="J20" s="145">
        <f>N6-D20</f>
        <v>12.656000000000006</v>
      </c>
    </row>
    <row r="21" spans="1:18" x14ac:dyDescent="0.15">
      <c r="A21" s="145" t="s">
        <v>340</v>
      </c>
      <c r="B21" s="149"/>
      <c r="C21" s="145">
        <v>640478.63699999999</v>
      </c>
      <c r="D21" s="145">
        <v>242.30500000000001</v>
      </c>
      <c r="E21" s="145">
        <v>42</v>
      </c>
      <c r="F21" s="145">
        <v>255</v>
      </c>
      <c r="G21" s="145">
        <v>0</v>
      </c>
      <c r="H21" s="145">
        <v>255</v>
      </c>
      <c r="J21" s="145">
        <f>N6-D21</f>
        <v>10.430000000000007</v>
      </c>
    </row>
    <row r="22" spans="1:18" x14ac:dyDescent="0.15">
      <c r="A22" s="145" t="s">
        <v>341</v>
      </c>
      <c r="B22" s="149" t="s">
        <v>326</v>
      </c>
      <c r="C22" s="145">
        <v>640487.93999999994</v>
      </c>
      <c r="D22" s="145">
        <v>241.922</v>
      </c>
      <c r="E22" s="145">
        <v>38</v>
      </c>
      <c r="F22" s="145">
        <v>255</v>
      </c>
      <c r="G22" s="145">
        <v>0</v>
      </c>
      <c r="H22" s="145">
        <v>255</v>
      </c>
      <c r="J22" s="145">
        <f>N7-D22</f>
        <v>10.87700000000001</v>
      </c>
    </row>
    <row r="23" spans="1:18" x14ac:dyDescent="0.15">
      <c r="A23" s="145" t="s">
        <v>342</v>
      </c>
      <c r="B23" s="149"/>
      <c r="C23" s="145">
        <v>640487.93999999994</v>
      </c>
      <c r="D23" s="145">
        <v>241.12100000000001</v>
      </c>
      <c r="E23" s="145">
        <v>38</v>
      </c>
      <c r="F23" s="145">
        <v>255</v>
      </c>
      <c r="G23" s="145">
        <v>0</v>
      </c>
      <c r="H23" s="145">
        <v>255</v>
      </c>
      <c r="J23" s="145">
        <f>N7-D23</f>
        <v>11.677999999999997</v>
      </c>
    </row>
    <row r="24" spans="1:18" x14ac:dyDescent="0.15">
      <c r="A24" s="145" t="s">
        <v>343</v>
      </c>
      <c r="B24" s="149" t="s">
        <v>390</v>
      </c>
      <c r="C24" s="145">
        <v>640484.83900000004</v>
      </c>
      <c r="D24" s="145">
        <v>241.374</v>
      </c>
      <c r="E24" s="145">
        <v>38</v>
      </c>
      <c r="F24" s="145">
        <v>255</v>
      </c>
      <c r="G24" s="145">
        <v>0</v>
      </c>
      <c r="H24" s="145">
        <v>255</v>
      </c>
      <c r="J24" s="145">
        <f>N8-D24</f>
        <v>11.409999999999997</v>
      </c>
    </row>
    <row r="25" spans="1:18" x14ac:dyDescent="0.15">
      <c r="A25" s="145" t="s">
        <v>344</v>
      </c>
      <c r="B25" s="149"/>
      <c r="C25" s="145">
        <v>640484.83900000004</v>
      </c>
      <c r="D25" s="145">
        <v>243.70400000000001</v>
      </c>
      <c r="E25" s="145">
        <v>41</v>
      </c>
      <c r="F25" s="145">
        <v>255</v>
      </c>
      <c r="G25" s="145">
        <v>0</v>
      </c>
      <c r="H25" s="145">
        <v>255</v>
      </c>
      <c r="J25" s="145">
        <f>N8-D25</f>
        <v>9.0799999999999841</v>
      </c>
    </row>
    <row r="26" spans="1:18" x14ac:dyDescent="0.15">
      <c r="A26" s="145" t="s">
        <v>345</v>
      </c>
      <c r="B26" s="149" t="s">
        <v>393</v>
      </c>
      <c r="C26" s="145">
        <v>640475.09299999999</v>
      </c>
      <c r="D26" s="145">
        <v>240.24600000000001</v>
      </c>
      <c r="E26" s="145">
        <v>41</v>
      </c>
      <c r="F26" s="145">
        <v>255</v>
      </c>
      <c r="G26" s="145">
        <v>0</v>
      </c>
      <c r="H26" s="145">
        <v>255</v>
      </c>
      <c r="J26" s="145">
        <f>N9-D26</f>
        <v>12.536999999999978</v>
      </c>
    </row>
    <row r="27" spans="1:18" x14ac:dyDescent="0.15">
      <c r="A27" s="145" t="s">
        <v>346</v>
      </c>
      <c r="B27" s="149"/>
      <c r="C27" s="145">
        <v>640475.09299999999</v>
      </c>
      <c r="D27" s="145">
        <v>241.77600000000001</v>
      </c>
      <c r="E27" s="145">
        <v>43</v>
      </c>
      <c r="F27" s="145">
        <v>255</v>
      </c>
      <c r="G27" s="145">
        <v>0</v>
      </c>
      <c r="H27" s="145">
        <v>255</v>
      </c>
      <c r="J27" s="145">
        <f>N9-D27</f>
        <v>11.006999999999977</v>
      </c>
    </row>
    <row r="28" spans="1:18" x14ac:dyDescent="0.15">
      <c r="A28" s="145" t="s">
        <v>347</v>
      </c>
      <c r="B28" s="149" t="s">
        <v>397</v>
      </c>
      <c r="C28" s="145">
        <v>640415.73300000001</v>
      </c>
      <c r="D28" s="145">
        <v>239.6</v>
      </c>
      <c r="E28" s="145">
        <v>33</v>
      </c>
      <c r="F28" s="145">
        <v>255</v>
      </c>
      <c r="G28" s="145">
        <v>0</v>
      </c>
      <c r="H28" s="145">
        <v>255</v>
      </c>
      <c r="J28" s="145">
        <f>N10-D28</f>
        <v>13.170000000000016</v>
      </c>
    </row>
    <row r="29" spans="1:18" x14ac:dyDescent="0.15">
      <c r="A29" s="145" t="s">
        <v>401</v>
      </c>
      <c r="B29" s="149"/>
      <c r="C29" s="145">
        <v>640415.73300000001</v>
      </c>
      <c r="D29" s="145">
        <v>239.941</v>
      </c>
      <c r="E29" s="145">
        <v>42</v>
      </c>
      <c r="F29" s="145">
        <v>255</v>
      </c>
      <c r="G29" s="145">
        <v>0</v>
      </c>
      <c r="H29" s="145">
        <v>255</v>
      </c>
      <c r="J29" s="145">
        <f>N10-D29</f>
        <v>12.829000000000008</v>
      </c>
    </row>
    <row r="30" spans="1:18" x14ac:dyDescent="0.15">
      <c r="J30" s="146">
        <f>AVERAGE(J20:J29)</f>
        <v>11.567399999999997</v>
      </c>
    </row>
    <row r="33" spans="1:10" x14ac:dyDescent="0.15">
      <c r="A33" s="145" t="s">
        <v>348</v>
      </c>
      <c r="B33" s="145" t="s">
        <v>324</v>
      </c>
      <c r="C33" s="145">
        <v>640478.63699999999</v>
      </c>
      <c r="D33" s="145">
        <v>233.10599999999999</v>
      </c>
      <c r="E33" s="145">
        <v>42</v>
      </c>
      <c r="F33" s="145">
        <v>255</v>
      </c>
      <c r="G33" s="145">
        <v>0</v>
      </c>
      <c r="H33" s="145">
        <v>255</v>
      </c>
      <c r="J33" s="145">
        <f>N6-D33</f>
        <v>19.629000000000019</v>
      </c>
    </row>
    <row r="34" spans="1:10" x14ac:dyDescent="0.15">
      <c r="A34" s="145" t="s">
        <v>349</v>
      </c>
      <c r="B34" s="145" t="s">
        <v>326</v>
      </c>
      <c r="C34" s="145">
        <v>640487.93999999994</v>
      </c>
      <c r="D34" s="145">
        <v>232.91900000000001</v>
      </c>
      <c r="E34" s="145">
        <v>46</v>
      </c>
      <c r="F34" s="145">
        <v>255</v>
      </c>
      <c r="G34" s="145">
        <v>0</v>
      </c>
      <c r="H34" s="145">
        <v>255</v>
      </c>
      <c r="J34" s="145">
        <f>N7-D34</f>
        <v>19.879999999999995</v>
      </c>
    </row>
    <row r="35" spans="1:10" x14ac:dyDescent="0.15">
      <c r="A35" s="145" t="s">
        <v>350</v>
      </c>
      <c r="B35" s="145" t="s">
        <v>390</v>
      </c>
      <c r="C35" s="145">
        <v>640484.83900000004</v>
      </c>
      <c r="D35" s="145">
        <v>231.26900000000001</v>
      </c>
      <c r="E35" s="145">
        <v>63</v>
      </c>
      <c r="F35" s="145">
        <v>255</v>
      </c>
      <c r="G35" s="145">
        <v>0</v>
      </c>
      <c r="H35" s="145">
        <v>255</v>
      </c>
      <c r="J35" s="145">
        <f>N8-D35</f>
        <v>21.514999999999986</v>
      </c>
    </row>
    <row r="36" spans="1:10" x14ac:dyDescent="0.15">
      <c r="A36" s="145" t="s">
        <v>351</v>
      </c>
      <c r="B36" s="145" t="s">
        <v>393</v>
      </c>
      <c r="C36" s="145">
        <v>640475.09299999999</v>
      </c>
      <c r="D36" s="145">
        <v>235.39500000000001</v>
      </c>
      <c r="E36" s="145">
        <v>104</v>
      </c>
      <c r="F36" s="145">
        <v>255</v>
      </c>
      <c r="G36" s="145">
        <v>0</v>
      </c>
      <c r="H36" s="145">
        <v>255</v>
      </c>
      <c r="J36" s="145">
        <f>N9-D36</f>
        <v>17.387999999999977</v>
      </c>
    </row>
    <row r="37" spans="1:10" x14ac:dyDescent="0.15">
      <c r="A37" s="145" t="s">
        <v>352</v>
      </c>
      <c r="B37" s="145" t="s">
        <v>397</v>
      </c>
      <c r="C37" s="145">
        <v>640415.73300000001</v>
      </c>
      <c r="D37" s="145">
        <v>235.86</v>
      </c>
      <c r="E37" s="145">
        <v>44</v>
      </c>
      <c r="F37" s="145">
        <v>255</v>
      </c>
      <c r="G37" s="145">
        <v>0</v>
      </c>
      <c r="H37" s="145">
        <v>255</v>
      </c>
      <c r="J37" s="145">
        <f>N10-D37</f>
        <v>16.909999999999997</v>
      </c>
    </row>
    <row r="38" spans="1:10" x14ac:dyDescent="0.15">
      <c r="J38" s="146">
        <f>AVERAGE(J33:J37)</f>
        <v>19.064399999999996</v>
      </c>
    </row>
    <row r="40" spans="1:10" x14ac:dyDescent="0.15">
      <c r="A40" s="145" t="s">
        <v>353</v>
      </c>
      <c r="B40" s="149" t="s">
        <v>324</v>
      </c>
      <c r="C40" s="145">
        <v>640478.63699999999</v>
      </c>
      <c r="D40" s="145">
        <v>243.63</v>
      </c>
      <c r="E40" s="145">
        <v>55</v>
      </c>
      <c r="F40" s="145">
        <v>255</v>
      </c>
      <c r="G40" s="145">
        <v>0</v>
      </c>
      <c r="H40" s="145">
        <v>255</v>
      </c>
      <c r="J40" s="145">
        <f>N6-D40</f>
        <v>9.1050000000000182</v>
      </c>
    </row>
    <row r="41" spans="1:10" x14ac:dyDescent="0.15">
      <c r="A41" s="145" t="s">
        <v>354</v>
      </c>
      <c r="B41" s="149"/>
      <c r="C41" s="145">
        <v>640478.63699999999</v>
      </c>
      <c r="D41" s="145">
        <v>245.197</v>
      </c>
      <c r="E41" s="145">
        <v>37</v>
      </c>
      <c r="F41" s="145">
        <v>255</v>
      </c>
      <c r="G41" s="145">
        <v>0</v>
      </c>
      <c r="H41" s="145">
        <v>255</v>
      </c>
      <c r="J41" s="145">
        <f>N6-D41</f>
        <v>7.5380000000000109</v>
      </c>
    </row>
    <row r="42" spans="1:10" x14ac:dyDescent="0.15">
      <c r="A42" s="145" t="s">
        <v>355</v>
      </c>
      <c r="B42" s="149" t="s">
        <v>326</v>
      </c>
      <c r="C42" s="145">
        <v>640487.93999999994</v>
      </c>
      <c r="D42" s="145">
        <v>241.37899999999999</v>
      </c>
      <c r="E42" s="145">
        <v>90</v>
      </c>
      <c r="F42" s="145">
        <v>255</v>
      </c>
      <c r="G42" s="145">
        <v>0</v>
      </c>
      <c r="H42" s="145">
        <v>255</v>
      </c>
      <c r="J42" s="145">
        <f>N7-D42</f>
        <v>11.420000000000016</v>
      </c>
    </row>
    <row r="43" spans="1:10" x14ac:dyDescent="0.15">
      <c r="A43" s="145" t="s">
        <v>356</v>
      </c>
      <c r="B43" s="149"/>
      <c r="C43" s="145">
        <v>640487.93999999994</v>
      </c>
      <c r="D43" s="145">
        <v>244.44800000000001</v>
      </c>
      <c r="E43" s="145">
        <v>45</v>
      </c>
      <c r="F43" s="145">
        <v>255</v>
      </c>
      <c r="G43" s="145">
        <v>0</v>
      </c>
      <c r="H43" s="145">
        <v>255</v>
      </c>
      <c r="J43" s="145">
        <f>N7-D43</f>
        <v>8.3509999999999991</v>
      </c>
    </row>
    <row r="44" spans="1:10" x14ac:dyDescent="0.15">
      <c r="A44" s="145" t="s">
        <v>357</v>
      </c>
      <c r="B44" s="149" t="s">
        <v>390</v>
      </c>
      <c r="C44" s="145">
        <v>640484.83900000004</v>
      </c>
      <c r="D44" s="145">
        <v>242.59800000000001</v>
      </c>
      <c r="E44" s="145">
        <v>75</v>
      </c>
      <c r="F44" s="145">
        <v>255</v>
      </c>
      <c r="G44" s="145">
        <v>0</v>
      </c>
      <c r="H44" s="145">
        <v>255</v>
      </c>
      <c r="J44" s="145">
        <f>N8-D44</f>
        <v>10.185999999999979</v>
      </c>
    </row>
    <row r="45" spans="1:10" x14ac:dyDescent="0.15">
      <c r="A45" s="145" t="s">
        <v>358</v>
      </c>
      <c r="B45" s="149"/>
      <c r="C45" s="145">
        <v>640484.83900000004</v>
      </c>
      <c r="D45" s="145">
        <v>244.25899999999999</v>
      </c>
      <c r="E45" s="145">
        <v>54</v>
      </c>
      <c r="F45" s="145">
        <v>255</v>
      </c>
      <c r="G45" s="145">
        <v>0</v>
      </c>
      <c r="H45" s="145">
        <v>255</v>
      </c>
      <c r="J45" s="145">
        <f>N8-D45</f>
        <v>8.5250000000000057</v>
      </c>
    </row>
    <row r="46" spans="1:10" x14ac:dyDescent="0.15">
      <c r="A46" s="145" t="s">
        <v>359</v>
      </c>
      <c r="B46" s="149" t="s">
        <v>393</v>
      </c>
      <c r="C46" s="145">
        <v>640475.09299999999</v>
      </c>
      <c r="D46" s="145">
        <v>244.43799999999999</v>
      </c>
      <c r="E46" s="145">
        <v>43</v>
      </c>
      <c r="F46" s="145">
        <v>255</v>
      </c>
      <c r="G46" s="145">
        <v>0</v>
      </c>
      <c r="H46" s="145">
        <v>255</v>
      </c>
      <c r="J46" s="145">
        <f>N9-D46</f>
        <v>8.3449999999999989</v>
      </c>
    </row>
    <row r="47" spans="1:10" x14ac:dyDescent="0.15">
      <c r="A47" s="145" t="s">
        <v>360</v>
      </c>
      <c r="B47" s="149"/>
      <c r="C47" s="145">
        <v>640475.09299999999</v>
      </c>
      <c r="D47" s="145">
        <v>243.03800000000001</v>
      </c>
      <c r="E47" s="145">
        <v>51</v>
      </c>
      <c r="F47" s="145">
        <v>255</v>
      </c>
      <c r="G47" s="145">
        <v>0</v>
      </c>
      <c r="H47" s="145">
        <v>255</v>
      </c>
      <c r="J47" s="145">
        <f>N9-D47</f>
        <v>9.7449999999999761</v>
      </c>
    </row>
    <row r="48" spans="1:10" x14ac:dyDescent="0.15">
      <c r="J48" s="146">
        <f>AVERAGE(J40:J47)</f>
        <v>9.1518750000000004</v>
      </c>
    </row>
    <row r="52" spans="1:10" x14ac:dyDescent="0.15">
      <c r="A52" s="145" t="s">
        <v>363</v>
      </c>
      <c r="B52" s="145" t="s">
        <v>324</v>
      </c>
      <c r="C52" s="145">
        <v>640478.63699999999</v>
      </c>
      <c r="D52" s="145">
        <v>239.64</v>
      </c>
      <c r="E52" s="145">
        <v>41</v>
      </c>
      <c r="F52" s="145">
        <v>255</v>
      </c>
      <c r="G52" s="145">
        <v>0</v>
      </c>
      <c r="H52" s="145">
        <v>255</v>
      </c>
      <c r="J52" s="145">
        <f>N6-D52</f>
        <v>13.095000000000027</v>
      </c>
    </row>
    <row r="53" spans="1:10" x14ac:dyDescent="0.15">
      <c r="A53" s="145" t="s">
        <v>364</v>
      </c>
      <c r="B53" s="149" t="s">
        <v>326</v>
      </c>
      <c r="C53" s="145">
        <v>640487.93999999994</v>
      </c>
      <c r="D53" s="145">
        <v>240.27600000000001</v>
      </c>
      <c r="E53" s="145">
        <v>44</v>
      </c>
      <c r="F53" s="145">
        <v>255</v>
      </c>
      <c r="G53" s="145">
        <v>0</v>
      </c>
      <c r="H53" s="145">
        <v>255</v>
      </c>
      <c r="J53" s="145">
        <f>N7-D53</f>
        <v>12.522999999999996</v>
      </c>
    </row>
    <row r="54" spans="1:10" x14ac:dyDescent="0.15">
      <c r="A54" s="145" t="s">
        <v>365</v>
      </c>
      <c r="B54" s="149"/>
      <c r="C54" s="145">
        <v>640487.93999999994</v>
      </c>
      <c r="D54" s="145">
        <v>240.608</v>
      </c>
      <c r="E54" s="145">
        <v>40</v>
      </c>
      <c r="F54" s="145">
        <v>255</v>
      </c>
      <c r="G54" s="145">
        <v>0</v>
      </c>
      <c r="H54" s="145">
        <v>255</v>
      </c>
      <c r="J54" s="145">
        <f>N7-D54</f>
        <v>12.191000000000003</v>
      </c>
    </row>
    <row r="55" spans="1:10" x14ac:dyDescent="0.15">
      <c r="A55" s="145" t="s">
        <v>366</v>
      </c>
      <c r="B55" s="149" t="s">
        <v>390</v>
      </c>
      <c r="C55" s="145">
        <v>640484.83900000004</v>
      </c>
      <c r="D55" s="145">
        <v>237.738</v>
      </c>
      <c r="E55" s="145">
        <v>40</v>
      </c>
      <c r="F55" s="145">
        <v>255</v>
      </c>
      <c r="G55" s="145">
        <v>0</v>
      </c>
      <c r="H55" s="145">
        <v>255</v>
      </c>
      <c r="J55" s="145">
        <f>N8-D55</f>
        <v>15.045999999999992</v>
      </c>
    </row>
    <row r="56" spans="1:10" x14ac:dyDescent="0.15">
      <c r="A56" s="145" t="s">
        <v>367</v>
      </c>
      <c r="B56" s="149"/>
      <c r="C56" s="145">
        <v>640484.83900000004</v>
      </c>
      <c r="D56" s="145">
        <v>239.404</v>
      </c>
      <c r="E56" s="145">
        <v>42</v>
      </c>
      <c r="F56" s="145">
        <v>255</v>
      </c>
      <c r="G56" s="145">
        <v>0</v>
      </c>
      <c r="H56" s="145">
        <v>255</v>
      </c>
      <c r="J56" s="145">
        <f>N8-D56</f>
        <v>13.379999999999995</v>
      </c>
    </row>
    <row r="57" spans="1:10" x14ac:dyDescent="0.15">
      <c r="A57" s="145" t="s">
        <v>402</v>
      </c>
      <c r="B57" s="149" t="s">
        <v>393</v>
      </c>
      <c r="C57" s="145">
        <v>640475.09299999999</v>
      </c>
      <c r="D57" s="145">
        <v>239.929</v>
      </c>
      <c r="E57" s="145">
        <v>75</v>
      </c>
      <c r="F57" s="145">
        <v>255</v>
      </c>
      <c r="G57" s="145">
        <v>0</v>
      </c>
      <c r="H57" s="145">
        <v>255</v>
      </c>
      <c r="J57" s="145">
        <f>N9-D57</f>
        <v>12.853999999999985</v>
      </c>
    </row>
    <row r="58" spans="1:10" x14ac:dyDescent="0.15">
      <c r="A58" s="145" t="s">
        <v>418</v>
      </c>
      <c r="B58" s="149"/>
      <c r="C58" s="145">
        <v>640475.09299999999</v>
      </c>
      <c r="D58" s="145">
        <v>241.53299999999999</v>
      </c>
      <c r="E58" s="145">
        <v>79</v>
      </c>
      <c r="F58" s="145">
        <v>255</v>
      </c>
      <c r="G58" s="145">
        <v>0</v>
      </c>
      <c r="H58" s="145">
        <v>255</v>
      </c>
      <c r="J58" s="145">
        <f>N9-D58</f>
        <v>11.25</v>
      </c>
    </row>
    <row r="59" spans="1:10" x14ac:dyDescent="0.15">
      <c r="A59" s="145" t="s">
        <v>419</v>
      </c>
      <c r="B59" s="149" t="s">
        <v>397</v>
      </c>
      <c r="C59" s="145">
        <v>640415.73300000001</v>
      </c>
      <c r="D59" s="145">
        <v>239.99299999999999</v>
      </c>
      <c r="E59" s="145">
        <v>57</v>
      </c>
      <c r="F59" s="145">
        <v>255</v>
      </c>
      <c r="G59" s="145">
        <v>0</v>
      </c>
      <c r="H59" s="145">
        <v>255</v>
      </c>
      <c r="J59" s="145">
        <f>N10-D59</f>
        <v>12.777000000000015</v>
      </c>
    </row>
    <row r="60" spans="1:10" x14ac:dyDescent="0.15">
      <c r="A60" s="145" t="s">
        <v>427</v>
      </c>
      <c r="B60" s="149"/>
      <c r="C60" s="145">
        <v>640415.73300000001</v>
      </c>
      <c r="D60" s="145">
        <v>240.21700000000001</v>
      </c>
      <c r="E60" s="145">
        <v>43</v>
      </c>
      <c r="F60" s="145">
        <v>255</v>
      </c>
      <c r="G60" s="145">
        <v>0</v>
      </c>
      <c r="H60" s="145">
        <v>255</v>
      </c>
      <c r="J60" s="145">
        <f>N10-D60</f>
        <v>12.552999999999997</v>
      </c>
    </row>
    <row r="61" spans="1:10" x14ac:dyDescent="0.15">
      <c r="B61" s="148"/>
      <c r="J61" s="146">
        <f>AVERAGE(J52:J60)</f>
        <v>12.852111111111112</v>
      </c>
    </row>
    <row r="62" spans="1:10" x14ac:dyDescent="0.15">
      <c r="B62" s="148"/>
    </row>
    <row r="63" spans="1:10" x14ac:dyDescent="0.15">
      <c r="B63" s="148"/>
    </row>
    <row r="64" spans="1:10" x14ac:dyDescent="0.15">
      <c r="A64" s="145" t="s">
        <v>368</v>
      </c>
      <c r="B64" s="145" t="s">
        <v>420</v>
      </c>
      <c r="C64" s="145">
        <v>640437.88100000005</v>
      </c>
      <c r="D64" s="145">
        <v>237.50800000000001</v>
      </c>
      <c r="E64" s="145">
        <v>64</v>
      </c>
      <c r="F64" s="145">
        <v>255</v>
      </c>
      <c r="G64" s="145">
        <v>0</v>
      </c>
      <c r="H64" s="145">
        <v>255</v>
      </c>
      <c r="J64" s="145">
        <f>N11-D64</f>
        <v>15.256</v>
      </c>
    </row>
    <row r="65" spans="1:10" x14ac:dyDescent="0.15">
      <c r="A65" s="145" t="s">
        <v>370</v>
      </c>
      <c r="B65" s="145" t="s">
        <v>421</v>
      </c>
      <c r="C65" s="145">
        <v>640404.66</v>
      </c>
      <c r="D65" s="145">
        <v>230.70099999999999</v>
      </c>
      <c r="E65" s="145">
        <v>46</v>
      </c>
      <c r="F65" s="145">
        <v>255</v>
      </c>
      <c r="G65" s="145">
        <v>0</v>
      </c>
      <c r="H65" s="145">
        <v>255</v>
      </c>
      <c r="J65" s="145">
        <f>N12-D65</f>
        <v>22.054000000000002</v>
      </c>
    </row>
    <row r="66" spans="1:10" x14ac:dyDescent="0.15">
      <c r="A66" s="145" t="s">
        <v>372</v>
      </c>
      <c r="B66" s="145" t="s">
        <v>426</v>
      </c>
      <c r="C66" s="145">
        <v>640427.69299999997</v>
      </c>
      <c r="D66" s="145">
        <v>226.773</v>
      </c>
      <c r="E66" s="145">
        <v>36</v>
      </c>
      <c r="F66" s="145">
        <v>255</v>
      </c>
      <c r="G66" s="145">
        <v>0</v>
      </c>
      <c r="H66" s="145">
        <v>255</v>
      </c>
      <c r="J66" s="150">
        <f>N18-D66</f>
        <v>26.039999999999992</v>
      </c>
    </row>
    <row r="67" spans="1:10" x14ac:dyDescent="0.15">
      <c r="J67" s="146">
        <f>AVERAGE(J64:J66)</f>
        <v>21.116666666666664</v>
      </c>
    </row>
    <row r="70" spans="1:10" x14ac:dyDescent="0.15">
      <c r="A70" s="145" t="s">
        <v>374</v>
      </c>
      <c r="B70" s="149" t="s">
        <v>422</v>
      </c>
      <c r="C70" s="145">
        <v>640443.64</v>
      </c>
      <c r="D70" s="145">
        <v>237.18299999999999</v>
      </c>
      <c r="E70" s="145">
        <v>39</v>
      </c>
      <c r="F70" s="145">
        <v>255</v>
      </c>
      <c r="G70" s="145">
        <v>0</v>
      </c>
      <c r="H70" s="145">
        <v>255</v>
      </c>
      <c r="J70" s="145">
        <f>N13-D70</f>
        <v>15.604000000000013</v>
      </c>
    </row>
    <row r="71" spans="1:10" x14ac:dyDescent="0.15">
      <c r="A71" s="145" t="s">
        <v>376</v>
      </c>
      <c r="B71" s="149"/>
      <c r="C71" s="145">
        <v>640443.64</v>
      </c>
      <c r="D71" s="145">
        <v>238.827</v>
      </c>
      <c r="E71" s="145">
        <v>42</v>
      </c>
      <c r="F71" s="145">
        <v>255</v>
      </c>
      <c r="G71" s="145">
        <v>0</v>
      </c>
      <c r="H71" s="145">
        <v>255</v>
      </c>
      <c r="J71" s="145">
        <f>N13-D71</f>
        <v>13.960000000000008</v>
      </c>
    </row>
    <row r="72" spans="1:10" x14ac:dyDescent="0.15">
      <c r="A72" s="145" t="s">
        <v>377</v>
      </c>
      <c r="B72" s="149" t="s">
        <v>423</v>
      </c>
      <c r="C72" s="145">
        <v>640444.96799999999</v>
      </c>
      <c r="D72" s="145">
        <v>241.54400000000001</v>
      </c>
      <c r="E72" s="145">
        <v>52</v>
      </c>
      <c r="F72" s="145">
        <v>255</v>
      </c>
      <c r="G72" s="145">
        <v>0</v>
      </c>
      <c r="H72" s="145">
        <v>255</v>
      </c>
      <c r="J72" s="145">
        <f>N14-D72</f>
        <v>11.918999999999983</v>
      </c>
    </row>
    <row r="73" spans="1:10" x14ac:dyDescent="0.15">
      <c r="A73" s="145" t="s">
        <v>379</v>
      </c>
      <c r="B73" s="149"/>
      <c r="C73" s="145">
        <v>640444.96799999999</v>
      </c>
      <c r="D73" s="145">
        <v>242.4</v>
      </c>
      <c r="E73" s="145">
        <v>63</v>
      </c>
      <c r="F73" s="145">
        <v>255</v>
      </c>
      <c r="G73" s="145">
        <v>0</v>
      </c>
      <c r="H73" s="145">
        <v>255</v>
      </c>
      <c r="J73" s="145">
        <f>N14-D73</f>
        <v>11.062999999999988</v>
      </c>
    </row>
    <row r="74" spans="1:10" x14ac:dyDescent="0.15">
      <c r="A74" s="145" t="s">
        <v>380</v>
      </c>
      <c r="B74" s="149" t="s">
        <v>424</v>
      </c>
      <c r="C74" s="145">
        <v>640460.91599999997</v>
      </c>
      <c r="D74" s="145">
        <v>236.203</v>
      </c>
      <c r="E74" s="145">
        <v>37</v>
      </c>
      <c r="F74" s="145">
        <v>255</v>
      </c>
      <c r="G74" s="145">
        <v>0</v>
      </c>
      <c r="H74" s="145">
        <v>255</v>
      </c>
      <c r="J74" s="145">
        <f>N15-D74</f>
        <v>16.599999999999994</v>
      </c>
    </row>
    <row r="75" spans="1:10" x14ac:dyDescent="0.15">
      <c r="A75" s="145" t="s">
        <v>382</v>
      </c>
      <c r="B75" s="149"/>
      <c r="C75" s="145">
        <v>640460.91599999997</v>
      </c>
      <c r="D75" s="145">
        <v>239.078</v>
      </c>
      <c r="E75" s="145">
        <v>31</v>
      </c>
      <c r="F75" s="145">
        <v>255</v>
      </c>
      <c r="G75" s="145">
        <v>0</v>
      </c>
      <c r="H75" s="145">
        <v>255</v>
      </c>
      <c r="J75" s="145">
        <f>N15-D75</f>
        <v>13.724999999999994</v>
      </c>
    </row>
    <row r="76" spans="1:10" x14ac:dyDescent="0.15">
      <c r="J76" s="146">
        <f>AVERAGE(J70:J75)</f>
        <v>13.811833333333331</v>
      </c>
    </row>
    <row r="78" spans="1:10" x14ac:dyDescent="0.15">
      <c r="A78" s="145" t="s">
        <v>383</v>
      </c>
      <c r="B78" s="149" t="s">
        <v>391</v>
      </c>
      <c r="C78" s="145">
        <v>640463.57400000002</v>
      </c>
      <c r="D78" s="145">
        <v>245.59800000000001</v>
      </c>
      <c r="E78" s="145">
        <v>56</v>
      </c>
      <c r="F78" s="145">
        <v>255</v>
      </c>
      <c r="G78" s="145">
        <v>0</v>
      </c>
      <c r="H78" s="145">
        <v>255</v>
      </c>
      <c r="J78" s="145">
        <f>N16-D78</f>
        <v>7.1469999999999914</v>
      </c>
    </row>
    <row r="79" spans="1:10" x14ac:dyDescent="0.15">
      <c r="A79" s="145" t="s">
        <v>385</v>
      </c>
      <c r="B79" s="149"/>
      <c r="C79" s="145">
        <v>640463.57400000002</v>
      </c>
      <c r="D79" s="145">
        <v>244.67099999999999</v>
      </c>
      <c r="E79" s="145">
        <v>39</v>
      </c>
      <c r="F79" s="145">
        <v>255</v>
      </c>
      <c r="G79" s="145">
        <v>0</v>
      </c>
      <c r="H79" s="145">
        <v>255</v>
      </c>
      <c r="J79" s="145">
        <f>N16-D79</f>
        <v>8.0740000000000123</v>
      </c>
    </row>
    <row r="80" spans="1:10" x14ac:dyDescent="0.15">
      <c r="A80" s="145" t="s">
        <v>386</v>
      </c>
      <c r="B80" s="149" t="s">
        <v>425</v>
      </c>
      <c r="C80" s="145">
        <v>640423.70600000001</v>
      </c>
      <c r="D80" s="145">
        <v>243.46700000000001</v>
      </c>
      <c r="E80" s="145">
        <v>48</v>
      </c>
      <c r="F80" s="145">
        <v>255</v>
      </c>
      <c r="G80" s="145">
        <v>0</v>
      </c>
      <c r="H80" s="145">
        <v>255</v>
      </c>
      <c r="J80" s="145">
        <f>N17-D80</f>
        <v>9.2889999999999873</v>
      </c>
    </row>
    <row r="81" spans="1:10" x14ac:dyDescent="0.15">
      <c r="A81" s="145" t="s">
        <v>388</v>
      </c>
      <c r="B81" s="149"/>
      <c r="C81" s="145">
        <v>640423.70600000001</v>
      </c>
      <c r="D81" s="145">
        <v>243.97300000000001</v>
      </c>
      <c r="E81" s="145">
        <v>46</v>
      </c>
      <c r="F81" s="145">
        <v>255</v>
      </c>
      <c r="G81" s="145">
        <v>0</v>
      </c>
      <c r="H81" s="145">
        <v>255</v>
      </c>
      <c r="J81" s="145">
        <f>N17-D81</f>
        <v>8.782999999999987</v>
      </c>
    </row>
    <row r="82" spans="1:10" x14ac:dyDescent="0.15">
      <c r="J82" s="146">
        <f>AVERAGE(J78:J81)</f>
        <v>8.3232499999999945</v>
      </c>
    </row>
  </sheetData>
  <mergeCells count="25">
    <mergeCell ref="B80:B81"/>
    <mergeCell ref="B57:B58"/>
    <mergeCell ref="B59:B60"/>
    <mergeCell ref="B70:B71"/>
    <mergeCell ref="B72:B73"/>
    <mergeCell ref="B74:B75"/>
    <mergeCell ref="B78:B79"/>
    <mergeCell ref="B40:B41"/>
    <mergeCell ref="B42:B43"/>
    <mergeCell ref="B44:B45"/>
    <mergeCell ref="B46:B47"/>
    <mergeCell ref="B53:B54"/>
    <mergeCell ref="B55:B56"/>
    <mergeCell ref="B17:B18"/>
    <mergeCell ref="B20:B21"/>
    <mergeCell ref="B22:B23"/>
    <mergeCell ref="B24:B25"/>
    <mergeCell ref="B26:B27"/>
    <mergeCell ref="B28:B29"/>
    <mergeCell ref="B3:B4"/>
    <mergeCell ref="B5:B6"/>
    <mergeCell ref="B7:B8"/>
    <mergeCell ref="B11:B12"/>
    <mergeCell ref="B13:B14"/>
    <mergeCell ref="B15:B16"/>
  </mergeCells>
  <phoneticPr fontId="2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opLeftCell="B1" workbookViewId="0">
      <selection activeCell="E23" sqref="E23"/>
    </sheetView>
  </sheetViews>
  <sheetFormatPr defaultColWidth="9" defaultRowHeight="13.5" x14ac:dyDescent="0.15"/>
  <cols>
    <col min="1" max="1" width="14.125" style="145" customWidth="1"/>
    <col min="2" max="16384" width="9" style="145"/>
  </cols>
  <sheetData>
    <row r="1" spans="1:18" x14ac:dyDescent="0.15">
      <c r="C1" s="145" t="s">
        <v>312</v>
      </c>
      <c r="D1" s="145" t="s">
        <v>146</v>
      </c>
      <c r="E1" s="145" t="s">
        <v>313</v>
      </c>
      <c r="F1" s="145" t="s">
        <v>314</v>
      </c>
      <c r="H1" s="145" t="s">
        <v>315</v>
      </c>
    </row>
    <row r="2" spans="1:18" x14ac:dyDescent="0.15">
      <c r="A2" s="145" t="s">
        <v>317</v>
      </c>
      <c r="B2" s="149" t="s">
        <v>389</v>
      </c>
      <c r="C2" s="145">
        <v>640449.84100000001</v>
      </c>
      <c r="D2" s="145">
        <v>242.54599999999999</v>
      </c>
      <c r="E2" s="145">
        <v>33</v>
      </c>
      <c r="F2" s="145">
        <v>255</v>
      </c>
      <c r="G2" s="145">
        <v>0</v>
      </c>
      <c r="H2" s="145">
        <v>255</v>
      </c>
      <c r="J2" s="145">
        <f>N2-D2</f>
        <v>10.247000000000014</v>
      </c>
      <c r="L2" s="145" t="s">
        <v>389</v>
      </c>
      <c r="M2" s="145">
        <v>640449.84100000001</v>
      </c>
      <c r="N2" s="145">
        <v>252.79300000000001</v>
      </c>
      <c r="O2" s="145">
        <v>100</v>
      </c>
      <c r="P2" s="145">
        <v>255</v>
      </c>
      <c r="Q2" s="145">
        <v>0</v>
      </c>
      <c r="R2" s="145">
        <v>255</v>
      </c>
    </row>
    <row r="3" spans="1:18" x14ac:dyDescent="0.15">
      <c r="A3" s="145" t="s">
        <v>319</v>
      </c>
      <c r="B3" s="149"/>
      <c r="C3" s="145">
        <v>640449.84100000001</v>
      </c>
      <c r="D3" s="145">
        <v>239.83799999999999</v>
      </c>
      <c r="E3" s="145">
        <v>41</v>
      </c>
      <c r="F3" s="145">
        <v>255</v>
      </c>
      <c r="G3" s="145">
        <v>0</v>
      </c>
      <c r="H3" s="145">
        <v>255</v>
      </c>
      <c r="J3" s="145">
        <f>N2-D3</f>
        <v>12.955000000000013</v>
      </c>
      <c r="L3" s="145" t="s">
        <v>390</v>
      </c>
      <c r="M3" s="145">
        <v>640426.80799999996</v>
      </c>
      <c r="N3" s="145">
        <v>252.791</v>
      </c>
      <c r="O3" s="145">
        <v>160</v>
      </c>
      <c r="P3" s="145">
        <v>255</v>
      </c>
      <c r="Q3" s="145">
        <v>0</v>
      </c>
      <c r="R3" s="145">
        <v>255</v>
      </c>
    </row>
    <row r="4" spans="1:18" x14ac:dyDescent="0.15">
      <c r="A4" s="145" t="s">
        <v>321</v>
      </c>
      <c r="B4" s="149" t="s">
        <v>390</v>
      </c>
      <c r="C4" s="145">
        <v>640426.80799999996</v>
      </c>
      <c r="D4" s="145">
        <v>237.95099999999999</v>
      </c>
      <c r="E4" s="145">
        <v>40</v>
      </c>
      <c r="F4" s="145">
        <v>255</v>
      </c>
      <c r="G4" s="145">
        <v>0</v>
      </c>
      <c r="H4" s="145">
        <v>255</v>
      </c>
      <c r="J4" s="145">
        <f>N3-D4</f>
        <v>14.840000000000003</v>
      </c>
      <c r="L4" s="145" t="s">
        <v>420</v>
      </c>
      <c r="M4" s="145">
        <v>640458.25899999996</v>
      </c>
      <c r="N4" s="145">
        <v>252.67</v>
      </c>
      <c r="O4" s="145">
        <v>110</v>
      </c>
      <c r="P4" s="145">
        <v>255</v>
      </c>
      <c r="Q4" s="145">
        <v>0</v>
      </c>
      <c r="R4" s="145">
        <v>255</v>
      </c>
    </row>
    <row r="5" spans="1:18" x14ac:dyDescent="0.15">
      <c r="A5" s="145" t="s">
        <v>323</v>
      </c>
      <c r="B5" s="149"/>
      <c r="C5" s="145">
        <v>640426.80799999996</v>
      </c>
      <c r="D5" s="145">
        <v>239.05600000000001</v>
      </c>
      <c r="E5" s="145">
        <v>48</v>
      </c>
      <c r="F5" s="145">
        <v>255</v>
      </c>
      <c r="G5" s="145">
        <v>0</v>
      </c>
      <c r="H5" s="145">
        <v>255</v>
      </c>
      <c r="J5" s="145">
        <f>N3-D5</f>
        <v>13.734999999999985</v>
      </c>
      <c r="L5" s="145" t="s">
        <v>391</v>
      </c>
      <c r="M5" s="145">
        <v>640492.37</v>
      </c>
      <c r="N5" s="145">
        <v>252.78299999999999</v>
      </c>
      <c r="O5" s="145">
        <v>190</v>
      </c>
      <c r="P5" s="145">
        <v>255</v>
      </c>
      <c r="Q5" s="145">
        <v>0</v>
      </c>
      <c r="R5" s="145">
        <v>255</v>
      </c>
    </row>
    <row r="6" spans="1:18" x14ac:dyDescent="0.15">
      <c r="A6" s="145" t="s">
        <v>325</v>
      </c>
      <c r="B6" s="149" t="s">
        <v>420</v>
      </c>
      <c r="C6" s="145">
        <v>640458.25899999996</v>
      </c>
      <c r="D6" s="145">
        <v>240.97800000000001</v>
      </c>
      <c r="E6" s="145">
        <v>38</v>
      </c>
      <c r="F6" s="145">
        <v>255</v>
      </c>
      <c r="G6" s="145">
        <v>0</v>
      </c>
      <c r="H6" s="145">
        <v>255</v>
      </c>
      <c r="J6" s="145">
        <f>N4-D6</f>
        <v>11.691999999999979</v>
      </c>
      <c r="L6" s="145" t="s">
        <v>425</v>
      </c>
      <c r="M6" s="145">
        <v>640449.84199999995</v>
      </c>
      <c r="N6" s="145">
        <v>252.76400000000001</v>
      </c>
      <c r="O6" s="145">
        <v>37</v>
      </c>
      <c r="P6" s="145">
        <v>255</v>
      </c>
      <c r="Q6" s="145">
        <v>0</v>
      </c>
      <c r="R6" s="145">
        <v>255</v>
      </c>
    </row>
    <row r="7" spans="1:18" x14ac:dyDescent="0.15">
      <c r="A7" s="145" t="s">
        <v>327</v>
      </c>
      <c r="B7" s="149"/>
      <c r="C7" s="145">
        <v>640458.25899999996</v>
      </c>
      <c r="D7" s="145">
        <v>241.22399999999999</v>
      </c>
      <c r="E7" s="145">
        <v>44</v>
      </c>
      <c r="F7" s="145">
        <v>255</v>
      </c>
      <c r="G7" s="145">
        <v>0</v>
      </c>
      <c r="H7" s="145">
        <v>255</v>
      </c>
      <c r="J7" s="145">
        <f>N4-D7</f>
        <v>11.445999999999998</v>
      </c>
      <c r="L7" s="145" t="s">
        <v>422</v>
      </c>
      <c r="M7" s="145">
        <v>640439.65300000005</v>
      </c>
      <c r="N7" s="145">
        <v>252.79599999999999</v>
      </c>
      <c r="O7" s="145">
        <v>230</v>
      </c>
      <c r="P7" s="145">
        <v>255</v>
      </c>
      <c r="Q7" s="145">
        <v>0</v>
      </c>
      <c r="R7" s="145">
        <v>255</v>
      </c>
    </row>
    <row r="8" spans="1:18" x14ac:dyDescent="0.15">
      <c r="J8" s="146">
        <f>AVERAGE(J2:J7)</f>
        <v>12.485833333333332</v>
      </c>
      <c r="L8" s="145" t="s">
        <v>421</v>
      </c>
      <c r="M8" s="145">
        <v>640474.65</v>
      </c>
      <c r="N8" s="145">
        <v>252.78299999999999</v>
      </c>
      <c r="O8" s="145">
        <v>219</v>
      </c>
      <c r="P8" s="145">
        <v>255</v>
      </c>
      <c r="Q8" s="145">
        <v>0</v>
      </c>
      <c r="R8" s="145">
        <v>255</v>
      </c>
    </row>
    <row r="9" spans="1:18" x14ac:dyDescent="0.15">
      <c r="L9" s="145" t="s">
        <v>428</v>
      </c>
      <c r="M9" s="145">
        <v>640468.44700000004</v>
      </c>
      <c r="N9" s="145">
        <v>252.696</v>
      </c>
      <c r="O9" s="145">
        <v>239</v>
      </c>
      <c r="P9" s="145">
        <v>255</v>
      </c>
      <c r="Q9" s="145">
        <v>0</v>
      </c>
      <c r="R9" s="145">
        <v>255</v>
      </c>
    </row>
    <row r="10" spans="1:18" x14ac:dyDescent="0.15">
      <c r="L10" s="145" t="s">
        <v>429</v>
      </c>
      <c r="M10" s="145">
        <v>640492.37</v>
      </c>
      <c r="N10" s="145">
        <v>252.78299999999999</v>
      </c>
      <c r="O10" s="145">
        <v>220</v>
      </c>
      <c r="P10" s="145">
        <v>255</v>
      </c>
      <c r="Q10" s="145">
        <v>0</v>
      </c>
      <c r="R10" s="145">
        <v>255</v>
      </c>
    </row>
    <row r="11" spans="1:18" x14ac:dyDescent="0.15">
      <c r="A11" s="145" t="s">
        <v>331</v>
      </c>
      <c r="B11" s="149" t="s">
        <v>389</v>
      </c>
      <c r="C11" s="145">
        <v>640449.84100000001</v>
      </c>
      <c r="D11" s="145">
        <v>240.09899999999999</v>
      </c>
      <c r="E11" s="145">
        <v>39</v>
      </c>
      <c r="F11" s="145">
        <v>255</v>
      </c>
      <c r="G11" s="145">
        <v>0</v>
      </c>
      <c r="H11" s="145">
        <v>255</v>
      </c>
      <c r="J11" s="145">
        <f>N2-D11</f>
        <v>12.694000000000017</v>
      </c>
      <c r="L11" s="145" t="s">
        <v>430</v>
      </c>
      <c r="M11" s="145">
        <v>640423.70600000001</v>
      </c>
      <c r="N11" s="145">
        <v>252.79400000000001</v>
      </c>
      <c r="O11" s="145">
        <v>193</v>
      </c>
      <c r="P11" s="145">
        <v>255</v>
      </c>
      <c r="Q11" s="145">
        <v>0</v>
      </c>
      <c r="R11" s="145">
        <v>255</v>
      </c>
    </row>
    <row r="12" spans="1:18" x14ac:dyDescent="0.15">
      <c r="A12" s="145" t="s">
        <v>332</v>
      </c>
      <c r="B12" s="149"/>
      <c r="C12" s="145">
        <v>640449.84100000001</v>
      </c>
      <c r="D12" s="145">
        <v>239.50299999999999</v>
      </c>
      <c r="E12" s="145">
        <v>37</v>
      </c>
      <c r="F12" s="145">
        <v>255</v>
      </c>
      <c r="G12" s="145">
        <v>0</v>
      </c>
      <c r="H12" s="145">
        <v>255</v>
      </c>
      <c r="J12" s="145">
        <f>N2-D12</f>
        <v>13.29000000000002</v>
      </c>
      <c r="L12" s="145" t="s">
        <v>431</v>
      </c>
      <c r="M12" s="145">
        <v>640419.72</v>
      </c>
      <c r="N12" s="145">
        <v>252.68100000000001</v>
      </c>
      <c r="O12" s="145">
        <v>41</v>
      </c>
      <c r="P12" s="145">
        <v>255</v>
      </c>
      <c r="Q12" s="145">
        <v>0</v>
      </c>
      <c r="R12" s="145">
        <v>255</v>
      </c>
    </row>
    <row r="13" spans="1:18" x14ac:dyDescent="0.15">
      <c r="A13" s="145" t="s">
        <v>333</v>
      </c>
      <c r="B13" s="149" t="s">
        <v>390</v>
      </c>
      <c r="C13" s="145">
        <v>640426.80799999996</v>
      </c>
      <c r="D13" s="145">
        <v>239.19</v>
      </c>
      <c r="E13" s="145">
        <v>35</v>
      </c>
      <c r="F13" s="145">
        <v>255</v>
      </c>
      <c r="G13" s="145">
        <v>0</v>
      </c>
      <c r="H13" s="145">
        <v>255</v>
      </c>
      <c r="J13" s="145">
        <f>N3-D13</f>
        <v>13.600999999999999</v>
      </c>
      <c r="L13" s="145" t="s">
        <v>432</v>
      </c>
      <c r="M13" s="145">
        <v>640387.82700000005</v>
      </c>
      <c r="N13" s="145">
        <v>252.81100000000001</v>
      </c>
      <c r="O13" s="145">
        <v>78</v>
      </c>
      <c r="P13" s="145">
        <v>255</v>
      </c>
      <c r="Q13" s="145">
        <v>0</v>
      </c>
      <c r="R13" s="145">
        <v>255</v>
      </c>
    </row>
    <row r="14" spans="1:18" x14ac:dyDescent="0.15">
      <c r="A14" s="145" t="s">
        <v>334</v>
      </c>
      <c r="B14" s="149"/>
      <c r="C14" s="145">
        <v>640426.80799999996</v>
      </c>
      <c r="D14" s="145">
        <v>235.82499999999999</v>
      </c>
      <c r="E14" s="145">
        <v>41</v>
      </c>
      <c r="F14" s="145">
        <v>255</v>
      </c>
      <c r="G14" s="145">
        <v>0</v>
      </c>
      <c r="H14" s="145">
        <v>255</v>
      </c>
      <c r="J14" s="145">
        <f>N3-D14</f>
        <v>16.966000000000008</v>
      </c>
      <c r="L14" s="145" t="s">
        <v>433</v>
      </c>
      <c r="M14" s="145">
        <v>640389.15599999996</v>
      </c>
      <c r="N14" s="145">
        <v>252.78800000000001</v>
      </c>
      <c r="O14" s="145">
        <v>235</v>
      </c>
      <c r="P14" s="145">
        <v>255</v>
      </c>
      <c r="Q14" s="145">
        <v>0</v>
      </c>
      <c r="R14" s="145">
        <v>255</v>
      </c>
    </row>
    <row r="15" spans="1:18" x14ac:dyDescent="0.15">
      <c r="A15" s="145" t="s">
        <v>336</v>
      </c>
      <c r="B15" s="149" t="s">
        <v>420</v>
      </c>
      <c r="C15" s="145">
        <v>640458.25899999996</v>
      </c>
      <c r="D15" s="145">
        <v>241.08099999999999</v>
      </c>
      <c r="E15" s="145">
        <v>36</v>
      </c>
      <c r="F15" s="145">
        <v>255</v>
      </c>
      <c r="G15" s="145">
        <v>0</v>
      </c>
      <c r="H15" s="145">
        <v>255</v>
      </c>
      <c r="J15" s="145">
        <f>N4-D15</f>
        <v>11.588999999999999</v>
      </c>
      <c r="L15" s="145" t="s">
        <v>434</v>
      </c>
      <c r="M15" s="145">
        <v>640414.40300000005</v>
      </c>
      <c r="N15" s="145">
        <v>252.76900000000001</v>
      </c>
      <c r="O15" s="145">
        <v>237</v>
      </c>
      <c r="P15" s="145">
        <v>255</v>
      </c>
      <c r="Q15" s="145">
        <v>0</v>
      </c>
      <c r="R15" s="145">
        <v>255</v>
      </c>
    </row>
    <row r="16" spans="1:18" x14ac:dyDescent="0.15">
      <c r="A16" s="145" t="s">
        <v>337</v>
      </c>
      <c r="B16" s="149"/>
      <c r="C16" s="145">
        <v>640458.25899999996</v>
      </c>
      <c r="D16" s="145">
        <v>239.74799999999999</v>
      </c>
      <c r="E16" s="145">
        <v>28</v>
      </c>
      <c r="F16" s="145">
        <v>255</v>
      </c>
      <c r="G16" s="145">
        <v>0</v>
      </c>
      <c r="H16" s="145">
        <v>255</v>
      </c>
      <c r="J16" s="145">
        <f>N4-D16</f>
        <v>12.921999999999997</v>
      </c>
      <c r="L16" s="145" t="s">
        <v>424</v>
      </c>
      <c r="M16" s="145">
        <v>640468.89</v>
      </c>
      <c r="N16" s="145">
        <v>252.77799999999999</v>
      </c>
      <c r="O16" s="145">
        <v>215</v>
      </c>
      <c r="P16" s="145">
        <v>255</v>
      </c>
      <c r="Q16" s="145">
        <v>0</v>
      </c>
      <c r="R16" s="145">
        <v>255</v>
      </c>
    </row>
    <row r="17" spans="1:18" x14ac:dyDescent="0.15">
      <c r="J17" s="146">
        <f>AVERAGE(J11:J16)</f>
        <v>13.510333333333341</v>
      </c>
      <c r="L17" s="145" t="s">
        <v>435</v>
      </c>
      <c r="M17" s="145">
        <v>640368.78200000001</v>
      </c>
      <c r="N17" s="145">
        <v>252.75</v>
      </c>
      <c r="O17" s="145">
        <v>150</v>
      </c>
      <c r="P17" s="145">
        <v>255</v>
      </c>
      <c r="Q17" s="145">
        <v>0</v>
      </c>
      <c r="R17" s="145">
        <v>255</v>
      </c>
    </row>
    <row r="20" spans="1:18" x14ac:dyDescent="0.15">
      <c r="A20" s="145" t="s">
        <v>339</v>
      </c>
      <c r="B20" s="149" t="s">
        <v>391</v>
      </c>
      <c r="C20" s="145">
        <v>640492.37</v>
      </c>
      <c r="D20" s="145">
        <v>240.012</v>
      </c>
      <c r="E20" s="145">
        <v>36</v>
      </c>
      <c r="F20" s="145">
        <v>255</v>
      </c>
      <c r="G20" s="145">
        <v>0</v>
      </c>
      <c r="H20" s="145">
        <v>255</v>
      </c>
      <c r="J20" s="145">
        <f>N5-D20</f>
        <v>12.770999999999987</v>
      </c>
    </row>
    <row r="21" spans="1:18" x14ac:dyDescent="0.15">
      <c r="A21" s="145" t="s">
        <v>340</v>
      </c>
      <c r="B21" s="149"/>
      <c r="C21" s="145">
        <v>640492.37</v>
      </c>
      <c r="D21" s="145">
        <v>240.09700000000001</v>
      </c>
      <c r="E21" s="145">
        <v>33</v>
      </c>
      <c r="F21" s="145">
        <v>255</v>
      </c>
      <c r="G21" s="145">
        <v>0</v>
      </c>
      <c r="H21" s="145">
        <v>255</v>
      </c>
      <c r="J21" s="145">
        <f>N5-D21</f>
        <v>12.685999999999979</v>
      </c>
    </row>
    <row r="22" spans="1:18" x14ac:dyDescent="0.15">
      <c r="A22" s="145" t="s">
        <v>341</v>
      </c>
      <c r="B22" s="149" t="s">
        <v>425</v>
      </c>
      <c r="C22" s="145">
        <v>640449.84199999995</v>
      </c>
      <c r="D22" s="145">
        <v>244.24299999999999</v>
      </c>
      <c r="E22" s="145">
        <v>36</v>
      </c>
      <c r="F22" s="145">
        <v>255</v>
      </c>
      <c r="G22" s="145">
        <v>0</v>
      </c>
      <c r="H22" s="145">
        <v>255</v>
      </c>
      <c r="J22" s="145">
        <f>N6-D22</f>
        <v>8.521000000000015</v>
      </c>
    </row>
    <row r="23" spans="1:18" x14ac:dyDescent="0.15">
      <c r="A23" s="145" t="s">
        <v>342</v>
      </c>
      <c r="B23" s="149"/>
      <c r="C23" s="145">
        <v>640449.84199999995</v>
      </c>
      <c r="D23" s="145">
        <v>244.964</v>
      </c>
      <c r="E23" s="145">
        <v>42</v>
      </c>
      <c r="F23" s="145">
        <v>255</v>
      </c>
      <c r="G23" s="145">
        <v>0</v>
      </c>
      <c r="H23" s="145">
        <v>255</v>
      </c>
      <c r="J23" s="145">
        <f>N6-D23</f>
        <v>7.8000000000000114</v>
      </c>
    </row>
    <row r="24" spans="1:18" x14ac:dyDescent="0.15">
      <c r="A24" s="145" t="s">
        <v>343</v>
      </c>
      <c r="B24" s="149" t="s">
        <v>422</v>
      </c>
      <c r="C24" s="145">
        <v>640439.65300000005</v>
      </c>
      <c r="D24" s="145">
        <v>238.74100000000001</v>
      </c>
      <c r="E24" s="145">
        <v>46</v>
      </c>
      <c r="F24" s="145">
        <v>255</v>
      </c>
      <c r="G24" s="145">
        <v>0</v>
      </c>
      <c r="H24" s="145">
        <v>255</v>
      </c>
      <c r="J24" s="145">
        <f>N7-D24</f>
        <v>14.054999999999978</v>
      </c>
    </row>
    <row r="25" spans="1:18" x14ac:dyDescent="0.15">
      <c r="A25" s="145" t="s">
        <v>344</v>
      </c>
      <c r="B25" s="149"/>
      <c r="C25" s="145">
        <v>640439.65300000005</v>
      </c>
      <c r="D25" s="145">
        <v>240.119</v>
      </c>
      <c r="E25" s="145">
        <v>35</v>
      </c>
      <c r="F25" s="145">
        <v>255</v>
      </c>
      <c r="G25" s="145">
        <v>0</v>
      </c>
      <c r="H25" s="145">
        <v>255</v>
      </c>
      <c r="J25" s="145">
        <f>N7-D25</f>
        <v>12.676999999999992</v>
      </c>
    </row>
    <row r="26" spans="1:18" x14ac:dyDescent="0.15">
      <c r="A26" s="145" t="s">
        <v>345</v>
      </c>
      <c r="B26" s="149" t="s">
        <v>421</v>
      </c>
      <c r="C26" s="145">
        <v>640474.65</v>
      </c>
      <c r="D26" s="145">
        <v>241.01400000000001</v>
      </c>
      <c r="E26" s="145">
        <v>43</v>
      </c>
      <c r="F26" s="145">
        <v>255</v>
      </c>
      <c r="G26" s="145">
        <v>0</v>
      </c>
      <c r="H26" s="145">
        <v>255</v>
      </c>
      <c r="J26" s="145">
        <f>N8-D26</f>
        <v>11.768999999999977</v>
      </c>
    </row>
    <row r="27" spans="1:18" x14ac:dyDescent="0.15">
      <c r="A27" s="145" t="s">
        <v>346</v>
      </c>
      <c r="B27" s="149"/>
      <c r="C27" s="145">
        <v>640474.65</v>
      </c>
      <c r="D27" s="145">
        <v>243.55699999999999</v>
      </c>
      <c r="E27" s="145">
        <v>40</v>
      </c>
      <c r="F27" s="145">
        <v>255</v>
      </c>
      <c r="G27" s="145">
        <v>0</v>
      </c>
      <c r="H27" s="145">
        <v>255</v>
      </c>
      <c r="J27" s="145">
        <f>N8-D27</f>
        <v>9.2259999999999991</v>
      </c>
    </row>
    <row r="28" spans="1:18" x14ac:dyDescent="0.15">
      <c r="A28" s="145" t="s">
        <v>347</v>
      </c>
      <c r="B28" s="149" t="s">
        <v>428</v>
      </c>
      <c r="C28" s="145">
        <v>640468.44700000004</v>
      </c>
      <c r="D28" s="145">
        <v>243.50800000000001</v>
      </c>
      <c r="E28" s="145">
        <v>39</v>
      </c>
      <c r="F28" s="145">
        <v>255</v>
      </c>
      <c r="G28" s="145">
        <v>0</v>
      </c>
      <c r="H28" s="145">
        <v>255</v>
      </c>
      <c r="J28" s="145">
        <f>N9-D28</f>
        <v>9.1879999999999882</v>
      </c>
    </row>
    <row r="29" spans="1:18" x14ac:dyDescent="0.15">
      <c r="A29" s="145" t="s">
        <v>401</v>
      </c>
      <c r="B29" s="149"/>
      <c r="C29" s="145">
        <v>640468.44700000004</v>
      </c>
      <c r="D29" s="145">
        <v>243.499</v>
      </c>
      <c r="E29" s="145">
        <v>38</v>
      </c>
      <c r="F29" s="145">
        <v>255</v>
      </c>
      <c r="G29" s="145">
        <v>0</v>
      </c>
      <c r="H29" s="145">
        <v>255</v>
      </c>
      <c r="J29" s="145">
        <f>N9-D29</f>
        <v>9.1970000000000027</v>
      </c>
    </row>
    <row r="30" spans="1:18" x14ac:dyDescent="0.15">
      <c r="J30" s="146">
        <f>AVERAGE(J20:J29)</f>
        <v>10.788999999999993</v>
      </c>
    </row>
    <row r="33" spans="1:10" x14ac:dyDescent="0.15">
      <c r="A33" s="145" t="s">
        <v>348</v>
      </c>
      <c r="B33" s="145" t="s">
        <v>391</v>
      </c>
      <c r="C33" s="145">
        <v>640492.37</v>
      </c>
      <c r="D33" s="145">
        <v>235.22300000000001</v>
      </c>
      <c r="E33" s="145">
        <v>42</v>
      </c>
      <c r="F33" s="145">
        <v>255</v>
      </c>
      <c r="G33" s="145">
        <v>0</v>
      </c>
      <c r="H33" s="145">
        <v>255</v>
      </c>
      <c r="J33" s="145">
        <f>N5-D33</f>
        <v>17.559999999999974</v>
      </c>
    </row>
    <row r="34" spans="1:10" x14ac:dyDescent="0.15">
      <c r="A34" s="145" t="s">
        <v>349</v>
      </c>
      <c r="B34" s="145" t="s">
        <v>425</v>
      </c>
      <c r="C34" s="145">
        <v>640449.84199999995</v>
      </c>
      <c r="D34" s="145">
        <v>234.05199999999999</v>
      </c>
      <c r="E34" s="145">
        <v>43</v>
      </c>
      <c r="F34" s="145">
        <v>255</v>
      </c>
      <c r="G34" s="145">
        <v>0</v>
      </c>
      <c r="H34" s="145">
        <v>255</v>
      </c>
      <c r="J34" s="145">
        <f>N6-D34</f>
        <v>18.712000000000018</v>
      </c>
    </row>
    <row r="35" spans="1:10" x14ac:dyDescent="0.15">
      <c r="A35" s="145" t="s">
        <v>350</v>
      </c>
      <c r="B35" s="145" t="s">
        <v>422</v>
      </c>
      <c r="C35" s="145">
        <v>640439.65300000005</v>
      </c>
      <c r="D35" s="145">
        <v>235.01900000000001</v>
      </c>
      <c r="E35" s="145">
        <v>64</v>
      </c>
      <c r="F35" s="145">
        <v>255</v>
      </c>
      <c r="G35" s="145">
        <v>0</v>
      </c>
      <c r="H35" s="145">
        <v>255</v>
      </c>
      <c r="J35" s="145">
        <f>N7-D35</f>
        <v>17.776999999999987</v>
      </c>
    </row>
    <row r="36" spans="1:10" x14ac:dyDescent="0.15">
      <c r="A36" s="145" t="s">
        <v>351</v>
      </c>
      <c r="B36" s="145" t="s">
        <v>421</v>
      </c>
      <c r="C36" s="145">
        <v>640474.65</v>
      </c>
      <c r="D36" s="145">
        <v>236.84899999999999</v>
      </c>
      <c r="E36" s="145">
        <v>54</v>
      </c>
      <c r="F36" s="145">
        <v>255</v>
      </c>
      <c r="G36" s="145">
        <v>0</v>
      </c>
      <c r="H36" s="145">
        <v>255</v>
      </c>
      <c r="J36" s="145">
        <f>N8-D36</f>
        <v>15.933999999999997</v>
      </c>
    </row>
    <row r="37" spans="1:10" x14ac:dyDescent="0.15">
      <c r="A37" s="145" t="s">
        <v>352</v>
      </c>
      <c r="B37" s="145" t="s">
        <v>428</v>
      </c>
      <c r="C37" s="145">
        <v>640468.44700000004</v>
      </c>
      <c r="D37" s="145">
        <v>234.29599999999999</v>
      </c>
      <c r="E37" s="145">
        <v>78</v>
      </c>
      <c r="F37" s="145">
        <v>255</v>
      </c>
      <c r="G37" s="145">
        <v>0</v>
      </c>
      <c r="H37" s="145">
        <v>255</v>
      </c>
      <c r="J37" s="145">
        <f>N9-D37</f>
        <v>18.400000000000006</v>
      </c>
    </row>
    <row r="38" spans="1:10" x14ac:dyDescent="0.15">
      <c r="J38" s="146">
        <f>AVERAGE(J33:J37)</f>
        <v>17.676599999999997</v>
      </c>
    </row>
    <row r="40" spans="1:10" x14ac:dyDescent="0.15">
      <c r="A40" s="145" t="s">
        <v>353</v>
      </c>
      <c r="B40" s="149" t="s">
        <v>391</v>
      </c>
      <c r="C40" s="145">
        <v>640492.37</v>
      </c>
      <c r="D40" s="145">
        <v>243.64400000000001</v>
      </c>
      <c r="E40" s="145">
        <v>41</v>
      </c>
      <c r="F40" s="145">
        <v>255</v>
      </c>
      <c r="G40" s="145">
        <v>0</v>
      </c>
      <c r="H40" s="145">
        <v>255</v>
      </c>
      <c r="J40" s="145">
        <f>N5-D40</f>
        <v>9.1389999999999816</v>
      </c>
    </row>
    <row r="41" spans="1:10" x14ac:dyDescent="0.15">
      <c r="A41" s="145" t="s">
        <v>354</v>
      </c>
      <c r="B41" s="149"/>
      <c r="C41" s="145">
        <v>640492.37</v>
      </c>
      <c r="D41" s="145">
        <v>242.75</v>
      </c>
      <c r="E41" s="145">
        <v>41</v>
      </c>
      <c r="F41" s="145">
        <v>255</v>
      </c>
      <c r="G41" s="145">
        <v>0</v>
      </c>
      <c r="H41" s="145">
        <v>255</v>
      </c>
      <c r="J41" s="145">
        <f>N5-D41</f>
        <v>10.032999999999987</v>
      </c>
    </row>
    <row r="42" spans="1:10" x14ac:dyDescent="0.15">
      <c r="A42" s="145" t="s">
        <v>355</v>
      </c>
      <c r="B42" s="149" t="s">
        <v>425</v>
      </c>
      <c r="C42" s="145">
        <v>640449.84199999995</v>
      </c>
      <c r="D42" s="145">
        <v>242.78299999999999</v>
      </c>
      <c r="E42" s="145">
        <v>40</v>
      </c>
      <c r="F42" s="145">
        <v>255</v>
      </c>
      <c r="G42" s="145">
        <v>0</v>
      </c>
      <c r="H42" s="145">
        <v>255</v>
      </c>
      <c r="J42" s="145">
        <f>N6-D42</f>
        <v>9.981000000000023</v>
      </c>
    </row>
    <row r="43" spans="1:10" x14ac:dyDescent="0.15">
      <c r="A43" s="145" t="s">
        <v>356</v>
      </c>
      <c r="B43" s="149"/>
      <c r="C43" s="145">
        <v>640449.84199999995</v>
      </c>
      <c r="D43" s="145">
        <v>243.44900000000001</v>
      </c>
      <c r="E43" s="145">
        <v>45</v>
      </c>
      <c r="F43" s="145">
        <v>255</v>
      </c>
      <c r="G43" s="145">
        <v>0</v>
      </c>
      <c r="H43" s="145">
        <v>255</v>
      </c>
      <c r="J43" s="145">
        <f>N6-D43</f>
        <v>9.3149999999999977</v>
      </c>
    </row>
    <row r="44" spans="1:10" x14ac:dyDescent="0.15">
      <c r="A44" s="145" t="s">
        <v>357</v>
      </c>
      <c r="B44" s="149" t="s">
        <v>422</v>
      </c>
      <c r="C44" s="145">
        <v>640439.65300000005</v>
      </c>
      <c r="D44" s="145">
        <v>243.274</v>
      </c>
      <c r="E44" s="145">
        <v>47</v>
      </c>
      <c r="F44" s="145">
        <v>255</v>
      </c>
      <c r="G44" s="145">
        <v>0</v>
      </c>
      <c r="H44" s="145">
        <v>255</v>
      </c>
      <c r="J44" s="145">
        <f>N7-D44</f>
        <v>9.5219999999999914</v>
      </c>
    </row>
    <row r="45" spans="1:10" x14ac:dyDescent="0.15">
      <c r="A45" s="145" t="s">
        <v>358</v>
      </c>
      <c r="B45" s="149"/>
      <c r="C45" s="145">
        <v>640439.65300000005</v>
      </c>
      <c r="D45" s="145">
        <v>242.57400000000001</v>
      </c>
      <c r="E45" s="145">
        <v>52</v>
      </c>
      <c r="F45" s="145">
        <v>255</v>
      </c>
      <c r="G45" s="145">
        <v>0</v>
      </c>
      <c r="H45" s="145">
        <v>255</v>
      </c>
      <c r="J45" s="145">
        <f>N7-D45</f>
        <v>10.22199999999998</v>
      </c>
    </row>
    <row r="46" spans="1:10" x14ac:dyDescent="0.15">
      <c r="A46" s="145" t="s">
        <v>359</v>
      </c>
      <c r="B46" s="149" t="s">
        <v>421</v>
      </c>
      <c r="C46" s="145">
        <v>640474.65</v>
      </c>
      <c r="D46" s="145">
        <v>243.79300000000001</v>
      </c>
      <c r="E46" s="145">
        <v>35</v>
      </c>
      <c r="F46" s="145">
        <v>255</v>
      </c>
      <c r="G46" s="145">
        <v>0</v>
      </c>
      <c r="H46" s="145">
        <v>255</v>
      </c>
      <c r="J46" s="145">
        <f>N8-D46</f>
        <v>8.9899999999999807</v>
      </c>
    </row>
    <row r="47" spans="1:10" x14ac:dyDescent="0.15">
      <c r="A47" s="145" t="s">
        <v>360</v>
      </c>
      <c r="B47" s="149"/>
      <c r="C47" s="145">
        <v>640474.65</v>
      </c>
      <c r="D47" s="145">
        <v>243.50700000000001</v>
      </c>
      <c r="E47" s="145">
        <v>71</v>
      </c>
      <c r="F47" s="145">
        <v>255</v>
      </c>
      <c r="G47" s="145">
        <v>0</v>
      </c>
      <c r="H47" s="145">
        <v>255</v>
      </c>
      <c r="J47" s="145">
        <f>N8-D47</f>
        <v>9.275999999999982</v>
      </c>
    </row>
    <row r="48" spans="1:10" x14ac:dyDescent="0.15">
      <c r="A48" s="145" t="s">
        <v>361</v>
      </c>
      <c r="B48" s="149" t="s">
        <v>428</v>
      </c>
      <c r="C48" s="145">
        <v>640468.44700000004</v>
      </c>
      <c r="D48" s="145">
        <v>244.047</v>
      </c>
      <c r="E48" s="145">
        <v>35</v>
      </c>
      <c r="F48" s="145">
        <v>255</v>
      </c>
      <c r="G48" s="145">
        <v>0</v>
      </c>
      <c r="H48" s="145">
        <v>255</v>
      </c>
      <c r="J48" s="145">
        <f>N9-D48</f>
        <v>8.6490000000000009</v>
      </c>
    </row>
    <row r="49" spans="1:10" x14ac:dyDescent="0.15">
      <c r="A49" s="145" t="s">
        <v>362</v>
      </c>
      <c r="B49" s="149"/>
      <c r="C49" s="145">
        <v>640468.44700000004</v>
      </c>
      <c r="D49" s="145">
        <v>243.34700000000001</v>
      </c>
      <c r="E49" s="145">
        <v>39</v>
      </c>
      <c r="F49" s="145">
        <v>255</v>
      </c>
      <c r="G49" s="145">
        <v>0</v>
      </c>
      <c r="H49" s="145">
        <v>255</v>
      </c>
      <c r="J49" s="145">
        <f>N9-D49</f>
        <v>9.3489999999999895</v>
      </c>
    </row>
    <row r="50" spans="1:10" x14ac:dyDescent="0.15">
      <c r="J50" s="146">
        <f>AVERAGE(J40:J49)</f>
        <v>9.4475999999999907</v>
      </c>
    </row>
    <row r="52" spans="1:10" x14ac:dyDescent="0.15">
      <c r="A52" s="145" t="s">
        <v>363</v>
      </c>
      <c r="B52" s="149" t="s">
        <v>391</v>
      </c>
      <c r="C52" s="145">
        <v>640492.37</v>
      </c>
      <c r="D52" s="145">
        <v>242.18700000000001</v>
      </c>
      <c r="E52" s="145">
        <v>39</v>
      </c>
      <c r="F52" s="145">
        <v>255</v>
      </c>
      <c r="G52" s="145">
        <v>0</v>
      </c>
      <c r="H52" s="145">
        <v>255</v>
      </c>
      <c r="J52" s="145">
        <f>N5-D52</f>
        <v>10.595999999999975</v>
      </c>
    </row>
    <row r="53" spans="1:10" x14ac:dyDescent="0.15">
      <c r="A53" s="145" t="s">
        <v>364</v>
      </c>
      <c r="B53" s="149"/>
      <c r="C53" s="145">
        <v>640492.37</v>
      </c>
      <c r="D53" s="145">
        <v>242.89</v>
      </c>
      <c r="E53" s="145">
        <v>38</v>
      </c>
      <c r="F53" s="145">
        <v>255</v>
      </c>
      <c r="G53" s="145">
        <v>0</v>
      </c>
      <c r="H53" s="145">
        <v>255</v>
      </c>
      <c r="J53" s="145">
        <f>N5-D53</f>
        <v>9.8930000000000007</v>
      </c>
    </row>
    <row r="54" spans="1:10" x14ac:dyDescent="0.15">
      <c r="A54" s="145" t="s">
        <v>365</v>
      </c>
      <c r="B54" s="145" t="s">
        <v>425</v>
      </c>
      <c r="C54" s="145">
        <v>640449.84199999995</v>
      </c>
      <c r="D54" s="145">
        <v>242.273</v>
      </c>
      <c r="E54" s="145">
        <v>40</v>
      </c>
      <c r="F54" s="145">
        <v>255</v>
      </c>
      <c r="G54" s="145">
        <v>0</v>
      </c>
      <c r="H54" s="145">
        <v>255</v>
      </c>
      <c r="J54" s="145">
        <f>N6-D54</f>
        <v>10.491000000000014</v>
      </c>
    </row>
    <row r="55" spans="1:10" x14ac:dyDescent="0.15">
      <c r="A55" s="145" t="s">
        <v>366</v>
      </c>
      <c r="B55" s="149" t="s">
        <v>422</v>
      </c>
      <c r="C55" s="145">
        <v>640439.65300000005</v>
      </c>
      <c r="D55" s="145">
        <v>240.03899999999999</v>
      </c>
      <c r="E55" s="145">
        <v>82</v>
      </c>
      <c r="F55" s="145">
        <v>255</v>
      </c>
      <c r="G55" s="145">
        <v>0</v>
      </c>
      <c r="H55" s="145">
        <v>255</v>
      </c>
      <c r="J55" s="145">
        <f>N7-D55</f>
        <v>12.757000000000005</v>
      </c>
    </row>
    <row r="56" spans="1:10" x14ac:dyDescent="0.15">
      <c r="A56" s="145" t="s">
        <v>367</v>
      </c>
      <c r="B56" s="149"/>
      <c r="C56" s="145">
        <v>640439.65300000005</v>
      </c>
      <c r="D56" s="145">
        <v>240.16</v>
      </c>
      <c r="E56" s="145">
        <v>43</v>
      </c>
      <c r="F56" s="145">
        <v>255</v>
      </c>
      <c r="G56" s="145">
        <v>0</v>
      </c>
      <c r="H56" s="145">
        <v>255</v>
      </c>
      <c r="J56" s="145">
        <f>N7-D56</f>
        <v>12.635999999999996</v>
      </c>
    </row>
    <row r="57" spans="1:10" x14ac:dyDescent="0.15">
      <c r="A57" s="145" t="s">
        <v>402</v>
      </c>
      <c r="B57" s="145" t="s">
        <v>421</v>
      </c>
      <c r="C57" s="145">
        <v>640474.65</v>
      </c>
      <c r="D57" s="145">
        <v>240.536</v>
      </c>
      <c r="E57" s="145">
        <v>35</v>
      </c>
      <c r="F57" s="145">
        <v>255</v>
      </c>
      <c r="G57" s="145">
        <v>0</v>
      </c>
      <c r="H57" s="145">
        <v>255</v>
      </c>
      <c r="J57" s="145">
        <f>N8-D57</f>
        <v>12.246999999999986</v>
      </c>
    </row>
    <row r="58" spans="1:10" x14ac:dyDescent="0.15">
      <c r="A58" s="145" t="s">
        <v>418</v>
      </c>
      <c r="B58" s="145" t="s">
        <v>428</v>
      </c>
      <c r="C58" s="145">
        <v>640468.44700000004</v>
      </c>
      <c r="D58" s="145">
        <v>244.399</v>
      </c>
      <c r="E58" s="145">
        <v>37</v>
      </c>
      <c r="F58" s="145">
        <v>255</v>
      </c>
      <c r="G58" s="145">
        <v>0</v>
      </c>
      <c r="H58" s="145">
        <v>255</v>
      </c>
      <c r="J58" s="145">
        <f>N9-D58</f>
        <v>8.296999999999997</v>
      </c>
    </row>
    <row r="59" spans="1:10" x14ac:dyDescent="0.15">
      <c r="J59" s="146">
        <f>AVERAGE(J52:J58)</f>
        <v>10.988142857142853</v>
      </c>
    </row>
    <row r="61" spans="1:10" x14ac:dyDescent="0.15">
      <c r="A61" s="145" t="s">
        <v>368</v>
      </c>
      <c r="B61" s="145" t="s">
        <v>429</v>
      </c>
      <c r="C61" s="145">
        <v>640492.37</v>
      </c>
      <c r="D61" s="145">
        <v>224.88300000000001</v>
      </c>
      <c r="E61" s="145">
        <v>42</v>
      </c>
      <c r="F61" s="145">
        <v>255</v>
      </c>
      <c r="G61" s="145">
        <v>0</v>
      </c>
      <c r="H61" s="145">
        <v>255</v>
      </c>
      <c r="J61" s="145">
        <f>N10-D61</f>
        <v>27.899999999999977</v>
      </c>
    </row>
    <row r="62" spans="1:10" x14ac:dyDescent="0.15">
      <c r="A62" s="145" t="s">
        <v>370</v>
      </c>
      <c r="B62" s="145" t="s">
        <v>430</v>
      </c>
      <c r="C62" s="145">
        <v>640423.70600000001</v>
      </c>
      <c r="D62" s="145">
        <v>225.24299999999999</v>
      </c>
      <c r="E62" s="145">
        <v>36</v>
      </c>
      <c r="F62" s="145">
        <v>255</v>
      </c>
      <c r="G62" s="145">
        <v>0</v>
      </c>
      <c r="H62" s="145">
        <v>255</v>
      </c>
      <c r="J62" s="145">
        <f>N11-D62</f>
        <v>27.551000000000016</v>
      </c>
    </row>
    <row r="63" spans="1:10" x14ac:dyDescent="0.15">
      <c r="A63" s="145" t="s">
        <v>372</v>
      </c>
      <c r="B63" s="145" t="s">
        <v>431</v>
      </c>
      <c r="C63" s="145">
        <v>640419.72</v>
      </c>
      <c r="D63" s="145">
        <v>231.38399999999999</v>
      </c>
      <c r="E63" s="145">
        <v>41</v>
      </c>
      <c r="F63" s="145">
        <v>255</v>
      </c>
      <c r="G63" s="145">
        <v>0</v>
      </c>
      <c r="H63" s="145">
        <v>255</v>
      </c>
      <c r="J63" s="145">
        <f>N12-D63</f>
        <v>21.297000000000025</v>
      </c>
    </row>
    <row r="64" spans="1:10" x14ac:dyDescent="0.15">
      <c r="J64" s="146">
        <f>AVERAGE(J61:J63)</f>
        <v>25.582666666666672</v>
      </c>
    </row>
    <row r="67" spans="1:10" x14ac:dyDescent="0.15">
      <c r="A67" s="145" t="s">
        <v>374</v>
      </c>
      <c r="B67" s="149" t="s">
        <v>432</v>
      </c>
      <c r="C67" s="145">
        <v>640387.82700000005</v>
      </c>
      <c r="D67" s="145">
        <v>240.76300000000001</v>
      </c>
      <c r="E67" s="145">
        <v>78</v>
      </c>
      <c r="F67" s="145">
        <v>255</v>
      </c>
      <c r="G67" s="145">
        <v>0</v>
      </c>
      <c r="H67" s="145">
        <v>255</v>
      </c>
      <c r="J67" s="145">
        <f>N13-D67</f>
        <v>12.048000000000002</v>
      </c>
    </row>
    <row r="68" spans="1:10" x14ac:dyDescent="0.15">
      <c r="A68" s="145" t="s">
        <v>376</v>
      </c>
      <c r="B68" s="149"/>
      <c r="C68" s="145">
        <v>640387.82700000005</v>
      </c>
      <c r="D68" s="145">
        <v>239.762</v>
      </c>
      <c r="E68" s="145">
        <v>43</v>
      </c>
      <c r="F68" s="145">
        <v>255</v>
      </c>
      <c r="G68" s="145">
        <v>0</v>
      </c>
      <c r="H68" s="145">
        <v>255</v>
      </c>
      <c r="J68" s="145">
        <f>N13-D68</f>
        <v>13.049000000000007</v>
      </c>
    </row>
    <row r="69" spans="1:10" x14ac:dyDescent="0.15">
      <c r="A69" s="145" t="s">
        <v>377</v>
      </c>
      <c r="B69" s="149" t="s">
        <v>433</v>
      </c>
      <c r="C69" s="145">
        <v>640389.15599999996</v>
      </c>
      <c r="D69" s="145">
        <v>238.35599999999999</v>
      </c>
      <c r="E69" s="145">
        <v>59</v>
      </c>
      <c r="F69" s="145">
        <v>255</v>
      </c>
      <c r="G69" s="145">
        <v>0</v>
      </c>
      <c r="H69" s="145">
        <v>255</v>
      </c>
      <c r="J69" s="145">
        <f>N14-D69</f>
        <v>14.432000000000016</v>
      </c>
    </row>
    <row r="70" spans="1:10" x14ac:dyDescent="0.15">
      <c r="A70" s="145" t="s">
        <v>379</v>
      </c>
      <c r="B70" s="149"/>
      <c r="C70" s="145">
        <v>640389.15599999996</v>
      </c>
      <c r="D70" s="145">
        <v>237.155</v>
      </c>
      <c r="E70" s="145">
        <v>37</v>
      </c>
      <c r="F70" s="145">
        <v>255</v>
      </c>
      <c r="G70" s="145">
        <v>0</v>
      </c>
      <c r="H70" s="145">
        <v>255</v>
      </c>
      <c r="J70" s="145">
        <f>N14-D70</f>
        <v>15.63300000000001</v>
      </c>
    </row>
    <row r="71" spans="1:10" x14ac:dyDescent="0.15">
      <c r="A71" s="145" t="s">
        <v>380</v>
      </c>
      <c r="B71" s="149" t="s">
        <v>434</v>
      </c>
      <c r="C71" s="145">
        <v>640414.40300000005</v>
      </c>
      <c r="D71" s="145">
        <v>239.143</v>
      </c>
      <c r="E71" s="145">
        <v>38</v>
      </c>
      <c r="F71" s="145">
        <v>255</v>
      </c>
      <c r="G71" s="145">
        <v>0</v>
      </c>
      <c r="H71" s="145">
        <v>255</v>
      </c>
      <c r="J71" s="145">
        <f>N15-D71</f>
        <v>13.626000000000005</v>
      </c>
    </row>
    <row r="72" spans="1:10" x14ac:dyDescent="0.15">
      <c r="A72" s="145" t="s">
        <v>382</v>
      </c>
      <c r="B72" s="149"/>
      <c r="C72" s="145">
        <v>640414.40300000005</v>
      </c>
      <c r="D72" s="145">
        <v>239.846</v>
      </c>
      <c r="E72" s="145">
        <v>67</v>
      </c>
      <c r="F72" s="145">
        <v>255</v>
      </c>
      <c r="G72" s="145">
        <v>0</v>
      </c>
      <c r="H72" s="145">
        <v>255</v>
      </c>
      <c r="J72" s="145">
        <f>N15-D72</f>
        <v>12.923000000000002</v>
      </c>
    </row>
    <row r="73" spans="1:10" x14ac:dyDescent="0.15">
      <c r="J73" s="146">
        <f>AVERAGE(J67:J72)</f>
        <v>13.618500000000006</v>
      </c>
    </row>
    <row r="75" spans="1:10" x14ac:dyDescent="0.15">
      <c r="A75" s="145" t="s">
        <v>383</v>
      </c>
      <c r="B75" s="149" t="s">
        <v>424</v>
      </c>
      <c r="C75" s="145">
        <v>640468.89</v>
      </c>
      <c r="D75" s="145">
        <v>243.37899999999999</v>
      </c>
      <c r="E75" s="145">
        <v>49</v>
      </c>
      <c r="F75" s="145">
        <v>255</v>
      </c>
      <c r="G75" s="145">
        <v>0</v>
      </c>
      <c r="H75" s="145">
        <v>255</v>
      </c>
      <c r="J75" s="145">
        <f>N16-D75</f>
        <v>9.3990000000000009</v>
      </c>
    </row>
    <row r="76" spans="1:10" x14ac:dyDescent="0.15">
      <c r="A76" s="145" t="s">
        <v>385</v>
      </c>
      <c r="B76" s="149"/>
      <c r="C76" s="145">
        <v>640468.89</v>
      </c>
      <c r="D76" s="145">
        <v>242.24799999999999</v>
      </c>
      <c r="E76" s="145">
        <v>34</v>
      </c>
      <c r="F76" s="145">
        <v>255</v>
      </c>
      <c r="G76" s="145">
        <v>0</v>
      </c>
      <c r="H76" s="145">
        <v>255</v>
      </c>
      <c r="J76" s="145">
        <f>N16-D76</f>
        <v>10.530000000000001</v>
      </c>
    </row>
    <row r="77" spans="1:10" x14ac:dyDescent="0.15">
      <c r="A77" s="145" t="s">
        <v>386</v>
      </c>
      <c r="B77" s="149" t="s">
        <v>435</v>
      </c>
      <c r="C77" s="145">
        <v>640368.78200000001</v>
      </c>
      <c r="D77" s="145">
        <v>244.66900000000001</v>
      </c>
      <c r="E77" s="145">
        <v>45</v>
      </c>
      <c r="F77" s="145">
        <v>255</v>
      </c>
      <c r="G77" s="145">
        <v>0</v>
      </c>
      <c r="H77" s="145">
        <v>255</v>
      </c>
      <c r="J77" s="145">
        <f>N17-D77</f>
        <v>8.0809999999999889</v>
      </c>
    </row>
    <row r="78" spans="1:10" x14ac:dyDescent="0.15">
      <c r="A78" s="145" t="s">
        <v>388</v>
      </c>
      <c r="B78" s="149"/>
      <c r="C78" s="145">
        <v>640368.78200000001</v>
      </c>
      <c r="D78" s="145">
        <v>244.96299999999999</v>
      </c>
      <c r="E78" s="145">
        <v>38</v>
      </c>
      <c r="F78" s="145">
        <v>255</v>
      </c>
      <c r="G78" s="145">
        <v>0</v>
      </c>
      <c r="H78" s="145">
        <v>255</v>
      </c>
      <c r="J78" s="145">
        <f>N17-D78</f>
        <v>7.7870000000000061</v>
      </c>
    </row>
    <row r="79" spans="1:10" x14ac:dyDescent="0.15">
      <c r="J79" s="146">
        <f>AVERAGE(J75:J78)</f>
        <v>8.9492499999999993</v>
      </c>
    </row>
  </sheetData>
  <mergeCells count="23">
    <mergeCell ref="B67:B68"/>
    <mergeCell ref="B69:B70"/>
    <mergeCell ref="B71:B72"/>
    <mergeCell ref="B75:B76"/>
    <mergeCell ref="B77:B78"/>
    <mergeCell ref="B42:B43"/>
    <mergeCell ref="B44:B45"/>
    <mergeCell ref="B46:B47"/>
    <mergeCell ref="B48:B49"/>
    <mergeCell ref="B52:B53"/>
    <mergeCell ref="B55:B56"/>
    <mergeCell ref="B20:B21"/>
    <mergeCell ref="B22:B23"/>
    <mergeCell ref="B24:B25"/>
    <mergeCell ref="B26:B27"/>
    <mergeCell ref="B28:B29"/>
    <mergeCell ref="B40:B41"/>
    <mergeCell ref="B2:B3"/>
    <mergeCell ref="B4:B5"/>
    <mergeCell ref="B6:B7"/>
    <mergeCell ref="B11:B12"/>
    <mergeCell ref="B13:B14"/>
    <mergeCell ref="B15:B16"/>
  </mergeCells>
  <phoneticPr fontId="2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0" workbookViewId="0">
      <selection activeCell="E35" sqref="E35"/>
    </sheetView>
  </sheetViews>
  <sheetFormatPr defaultRowHeight="13.5" x14ac:dyDescent="0.15"/>
  <cols>
    <col min="1" max="1" width="13.75" style="1" customWidth="1"/>
    <col min="2" max="16384" width="9" style="1"/>
  </cols>
  <sheetData>
    <row r="1" spans="1:12" x14ac:dyDescent="0.15">
      <c r="B1" s="1" t="s">
        <v>86</v>
      </c>
      <c r="E1" s="1" t="s">
        <v>87</v>
      </c>
    </row>
    <row r="2" spans="1:12" x14ac:dyDescent="0.15">
      <c r="E2" s="1" t="s">
        <v>88</v>
      </c>
    </row>
    <row r="4" spans="1:12" x14ac:dyDescent="0.15">
      <c r="E4" s="138" t="s">
        <v>89</v>
      </c>
      <c r="F4" s="138"/>
      <c r="G4" s="138"/>
      <c r="H4" s="138"/>
      <c r="I4" s="138"/>
      <c r="J4" s="138"/>
    </row>
    <row r="5" spans="1:12" s="2" customFormat="1" ht="29.25" customHeight="1" x14ac:dyDescent="0.15">
      <c r="A5" s="2" t="s">
        <v>90</v>
      </c>
      <c r="B5" s="2" t="s">
        <v>91</v>
      </c>
      <c r="C5" s="2" t="s">
        <v>92</v>
      </c>
      <c r="D5" s="2" t="s">
        <v>93</v>
      </c>
      <c r="E5" s="135" t="s">
        <v>94</v>
      </c>
      <c r="F5" s="135"/>
      <c r="G5" s="135"/>
      <c r="H5" s="135" t="s">
        <v>95</v>
      </c>
      <c r="I5" s="135"/>
      <c r="J5" s="2" t="s">
        <v>96</v>
      </c>
      <c r="K5" s="2" t="s">
        <v>97</v>
      </c>
      <c r="L5" s="2" t="s">
        <v>98</v>
      </c>
    </row>
    <row r="6" spans="1:12" x14ac:dyDescent="0.15">
      <c r="A6" s="134">
        <v>20170711</v>
      </c>
      <c r="B6" s="136" t="s">
        <v>99</v>
      </c>
      <c r="C6" s="1">
        <v>18</v>
      </c>
      <c r="D6" s="12" t="s">
        <v>100</v>
      </c>
      <c r="E6" s="1">
        <v>2.13</v>
      </c>
      <c r="F6" s="1">
        <v>1.84</v>
      </c>
      <c r="G6" s="1">
        <v>2.35</v>
      </c>
      <c r="H6" s="1">
        <v>2.56</v>
      </c>
      <c r="I6" s="1">
        <v>2.37</v>
      </c>
      <c r="J6" s="1">
        <f>AVERAGE(E6:G6)</f>
        <v>2.1066666666666669</v>
      </c>
      <c r="K6" s="1">
        <f>AVERAGE(H6:I6)</f>
        <v>2.4649999999999999</v>
      </c>
      <c r="L6" s="1">
        <f>(K6-J6)/(20-J6)*100</f>
        <v>2.0026080476900123</v>
      </c>
    </row>
    <row r="7" spans="1:12" x14ac:dyDescent="0.15">
      <c r="A7" s="134"/>
      <c r="B7" s="136"/>
      <c r="C7" s="1">
        <v>19</v>
      </c>
      <c r="D7" s="3" t="s">
        <v>100</v>
      </c>
      <c r="E7" s="1">
        <v>1.91</v>
      </c>
      <c r="F7" s="1">
        <v>2.0299999999999998</v>
      </c>
      <c r="G7" s="1">
        <v>2.17</v>
      </c>
      <c r="H7" s="1">
        <v>2.12</v>
      </c>
      <c r="I7" s="1">
        <v>2.9</v>
      </c>
      <c r="J7" s="1">
        <f t="shared" ref="J7:J25" si="0">AVERAGE(E7:G7)</f>
        <v>2.0366666666666666</v>
      </c>
      <c r="K7" s="1">
        <f t="shared" ref="K7:K25" si="1">AVERAGE(H7:I7)</f>
        <v>2.5099999999999998</v>
      </c>
      <c r="L7" s="1">
        <f t="shared" ref="L7:L25" si="2">(K7-J7)/(20-J7)*100</f>
        <v>2.6349972165522351</v>
      </c>
    </row>
    <row r="8" spans="1:12" x14ac:dyDescent="0.15">
      <c r="A8" s="134"/>
      <c r="B8" s="136"/>
      <c r="C8" s="1">
        <v>22</v>
      </c>
      <c r="D8" s="4" t="s">
        <v>101</v>
      </c>
      <c r="E8" s="1">
        <v>2.68</v>
      </c>
      <c r="F8" s="1">
        <v>2.4700000000000002</v>
      </c>
      <c r="G8" s="1">
        <v>2.4300000000000002</v>
      </c>
      <c r="H8" s="1">
        <v>20</v>
      </c>
      <c r="I8" s="1">
        <v>20</v>
      </c>
      <c r="J8" s="1">
        <f t="shared" si="0"/>
        <v>2.5266666666666668</v>
      </c>
      <c r="K8" s="1">
        <f t="shared" si="1"/>
        <v>20</v>
      </c>
      <c r="L8" s="1">
        <f t="shared" si="2"/>
        <v>100</v>
      </c>
    </row>
    <row r="9" spans="1:12" x14ac:dyDescent="0.15">
      <c r="A9" s="134"/>
      <c r="B9" s="136" t="s">
        <v>102</v>
      </c>
      <c r="C9" s="1">
        <v>23</v>
      </c>
      <c r="D9" s="3" t="s">
        <v>100</v>
      </c>
      <c r="E9" s="1">
        <v>2.06</v>
      </c>
      <c r="F9" s="1">
        <v>2.9</v>
      </c>
      <c r="G9" s="1">
        <v>3.19</v>
      </c>
      <c r="H9" s="1">
        <v>1.99</v>
      </c>
      <c r="I9" s="1">
        <v>2.78</v>
      </c>
      <c r="J9" s="1">
        <f t="shared" si="0"/>
        <v>2.7166666666666668</v>
      </c>
      <c r="K9" s="1">
        <f t="shared" si="1"/>
        <v>2.3849999999999998</v>
      </c>
      <c r="L9" s="1">
        <f t="shared" si="2"/>
        <v>-1.9189971070395391</v>
      </c>
    </row>
    <row r="10" spans="1:12" x14ac:dyDescent="0.15">
      <c r="A10" s="134"/>
      <c r="B10" s="136"/>
      <c r="C10" s="1">
        <v>24</v>
      </c>
      <c r="D10" s="4" t="s">
        <v>101</v>
      </c>
      <c r="E10" s="1">
        <v>2.5299999999999998</v>
      </c>
      <c r="F10" s="1">
        <v>1.97</v>
      </c>
      <c r="G10" s="1">
        <v>2.96</v>
      </c>
      <c r="H10" s="1">
        <v>20</v>
      </c>
      <c r="I10" s="1">
        <v>20</v>
      </c>
      <c r="J10" s="1">
        <f t="shared" si="0"/>
        <v>2.4866666666666668</v>
      </c>
      <c r="K10" s="1">
        <f t="shared" si="1"/>
        <v>20</v>
      </c>
      <c r="L10" s="1">
        <f t="shared" si="2"/>
        <v>100</v>
      </c>
    </row>
    <row r="11" spans="1:12" x14ac:dyDescent="0.15">
      <c r="A11" s="134">
        <v>20170728</v>
      </c>
      <c r="B11" s="7" t="s">
        <v>103</v>
      </c>
      <c r="C11" s="1">
        <v>45</v>
      </c>
      <c r="D11" s="3" t="s">
        <v>100</v>
      </c>
      <c r="E11" s="1">
        <v>2.0299999999999998</v>
      </c>
      <c r="F11" s="1">
        <v>2.21</v>
      </c>
      <c r="G11" s="1">
        <v>3.57</v>
      </c>
      <c r="H11" s="1">
        <v>2.88</v>
      </c>
      <c r="I11" s="1">
        <v>3.8</v>
      </c>
      <c r="J11" s="1">
        <f t="shared" si="0"/>
        <v>2.6033333333333335</v>
      </c>
      <c r="K11" s="1">
        <f t="shared" si="1"/>
        <v>3.34</v>
      </c>
      <c r="L11" s="1">
        <f t="shared" si="2"/>
        <v>4.2345276872964144</v>
      </c>
    </row>
    <row r="12" spans="1:12" x14ac:dyDescent="0.15">
      <c r="A12" s="134"/>
      <c r="B12" s="134" t="s">
        <v>104</v>
      </c>
      <c r="C12" s="1">
        <v>48</v>
      </c>
      <c r="D12" s="4" t="s">
        <v>101</v>
      </c>
      <c r="E12" s="1">
        <v>2.2000000000000002</v>
      </c>
      <c r="F12" s="1">
        <v>2.8</v>
      </c>
      <c r="G12" s="1">
        <v>3.5</v>
      </c>
      <c r="H12" s="1">
        <v>20</v>
      </c>
      <c r="I12" s="1">
        <v>20</v>
      </c>
      <c r="J12" s="1">
        <f t="shared" si="0"/>
        <v>2.8333333333333335</v>
      </c>
      <c r="K12" s="1">
        <f t="shared" si="1"/>
        <v>20</v>
      </c>
      <c r="L12" s="1">
        <f t="shared" si="2"/>
        <v>100</v>
      </c>
    </row>
    <row r="13" spans="1:12" x14ac:dyDescent="0.15">
      <c r="A13" s="134"/>
      <c r="B13" s="134"/>
      <c r="C13" s="1">
        <v>50</v>
      </c>
      <c r="D13" s="4" t="s">
        <v>101</v>
      </c>
      <c r="E13" s="1">
        <v>2.4500000000000002</v>
      </c>
      <c r="F13" s="1">
        <v>2.4700000000000002</v>
      </c>
      <c r="G13" s="1">
        <v>3.56</v>
      </c>
      <c r="H13" s="1">
        <v>20</v>
      </c>
      <c r="I13" s="1">
        <v>20</v>
      </c>
      <c r="J13" s="1">
        <f t="shared" si="0"/>
        <v>2.8266666666666667</v>
      </c>
      <c r="K13" s="1">
        <f t="shared" si="1"/>
        <v>20</v>
      </c>
      <c r="L13" s="1">
        <f t="shared" si="2"/>
        <v>100</v>
      </c>
    </row>
    <row r="14" spans="1:12" x14ac:dyDescent="0.15">
      <c r="A14" s="134"/>
      <c r="B14" s="136" t="s">
        <v>105</v>
      </c>
      <c r="C14" s="1">
        <v>53</v>
      </c>
      <c r="D14" s="4" t="s">
        <v>101</v>
      </c>
      <c r="E14" s="1">
        <v>3.78</v>
      </c>
      <c r="F14" s="1">
        <v>3.64</v>
      </c>
      <c r="G14" s="1">
        <v>2.59</v>
      </c>
      <c r="H14" s="1">
        <v>20</v>
      </c>
      <c r="I14" s="1">
        <v>20</v>
      </c>
      <c r="J14" s="1">
        <f t="shared" si="0"/>
        <v>3.3366666666666664</v>
      </c>
      <c r="K14" s="1">
        <f t="shared" si="1"/>
        <v>20</v>
      </c>
      <c r="L14" s="1">
        <f t="shared" si="2"/>
        <v>100</v>
      </c>
    </row>
    <row r="15" spans="1:12" x14ac:dyDescent="0.15">
      <c r="A15" s="134"/>
      <c r="B15" s="136"/>
      <c r="C15" s="1">
        <v>54</v>
      </c>
      <c r="D15" s="4" t="s">
        <v>101</v>
      </c>
      <c r="E15" s="1">
        <v>2.31</v>
      </c>
      <c r="F15" s="1">
        <v>3.66</v>
      </c>
      <c r="G15" s="1">
        <v>2.66</v>
      </c>
      <c r="H15" s="1">
        <v>20</v>
      </c>
      <c r="I15" s="1">
        <v>20</v>
      </c>
      <c r="J15" s="1">
        <f t="shared" si="0"/>
        <v>2.8766666666666669</v>
      </c>
      <c r="K15" s="1">
        <f t="shared" si="1"/>
        <v>20</v>
      </c>
      <c r="L15" s="1">
        <f t="shared" si="2"/>
        <v>100</v>
      </c>
    </row>
    <row r="16" spans="1:12" x14ac:dyDescent="0.15">
      <c r="A16" s="134"/>
      <c r="B16" s="136"/>
      <c r="C16" s="1">
        <v>56</v>
      </c>
      <c r="D16" s="3" t="s">
        <v>100</v>
      </c>
      <c r="E16" s="1">
        <v>1.98</v>
      </c>
      <c r="F16" s="1">
        <v>3.59</v>
      </c>
      <c r="G16" s="1">
        <v>2.81</v>
      </c>
      <c r="H16" s="1">
        <v>3.52</v>
      </c>
      <c r="I16" s="1">
        <v>3.49</v>
      </c>
      <c r="J16" s="1">
        <f t="shared" si="0"/>
        <v>2.7933333333333334</v>
      </c>
      <c r="K16" s="1">
        <f t="shared" si="1"/>
        <v>3.5049999999999999</v>
      </c>
      <c r="L16" s="1">
        <f t="shared" si="2"/>
        <v>4.1359938008523809</v>
      </c>
    </row>
    <row r="17" spans="1:12" x14ac:dyDescent="0.15">
      <c r="A17" s="134"/>
      <c r="B17" s="134" t="s">
        <v>106</v>
      </c>
      <c r="C17" s="1">
        <v>28</v>
      </c>
      <c r="D17" s="4" t="s">
        <v>101</v>
      </c>
      <c r="E17" s="1">
        <v>2.16</v>
      </c>
      <c r="F17" s="1">
        <v>2.59</v>
      </c>
      <c r="G17" s="1">
        <v>3.88</v>
      </c>
      <c r="H17" s="1">
        <v>20</v>
      </c>
      <c r="I17" s="1">
        <v>20</v>
      </c>
      <c r="J17" s="1">
        <f t="shared" si="0"/>
        <v>2.8766666666666665</v>
      </c>
      <c r="K17" s="1">
        <f t="shared" si="1"/>
        <v>20</v>
      </c>
      <c r="L17" s="1">
        <f t="shared" si="2"/>
        <v>100</v>
      </c>
    </row>
    <row r="18" spans="1:12" x14ac:dyDescent="0.15">
      <c r="A18" s="134"/>
      <c r="B18" s="134"/>
      <c r="C18" s="1">
        <v>35</v>
      </c>
      <c r="D18" s="4" t="s">
        <v>101</v>
      </c>
      <c r="E18" s="1">
        <v>2</v>
      </c>
      <c r="F18" s="1">
        <v>2.2799999999999998</v>
      </c>
      <c r="G18" s="1">
        <v>3.28</v>
      </c>
      <c r="H18" s="1">
        <v>20</v>
      </c>
      <c r="I18" s="1">
        <v>20</v>
      </c>
      <c r="J18" s="1">
        <f t="shared" si="0"/>
        <v>2.5199999999999996</v>
      </c>
      <c r="K18" s="1">
        <f t="shared" si="1"/>
        <v>20</v>
      </c>
      <c r="L18" s="1">
        <f t="shared" si="2"/>
        <v>100</v>
      </c>
    </row>
    <row r="19" spans="1:12" x14ac:dyDescent="0.15">
      <c r="A19" s="134"/>
      <c r="B19" s="134" t="s">
        <v>107</v>
      </c>
      <c r="C19" s="1">
        <v>39</v>
      </c>
      <c r="D19" s="3" t="s">
        <v>100</v>
      </c>
      <c r="E19" s="1">
        <v>2.0699999999999998</v>
      </c>
      <c r="F19" s="1">
        <v>2.0299999999999998</v>
      </c>
      <c r="G19" s="1">
        <v>2.44</v>
      </c>
      <c r="H19" s="1">
        <v>3</v>
      </c>
      <c r="I19" s="1">
        <v>3.24</v>
      </c>
      <c r="J19" s="1">
        <f t="shared" si="0"/>
        <v>2.1799999999999997</v>
      </c>
      <c r="K19" s="1">
        <f t="shared" si="1"/>
        <v>3.12</v>
      </c>
      <c r="L19" s="1">
        <f t="shared" si="2"/>
        <v>5.2749719416386105</v>
      </c>
    </row>
    <row r="20" spans="1:12" x14ac:dyDescent="0.15">
      <c r="A20" s="134"/>
      <c r="B20" s="134"/>
      <c r="C20" s="1">
        <v>41</v>
      </c>
      <c r="D20" s="4" t="s">
        <v>101</v>
      </c>
      <c r="E20" s="1">
        <v>3.53</v>
      </c>
      <c r="F20" s="1">
        <v>3.31</v>
      </c>
      <c r="G20" s="1">
        <v>2.2799999999999998</v>
      </c>
      <c r="H20" s="1">
        <v>20</v>
      </c>
      <c r="I20" s="1">
        <v>20</v>
      </c>
      <c r="J20" s="1">
        <f t="shared" si="0"/>
        <v>3.0399999999999996</v>
      </c>
      <c r="K20" s="1">
        <f t="shared" si="1"/>
        <v>20</v>
      </c>
      <c r="L20" s="1">
        <f t="shared" si="2"/>
        <v>100</v>
      </c>
    </row>
    <row r="21" spans="1:12" x14ac:dyDescent="0.15">
      <c r="A21" s="134">
        <v>20170901</v>
      </c>
      <c r="B21" s="134" t="s">
        <v>108</v>
      </c>
      <c r="C21" s="1">
        <v>65</v>
      </c>
      <c r="D21" s="4" t="s">
        <v>109</v>
      </c>
      <c r="E21" s="1">
        <v>2.31</v>
      </c>
      <c r="F21" s="1">
        <v>2.5299999999999998</v>
      </c>
      <c r="G21" s="1">
        <v>3.21</v>
      </c>
      <c r="H21" s="1">
        <v>20</v>
      </c>
      <c r="I21" s="1">
        <v>20</v>
      </c>
      <c r="J21" s="1">
        <f t="shared" si="0"/>
        <v>2.6833333333333336</v>
      </c>
      <c r="K21" s="1">
        <f t="shared" si="1"/>
        <v>20</v>
      </c>
      <c r="L21" s="1">
        <f t="shared" si="2"/>
        <v>100</v>
      </c>
    </row>
    <row r="22" spans="1:12" x14ac:dyDescent="0.15">
      <c r="A22" s="134"/>
      <c r="B22" s="134"/>
      <c r="C22" s="1">
        <v>68</v>
      </c>
      <c r="D22" s="3" t="s">
        <v>100</v>
      </c>
      <c r="E22" s="1">
        <v>2.16</v>
      </c>
      <c r="F22" s="1">
        <v>2.35</v>
      </c>
      <c r="G22" s="1">
        <v>1.97</v>
      </c>
      <c r="H22" s="1">
        <v>2.5</v>
      </c>
      <c r="I22" s="1">
        <v>2.37</v>
      </c>
      <c r="J22" s="1">
        <f t="shared" si="0"/>
        <v>2.1599999999999997</v>
      </c>
      <c r="K22" s="1">
        <f t="shared" si="1"/>
        <v>2.4350000000000001</v>
      </c>
      <c r="L22" s="1">
        <f t="shared" si="2"/>
        <v>1.5414798206278046</v>
      </c>
    </row>
    <row r="23" spans="1:12" x14ac:dyDescent="0.15">
      <c r="A23" s="134"/>
      <c r="B23" s="134"/>
      <c r="C23" s="1">
        <v>71</v>
      </c>
      <c r="D23" s="3" t="s">
        <v>100</v>
      </c>
      <c r="E23" s="1">
        <v>3.3140000000000001</v>
      </c>
      <c r="F23" s="1">
        <v>2.81</v>
      </c>
      <c r="G23" s="1">
        <v>4.42</v>
      </c>
      <c r="H23" s="1">
        <v>3.96</v>
      </c>
      <c r="I23" s="1">
        <v>3.52</v>
      </c>
      <c r="J23" s="1">
        <f t="shared" si="0"/>
        <v>3.5146666666666668</v>
      </c>
      <c r="K23" s="1">
        <f t="shared" si="1"/>
        <v>3.74</v>
      </c>
      <c r="L23" s="1">
        <f t="shared" si="2"/>
        <v>1.3668715626011003</v>
      </c>
    </row>
    <row r="24" spans="1:12" x14ac:dyDescent="0.15">
      <c r="A24" s="134"/>
      <c r="B24" s="134"/>
      <c r="C24" s="1">
        <v>69</v>
      </c>
      <c r="D24" s="4" t="s">
        <v>110</v>
      </c>
      <c r="E24" s="1">
        <v>2.56</v>
      </c>
      <c r="F24" s="1">
        <v>2.2799999999999998</v>
      </c>
      <c r="G24" s="1">
        <v>2.2200000000000002</v>
      </c>
      <c r="H24" s="1">
        <v>20</v>
      </c>
      <c r="I24" s="1">
        <v>20</v>
      </c>
      <c r="J24" s="1">
        <f t="shared" si="0"/>
        <v>2.3533333333333335</v>
      </c>
      <c r="K24" s="1">
        <f t="shared" si="1"/>
        <v>20</v>
      </c>
      <c r="L24" s="1">
        <f t="shared" si="2"/>
        <v>100</v>
      </c>
    </row>
    <row r="25" spans="1:12" x14ac:dyDescent="0.15">
      <c r="A25" s="134"/>
      <c r="B25" s="134"/>
      <c r="C25" s="1">
        <v>70</v>
      </c>
      <c r="D25" s="3" t="s">
        <v>100</v>
      </c>
      <c r="E25" s="1">
        <v>2.72</v>
      </c>
      <c r="F25" s="1">
        <v>3.17</v>
      </c>
      <c r="G25" s="1">
        <v>2.5</v>
      </c>
      <c r="H25" s="1">
        <v>3.03</v>
      </c>
      <c r="I25" s="1">
        <v>3.12</v>
      </c>
      <c r="J25" s="1">
        <f t="shared" si="0"/>
        <v>2.7966666666666669</v>
      </c>
      <c r="K25" s="1">
        <f t="shared" si="1"/>
        <v>3.0750000000000002</v>
      </c>
      <c r="L25" s="1">
        <f t="shared" si="2"/>
        <v>1.6179035070722727</v>
      </c>
    </row>
  </sheetData>
  <mergeCells count="13">
    <mergeCell ref="A21:A25"/>
    <mergeCell ref="B21:B25"/>
    <mergeCell ref="E4:J4"/>
    <mergeCell ref="E5:G5"/>
    <mergeCell ref="H5:I5"/>
    <mergeCell ref="A6:A10"/>
    <mergeCell ref="B6:B8"/>
    <mergeCell ref="B9:B10"/>
    <mergeCell ref="A11:A20"/>
    <mergeCell ref="B12:B13"/>
    <mergeCell ref="B14:B16"/>
    <mergeCell ref="B17:B18"/>
    <mergeCell ref="B19:B2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20" sqref="M20"/>
    </sheetView>
  </sheetViews>
  <sheetFormatPr defaultRowHeight="13.5" x14ac:dyDescent="0.15"/>
  <cols>
    <col min="1" max="1" width="15.25" style="1" customWidth="1"/>
    <col min="2" max="16384" width="9" style="1"/>
  </cols>
  <sheetData>
    <row r="1" spans="1:11" x14ac:dyDescent="0.15">
      <c r="B1" s="1" t="s">
        <v>111</v>
      </c>
      <c r="E1" s="1" t="s">
        <v>37</v>
      </c>
    </row>
    <row r="2" spans="1:11" x14ac:dyDescent="0.15">
      <c r="E2" s="1" t="s">
        <v>88</v>
      </c>
    </row>
    <row r="4" spans="1:11" x14ac:dyDescent="0.15">
      <c r="E4" s="138" t="s">
        <v>112</v>
      </c>
      <c r="F4" s="138"/>
      <c r="G4" s="138"/>
      <c r="H4" s="138"/>
      <c r="I4" s="138"/>
      <c r="J4" s="138"/>
    </row>
    <row r="5" spans="1:11" s="2" customFormat="1" ht="27" x14ac:dyDescent="0.15">
      <c r="A5" s="2" t="s">
        <v>113</v>
      </c>
      <c r="B5" s="2" t="s">
        <v>114</v>
      </c>
      <c r="C5" s="2" t="s">
        <v>115</v>
      </c>
      <c r="D5" s="2" t="s">
        <v>116</v>
      </c>
      <c r="E5" s="135" t="s">
        <v>94</v>
      </c>
      <c r="F5" s="135"/>
      <c r="G5" s="135" t="s">
        <v>117</v>
      </c>
      <c r="H5" s="135"/>
      <c r="I5" s="2" t="s">
        <v>118</v>
      </c>
      <c r="J5" s="2" t="s">
        <v>119</v>
      </c>
      <c r="K5" s="2" t="s">
        <v>120</v>
      </c>
    </row>
    <row r="6" spans="1:11" x14ac:dyDescent="0.15">
      <c r="A6" s="134">
        <v>20170711</v>
      </c>
      <c r="B6" s="136" t="s">
        <v>102</v>
      </c>
      <c r="C6" s="1">
        <v>18</v>
      </c>
      <c r="D6" s="12" t="s">
        <v>121</v>
      </c>
      <c r="E6" s="1">
        <v>17</v>
      </c>
      <c r="F6" s="1">
        <v>16.600000000000001</v>
      </c>
      <c r="G6" s="1">
        <v>14.5</v>
      </c>
      <c r="H6" s="1">
        <v>20.100000000000001</v>
      </c>
      <c r="I6" s="1">
        <f>AVERAGE(E6:F6)</f>
        <v>16.8</v>
      </c>
      <c r="J6" s="1">
        <f>AVERAGE(G6:H6)</f>
        <v>17.3</v>
      </c>
      <c r="K6" s="1">
        <f>(J6-I6)/(45-I6)*100</f>
        <v>1.773049645390071</v>
      </c>
    </row>
    <row r="7" spans="1:11" x14ac:dyDescent="0.15">
      <c r="A7" s="134"/>
      <c r="B7" s="136"/>
      <c r="C7" s="1">
        <v>19</v>
      </c>
      <c r="D7" s="3" t="s">
        <v>121</v>
      </c>
      <c r="E7" s="1">
        <v>19.899999999999999</v>
      </c>
      <c r="F7" s="1">
        <v>19.5</v>
      </c>
      <c r="G7" s="1">
        <v>17.899999999999999</v>
      </c>
      <c r="H7" s="1">
        <v>19.2</v>
      </c>
      <c r="I7" s="1">
        <f t="shared" ref="I7:I25" si="0">AVERAGE(E7:F7)</f>
        <v>19.7</v>
      </c>
      <c r="J7" s="1">
        <f t="shared" ref="J7:J25" si="1">AVERAGE(G7:H7)</f>
        <v>18.549999999999997</v>
      </c>
      <c r="K7" s="1">
        <f t="shared" ref="K7:K25" si="2">(J7-I7)/(45-I7)*100</f>
        <v>-4.5454545454545539</v>
      </c>
    </row>
    <row r="8" spans="1:11" x14ac:dyDescent="0.15">
      <c r="A8" s="134"/>
      <c r="B8" s="136"/>
      <c r="C8" s="1">
        <v>22</v>
      </c>
      <c r="D8" s="4" t="s">
        <v>122</v>
      </c>
      <c r="E8" s="1">
        <v>19.8</v>
      </c>
      <c r="F8" s="1">
        <v>17.899999999999999</v>
      </c>
      <c r="G8" s="1">
        <v>45</v>
      </c>
      <c r="H8" s="1">
        <v>45</v>
      </c>
      <c r="I8" s="1">
        <f t="shared" si="0"/>
        <v>18.850000000000001</v>
      </c>
      <c r="J8" s="1">
        <f t="shared" si="1"/>
        <v>45</v>
      </c>
      <c r="K8" s="1">
        <f t="shared" si="2"/>
        <v>100</v>
      </c>
    </row>
    <row r="9" spans="1:11" x14ac:dyDescent="0.15">
      <c r="A9" s="134"/>
      <c r="B9" s="136" t="s">
        <v>123</v>
      </c>
      <c r="C9" s="1">
        <v>23</v>
      </c>
      <c r="D9" s="3" t="s">
        <v>124</v>
      </c>
      <c r="E9" s="1">
        <v>28.4</v>
      </c>
      <c r="F9" s="1">
        <v>30.4</v>
      </c>
      <c r="G9" s="1">
        <v>30.2</v>
      </c>
      <c r="H9" s="1">
        <v>27.2</v>
      </c>
      <c r="I9" s="1">
        <f t="shared" si="0"/>
        <v>29.4</v>
      </c>
      <c r="J9" s="1">
        <f t="shared" si="1"/>
        <v>28.7</v>
      </c>
      <c r="K9" s="1">
        <f t="shared" si="2"/>
        <v>-4.4871794871794819</v>
      </c>
    </row>
    <row r="10" spans="1:11" x14ac:dyDescent="0.15">
      <c r="A10" s="134"/>
      <c r="B10" s="136"/>
      <c r="C10" s="1">
        <v>24</v>
      </c>
      <c r="D10" s="4" t="s">
        <v>122</v>
      </c>
      <c r="E10" s="1">
        <v>25.7</v>
      </c>
      <c r="F10" s="1">
        <v>25</v>
      </c>
      <c r="G10" s="1">
        <v>45</v>
      </c>
      <c r="H10" s="1">
        <v>45</v>
      </c>
      <c r="I10" s="1">
        <f t="shared" si="0"/>
        <v>25.35</v>
      </c>
      <c r="J10" s="1">
        <f t="shared" si="1"/>
        <v>45</v>
      </c>
      <c r="K10" s="1">
        <f t="shared" si="2"/>
        <v>100</v>
      </c>
    </row>
    <row r="11" spans="1:11" x14ac:dyDescent="0.15">
      <c r="A11" s="134">
        <v>20170728</v>
      </c>
      <c r="B11" s="7" t="s">
        <v>125</v>
      </c>
      <c r="C11" s="1">
        <v>45</v>
      </c>
      <c r="D11" s="3" t="s">
        <v>121</v>
      </c>
      <c r="E11" s="1">
        <v>18.600000000000001</v>
      </c>
      <c r="F11" s="1">
        <v>22.4</v>
      </c>
      <c r="G11" s="1">
        <v>22.5</v>
      </c>
      <c r="H11" s="1">
        <v>19.5</v>
      </c>
      <c r="I11" s="1">
        <f t="shared" si="0"/>
        <v>20.5</v>
      </c>
      <c r="J11" s="1">
        <f t="shared" si="1"/>
        <v>21</v>
      </c>
      <c r="K11" s="1">
        <f t="shared" si="2"/>
        <v>2.0408163265306123</v>
      </c>
    </row>
    <row r="12" spans="1:11" x14ac:dyDescent="0.15">
      <c r="A12" s="134"/>
      <c r="B12" s="134" t="s">
        <v>39</v>
      </c>
      <c r="C12" s="1">
        <v>48</v>
      </c>
      <c r="D12" s="4" t="s">
        <v>122</v>
      </c>
      <c r="E12" s="1">
        <v>28</v>
      </c>
      <c r="F12" s="1">
        <v>15.3</v>
      </c>
      <c r="G12" s="1">
        <v>34</v>
      </c>
      <c r="H12" s="1">
        <v>45</v>
      </c>
      <c r="I12" s="1">
        <f t="shared" si="0"/>
        <v>21.65</v>
      </c>
      <c r="J12" s="1">
        <f t="shared" si="1"/>
        <v>39.5</v>
      </c>
      <c r="K12" s="1">
        <f t="shared" si="2"/>
        <v>76.445396145610275</v>
      </c>
    </row>
    <row r="13" spans="1:11" x14ac:dyDescent="0.15">
      <c r="A13" s="134"/>
      <c r="B13" s="134"/>
      <c r="C13" s="1">
        <v>50</v>
      </c>
      <c r="D13" s="4" t="s">
        <v>122</v>
      </c>
      <c r="E13" s="1">
        <v>22.5</v>
      </c>
      <c r="F13" s="1">
        <v>17.399999999999999</v>
      </c>
      <c r="G13" s="1">
        <v>45</v>
      </c>
      <c r="H13" s="1">
        <v>45</v>
      </c>
      <c r="I13" s="1">
        <f t="shared" si="0"/>
        <v>19.95</v>
      </c>
      <c r="J13" s="1">
        <f t="shared" si="1"/>
        <v>45</v>
      </c>
      <c r="K13" s="1">
        <f t="shared" si="2"/>
        <v>100</v>
      </c>
    </row>
    <row r="14" spans="1:11" x14ac:dyDescent="0.15">
      <c r="A14" s="134"/>
      <c r="B14" s="136" t="s">
        <v>126</v>
      </c>
      <c r="C14" s="1">
        <v>53</v>
      </c>
      <c r="D14" s="4" t="s">
        <v>122</v>
      </c>
      <c r="E14" s="1">
        <v>14.5</v>
      </c>
      <c r="F14" s="1">
        <v>17</v>
      </c>
      <c r="G14" s="1">
        <v>45</v>
      </c>
      <c r="H14" s="1">
        <v>45</v>
      </c>
      <c r="I14" s="1">
        <f t="shared" si="0"/>
        <v>15.75</v>
      </c>
      <c r="J14" s="1">
        <f t="shared" si="1"/>
        <v>45</v>
      </c>
      <c r="K14" s="1">
        <f t="shared" si="2"/>
        <v>100</v>
      </c>
    </row>
    <row r="15" spans="1:11" x14ac:dyDescent="0.15">
      <c r="A15" s="134"/>
      <c r="B15" s="136"/>
      <c r="C15" s="1">
        <v>54</v>
      </c>
      <c r="D15" s="4" t="s">
        <v>122</v>
      </c>
      <c r="E15" s="1">
        <v>25.9</v>
      </c>
      <c r="F15" s="1">
        <v>24.5</v>
      </c>
      <c r="G15" s="1">
        <v>45</v>
      </c>
      <c r="H15" s="1">
        <v>45</v>
      </c>
      <c r="I15" s="1">
        <f t="shared" si="0"/>
        <v>25.2</v>
      </c>
      <c r="J15" s="1">
        <f t="shared" si="1"/>
        <v>45</v>
      </c>
      <c r="K15" s="1">
        <f t="shared" si="2"/>
        <v>100</v>
      </c>
    </row>
    <row r="16" spans="1:11" x14ac:dyDescent="0.15">
      <c r="A16" s="134"/>
      <c r="B16" s="136"/>
      <c r="C16" s="1">
        <v>56</v>
      </c>
      <c r="D16" s="3" t="s">
        <v>121</v>
      </c>
      <c r="E16" s="1">
        <v>22.1</v>
      </c>
      <c r="F16" s="1">
        <v>23.6</v>
      </c>
      <c r="G16" s="1">
        <v>18.3</v>
      </c>
      <c r="H16" s="1">
        <v>18.600000000000001</v>
      </c>
      <c r="I16" s="1">
        <f t="shared" si="0"/>
        <v>22.85</v>
      </c>
      <c r="J16" s="1">
        <f t="shared" si="1"/>
        <v>18.450000000000003</v>
      </c>
      <c r="K16" s="1">
        <f t="shared" si="2"/>
        <v>-19.864559819413088</v>
      </c>
    </row>
    <row r="17" spans="1:11" x14ac:dyDescent="0.15">
      <c r="A17" s="134"/>
      <c r="B17" s="134" t="s">
        <v>127</v>
      </c>
      <c r="C17" s="1">
        <v>28</v>
      </c>
      <c r="D17" s="4" t="s">
        <v>122</v>
      </c>
      <c r="E17" s="1">
        <v>23</v>
      </c>
      <c r="F17" s="1">
        <v>19.7</v>
      </c>
      <c r="G17" s="1">
        <v>39.799999999999997</v>
      </c>
      <c r="H17" s="1">
        <v>40</v>
      </c>
      <c r="I17" s="1">
        <f t="shared" si="0"/>
        <v>21.35</v>
      </c>
      <c r="J17" s="1">
        <f t="shared" si="1"/>
        <v>39.9</v>
      </c>
      <c r="K17" s="1">
        <f t="shared" si="2"/>
        <v>78.435517970401676</v>
      </c>
    </row>
    <row r="18" spans="1:11" x14ac:dyDescent="0.15">
      <c r="A18" s="134"/>
      <c r="B18" s="134"/>
      <c r="C18" s="1">
        <v>35</v>
      </c>
      <c r="D18" s="4" t="s">
        <v>122</v>
      </c>
      <c r="E18" s="1">
        <v>25.9</v>
      </c>
      <c r="F18" s="1">
        <v>20</v>
      </c>
      <c r="G18" s="1">
        <v>45</v>
      </c>
      <c r="H18" s="1">
        <v>45</v>
      </c>
      <c r="I18" s="1">
        <f t="shared" si="0"/>
        <v>22.95</v>
      </c>
      <c r="J18" s="1">
        <f t="shared" si="1"/>
        <v>45</v>
      </c>
      <c r="K18" s="1">
        <f t="shared" si="2"/>
        <v>100</v>
      </c>
    </row>
    <row r="19" spans="1:11" x14ac:dyDescent="0.15">
      <c r="A19" s="134"/>
      <c r="B19" s="134" t="s">
        <v>107</v>
      </c>
      <c r="C19" s="1">
        <v>39</v>
      </c>
      <c r="D19" s="3" t="s">
        <v>121</v>
      </c>
      <c r="E19" s="1">
        <v>22.9</v>
      </c>
      <c r="F19" s="1">
        <v>21.9</v>
      </c>
      <c r="G19" s="1">
        <v>23.9</v>
      </c>
      <c r="H19" s="1">
        <v>20.9</v>
      </c>
      <c r="I19" s="1">
        <f t="shared" si="0"/>
        <v>22.4</v>
      </c>
      <c r="J19" s="1">
        <f t="shared" si="1"/>
        <v>22.4</v>
      </c>
      <c r="K19" s="1">
        <f t="shared" si="2"/>
        <v>0</v>
      </c>
    </row>
    <row r="20" spans="1:11" x14ac:dyDescent="0.15">
      <c r="A20" s="134"/>
      <c r="B20" s="134"/>
      <c r="C20" s="1">
        <v>41</v>
      </c>
      <c r="D20" s="4" t="s">
        <v>122</v>
      </c>
      <c r="E20" s="1">
        <v>19.899999999999999</v>
      </c>
      <c r="F20" s="1">
        <v>16.100000000000001</v>
      </c>
      <c r="G20" s="1">
        <v>45</v>
      </c>
      <c r="H20" s="1">
        <v>45</v>
      </c>
      <c r="I20" s="1">
        <f t="shared" si="0"/>
        <v>18</v>
      </c>
      <c r="J20" s="1">
        <f t="shared" si="1"/>
        <v>45</v>
      </c>
      <c r="K20" s="1">
        <f t="shared" si="2"/>
        <v>100</v>
      </c>
    </row>
    <row r="21" spans="1:11" x14ac:dyDescent="0.15">
      <c r="A21" s="134">
        <v>20170901</v>
      </c>
      <c r="B21" s="134" t="s">
        <v>128</v>
      </c>
      <c r="C21" s="1">
        <v>65</v>
      </c>
      <c r="D21" s="4" t="s">
        <v>122</v>
      </c>
      <c r="E21" s="1">
        <v>15.3</v>
      </c>
      <c r="F21" s="1">
        <v>25.1</v>
      </c>
      <c r="G21" s="1">
        <v>45</v>
      </c>
      <c r="H21" s="1">
        <v>45</v>
      </c>
      <c r="I21" s="1">
        <f t="shared" si="0"/>
        <v>20.200000000000003</v>
      </c>
      <c r="J21" s="1">
        <f t="shared" si="1"/>
        <v>45</v>
      </c>
      <c r="K21" s="1">
        <f t="shared" si="2"/>
        <v>100</v>
      </c>
    </row>
    <row r="22" spans="1:11" x14ac:dyDescent="0.15">
      <c r="A22" s="134"/>
      <c r="B22" s="134"/>
      <c r="C22" s="1">
        <v>68</v>
      </c>
      <c r="D22" s="3" t="s">
        <v>121</v>
      </c>
      <c r="E22" s="1">
        <v>17.399999999999999</v>
      </c>
      <c r="F22" s="1">
        <v>17</v>
      </c>
      <c r="G22" s="1">
        <v>7.4</v>
      </c>
      <c r="H22" s="1">
        <v>30.9</v>
      </c>
      <c r="I22" s="1">
        <f t="shared" si="0"/>
        <v>17.2</v>
      </c>
      <c r="J22" s="1">
        <f t="shared" si="1"/>
        <v>19.149999999999999</v>
      </c>
      <c r="K22" s="1">
        <f t="shared" si="2"/>
        <v>7.0143884892086295</v>
      </c>
    </row>
    <row r="23" spans="1:11" x14ac:dyDescent="0.15">
      <c r="A23" s="134"/>
      <c r="B23" s="134"/>
      <c r="C23" s="1">
        <v>71</v>
      </c>
      <c r="D23" s="3" t="s">
        <v>121</v>
      </c>
      <c r="E23" s="1">
        <v>21.9</v>
      </c>
      <c r="F23" s="1">
        <v>20.9</v>
      </c>
      <c r="G23" s="1">
        <v>20.9</v>
      </c>
      <c r="H23" s="1">
        <v>24.2</v>
      </c>
      <c r="I23" s="1">
        <f t="shared" si="0"/>
        <v>21.4</v>
      </c>
      <c r="J23" s="1">
        <f t="shared" si="1"/>
        <v>22.549999999999997</v>
      </c>
      <c r="K23" s="1">
        <f t="shared" si="2"/>
        <v>4.8728813559321971</v>
      </c>
    </row>
    <row r="24" spans="1:11" x14ac:dyDescent="0.15">
      <c r="A24" s="134"/>
      <c r="B24" s="134"/>
      <c r="C24" s="1">
        <v>69</v>
      </c>
      <c r="D24" s="4" t="s">
        <v>129</v>
      </c>
      <c r="E24" s="1">
        <v>22.8</v>
      </c>
      <c r="F24" s="1">
        <v>16.8</v>
      </c>
      <c r="G24" s="1">
        <v>45</v>
      </c>
      <c r="H24" s="1">
        <v>45</v>
      </c>
      <c r="I24" s="1">
        <f t="shared" si="0"/>
        <v>19.8</v>
      </c>
      <c r="J24" s="1">
        <f t="shared" si="1"/>
        <v>45</v>
      </c>
      <c r="K24" s="1">
        <f t="shared" si="2"/>
        <v>100</v>
      </c>
    </row>
    <row r="25" spans="1:11" x14ac:dyDescent="0.15">
      <c r="A25" s="134"/>
      <c r="B25" s="134"/>
      <c r="C25" s="1">
        <v>70</v>
      </c>
      <c r="D25" s="3" t="s">
        <v>121</v>
      </c>
      <c r="E25" s="1">
        <v>22.9</v>
      </c>
      <c r="F25" s="1">
        <v>16.5</v>
      </c>
      <c r="G25" s="1">
        <v>19.600000000000001</v>
      </c>
      <c r="H25" s="1">
        <v>20.6</v>
      </c>
      <c r="I25" s="1">
        <f t="shared" si="0"/>
        <v>19.7</v>
      </c>
      <c r="J25" s="1">
        <f t="shared" si="1"/>
        <v>20.100000000000001</v>
      </c>
      <c r="K25" s="1">
        <f t="shared" si="2"/>
        <v>1.5810276679841979</v>
      </c>
    </row>
  </sheetData>
  <mergeCells count="13">
    <mergeCell ref="A21:A25"/>
    <mergeCell ref="B21:B25"/>
    <mergeCell ref="E4:J4"/>
    <mergeCell ref="E5:F5"/>
    <mergeCell ref="G5:H5"/>
    <mergeCell ref="A6:A10"/>
    <mergeCell ref="B6:B8"/>
    <mergeCell ref="B9:B10"/>
    <mergeCell ref="A11:A20"/>
    <mergeCell ref="B12:B13"/>
    <mergeCell ref="B14:B16"/>
    <mergeCell ref="B17:B18"/>
    <mergeCell ref="B19:B2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workbookViewId="0">
      <selection activeCell="K37" sqref="K37"/>
    </sheetView>
  </sheetViews>
  <sheetFormatPr defaultRowHeight="13.5" x14ac:dyDescent="0.15"/>
  <cols>
    <col min="1" max="1" width="17.125" style="11" customWidth="1"/>
    <col min="2" max="2" width="10.625" style="7" customWidth="1"/>
    <col min="3" max="3" width="9" style="1"/>
    <col min="4" max="4" width="12.875" style="1" customWidth="1"/>
    <col min="5" max="5" width="16.5" style="126" customWidth="1"/>
    <col min="6" max="6" width="10.625" style="1" customWidth="1"/>
    <col min="7" max="16384" width="9" style="1"/>
  </cols>
  <sheetData>
    <row r="1" spans="1:25" s="123" customFormat="1" x14ac:dyDescent="0.15">
      <c r="A1" s="8"/>
      <c r="B1" s="7"/>
      <c r="E1" s="124"/>
      <c r="H1" s="123" t="s">
        <v>249</v>
      </c>
    </row>
    <row r="2" spans="1:25" s="123" customFormat="1" x14ac:dyDescent="0.15">
      <c r="A2" s="8"/>
      <c r="B2" s="7"/>
      <c r="E2" s="124"/>
      <c r="H2" s="123" t="s">
        <v>250</v>
      </c>
    </row>
    <row r="3" spans="1:25" s="123" customFormat="1" x14ac:dyDescent="0.15">
      <c r="A3" s="8"/>
      <c r="B3" s="7"/>
      <c r="E3" s="124"/>
      <c r="F3" s="125" t="s">
        <v>251</v>
      </c>
    </row>
    <row r="4" spans="1:25" s="123" customFormat="1" x14ac:dyDescent="0.15">
      <c r="A4" s="8" t="s">
        <v>3</v>
      </c>
      <c r="B4" s="126" t="s">
        <v>252</v>
      </c>
      <c r="C4" s="127" t="s">
        <v>253</v>
      </c>
      <c r="D4" s="123" t="s">
        <v>254</v>
      </c>
      <c r="E4" s="124" t="s">
        <v>255</v>
      </c>
      <c r="F4" s="123" t="s">
        <v>115</v>
      </c>
      <c r="G4" s="127" t="s">
        <v>256</v>
      </c>
      <c r="H4" s="123" t="s">
        <v>257</v>
      </c>
      <c r="I4" s="123" t="s">
        <v>258</v>
      </c>
      <c r="J4" s="128" t="s">
        <v>259</v>
      </c>
      <c r="K4" s="128" t="s">
        <v>260</v>
      </c>
      <c r="L4" s="128" t="s">
        <v>261</v>
      </c>
      <c r="M4" s="128" t="s">
        <v>262</v>
      </c>
      <c r="N4" s="128" t="s">
        <v>263</v>
      </c>
      <c r="O4" s="128" t="s">
        <v>264</v>
      </c>
      <c r="P4" s="128" t="s">
        <v>265</v>
      </c>
      <c r="Q4" s="128" t="s">
        <v>266</v>
      </c>
      <c r="R4" s="128" t="s">
        <v>267</v>
      </c>
      <c r="S4" s="128" t="s">
        <v>268</v>
      </c>
      <c r="T4" s="128" t="s">
        <v>269</v>
      </c>
      <c r="U4" s="128" t="s">
        <v>270</v>
      </c>
      <c r="V4" s="128" t="s">
        <v>271</v>
      </c>
    </row>
    <row r="5" spans="1:25" x14ac:dyDescent="0.15">
      <c r="A5" s="134" t="s">
        <v>272</v>
      </c>
      <c r="B5" s="134" t="s">
        <v>273</v>
      </c>
      <c r="C5" s="1">
        <v>1</v>
      </c>
      <c r="D5" s="129">
        <v>3.472222222222222E-3</v>
      </c>
      <c r="E5" s="137" t="s">
        <v>274</v>
      </c>
      <c r="F5" s="130">
        <v>63</v>
      </c>
      <c r="G5" s="1">
        <v>32.200000000000003</v>
      </c>
      <c r="H5" s="131" t="s">
        <v>275</v>
      </c>
      <c r="I5" s="1">
        <v>94.41</v>
      </c>
      <c r="J5" s="1">
        <v>36.979999999999997</v>
      </c>
      <c r="K5" s="1">
        <v>2.96</v>
      </c>
      <c r="L5" s="1">
        <v>84.07</v>
      </c>
      <c r="M5" s="1">
        <v>16.690000000000001</v>
      </c>
      <c r="N5" s="1">
        <v>92.32</v>
      </c>
      <c r="O5" s="1">
        <v>115.34</v>
      </c>
      <c r="P5" s="1">
        <v>3.64</v>
      </c>
      <c r="Q5" s="1">
        <v>45.57</v>
      </c>
      <c r="R5" s="1">
        <v>11.57</v>
      </c>
      <c r="S5" s="1">
        <v>0.97</v>
      </c>
      <c r="T5" s="1">
        <v>29.76</v>
      </c>
      <c r="U5" s="1">
        <f>SUM(I5:J5)</f>
        <v>131.38999999999999</v>
      </c>
      <c r="V5" s="1">
        <f>SUM(K5:T5)</f>
        <v>402.89</v>
      </c>
    </row>
    <row r="6" spans="1:25" x14ac:dyDescent="0.15">
      <c r="A6" s="134"/>
      <c r="B6" s="134"/>
      <c r="C6" s="1">
        <v>2</v>
      </c>
      <c r="D6" s="129">
        <v>2.7777777777777776E-2</v>
      </c>
      <c r="E6" s="137"/>
      <c r="F6" s="1">
        <v>62</v>
      </c>
      <c r="G6" s="1">
        <v>33.5</v>
      </c>
      <c r="H6" s="131" t="s">
        <v>276</v>
      </c>
      <c r="I6" s="1">
        <v>1.54</v>
      </c>
      <c r="J6" s="1">
        <v>0</v>
      </c>
      <c r="K6" s="1">
        <v>0.4</v>
      </c>
      <c r="L6" s="1">
        <v>0</v>
      </c>
      <c r="M6" s="1">
        <v>0</v>
      </c>
      <c r="N6" s="1">
        <v>0</v>
      </c>
      <c r="O6" s="1">
        <v>0</v>
      </c>
      <c r="P6" s="1">
        <v>0.84</v>
      </c>
      <c r="Q6" s="1">
        <v>0</v>
      </c>
      <c r="R6" s="1">
        <v>5.0999999999999996</v>
      </c>
      <c r="S6" s="1">
        <v>7.35</v>
      </c>
      <c r="T6" s="1">
        <v>16.97</v>
      </c>
      <c r="U6" s="1">
        <f t="shared" ref="U6:U29" si="0">SUM(I6:J6)</f>
        <v>1.54</v>
      </c>
      <c r="V6" s="1">
        <f t="shared" ref="V6:V29" si="1">SUM(K6:T6)</f>
        <v>30.659999999999997</v>
      </c>
    </row>
    <row r="7" spans="1:25" x14ac:dyDescent="0.15">
      <c r="A7" s="134"/>
      <c r="B7" s="134"/>
      <c r="C7" s="1">
        <v>3</v>
      </c>
      <c r="D7" s="129">
        <v>5.5555555555555552E-2</v>
      </c>
      <c r="E7" s="137"/>
      <c r="F7" s="1">
        <v>59</v>
      </c>
      <c r="G7" s="1">
        <v>31.3</v>
      </c>
      <c r="H7" s="123" t="s">
        <v>277</v>
      </c>
      <c r="I7" s="1">
        <v>59.18</v>
      </c>
      <c r="J7" s="1">
        <v>2.5099999999999998</v>
      </c>
      <c r="K7" s="1">
        <v>7.27</v>
      </c>
      <c r="L7" s="1">
        <v>59.71</v>
      </c>
      <c r="M7" s="1">
        <v>132.65</v>
      </c>
      <c r="N7" s="1">
        <v>35.57</v>
      </c>
      <c r="O7" s="1">
        <v>0.6</v>
      </c>
      <c r="P7" s="1">
        <v>0</v>
      </c>
      <c r="Q7" s="1">
        <v>0</v>
      </c>
      <c r="R7" s="1">
        <v>0</v>
      </c>
      <c r="S7" s="1">
        <v>0</v>
      </c>
      <c r="T7" s="1">
        <v>2.27</v>
      </c>
      <c r="U7" s="1">
        <f t="shared" si="0"/>
        <v>61.69</v>
      </c>
      <c r="V7" s="1">
        <f t="shared" si="1"/>
        <v>238.07</v>
      </c>
    </row>
    <row r="8" spans="1:25" x14ac:dyDescent="0.15">
      <c r="A8" s="134"/>
      <c r="B8" s="134"/>
      <c r="C8" s="1">
        <v>4</v>
      </c>
      <c r="D8" s="129">
        <v>7.6388888888888895E-2</v>
      </c>
      <c r="E8" s="137"/>
      <c r="F8" s="130">
        <v>61</v>
      </c>
      <c r="G8" s="1">
        <v>27.1</v>
      </c>
      <c r="H8" s="123" t="s">
        <v>278</v>
      </c>
      <c r="I8" s="1">
        <v>57.66</v>
      </c>
      <c r="J8" s="1">
        <v>0.69</v>
      </c>
      <c r="K8" s="1">
        <v>0</v>
      </c>
      <c r="L8" s="1">
        <v>0.75</v>
      </c>
      <c r="M8" s="1">
        <v>2.34</v>
      </c>
      <c r="N8" s="1">
        <v>38.22</v>
      </c>
      <c r="O8" s="1">
        <v>68.790000000000006</v>
      </c>
      <c r="P8" s="1">
        <v>1.06</v>
      </c>
      <c r="Q8" s="1">
        <v>0.49</v>
      </c>
      <c r="R8" s="1">
        <v>0.94</v>
      </c>
      <c r="S8" s="1">
        <v>2.0699999999999998</v>
      </c>
      <c r="T8" s="1">
        <v>0.4</v>
      </c>
      <c r="U8" s="1">
        <f t="shared" si="0"/>
        <v>58.349999999999994</v>
      </c>
      <c r="V8" s="1">
        <f t="shared" si="1"/>
        <v>115.06</v>
      </c>
    </row>
    <row r="9" spans="1:25" x14ac:dyDescent="0.15">
      <c r="A9" s="134"/>
      <c r="B9" s="134"/>
      <c r="C9" s="1">
        <v>5</v>
      </c>
      <c r="D9" s="129">
        <v>0.1111111111111111</v>
      </c>
      <c r="E9" s="137"/>
      <c r="F9" s="130">
        <v>58</v>
      </c>
      <c r="G9" s="1">
        <v>33.9</v>
      </c>
      <c r="H9" s="131" t="s">
        <v>279</v>
      </c>
      <c r="I9" s="1">
        <v>43.09</v>
      </c>
      <c r="J9" s="1">
        <v>0.75</v>
      </c>
      <c r="K9" s="1">
        <v>0.99</v>
      </c>
      <c r="L9" s="1">
        <v>3.05</v>
      </c>
      <c r="M9" s="1">
        <v>73.5</v>
      </c>
      <c r="N9" s="1">
        <v>156.81</v>
      </c>
      <c r="O9" s="1">
        <v>40.94</v>
      </c>
      <c r="P9" s="1">
        <v>3.89</v>
      </c>
      <c r="Q9" s="1">
        <v>2.69</v>
      </c>
      <c r="R9" s="1">
        <v>0.88</v>
      </c>
      <c r="S9" s="1">
        <v>0.4</v>
      </c>
      <c r="T9" s="1">
        <v>11</v>
      </c>
      <c r="U9" s="1">
        <f t="shared" si="0"/>
        <v>43.84</v>
      </c>
      <c r="V9" s="1">
        <f t="shared" si="1"/>
        <v>294.14999999999998</v>
      </c>
    </row>
    <row r="10" spans="1:25" x14ac:dyDescent="0.15">
      <c r="A10" s="134"/>
      <c r="B10" s="134"/>
      <c r="C10" s="1">
        <v>6</v>
      </c>
      <c r="D10" s="129">
        <v>0.13194444444444445</v>
      </c>
      <c r="E10" s="137"/>
      <c r="F10" s="132">
        <v>60</v>
      </c>
      <c r="G10" s="1">
        <v>33.299999999999997</v>
      </c>
      <c r="H10" s="131" t="s">
        <v>275</v>
      </c>
      <c r="I10" s="1">
        <v>2.17</v>
      </c>
      <c r="J10" s="1">
        <v>0.94</v>
      </c>
      <c r="K10" s="1">
        <v>0</v>
      </c>
      <c r="L10" s="1">
        <v>0.44</v>
      </c>
      <c r="M10" s="1">
        <v>0.23</v>
      </c>
      <c r="N10" s="1">
        <v>0</v>
      </c>
      <c r="O10" s="1">
        <v>0</v>
      </c>
      <c r="P10" s="1">
        <v>0.78</v>
      </c>
      <c r="Q10" s="1">
        <v>0</v>
      </c>
      <c r="R10" s="1">
        <v>0</v>
      </c>
      <c r="S10" s="1">
        <v>1.5</v>
      </c>
      <c r="T10" s="1">
        <v>3.27</v>
      </c>
      <c r="U10" s="1">
        <f t="shared" si="0"/>
        <v>3.11</v>
      </c>
      <c r="V10" s="1">
        <f t="shared" si="1"/>
        <v>6.2200000000000006</v>
      </c>
    </row>
    <row r="11" spans="1:25" ht="13.5" customHeight="1" x14ac:dyDescent="0.15">
      <c r="A11" s="134"/>
      <c r="B11" s="140" t="s">
        <v>280</v>
      </c>
      <c r="C11" s="1">
        <v>2</v>
      </c>
      <c r="E11" s="137" t="s">
        <v>281</v>
      </c>
      <c r="F11" s="1">
        <v>74</v>
      </c>
      <c r="G11" s="1">
        <v>27.2</v>
      </c>
      <c r="H11" s="131" t="s">
        <v>275</v>
      </c>
      <c r="I11" s="1">
        <v>2.5</v>
      </c>
      <c r="J11" s="1">
        <v>0.22</v>
      </c>
      <c r="K11" s="1">
        <v>0.4</v>
      </c>
      <c r="L11" s="1">
        <v>0.6</v>
      </c>
      <c r="M11" s="1">
        <v>0.22</v>
      </c>
      <c r="N11" s="1">
        <v>0.22</v>
      </c>
      <c r="O11" s="1">
        <v>1.72</v>
      </c>
      <c r="P11" s="1">
        <v>1.9</v>
      </c>
      <c r="Q11" s="1">
        <v>3.43</v>
      </c>
      <c r="R11" s="1">
        <v>1.22</v>
      </c>
      <c r="S11" s="1">
        <v>0</v>
      </c>
      <c r="T11" s="1">
        <v>0</v>
      </c>
      <c r="U11" s="1">
        <f t="shared" si="0"/>
        <v>2.72</v>
      </c>
      <c r="V11" s="1">
        <f t="shared" si="1"/>
        <v>9.7100000000000009</v>
      </c>
    </row>
    <row r="12" spans="1:25" x14ac:dyDescent="0.15">
      <c r="A12" s="134"/>
      <c r="B12" s="140"/>
      <c r="C12" s="1">
        <v>5</v>
      </c>
      <c r="E12" s="137"/>
      <c r="F12" s="130">
        <v>72</v>
      </c>
      <c r="G12" s="1">
        <v>31.5</v>
      </c>
      <c r="H12" s="131" t="s">
        <v>279</v>
      </c>
      <c r="I12" s="1">
        <v>43.74</v>
      </c>
      <c r="J12" s="1">
        <v>24.94</v>
      </c>
      <c r="K12" s="1">
        <v>102.46</v>
      </c>
      <c r="L12" s="1">
        <v>80.64</v>
      </c>
      <c r="M12" s="1">
        <v>62.55</v>
      </c>
      <c r="N12" s="1">
        <v>28.83</v>
      </c>
      <c r="O12" s="1">
        <v>7.32</v>
      </c>
      <c r="P12" s="1">
        <v>1.42</v>
      </c>
      <c r="Q12" s="1">
        <v>0.4</v>
      </c>
      <c r="R12" s="1">
        <v>64.3</v>
      </c>
      <c r="S12" s="1">
        <v>0</v>
      </c>
      <c r="T12" s="1">
        <v>4.16</v>
      </c>
      <c r="U12" s="1">
        <f t="shared" si="0"/>
        <v>68.680000000000007</v>
      </c>
      <c r="V12" s="1">
        <f t="shared" si="1"/>
        <v>352.08</v>
      </c>
    </row>
    <row r="13" spans="1:25" x14ac:dyDescent="0.15">
      <c r="A13" s="134"/>
      <c r="B13" s="140"/>
      <c r="C13" s="1">
        <v>6</v>
      </c>
      <c r="E13" s="137"/>
      <c r="F13" s="130">
        <v>67</v>
      </c>
      <c r="G13" s="1">
        <v>31.5</v>
      </c>
      <c r="H13" s="123" t="s">
        <v>278</v>
      </c>
      <c r="I13" s="1">
        <v>86.75</v>
      </c>
      <c r="J13" s="1">
        <v>17.190000000000001</v>
      </c>
      <c r="K13" s="1">
        <v>61.97</v>
      </c>
      <c r="L13" s="1">
        <v>17.920000000000002</v>
      </c>
      <c r="M13" s="1">
        <v>137.88999999999999</v>
      </c>
      <c r="N13" s="1">
        <v>8.43</v>
      </c>
      <c r="O13" s="1">
        <v>0.25</v>
      </c>
      <c r="P13" s="1">
        <v>0</v>
      </c>
      <c r="Q13" s="1">
        <v>0</v>
      </c>
      <c r="R13" s="1">
        <v>0</v>
      </c>
      <c r="S13" s="1">
        <v>0</v>
      </c>
      <c r="T13" s="1">
        <v>71.39</v>
      </c>
      <c r="U13" s="1">
        <f t="shared" si="0"/>
        <v>103.94</v>
      </c>
      <c r="V13" s="1">
        <f t="shared" si="1"/>
        <v>297.84999999999997</v>
      </c>
    </row>
    <row r="14" spans="1:25" ht="14.25" x14ac:dyDescent="0.2">
      <c r="A14" s="134"/>
      <c r="B14" s="134" t="s">
        <v>284</v>
      </c>
      <c r="C14" s="1">
        <v>1</v>
      </c>
      <c r="D14" s="129">
        <v>3.472222222222222E-3</v>
      </c>
      <c r="E14" s="137" t="s">
        <v>285</v>
      </c>
      <c r="F14" s="130">
        <v>41</v>
      </c>
      <c r="G14" s="1">
        <v>31.1</v>
      </c>
      <c r="H14" s="123" t="s">
        <v>282</v>
      </c>
      <c r="I14" s="1">
        <v>86.99</v>
      </c>
      <c r="J14" s="1">
        <v>1.85</v>
      </c>
      <c r="K14" s="1">
        <v>1.26</v>
      </c>
      <c r="L14" s="1">
        <v>81.2</v>
      </c>
      <c r="M14" s="1">
        <v>81.040000000000006</v>
      </c>
      <c r="N14" s="1">
        <v>16.07</v>
      </c>
      <c r="O14" s="1">
        <v>23.84</v>
      </c>
      <c r="P14" s="1">
        <v>3.47</v>
      </c>
      <c r="Q14" s="1">
        <v>0.4</v>
      </c>
      <c r="R14" s="1">
        <v>11.75</v>
      </c>
      <c r="S14" s="1">
        <v>40.82</v>
      </c>
      <c r="T14" s="1">
        <v>57.8</v>
      </c>
      <c r="U14" s="1">
        <f t="shared" si="0"/>
        <v>88.839999999999989</v>
      </c>
      <c r="V14" s="1">
        <f t="shared" si="1"/>
        <v>317.65000000000003</v>
      </c>
      <c r="Y14" s="13"/>
    </row>
    <row r="15" spans="1:25" ht="14.25" x14ac:dyDescent="0.2">
      <c r="A15" s="134"/>
      <c r="B15" s="134"/>
      <c r="C15" s="1">
        <v>2</v>
      </c>
      <c r="D15" s="129">
        <v>2.7777777777777776E-2</v>
      </c>
      <c r="E15" s="137"/>
      <c r="F15" s="1">
        <v>46</v>
      </c>
      <c r="G15" s="1">
        <v>30.2</v>
      </c>
      <c r="H15" s="123" t="s">
        <v>282</v>
      </c>
      <c r="I15" s="1">
        <v>48.99</v>
      </c>
      <c r="J15" s="1">
        <v>0</v>
      </c>
      <c r="K15" s="1">
        <v>19.059999999999999</v>
      </c>
      <c r="L15" s="1">
        <v>0</v>
      </c>
      <c r="M15" s="1">
        <v>72.180000000000007</v>
      </c>
      <c r="N15" s="1">
        <v>31.5</v>
      </c>
      <c r="O15" s="1">
        <v>101.39</v>
      </c>
      <c r="P15" s="1">
        <v>21.59</v>
      </c>
      <c r="Q15" s="1">
        <v>40.1</v>
      </c>
      <c r="R15" s="1">
        <v>0</v>
      </c>
      <c r="S15" s="1">
        <v>0.44</v>
      </c>
      <c r="T15" s="1">
        <v>0</v>
      </c>
      <c r="U15" s="1">
        <f t="shared" si="0"/>
        <v>48.99</v>
      </c>
      <c r="V15" s="1">
        <f t="shared" si="1"/>
        <v>286.26</v>
      </c>
      <c r="Y15" s="13"/>
    </row>
    <row r="16" spans="1:25" ht="14.25" x14ac:dyDescent="0.2">
      <c r="A16" s="134"/>
      <c r="B16" s="134"/>
      <c r="C16" s="1">
        <v>3</v>
      </c>
      <c r="D16" s="129">
        <v>4.1666666666666664E-2</v>
      </c>
      <c r="E16" s="137"/>
      <c r="F16" s="1">
        <v>44</v>
      </c>
      <c r="G16" s="1">
        <v>32.1</v>
      </c>
      <c r="H16" s="131" t="s">
        <v>286</v>
      </c>
      <c r="I16" s="1">
        <v>9.5399999999999991</v>
      </c>
      <c r="J16" s="1">
        <v>0.49</v>
      </c>
      <c r="K16" s="1">
        <v>0.44</v>
      </c>
      <c r="L16" s="1">
        <v>0.69</v>
      </c>
      <c r="M16" s="1">
        <v>0</v>
      </c>
      <c r="N16" s="1">
        <v>0</v>
      </c>
      <c r="O16" s="1">
        <v>0</v>
      </c>
      <c r="P16" s="1">
        <v>1</v>
      </c>
      <c r="Q16" s="1">
        <v>2.66</v>
      </c>
      <c r="R16" s="1">
        <v>8.81</v>
      </c>
      <c r="S16" s="1">
        <v>12.02</v>
      </c>
      <c r="T16" s="1">
        <v>5.23</v>
      </c>
      <c r="U16" s="1">
        <f t="shared" si="0"/>
        <v>10.029999999999999</v>
      </c>
      <c r="V16" s="1">
        <f t="shared" si="1"/>
        <v>30.85</v>
      </c>
      <c r="Y16" s="13"/>
    </row>
    <row r="17" spans="1:25" ht="14.25" x14ac:dyDescent="0.2">
      <c r="A17" s="134"/>
      <c r="B17" s="134"/>
      <c r="C17" s="1">
        <v>4</v>
      </c>
      <c r="D17" s="129">
        <v>6.25E-2</v>
      </c>
      <c r="E17" s="137"/>
      <c r="F17" s="1">
        <v>42</v>
      </c>
      <c r="G17" s="1">
        <v>34</v>
      </c>
      <c r="H17" s="123" t="s">
        <v>282</v>
      </c>
      <c r="I17" s="1">
        <v>71.81</v>
      </c>
      <c r="J17" s="1">
        <v>13.24</v>
      </c>
      <c r="K17" s="1">
        <v>55.95</v>
      </c>
      <c r="L17" s="1">
        <v>100.5</v>
      </c>
      <c r="M17" s="1">
        <v>15.8</v>
      </c>
      <c r="N17" s="1">
        <v>27.51</v>
      </c>
      <c r="O17" s="1">
        <v>0.25</v>
      </c>
      <c r="P17" s="1">
        <v>0.72</v>
      </c>
      <c r="Q17" s="1">
        <v>1.4</v>
      </c>
      <c r="R17" s="1">
        <v>0.44</v>
      </c>
      <c r="S17" s="1">
        <v>0.19</v>
      </c>
      <c r="T17" s="1">
        <v>0.4</v>
      </c>
      <c r="U17" s="1">
        <f t="shared" si="0"/>
        <v>85.05</v>
      </c>
      <c r="V17" s="1">
        <f t="shared" si="1"/>
        <v>203.16</v>
      </c>
      <c r="Y17" s="13"/>
    </row>
    <row r="18" spans="1:25" x14ac:dyDescent="0.15">
      <c r="A18" s="134"/>
      <c r="B18" s="134"/>
      <c r="C18" s="1">
        <v>5</v>
      </c>
      <c r="D18" s="129">
        <v>7.6388888888888895E-2</v>
      </c>
      <c r="E18" s="137"/>
      <c r="F18" s="130">
        <v>43</v>
      </c>
      <c r="G18" s="1">
        <v>31.8</v>
      </c>
      <c r="H18" s="131" t="s">
        <v>275</v>
      </c>
      <c r="I18" s="1">
        <v>31.93</v>
      </c>
      <c r="J18" s="1">
        <v>0.28000000000000003</v>
      </c>
      <c r="K18" s="1">
        <v>34.630000000000003</v>
      </c>
      <c r="L18" s="1">
        <v>59.15</v>
      </c>
      <c r="M18" s="1">
        <v>23.2</v>
      </c>
      <c r="N18" s="1">
        <v>47.22</v>
      </c>
      <c r="O18" s="1">
        <v>45.1</v>
      </c>
      <c r="P18" s="1">
        <v>2.6</v>
      </c>
      <c r="Q18" s="1">
        <v>1.23</v>
      </c>
      <c r="R18" s="1">
        <v>1.5</v>
      </c>
      <c r="S18" s="1">
        <v>0.8</v>
      </c>
      <c r="T18" s="1">
        <v>0</v>
      </c>
      <c r="U18" s="1">
        <f t="shared" si="0"/>
        <v>32.21</v>
      </c>
      <c r="V18" s="1">
        <f t="shared" si="1"/>
        <v>215.42999999999998</v>
      </c>
    </row>
    <row r="19" spans="1:25" x14ac:dyDescent="0.15">
      <c r="A19" s="134"/>
      <c r="B19" s="134"/>
      <c r="C19" s="1">
        <v>6</v>
      </c>
      <c r="D19" s="129">
        <v>9.0277777777777776E-2</v>
      </c>
      <c r="E19" s="137"/>
      <c r="F19" s="1">
        <v>45</v>
      </c>
      <c r="G19" s="1">
        <v>28.3</v>
      </c>
      <c r="H19" s="131" t="s">
        <v>279</v>
      </c>
      <c r="I19" s="1">
        <v>6.08</v>
      </c>
      <c r="J19" s="1">
        <v>1.71</v>
      </c>
      <c r="K19" s="1">
        <v>0.22</v>
      </c>
      <c r="L19" s="1">
        <v>0</v>
      </c>
      <c r="M19" s="1">
        <v>4.6900000000000004</v>
      </c>
      <c r="N19" s="1">
        <v>4.66</v>
      </c>
      <c r="O19" s="1">
        <v>15.56</v>
      </c>
      <c r="P19" s="1">
        <v>2.5299999999999998</v>
      </c>
      <c r="Q19" s="1">
        <v>26.51</v>
      </c>
      <c r="R19" s="1">
        <v>24.31</v>
      </c>
      <c r="S19" s="1">
        <v>12.43</v>
      </c>
      <c r="T19" s="1">
        <v>15.52</v>
      </c>
      <c r="U19" s="1">
        <f t="shared" si="0"/>
        <v>7.79</v>
      </c>
      <c r="V19" s="1">
        <f t="shared" si="1"/>
        <v>106.42999999999999</v>
      </c>
    </row>
    <row r="20" spans="1:25" x14ac:dyDescent="0.15">
      <c r="A20" s="134"/>
      <c r="B20" s="134" t="s">
        <v>287</v>
      </c>
      <c r="C20" s="1">
        <v>1</v>
      </c>
      <c r="D20" s="129">
        <v>3.4722222222222224E-2</v>
      </c>
      <c r="E20" s="137" t="s">
        <v>288</v>
      </c>
      <c r="F20" s="1">
        <v>50</v>
      </c>
      <c r="G20" s="1">
        <v>30.6</v>
      </c>
      <c r="H20" s="123" t="s">
        <v>283</v>
      </c>
      <c r="I20" s="1">
        <v>73.8</v>
      </c>
      <c r="J20" s="1">
        <v>0.8</v>
      </c>
      <c r="K20" s="1">
        <v>17.850000000000001</v>
      </c>
      <c r="L20" s="1">
        <v>28.25</v>
      </c>
      <c r="M20" s="1">
        <v>106.61</v>
      </c>
      <c r="N20" s="1">
        <v>77.75</v>
      </c>
      <c r="O20" s="1">
        <v>8.61</v>
      </c>
      <c r="P20" s="1">
        <v>3.57</v>
      </c>
      <c r="Q20" s="1">
        <v>0.47</v>
      </c>
      <c r="R20" s="1">
        <v>0</v>
      </c>
      <c r="S20" s="1">
        <v>0.28000000000000003</v>
      </c>
      <c r="T20" s="1">
        <v>0.75</v>
      </c>
      <c r="U20" s="1">
        <f t="shared" si="0"/>
        <v>74.599999999999994</v>
      </c>
      <c r="V20" s="1">
        <f t="shared" si="1"/>
        <v>244.14</v>
      </c>
    </row>
    <row r="21" spans="1:25" x14ac:dyDescent="0.15">
      <c r="A21" s="134"/>
      <c r="B21" s="134"/>
      <c r="C21" s="1">
        <v>2</v>
      </c>
      <c r="D21" s="129">
        <v>4.8611111111111112E-2</v>
      </c>
      <c r="E21" s="137"/>
      <c r="F21" s="130">
        <v>47</v>
      </c>
      <c r="G21" s="1">
        <v>31.2</v>
      </c>
      <c r="H21" s="123" t="s">
        <v>282</v>
      </c>
      <c r="I21" s="1">
        <v>59.28</v>
      </c>
      <c r="J21" s="1">
        <v>5.84</v>
      </c>
      <c r="K21" s="1">
        <v>72.760000000000005</v>
      </c>
      <c r="L21" s="1">
        <v>116.71</v>
      </c>
      <c r="M21" s="1">
        <v>36.93</v>
      </c>
      <c r="N21" s="1">
        <v>75.150000000000006</v>
      </c>
      <c r="O21" s="1">
        <v>0.38</v>
      </c>
      <c r="P21" s="1">
        <v>0.22</v>
      </c>
      <c r="Q21" s="1">
        <v>55.39</v>
      </c>
      <c r="R21" s="1">
        <v>78.03</v>
      </c>
      <c r="S21" s="1">
        <v>74.58</v>
      </c>
      <c r="T21" s="1">
        <v>25.32</v>
      </c>
      <c r="U21" s="1">
        <f t="shared" si="0"/>
        <v>65.12</v>
      </c>
      <c r="V21" s="1">
        <f t="shared" si="1"/>
        <v>535.47</v>
      </c>
    </row>
    <row r="22" spans="1:25" x14ac:dyDescent="0.15">
      <c r="A22" s="134"/>
      <c r="B22" s="134"/>
      <c r="C22" s="1">
        <v>3</v>
      </c>
      <c r="D22" s="129">
        <v>1.3888888888888888E-2</v>
      </c>
      <c r="E22" s="137"/>
      <c r="F22" s="130">
        <v>49</v>
      </c>
      <c r="G22" s="1">
        <v>31.1</v>
      </c>
      <c r="H22" s="123" t="s">
        <v>278</v>
      </c>
      <c r="I22" s="1">
        <v>91.76</v>
      </c>
      <c r="J22" s="1">
        <v>2.66</v>
      </c>
      <c r="K22" s="1">
        <v>70.739999999999995</v>
      </c>
      <c r="L22" s="1">
        <v>38.630000000000003</v>
      </c>
      <c r="M22" s="1">
        <v>25.68</v>
      </c>
      <c r="N22" s="1">
        <v>40.28</v>
      </c>
      <c r="O22" s="1">
        <v>11.86</v>
      </c>
      <c r="P22" s="1">
        <v>9.8699999999999992</v>
      </c>
      <c r="Q22" s="1">
        <v>19.98</v>
      </c>
      <c r="R22" s="1">
        <v>15.92</v>
      </c>
      <c r="S22" s="1">
        <v>1.53</v>
      </c>
      <c r="T22" s="1">
        <v>0.63</v>
      </c>
      <c r="U22" s="1">
        <f t="shared" si="0"/>
        <v>94.42</v>
      </c>
      <c r="V22" s="1">
        <f t="shared" si="1"/>
        <v>235.11999999999998</v>
      </c>
    </row>
    <row r="23" spans="1:25" x14ac:dyDescent="0.15">
      <c r="A23" s="134"/>
      <c r="B23" s="134"/>
      <c r="C23" s="1">
        <v>4</v>
      </c>
      <c r="D23" s="129">
        <v>6.25E-2</v>
      </c>
      <c r="E23" s="137"/>
      <c r="F23" s="1">
        <v>51</v>
      </c>
      <c r="G23" s="1">
        <v>30.2</v>
      </c>
      <c r="H23" s="131" t="s">
        <v>286</v>
      </c>
      <c r="I23" s="1">
        <v>6.89</v>
      </c>
      <c r="J23" s="1">
        <v>0.19</v>
      </c>
      <c r="K23" s="1">
        <v>0</v>
      </c>
      <c r="L23" s="1">
        <v>0</v>
      </c>
      <c r="M23" s="1">
        <v>0</v>
      </c>
      <c r="N23" s="1">
        <v>0</v>
      </c>
      <c r="O23" s="1">
        <v>0.5</v>
      </c>
      <c r="P23" s="1">
        <v>2.82</v>
      </c>
      <c r="Q23" s="1">
        <v>0.53</v>
      </c>
      <c r="R23" s="1">
        <v>4.1500000000000004</v>
      </c>
      <c r="S23" s="1">
        <v>0.87</v>
      </c>
      <c r="T23" s="1">
        <v>0</v>
      </c>
      <c r="U23" s="1">
        <f t="shared" si="0"/>
        <v>7.08</v>
      </c>
      <c r="V23" s="1">
        <f t="shared" si="1"/>
        <v>8.8699999999999992</v>
      </c>
    </row>
    <row r="24" spans="1:25" x14ac:dyDescent="0.15">
      <c r="A24" s="136" t="s">
        <v>289</v>
      </c>
      <c r="B24" s="134" t="s">
        <v>290</v>
      </c>
      <c r="C24" s="1">
        <v>1</v>
      </c>
      <c r="D24" s="1">
        <v>0</v>
      </c>
      <c r="E24" s="139" t="s">
        <v>291</v>
      </c>
      <c r="F24" s="130">
        <v>104</v>
      </c>
      <c r="H24" s="123" t="s">
        <v>282</v>
      </c>
      <c r="I24" s="1">
        <v>35.29</v>
      </c>
      <c r="J24" s="1">
        <v>13.03</v>
      </c>
      <c r="K24" s="1">
        <v>7.66</v>
      </c>
      <c r="L24" s="1">
        <v>43.09</v>
      </c>
      <c r="M24" s="1">
        <v>56.77</v>
      </c>
      <c r="N24" s="1">
        <v>128.01</v>
      </c>
      <c r="O24" s="1">
        <v>145.51</v>
      </c>
      <c r="P24" s="1">
        <v>104.1</v>
      </c>
      <c r="Q24" s="1">
        <v>85.97</v>
      </c>
      <c r="R24" s="1">
        <v>0.22</v>
      </c>
      <c r="S24" s="1">
        <v>0.63</v>
      </c>
      <c r="T24" s="1">
        <v>0.22</v>
      </c>
      <c r="U24" s="1">
        <f t="shared" si="0"/>
        <v>48.32</v>
      </c>
      <c r="V24" s="1">
        <f t="shared" si="1"/>
        <v>572.18000000000006</v>
      </c>
    </row>
    <row r="25" spans="1:25" x14ac:dyDescent="0.15">
      <c r="A25" s="136"/>
      <c r="B25" s="134"/>
      <c r="C25" s="1">
        <v>2</v>
      </c>
      <c r="D25" s="129">
        <v>2.0833333333333332E-2</v>
      </c>
      <c r="E25" s="139"/>
      <c r="F25" s="1">
        <v>108</v>
      </c>
      <c r="H25" s="123" t="s">
        <v>278</v>
      </c>
      <c r="I25" s="1">
        <v>52.74</v>
      </c>
      <c r="J25" s="1">
        <v>6.84</v>
      </c>
      <c r="K25" s="1">
        <v>6.25</v>
      </c>
      <c r="L25" s="1">
        <v>56.24</v>
      </c>
      <c r="M25" s="1">
        <v>73.540000000000006</v>
      </c>
      <c r="N25" s="1">
        <v>85.78</v>
      </c>
      <c r="O25" s="1">
        <v>48.78</v>
      </c>
      <c r="P25" s="1">
        <v>90.24</v>
      </c>
      <c r="Q25" s="1">
        <v>82.96</v>
      </c>
      <c r="R25" s="1">
        <v>0.45</v>
      </c>
      <c r="S25" s="1">
        <v>0.56999999999999995</v>
      </c>
      <c r="T25" s="1">
        <v>0</v>
      </c>
      <c r="U25" s="1">
        <f t="shared" si="0"/>
        <v>59.58</v>
      </c>
      <c r="V25" s="1">
        <f t="shared" si="1"/>
        <v>444.81</v>
      </c>
    </row>
    <row r="26" spans="1:25" x14ac:dyDescent="0.15">
      <c r="A26" s="136"/>
      <c r="B26" s="134"/>
      <c r="C26" s="1">
        <v>3</v>
      </c>
      <c r="D26" s="129">
        <v>4.1666666666666664E-2</v>
      </c>
      <c r="E26" s="139"/>
      <c r="F26" s="1">
        <v>96</v>
      </c>
      <c r="H26" s="123" t="s">
        <v>283</v>
      </c>
      <c r="I26" s="1">
        <v>27.94</v>
      </c>
      <c r="J26" s="1">
        <v>0.2</v>
      </c>
      <c r="K26" s="1">
        <v>0.22</v>
      </c>
      <c r="L26" s="1">
        <v>8.57</v>
      </c>
      <c r="M26" s="1">
        <v>57.98</v>
      </c>
      <c r="N26" s="1">
        <v>46.88</v>
      </c>
      <c r="O26" s="1">
        <v>101.54</v>
      </c>
      <c r="P26" s="1">
        <v>100.83</v>
      </c>
      <c r="Q26" s="1">
        <v>10.15</v>
      </c>
      <c r="R26" s="1">
        <v>54.24</v>
      </c>
      <c r="S26" s="1">
        <v>49.5</v>
      </c>
      <c r="T26" s="1">
        <v>0.6</v>
      </c>
      <c r="U26" s="1">
        <f t="shared" si="0"/>
        <v>28.14</v>
      </c>
      <c r="V26" s="1">
        <f t="shared" si="1"/>
        <v>430.51</v>
      </c>
    </row>
    <row r="27" spans="1:25" x14ac:dyDescent="0.15">
      <c r="A27" s="136" t="s">
        <v>292</v>
      </c>
      <c r="B27" s="134" t="s">
        <v>293</v>
      </c>
      <c r="C27" s="1">
        <v>1</v>
      </c>
      <c r="D27" s="129">
        <v>0</v>
      </c>
      <c r="E27" s="139" t="s">
        <v>294</v>
      </c>
      <c r="F27" s="130">
        <v>116</v>
      </c>
      <c r="G27" s="1">
        <v>27.3</v>
      </c>
      <c r="H27" s="123" t="s">
        <v>282</v>
      </c>
      <c r="I27" s="1">
        <v>34.229999999999997</v>
      </c>
      <c r="J27" s="1">
        <v>6.34</v>
      </c>
      <c r="K27" s="1">
        <v>5.95</v>
      </c>
      <c r="L27" s="1">
        <v>137.65</v>
      </c>
      <c r="M27" s="1">
        <v>183.88</v>
      </c>
      <c r="N27" s="1">
        <v>82.52</v>
      </c>
      <c r="O27" s="1">
        <v>184.36</v>
      </c>
      <c r="P27" s="1">
        <v>0.22</v>
      </c>
      <c r="Q27" s="1">
        <v>0.41</v>
      </c>
      <c r="R27" s="1">
        <v>0</v>
      </c>
      <c r="S27" s="1">
        <v>0.6</v>
      </c>
      <c r="T27" s="1">
        <v>62.39</v>
      </c>
      <c r="U27" s="1">
        <f t="shared" si="0"/>
        <v>40.569999999999993</v>
      </c>
      <c r="V27" s="1">
        <f t="shared" si="1"/>
        <v>657.98</v>
      </c>
    </row>
    <row r="28" spans="1:25" x14ac:dyDescent="0.15">
      <c r="A28" s="136"/>
      <c r="B28" s="134"/>
      <c r="C28" s="1">
        <v>2</v>
      </c>
      <c r="D28" s="129">
        <v>1.7361111111111112E-2</v>
      </c>
      <c r="E28" s="139"/>
      <c r="F28" s="130">
        <v>119</v>
      </c>
      <c r="G28" s="1">
        <v>28</v>
      </c>
      <c r="H28" s="131" t="s">
        <v>279</v>
      </c>
      <c r="I28" s="1">
        <v>47.12</v>
      </c>
      <c r="J28" s="1">
        <v>21.41</v>
      </c>
      <c r="K28" s="1">
        <v>10.130000000000001</v>
      </c>
      <c r="L28" s="1">
        <v>32.86</v>
      </c>
      <c r="M28" s="1">
        <v>158.19999999999999</v>
      </c>
      <c r="N28" s="1">
        <v>90.02</v>
      </c>
      <c r="O28" s="1">
        <v>127.9</v>
      </c>
      <c r="P28" s="1">
        <v>36.17</v>
      </c>
      <c r="Q28" s="1">
        <v>70.540000000000006</v>
      </c>
      <c r="R28" s="1">
        <v>36.5</v>
      </c>
      <c r="S28" s="1">
        <v>28.06</v>
      </c>
      <c r="T28" s="1">
        <v>91.04</v>
      </c>
      <c r="U28" s="1">
        <f t="shared" si="0"/>
        <v>68.53</v>
      </c>
      <c r="V28" s="1">
        <f t="shared" si="1"/>
        <v>681.42</v>
      </c>
    </row>
    <row r="29" spans="1:25" x14ac:dyDescent="0.15">
      <c r="A29" s="136"/>
      <c r="B29" s="134"/>
      <c r="C29" s="1">
        <v>3</v>
      </c>
      <c r="D29" s="129">
        <v>3.4722222222222224E-2</v>
      </c>
      <c r="E29" s="139"/>
      <c r="F29" s="130">
        <v>120</v>
      </c>
      <c r="G29" s="1">
        <v>16</v>
      </c>
      <c r="H29" s="131" t="s">
        <v>279</v>
      </c>
      <c r="I29" s="1">
        <v>67.09</v>
      </c>
      <c r="J29" s="1">
        <v>4.3099999999999996</v>
      </c>
      <c r="K29" s="1">
        <v>2.13</v>
      </c>
      <c r="L29" s="1">
        <v>3.06</v>
      </c>
      <c r="M29" s="1">
        <v>36.880000000000003</v>
      </c>
      <c r="N29" s="1">
        <v>1.66</v>
      </c>
      <c r="O29" s="1">
        <v>0.31</v>
      </c>
      <c r="P29" s="1">
        <v>2.64</v>
      </c>
      <c r="Q29" s="1">
        <v>0.43</v>
      </c>
      <c r="S29" s="1">
        <v>1.9</v>
      </c>
      <c r="U29" s="1">
        <f t="shared" si="0"/>
        <v>71.400000000000006</v>
      </c>
      <c r="V29" s="1">
        <f t="shared" si="1"/>
        <v>49.01</v>
      </c>
      <c r="W29" s="133" t="s">
        <v>295</v>
      </c>
    </row>
  </sheetData>
  <mergeCells count="15">
    <mergeCell ref="E11:E13"/>
    <mergeCell ref="A24:A26"/>
    <mergeCell ref="B24:B26"/>
    <mergeCell ref="E24:E26"/>
    <mergeCell ref="A27:A29"/>
    <mergeCell ref="B27:B29"/>
    <mergeCell ref="E27:E29"/>
    <mergeCell ref="A5:A23"/>
    <mergeCell ref="B5:B10"/>
    <mergeCell ref="E5:E10"/>
    <mergeCell ref="B14:B19"/>
    <mergeCell ref="E14:E19"/>
    <mergeCell ref="B20:B23"/>
    <mergeCell ref="E20:E23"/>
    <mergeCell ref="B11:B13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C38"/>
  <sheetViews>
    <sheetView topLeftCell="BD13" workbookViewId="0">
      <selection activeCell="CA31" sqref="CA31"/>
    </sheetView>
  </sheetViews>
  <sheetFormatPr defaultColWidth="9" defaultRowHeight="15" x14ac:dyDescent="0.25"/>
  <cols>
    <col min="1" max="1" width="9.125" style="14" customWidth="1"/>
    <col min="2" max="2" width="9.25" style="15" customWidth="1"/>
    <col min="3" max="3" width="10.125" style="14" customWidth="1"/>
    <col min="4" max="4" width="7.5" style="14" customWidth="1"/>
    <col min="5" max="5" width="7.125" style="14" customWidth="1"/>
    <col min="6" max="7" width="9.125" style="14" customWidth="1"/>
    <col min="8" max="8" width="7.875" style="17" customWidth="1"/>
    <col min="9" max="9" width="8" style="18" customWidth="1"/>
    <col min="10" max="10" width="9" style="14"/>
    <col min="11" max="11" width="10.125" style="14" customWidth="1"/>
    <col min="12" max="12" width="7.5" style="14" customWidth="1"/>
    <col min="13" max="13" width="9.125" style="14" customWidth="1"/>
    <col min="14" max="14" width="7.875" style="17" customWidth="1"/>
    <col min="15" max="15" width="8" style="18" customWidth="1"/>
    <col min="16" max="16" width="9" style="14"/>
    <col min="17" max="17" width="10.125" style="14" customWidth="1"/>
    <col min="18" max="18" width="7.5" style="14" customWidth="1"/>
    <col min="19" max="19" width="7.125" style="14" customWidth="1"/>
    <col min="20" max="21" width="9.125" style="14" customWidth="1"/>
    <col min="22" max="22" width="7.875" style="17" customWidth="1"/>
    <col min="23" max="23" width="8" style="18" customWidth="1"/>
    <col min="24" max="24" width="9" style="14"/>
    <col min="25" max="25" width="10.125" style="14" customWidth="1"/>
    <col min="26" max="26" width="7.5" style="20" customWidth="1"/>
    <col min="27" max="27" width="7.125" style="20" customWidth="1"/>
    <col min="28" max="29" width="9.125" style="20" customWidth="1"/>
    <col min="30" max="30" width="7.875" style="17" customWidth="1"/>
    <col min="31" max="31" width="8" style="18" customWidth="1"/>
    <col min="32" max="32" width="9" style="14"/>
    <col min="33" max="33" width="10.125" style="14" customWidth="1"/>
    <col min="34" max="34" width="7.5" style="14" customWidth="1"/>
    <col min="35" max="35" width="7.125" style="14" customWidth="1"/>
    <col min="36" max="37" width="9.125" style="14" customWidth="1"/>
    <col min="38" max="38" width="7.875" style="17" customWidth="1"/>
    <col min="39" max="39" width="8" style="18" customWidth="1"/>
    <col min="40" max="40" width="9" style="14"/>
    <col min="41" max="42" width="10.125" style="14" customWidth="1"/>
    <col min="43" max="43" width="7.5" style="14" customWidth="1"/>
    <col min="44" max="44" width="7.125" style="14" customWidth="1"/>
    <col min="45" max="46" width="9.125" style="14" customWidth="1"/>
    <col min="47" max="47" width="7.875" style="17" customWidth="1"/>
    <col min="48" max="49" width="8" style="18" customWidth="1"/>
    <col min="50" max="50" width="9" style="14"/>
    <col min="51" max="51" width="10.125" style="14" customWidth="1"/>
    <col min="52" max="52" width="7.5" style="14" customWidth="1"/>
    <col min="53" max="53" width="7.125" style="14" customWidth="1"/>
    <col min="54" max="55" width="9.125" style="14" customWidth="1"/>
    <col min="56" max="56" width="7.875" style="17" customWidth="1"/>
    <col min="57" max="57" width="8" style="18" customWidth="1"/>
    <col min="58" max="58" width="9" style="14"/>
    <col min="59" max="59" width="10.125" style="14" customWidth="1"/>
    <col min="60" max="60" width="7.5" style="14" customWidth="1"/>
    <col min="61" max="61" width="7.125" style="14" customWidth="1"/>
    <col min="62" max="63" width="9.125" style="14" customWidth="1"/>
    <col min="64" max="64" width="7.875" style="17" customWidth="1"/>
    <col min="65" max="65" width="8" style="18" customWidth="1"/>
    <col min="66" max="66" width="9" style="14"/>
    <col min="67" max="67" width="10.125" style="14" customWidth="1"/>
    <col min="68" max="68" width="7.5" style="14" customWidth="1"/>
    <col min="69" max="69" width="7.125" style="14" customWidth="1"/>
    <col min="70" max="71" width="9.125" style="14" customWidth="1"/>
    <col min="72" max="72" width="7.875" style="17" customWidth="1"/>
    <col min="73" max="73" width="8" style="18" customWidth="1"/>
    <col min="74" max="74" width="9" style="14"/>
    <col min="75" max="75" width="10.125" style="14" customWidth="1"/>
    <col min="76" max="76" width="7.5" style="14" customWidth="1"/>
    <col min="77" max="77" width="7.125" style="14" customWidth="1"/>
    <col min="78" max="79" width="9.125" style="14" customWidth="1"/>
    <col min="80" max="80" width="7.875" style="17" customWidth="1"/>
    <col min="81" max="81" width="8" style="18" customWidth="1"/>
    <col min="82" max="16384" width="9" style="14"/>
  </cols>
  <sheetData>
    <row r="1" spans="1:81" x14ac:dyDescent="0.25">
      <c r="C1" s="14">
        <v>20190825</v>
      </c>
      <c r="D1" s="16" t="s">
        <v>139</v>
      </c>
      <c r="K1" s="14">
        <v>20190825</v>
      </c>
      <c r="L1" s="16" t="s">
        <v>139</v>
      </c>
      <c r="Q1" s="14">
        <v>20190826</v>
      </c>
      <c r="R1" s="16" t="s">
        <v>139</v>
      </c>
      <c r="Y1" s="14">
        <v>20190828</v>
      </c>
      <c r="Z1" s="19" t="s">
        <v>139</v>
      </c>
      <c r="AG1" s="14">
        <v>20190830</v>
      </c>
      <c r="AH1" s="16" t="s">
        <v>139</v>
      </c>
      <c r="AO1" s="14">
        <v>20190901</v>
      </c>
      <c r="AQ1" s="16" t="s">
        <v>139</v>
      </c>
      <c r="AW1" s="18" t="s">
        <v>140</v>
      </c>
      <c r="AY1" s="14">
        <v>20190908</v>
      </c>
      <c r="AZ1" s="16" t="s">
        <v>141</v>
      </c>
      <c r="BG1" s="14">
        <v>20190915</v>
      </c>
      <c r="BH1" s="16" t="s">
        <v>139</v>
      </c>
      <c r="BO1" s="14">
        <v>20190922</v>
      </c>
      <c r="BP1" s="16" t="s">
        <v>139</v>
      </c>
      <c r="BW1" s="14">
        <v>20191013</v>
      </c>
      <c r="BX1" s="16" t="s">
        <v>139</v>
      </c>
    </row>
    <row r="2" spans="1:81" ht="15.75" thickBot="1" x14ac:dyDescent="0.3">
      <c r="C2" s="15" t="s">
        <v>142</v>
      </c>
      <c r="D2" s="15" t="s">
        <v>143</v>
      </c>
      <c r="E2" s="14" t="s">
        <v>144</v>
      </c>
      <c r="F2" s="14" t="s">
        <v>145</v>
      </c>
      <c r="H2" s="17" t="s">
        <v>146</v>
      </c>
      <c r="I2" s="18" t="s">
        <v>146</v>
      </c>
      <c r="K2" s="21" t="s">
        <v>147</v>
      </c>
      <c r="L2" s="15" t="s">
        <v>143</v>
      </c>
      <c r="N2" s="17" t="s">
        <v>146</v>
      </c>
      <c r="O2" s="18" t="s">
        <v>146</v>
      </c>
      <c r="Q2" s="22" t="s">
        <v>148</v>
      </c>
      <c r="R2" s="15" t="s">
        <v>143</v>
      </c>
      <c r="T2" s="14" t="s">
        <v>145</v>
      </c>
      <c r="V2" s="17" t="s">
        <v>146</v>
      </c>
      <c r="W2" s="18" t="s">
        <v>146</v>
      </c>
      <c r="Y2" s="23" t="s">
        <v>149</v>
      </c>
      <c r="Z2" s="24" t="s">
        <v>143</v>
      </c>
      <c r="AB2" s="20" t="s">
        <v>145</v>
      </c>
      <c r="AD2" s="17" t="s">
        <v>146</v>
      </c>
      <c r="AE2" s="18" t="s">
        <v>146</v>
      </c>
      <c r="AG2" s="22" t="s">
        <v>150</v>
      </c>
      <c r="AH2" s="15" t="s">
        <v>143</v>
      </c>
      <c r="AJ2" s="14" t="s">
        <v>145</v>
      </c>
      <c r="AL2" s="17" t="s">
        <v>146</v>
      </c>
      <c r="AM2" s="18" t="s">
        <v>146</v>
      </c>
      <c r="AO2" s="25" t="s">
        <v>151</v>
      </c>
      <c r="AP2" s="25"/>
      <c r="AQ2" s="15" t="s">
        <v>143</v>
      </c>
      <c r="AS2" s="14" t="s">
        <v>145</v>
      </c>
      <c r="AU2" s="17" t="s">
        <v>146</v>
      </c>
      <c r="AV2" s="18" t="s">
        <v>146</v>
      </c>
      <c r="AW2" s="18" t="s">
        <v>152</v>
      </c>
      <c r="AY2" s="25" t="s">
        <v>153</v>
      </c>
      <c r="AZ2" s="15" t="s">
        <v>143</v>
      </c>
      <c r="BB2" s="14" t="s">
        <v>154</v>
      </c>
      <c r="BD2" s="17" t="s">
        <v>146</v>
      </c>
      <c r="BE2" s="18" t="s">
        <v>146</v>
      </c>
      <c r="BG2" s="25" t="s">
        <v>155</v>
      </c>
      <c r="BH2" s="15" t="s">
        <v>143</v>
      </c>
      <c r="BJ2" s="14" t="s">
        <v>154</v>
      </c>
      <c r="BL2" s="17" t="s">
        <v>146</v>
      </c>
      <c r="BM2" s="18" t="s">
        <v>146</v>
      </c>
      <c r="BO2" s="25" t="s">
        <v>156</v>
      </c>
      <c r="BP2" s="15" t="s">
        <v>143</v>
      </c>
      <c r="BR2" s="14" t="s">
        <v>154</v>
      </c>
      <c r="BT2" s="17" t="s">
        <v>146</v>
      </c>
      <c r="BU2" s="18" t="s">
        <v>146</v>
      </c>
      <c r="BW2" s="25" t="s">
        <v>157</v>
      </c>
      <c r="BX2" s="15" t="s">
        <v>143</v>
      </c>
      <c r="BZ2" s="14" t="s">
        <v>154</v>
      </c>
      <c r="CB2" s="17" t="s">
        <v>146</v>
      </c>
      <c r="CC2" s="18" t="s">
        <v>146</v>
      </c>
    </row>
    <row r="3" spans="1:81" thickBot="1" x14ac:dyDescent="0.25">
      <c r="A3" s="14" t="s">
        <v>158</v>
      </c>
      <c r="B3" s="14" t="s">
        <v>159</v>
      </c>
      <c r="C3" s="26" t="s">
        <v>160</v>
      </c>
      <c r="D3" s="141" t="s">
        <v>161</v>
      </c>
      <c r="E3" s="142"/>
      <c r="F3" s="143" t="s">
        <v>162</v>
      </c>
      <c r="G3" s="144"/>
      <c r="H3" s="27" t="s">
        <v>163</v>
      </c>
      <c r="I3" s="28" t="s">
        <v>164</v>
      </c>
      <c r="K3" s="29" t="s">
        <v>163</v>
      </c>
      <c r="L3" s="30" t="s">
        <v>161</v>
      </c>
      <c r="M3" s="31" t="s">
        <v>162</v>
      </c>
      <c r="N3" s="27" t="s">
        <v>163</v>
      </c>
      <c r="O3" s="28" t="s">
        <v>164</v>
      </c>
      <c r="Q3" s="29" t="s">
        <v>163</v>
      </c>
      <c r="R3" s="141" t="s">
        <v>161</v>
      </c>
      <c r="S3" s="142"/>
      <c r="T3" s="143" t="s">
        <v>162</v>
      </c>
      <c r="U3" s="144"/>
      <c r="V3" s="27" t="s">
        <v>163</v>
      </c>
      <c r="W3" s="28" t="s">
        <v>164</v>
      </c>
      <c r="Y3" s="26" t="s">
        <v>160</v>
      </c>
      <c r="Z3" s="141" t="s">
        <v>161</v>
      </c>
      <c r="AA3" s="144"/>
      <c r="AB3" s="143" t="s">
        <v>162</v>
      </c>
      <c r="AC3" s="144"/>
      <c r="AD3" s="27" t="s">
        <v>163</v>
      </c>
      <c r="AE3" s="28" t="s">
        <v>164</v>
      </c>
      <c r="AG3" s="26" t="s">
        <v>160</v>
      </c>
      <c r="AH3" s="141" t="s">
        <v>161</v>
      </c>
      <c r="AI3" s="142"/>
      <c r="AJ3" s="143" t="s">
        <v>162</v>
      </c>
      <c r="AK3" s="144"/>
      <c r="AL3" s="27" t="s">
        <v>163</v>
      </c>
      <c r="AM3" s="28" t="s">
        <v>164</v>
      </c>
      <c r="AO3" s="26" t="s">
        <v>160</v>
      </c>
      <c r="AP3" s="32" t="s">
        <v>165</v>
      </c>
      <c r="AQ3" s="141" t="s">
        <v>161</v>
      </c>
      <c r="AR3" s="142"/>
      <c r="AS3" s="143" t="s">
        <v>162</v>
      </c>
      <c r="AT3" s="144"/>
      <c r="AU3" s="27" t="s">
        <v>163</v>
      </c>
      <c r="AV3" s="28" t="s">
        <v>164</v>
      </c>
      <c r="AW3" s="28" t="s">
        <v>164</v>
      </c>
      <c r="AY3" s="26" t="s">
        <v>160</v>
      </c>
      <c r="AZ3" s="141" t="s">
        <v>161</v>
      </c>
      <c r="BA3" s="142"/>
      <c r="BB3" s="143" t="s">
        <v>162</v>
      </c>
      <c r="BC3" s="144"/>
      <c r="BD3" s="27" t="s">
        <v>163</v>
      </c>
      <c r="BE3" s="28" t="s">
        <v>164</v>
      </c>
      <c r="BG3" s="26" t="s">
        <v>160</v>
      </c>
      <c r="BH3" s="141" t="s">
        <v>161</v>
      </c>
      <c r="BI3" s="142"/>
      <c r="BJ3" s="143" t="s">
        <v>162</v>
      </c>
      <c r="BK3" s="144"/>
      <c r="BL3" s="27" t="s">
        <v>163</v>
      </c>
      <c r="BM3" s="28" t="s">
        <v>164</v>
      </c>
      <c r="BO3" s="26" t="s">
        <v>160</v>
      </c>
      <c r="BP3" s="141" t="s">
        <v>161</v>
      </c>
      <c r="BQ3" s="142"/>
      <c r="BR3" s="143" t="s">
        <v>162</v>
      </c>
      <c r="BS3" s="144"/>
      <c r="BT3" s="27" t="s">
        <v>163</v>
      </c>
      <c r="BU3" s="28" t="s">
        <v>164</v>
      </c>
      <c r="BW3" s="26" t="s">
        <v>160</v>
      </c>
      <c r="BX3" s="141" t="s">
        <v>161</v>
      </c>
      <c r="BY3" s="142"/>
      <c r="BZ3" s="143" t="s">
        <v>162</v>
      </c>
      <c r="CA3" s="144"/>
      <c r="CB3" s="27" t="s">
        <v>163</v>
      </c>
      <c r="CC3" s="28" t="s">
        <v>164</v>
      </c>
    </row>
    <row r="4" spans="1:81" x14ac:dyDescent="0.2">
      <c r="A4" s="33">
        <v>9</v>
      </c>
      <c r="B4" s="34" t="s">
        <v>166</v>
      </c>
      <c r="C4" s="35">
        <v>1</v>
      </c>
      <c r="D4" s="36">
        <v>6.1</v>
      </c>
      <c r="E4" s="37">
        <v>10.1</v>
      </c>
      <c r="F4" s="36">
        <v>9.9</v>
      </c>
      <c r="G4" s="38">
        <v>6.5</v>
      </c>
      <c r="H4" s="39">
        <f t="shared" ref="H4:H18" si="0">AVERAGE(D4:E4)</f>
        <v>8.1</v>
      </c>
      <c r="I4" s="40">
        <f t="shared" ref="I4:I18" si="1">AVERAGE(F4:G4)</f>
        <v>8.1999999999999993</v>
      </c>
      <c r="K4" s="35">
        <v>1</v>
      </c>
      <c r="L4" s="36">
        <v>10.5</v>
      </c>
      <c r="M4" s="36">
        <v>1.5</v>
      </c>
      <c r="N4" s="39">
        <f t="shared" ref="N4:O18" si="2">AVERAGE(L4:L4)</f>
        <v>10.5</v>
      </c>
      <c r="O4" s="40">
        <f t="shared" si="2"/>
        <v>1.5</v>
      </c>
      <c r="Q4" s="35">
        <v>1</v>
      </c>
      <c r="R4" s="36">
        <v>6.4</v>
      </c>
      <c r="S4" s="37">
        <v>11.9</v>
      </c>
      <c r="T4" s="36">
        <v>1.9</v>
      </c>
      <c r="U4" s="38">
        <v>0.9</v>
      </c>
      <c r="V4" s="39">
        <f t="shared" ref="V4:V18" si="3">AVERAGE(R4:S4)</f>
        <v>9.15</v>
      </c>
      <c r="W4" s="40">
        <f t="shared" ref="W4:W18" si="4">AVERAGE(T4:U4)</f>
        <v>1.4</v>
      </c>
      <c r="Y4" s="35">
        <v>1</v>
      </c>
      <c r="Z4" s="41">
        <v>6.4</v>
      </c>
      <c r="AA4" s="42">
        <v>6.9</v>
      </c>
      <c r="AB4" s="41">
        <v>0.9</v>
      </c>
      <c r="AC4" s="43">
        <v>1.9</v>
      </c>
      <c r="AD4" s="39">
        <f t="shared" ref="AD4:AD18" si="5">AVERAGE(Z4:AA4)</f>
        <v>6.65</v>
      </c>
      <c r="AE4" s="40">
        <f t="shared" ref="AE4:AE18" si="6">AVERAGE(AB4:AC4)</f>
        <v>1.4</v>
      </c>
      <c r="AG4" s="35">
        <v>1</v>
      </c>
      <c r="AH4" s="36">
        <v>10.9</v>
      </c>
      <c r="AI4" s="37">
        <v>7.8</v>
      </c>
      <c r="AJ4" s="36">
        <v>1.9</v>
      </c>
      <c r="AK4" s="38">
        <v>0.9</v>
      </c>
      <c r="AL4" s="39">
        <f t="shared" ref="AL4:AL18" si="7">AVERAGE(AH4:AI4)</f>
        <v>9.35</v>
      </c>
      <c r="AM4" s="40">
        <f t="shared" ref="AM4:AM18" si="8">AVERAGE(AJ4:AK4)</f>
        <v>1.4</v>
      </c>
      <c r="AO4" s="35">
        <v>1</v>
      </c>
      <c r="AP4" s="44">
        <v>34.200000000000003</v>
      </c>
      <c r="AQ4" s="45">
        <v>6.9</v>
      </c>
      <c r="AR4" s="46">
        <v>6.1</v>
      </c>
      <c r="AS4" s="45">
        <v>3.9</v>
      </c>
      <c r="AT4" s="47">
        <v>6.6</v>
      </c>
      <c r="AU4" s="39">
        <f t="shared" ref="AU4:AU18" si="9">AVERAGE(AQ4:AR4)</f>
        <v>6.5</v>
      </c>
      <c r="AV4" s="40">
        <f t="shared" ref="AV4:AV18" si="10">AVERAGE(AS4:AT4)</f>
        <v>5.25</v>
      </c>
      <c r="AW4" s="40">
        <v>3.8</v>
      </c>
      <c r="AY4" s="35">
        <v>1</v>
      </c>
      <c r="AZ4" s="45">
        <v>7.4</v>
      </c>
      <c r="BA4" s="46">
        <v>6.1</v>
      </c>
      <c r="BB4" s="45">
        <v>1.5</v>
      </c>
      <c r="BC4" s="47">
        <v>3.7</v>
      </c>
      <c r="BD4" s="39">
        <f t="shared" ref="BD4:BD18" si="11">AVERAGE(AZ4:BA4)</f>
        <v>6.75</v>
      </c>
      <c r="BE4" s="40">
        <f t="shared" ref="BE4:BE18" si="12">AVERAGE(BB4:BC4)</f>
        <v>2.6</v>
      </c>
      <c r="BG4" s="35">
        <v>1</v>
      </c>
      <c r="BH4" s="45">
        <v>6.9</v>
      </c>
      <c r="BI4" s="46">
        <v>6.1</v>
      </c>
      <c r="BJ4" s="45">
        <v>5.7</v>
      </c>
      <c r="BK4" s="47">
        <v>1.1000000000000001</v>
      </c>
      <c r="BL4" s="39">
        <f t="shared" ref="BL4:BL18" si="13">AVERAGE(BH4:BI4)</f>
        <v>6.5</v>
      </c>
      <c r="BM4" s="40">
        <f t="shared" ref="BM4:BM18" si="14">AVERAGE(BJ4:BK4)</f>
        <v>3.4000000000000004</v>
      </c>
      <c r="BO4" s="35">
        <v>1</v>
      </c>
      <c r="BP4" s="45">
        <v>7.2</v>
      </c>
      <c r="BQ4" s="46">
        <v>9.9</v>
      </c>
      <c r="BR4" s="45">
        <v>3.5</v>
      </c>
      <c r="BS4" s="47">
        <v>1.1000000000000001</v>
      </c>
      <c r="BT4" s="39">
        <f t="shared" ref="BT4:BT18" si="15">AVERAGE(BP4:BQ4)</f>
        <v>8.5500000000000007</v>
      </c>
      <c r="BU4" s="40">
        <f t="shared" ref="BU4:BU18" si="16">AVERAGE(BR4:BS4)</f>
        <v>2.2999999999999998</v>
      </c>
      <c r="BW4" s="35">
        <v>1</v>
      </c>
      <c r="BX4" s="45">
        <v>8.8000000000000007</v>
      </c>
      <c r="BY4" s="46">
        <v>13.2</v>
      </c>
      <c r="BZ4" s="45">
        <v>3.2</v>
      </c>
      <c r="CA4" s="47">
        <v>1.4</v>
      </c>
      <c r="CB4" s="39">
        <f t="shared" ref="CB4:CB18" si="17">AVERAGE(BX4:BY4)</f>
        <v>11</v>
      </c>
      <c r="CC4" s="40">
        <f t="shared" ref="CC4:CC18" si="18">AVERAGE(BZ4:CA4)</f>
        <v>2.2999999999999998</v>
      </c>
    </row>
    <row r="5" spans="1:81" x14ac:dyDescent="0.2">
      <c r="A5" s="33">
        <v>12</v>
      </c>
      <c r="B5" s="48" t="s">
        <v>122</v>
      </c>
      <c r="C5" s="35">
        <v>2</v>
      </c>
      <c r="D5" s="36">
        <v>11.8</v>
      </c>
      <c r="E5" s="37">
        <v>6.8</v>
      </c>
      <c r="F5" s="36">
        <v>13.8</v>
      </c>
      <c r="G5" s="38">
        <v>14.9</v>
      </c>
      <c r="H5" s="49">
        <f t="shared" si="0"/>
        <v>9.3000000000000007</v>
      </c>
      <c r="I5" s="50">
        <f t="shared" si="1"/>
        <v>14.350000000000001</v>
      </c>
      <c r="K5" s="35">
        <v>2</v>
      </c>
      <c r="L5" s="36">
        <v>7.2</v>
      </c>
      <c r="M5" s="36">
        <v>1.4</v>
      </c>
      <c r="N5" s="49">
        <f t="shared" si="2"/>
        <v>7.2</v>
      </c>
      <c r="O5" s="50">
        <f t="shared" si="2"/>
        <v>1.4</v>
      </c>
      <c r="Q5" s="35">
        <v>2</v>
      </c>
      <c r="R5" s="36">
        <v>7.7</v>
      </c>
      <c r="S5" s="37">
        <v>9.9</v>
      </c>
      <c r="T5" s="36">
        <v>1.8</v>
      </c>
      <c r="U5" s="38">
        <v>0.9</v>
      </c>
      <c r="V5" s="49">
        <f t="shared" si="3"/>
        <v>8.8000000000000007</v>
      </c>
      <c r="W5" s="50">
        <f t="shared" si="4"/>
        <v>1.35</v>
      </c>
      <c r="Y5" s="35">
        <v>2</v>
      </c>
      <c r="Z5" s="41">
        <v>7.8</v>
      </c>
      <c r="AA5" s="42">
        <v>10.5</v>
      </c>
      <c r="AB5" s="41">
        <v>2.2999999999999998</v>
      </c>
      <c r="AC5" s="43">
        <v>1.6</v>
      </c>
      <c r="AD5" s="49">
        <f t="shared" si="5"/>
        <v>9.15</v>
      </c>
      <c r="AE5" s="50">
        <f t="shared" si="6"/>
        <v>1.95</v>
      </c>
      <c r="AG5" s="35">
        <v>2</v>
      </c>
      <c r="AH5" s="36">
        <v>6.3</v>
      </c>
      <c r="AI5" s="37">
        <v>6</v>
      </c>
      <c r="AJ5" s="36">
        <v>6.5</v>
      </c>
      <c r="AK5" s="38">
        <v>4.9000000000000004</v>
      </c>
      <c r="AL5" s="49">
        <f t="shared" si="7"/>
        <v>6.15</v>
      </c>
      <c r="AM5" s="50">
        <f t="shared" si="8"/>
        <v>5.7</v>
      </c>
      <c r="AO5" s="35">
        <v>2</v>
      </c>
      <c r="AP5" s="44">
        <v>32.9</v>
      </c>
      <c r="AQ5" s="45">
        <v>11.1</v>
      </c>
      <c r="AR5" s="46">
        <v>6.9</v>
      </c>
      <c r="AS5" s="45">
        <v>4.9000000000000004</v>
      </c>
      <c r="AT5" s="47">
        <v>8.6999999999999993</v>
      </c>
      <c r="AU5" s="49">
        <f t="shared" si="9"/>
        <v>9</v>
      </c>
      <c r="AV5" s="50">
        <f t="shared" si="10"/>
        <v>6.8</v>
      </c>
      <c r="AW5" s="50">
        <v>8.6999999999999993</v>
      </c>
      <c r="AY5" s="35">
        <v>2</v>
      </c>
      <c r="AZ5" s="45">
        <v>7.5</v>
      </c>
      <c r="BA5" s="46">
        <v>9.1999999999999993</v>
      </c>
      <c r="BB5" s="45">
        <v>9.9</v>
      </c>
      <c r="BC5" s="47">
        <v>11.9</v>
      </c>
      <c r="BD5" s="49">
        <f t="shared" si="11"/>
        <v>8.35</v>
      </c>
      <c r="BE5" s="50">
        <f t="shared" si="12"/>
        <v>10.9</v>
      </c>
      <c r="BG5" s="35">
        <v>2</v>
      </c>
      <c r="BH5" s="45">
        <v>8.1</v>
      </c>
      <c r="BI5" s="46">
        <v>6.9</v>
      </c>
      <c r="BJ5" s="45">
        <v>9.4</v>
      </c>
      <c r="BK5" s="47">
        <v>8.5</v>
      </c>
      <c r="BL5" s="49">
        <f t="shared" si="13"/>
        <v>7.5</v>
      </c>
      <c r="BM5" s="50">
        <f t="shared" si="14"/>
        <v>8.9499999999999993</v>
      </c>
      <c r="BO5" s="35">
        <v>2</v>
      </c>
      <c r="BP5" s="45">
        <v>7.7</v>
      </c>
      <c r="BQ5" s="46">
        <v>11.7</v>
      </c>
      <c r="BR5" s="45">
        <v>12.5</v>
      </c>
      <c r="BS5" s="47">
        <v>12.9</v>
      </c>
      <c r="BT5" s="49">
        <f t="shared" si="15"/>
        <v>9.6999999999999993</v>
      </c>
      <c r="BU5" s="50">
        <f t="shared" si="16"/>
        <v>12.7</v>
      </c>
      <c r="BW5" s="35">
        <v>2</v>
      </c>
      <c r="BX5" s="45">
        <v>12.9</v>
      </c>
      <c r="BY5" s="46">
        <v>8.1</v>
      </c>
      <c r="BZ5" s="45">
        <v>9.1999999999999993</v>
      </c>
      <c r="CA5" s="47">
        <v>7.2</v>
      </c>
      <c r="CB5" s="49">
        <f t="shared" si="17"/>
        <v>10.5</v>
      </c>
      <c r="CC5" s="50">
        <f t="shared" si="18"/>
        <v>8.1999999999999993</v>
      </c>
    </row>
    <row r="6" spans="1:81" x14ac:dyDescent="0.2">
      <c r="A6" s="33">
        <v>13</v>
      </c>
      <c r="B6" s="34" t="s">
        <v>166</v>
      </c>
      <c r="C6" s="35">
        <v>3</v>
      </c>
      <c r="D6" s="36">
        <v>9.1999999999999993</v>
      </c>
      <c r="E6" s="37">
        <v>8.5</v>
      </c>
      <c r="F6" s="36">
        <v>11.4</v>
      </c>
      <c r="G6" s="38">
        <v>7.2</v>
      </c>
      <c r="H6" s="49">
        <f t="shared" si="0"/>
        <v>8.85</v>
      </c>
      <c r="I6" s="50">
        <f t="shared" si="1"/>
        <v>9.3000000000000007</v>
      </c>
      <c r="K6" s="35">
        <v>3</v>
      </c>
      <c r="L6" s="36">
        <v>6.9</v>
      </c>
      <c r="M6" s="36">
        <v>0.9</v>
      </c>
      <c r="N6" s="49">
        <f t="shared" si="2"/>
        <v>6.9</v>
      </c>
      <c r="O6" s="50">
        <f t="shared" si="2"/>
        <v>0.9</v>
      </c>
      <c r="Q6" s="35">
        <v>3</v>
      </c>
      <c r="R6" s="36">
        <v>9.8000000000000007</v>
      </c>
      <c r="S6" s="37">
        <v>7.1</v>
      </c>
      <c r="T6" s="36">
        <v>1.1000000000000001</v>
      </c>
      <c r="U6" s="38">
        <v>0.9</v>
      </c>
      <c r="V6" s="49">
        <f t="shared" si="3"/>
        <v>8.4499999999999993</v>
      </c>
      <c r="W6" s="50">
        <f t="shared" si="4"/>
        <v>1</v>
      </c>
      <c r="Y6" s="35">
        <v>3</v>
      </c>
      <c r="Z6" s="41">
        <v>10.5</v>
      </c>
      <c r="AA6" s="42">
        <v>12.2</v>
      </c>
      <c r="AB6" s="41">
        <v>5.9</v>
      </c>
      <c r="AC6" s="43">
        <v>4.5</v>
      </c>
      <c r="AD6" s="49">
        <f t="shared" si="5"/>
        <v>11.35</v>
      </c>
      <c r="AE6" s="50">
        <f t="shared" si="6"/>
        <v>5.2</v>
      </c>
      <c r="AG6" s="35">
        <v>3</v>
      </c>
      <c r="AH6" s="36">
        <v>10.9</v>
      </c>
      <c r="AI6" s="37">
        <v>7.9</v>
      </c>
      <c r="AJ6" s="36">
        <v>4.9000000000000004</v>
      </c>
      <c r="AK6" s="38">
        <v>2.2000000000000002</v>
      </c>
      <c r="AL6" s="49">
        <f t="shared" si="7"/>
        <v>9.4</v>
      </c>
      <c r="AM6" s="50">
        <f t="shared" si="8"/>
        <v>3.5500000000000003</v>
      </c>
      <c r="AO6" s="35">
        <v>3</v>
      </c>
      <c r="AP6" s="44">
        <v>32.4</v>
      </c>
      <c r="AQ6" s="45">
        <v>6.2</v>
      </c>
      <c r="AR6" s="46">
        <v>11.8</v>
      </c>
      <c r="AS6" s="45">
        <v>4.9000000000000004</v>
      </c>
      <c r="AT6" s="47">
        <v>5.7</v>
      </c>
      <c r="AU6" s="49">
        <f t="shared" si="9"/>
        <v>9</v>
      </c>
      <c r="AV6" s="50">
        <f t="shared" si="10"/>
        <v>5.3000000000000007</v>
      </c>
      <c r="AW6" s="50">
        <v>1.2</v>
      </c>
      <c r="AY6" s="35">
        <v>3</v>
      </c>
      <c r="AZ6" s="45">
        <v>6.4</v>
      </c>
      <c r="BA6" s="46">
        <v>10.1</v>
      </c>
      <c r="BB6" s="45">
        <v>2.2999999999999998</v>
      </c>
      <c r="BC6" s="47">
        <v>2.9</v>
      </c>
      <c r="BD6" s="49">
        <f t="shared" si="11"/>
        <v>8.25</v>
      </c>
      <c r="BE6" s="50">
        <f t="shared" si="12"/>
        <v>2.5999999999999996</v>
      </c>
      <c r="BG6" s="35">
        <v>3</v>
      </c>
      <c r="BH6" s="45">
        <v>6.2</v>
      </c>
      <c r="BI6" s="46">
        <v>6.8</v>
      </c>
      <c r="BJ6" s="45">
        <v>2.8</v>
      </c>
      <c r="BK6" s="47">
        <v>1.7</v>
      </c>
      <c r="BL6" s="49">
        <f t="shared" si="13"/>
        <v>6.5</v>
      </c>
      <c r="BM6" s="50">
        <f t="shared" si="14"/>
        <v>2.25</v>
      </c>
      <c r="BO6" s="35">
        <v>3</v>
      </c>
      <c r="BP6" s="45">
        <v>14.3</v>
      </c>
      <c r="BQ6" s="46">
        <v>7.9</v>
      </c>
      <c r="BR6" s="45">
        <v>5</v>
      </c>
      <c r="BS6" s="47">
        <v>3.8</v>
      </c>
      <c r="BT6" s="49">
        <f t="shared" si="15"/>
        <v>11.100000000000001</v>
      </c>
      <c r="BU6" s="50">
        <f t="shared" si="16"/>
        <v>4.4000000000000004</v>
      </c>
      <c r="BW6" s="35">
        <v>3</v>
      </c>
      <c r="BX6" s="45">
        <v>6.9</v>
      </c>
      <c r="BY6" s="46">
        <v>10.9</v>
      </c>
      <c r="BZ6" s="45">
        <v>1.5</v>
      </c>
      <c r="CA6" s="47">
        <v>1.2</v>
      </c>
      <c r="CB6" s="49">
        <f t="shared" si="17"/>
        <v>8.9</v>
      </c>
      <c r="CC6" s="50">
        <f t="shared" si="18"/>
        <v>1.35</v>
      </c>
    </row>
    <row r="7" spans="1:81" x14ac:dyDescent="0.2">
      <c r="A7" s="33">
        <v>16</v>
      </c>
      <c r="B7" s="48" t="s">
        <v>122</v>
      </c>
      <c r="C7" s="35">
        <v>4</v>
      </c>
      <c r="D7" s="36">
        <v>7.7</v>
      </c>
      <c r="E7" s="37">
        <v>7.9</v>
      </c>
      <c r="F7" s="36">
        <v>6.1</v>
      </c>
      <c r="G7" s="38">
        <v>7.1</v>
      </c>
      <c r="H7" s="49">
        <f t="shared" si="0"/>
        <v>7.8000000000000007</v>
      </c>
      <c r="I7" s="50">
        <f t="shared" si="1"/>
        <v>6.6</v>
      </c>
      <c r="K7" s="35">
        <v>4</v>
      </c>
      <c r="L7" s="36">
        <v>7.8</v>
      </c>
      <c r="M7" s="36">
        <v>1.7</v>
      </c>
      <c r="N7" s="49">
        <f t="shared" si="2"/>
        <v>7.8</v>
      </c>
      <c r="O7" s="50">
        <f t="shared" si="2"/>
        <v>1.7</v>
      </c>
      <c r="Q7" s="35">
        <v>4</v>
      </c>
      <c r="R7" s="36">
        <v>6.4</v>
      </c>
      <c r="S7" s="37">
        <v>7.9</v>
      </c>
      <c r="T7" s="36">
        <v>1.1000000000000001</v>
      </c>
      <c r="U7" s="38">
        <v>1.9</v>
      </c>
      <c r="V7" s="49">
        <f t="shared" si="3"/>
        <v>7.15</v>
      </c>
      <c r="W7" s="50">
        <f t="shared" si="4"/>
        <v>1.5</v>
      </c>
      <c r="Y7" s="35">
        <v>4</v>
      </c>
      <c r="Z7" s="41">
        <v>6.2</v>
      </c>
      <c r="AA7" s="42">
        <v>10.9</v>
      </c>
      <c r="AB7" s="41">
        <v>2.1</v>
      </c>
      <c r="AC7" s="43">
        <v>1.9</v>
      </c>
      <c r="AD7" s="49">
        <f t="shared" si="5"/>
        <v>8.5500000000000007</v>
      </c>
      <c r="AE7" s="50">
        <f t="shared" si="6"/>
        <v>2</v>
      </c>
      <c r="AG7" s="35">
        <v>4</v>
      </c>
      <c r="AH7" s="36">
        <v>6.3</v>
      </c>
      <c r="AI7" s="37">
        <v>6.4</v>
      </c>
      <c r="AJ7" s="36">
        <v>1.1000000000000001</v>
      </c>
      <c r="AK7" s="38">
        <v>1.5</v>
      </c>
      <c r="AL7" s="49">
        <f t="shared" si="7"/>
        <v>6.35</v>
      </c>
      <c r="AM7" s="50">
        <f t="shared" si="8"/>
        <v>1.3</v>
      </c>
      <c r="AO7" s="35">
        <v>4</v>
      </c>
      <c r="AP7" s="44">
        <v>28</v>
      </c>
      <c r="AQ7" s="45">
        <v>6.1</v>
      </c>
      <c r="AR7" s="46">
        <v>6.4</v>
      </c>
      <c r="AS7" s="45">
        <v>6.6</v>
      </c>
      <c r="AT7" s="47">
        <v>5.3</v>
      </c>
      <c r="AU7" s="49">
        <f t="shared" si="9"/>
        <v>6.25</v>
      </c>
      <c r="AV7" s="50">
        <f t="shared" si="10"/>
        <v>5.9499999999999993</v>
      </c>
      <c r="AW7" s="50">
        <v>4.9000000000000004</v>
      </c>
      <c r="AY7" s="35">
        <v>4</v>
      </c>
      <c r="AZ7" s="45">
        <v>6.3</v>
      </c>
      <c r="BA7" s="46">
        <v>6.2</v>
      </c>
      <c r="BB7" s="45">
        <v>4.2</v>
      </c>
      <c r="BC7" s="47">
        <v>10.3</v>
      </c>
      <c r="BD7" s="49">
        <f t="shared" si="11"/>
        <v>6.25</v>
      </c>
      <c r="BE7" s="50">
        <f t="shared" si="12"/>
        <v>7.25</v>
      </c>
      <c r="BG7" s="35">
        <v>4</v>
      </c>
      <c r="BH7" s="45">
        <v>7.3</v>
      </c>
      <c r="BI7" s="46">
        <v>8.6</v>
      </c>
      <c r="BJ7" s="45">
        <v>5.0999999999999996</v>
      </c>
      <c r="BK7" s="47">
        <v>5.5</v>
      </c>
      <c r="BL7" s="49">
        <f t="shared" si="13"/>
        <v>7.9499999999999993</v>
      </c>
      <c r="BM7" s="50">
        <f t="shared" si="14"/>
        <v>5.3</v>
      </c>
      <c r="BO7" s="35">
        <v>4</v>
      </c>
      <c r="BP7" s="45">
        <v>7.3</v>
      </c>
      <c r="BQ7" s="46">
        <v>7.8</v>
      </c>
      <c r="BR7" s="45">
        <v>5.9</v>
      </c>
      <c r="BS7" s="47">
        <v>9.9</v>
      </c>
      <c r="BT7" s="49">
        <f t="shared" si="15"/>
        <v>7.55</v>
      </c>
      <c r="BU7" s="50">
        <f t="shared" si="16"/>
        <v>7.9</v>
      </c>
      <c r="BW7" s="35">
        <v>4</v>
      </c>
      <c r="BX7" s="45">
        <v>8.6999999999999993</v>
      </c>
      <c r="BY7" s="46">
        <v>11.6</v>
      </c>
      <c r="BZ7" s="45">
        <v>7.6</v>
      </c>
      <c r="CA7" s="47">
        <v>11.4</v>
      </c>
      <c r="CB7" s="49">
        <f t="shared" si="17"/>
        <v>10.149999999999999</v>
      </c>
      <c r="CC7" s="50">
        <f t="shared" si="18"/>
        <v>9.5</v>
      </c>
    </row>
    <row r="8" spans="1:81" x14ac:dyDescent="0.2">
      <c r="A8" s="33">
        <v>18</v>
      </c>
      <c r="B8" s="48" t="s">
        <v>122</v>
      </c>
      <c r="C8" s="35">
        <v>5</v>
      </c>
      <c r="D8" s="36">
        <v>12.9</v>
      </c>
      <c r="E8" s="37">
        <v>6.7</v>
      </c>
      <c r="F8" s="36">
        <v>7.3</v>
      </c>
      <c r="G8" s="38">
        <v>8.3000000000000007</v>
      </c>
      <c r="H8" s="49">
        <f t="shared" si="0"/>
        <v>9.8000000000000007</v>
      </c>
      <c r="I8" s="50">
        <f t="shared" si="1"/>
        <v>7.8000000000000007</v>
      </c>
      <c r="K8" s="35">
        <v>5</v>
      </c>
      <c r="L8" s="36">
        <v>6.3</v>
      </c>
      <c r="M8" s="36">
        <v>0.6</v>
      </c>
      <c r="N8" s="49">
        <f t="shared" si="2"/>
        <v>6.3</v>
      </c>
      <c r="O8" s="50">
        <f t="shared" si="2"/>
        <v>0.6</v>
      </c>
      <c r="Q8" s="35">
        <v>5</v>
      </c>
      <c r="R8" s="36">
        <v>6.4</v>
      </c>
      <c r="S8" s="37">
        <v>6.1</v>
      </c>
      <c r="T8" s="36">
        <v>0.4</v>
      </c>
      <c r="U8" s="38">
        <v>0.6</v>
      </c>
      <c r="V8" s="49">
        <f t="shared" si="3"/>
        <v>6.25</v>
      </c>
      <c r="W8" s="50">
        <f t="shared" si="4"/>
        <v>0.5</v>
      </c>
      <c r="Y8" s="35">
        <v>5</v>
      </c>
      <c r="Z8" s="41">
        <v>6.5</v>
      </c>
      <c r="AA8" s="42">
        <v>9.6</v>
      </c>
      <c r="AB8" s="41">
        <v>2.9</v>
      </c>
      <c r="AC8" s="43">
        <v>2.6</v>
      </c>
      <c r="AD8" s="49">
        <f t="shared" si="5"/>
        <v>8.0500000000000007</v>
      </c>
      <c r="AE8" s="50">
        <f t="shared" si="6"/>
        <v>2.75</v>
      </c>
      <c r="AG8" s="35">
        <v>5</v>
      </c>
      <c r="AH8" s="36">
        <v>6.3</v>
      </c>
      <c r="AI8" s="37">
        <v>5.9</v>
      </c>
      <c r="AJ8" s="36">
        <v>3.9</v>
      </c>
      <c r="AK8" s="38">
        <v>3.3</v>
      </c>
      <c r="AL8" s="49">
        <f t="shared" si="7"/>
        <v>6.1</v>
      </c>
      <c r="AM8" s="50">
        <f t="shared" si="8"/>
        <v>3.5999999999999996</v>
      </c>
      <c r="AO8" s="35">
        <v>5</v>
      </c>
      <c r="AP8" s="44">
        <v>27</v>
      </c>
      <c r="AQ8" s="45">
        <v>5.7</v>
      </c>
      <c r="AR8" s="46">
        <v>6.4</v>
      </c>
      <c r="AS8" s="45">
        <v>6.7</v>
      </c>
      <c r="AT8" s="47">
        <v>3.4</v>
      </c>
      <c r="AU8" s="49">
        <f t="shared" si="9"/>
        <v>6.0500000000000007</v>
      </c>
      <c r="AV8" s="50">
        <f t="shared" si="10"/>
        <v>5.05</v>
      </c>
      <c r="AW8" s="50"/>
      <c r="AY8" s="35">
        <v>5</v>
      </c>
      <c r="AZ8" s="45">
        <v>13.1</v>
      </c>
      <c r="BA8" s="46">
        <v>11.9</v>
      </c>
      <c r="BB8" s="45">
        <v>9.8000000000000007</v>
      </c>
      <c r="BC8" s="47">
        <v>7.2</v>
      </c>
      <c r="BD8" s="49">
        <f t="shared" si="11"/>
        <v>12.5</v>
      </c>
      <c r="BE8" s="50">
        <f t="shared" si="12"/>
        <v>8.5</v>
      </c>
      <c r="BG8" s="35">
        <v>5</v>
      </c>
      <c r="BH8" s="45">
        <v>13.5</v>
      </c>
      <c r="BI8" s="46">
        <v>6.9</v>
      </c>
      <c r="BJ8" s="45">
        <v>6.5</v>
      </c>
      <c r="BK8" s="47">
        <v>6.8</v>
      </c>
      <c r="BL8" s="49">
        <f t="shared" si="13"/>
        <v>10.199999999999999</v>
      </c>
      <c r="BM8" s="50">
        <f t="shared" si="14"/>
        <v>6.65</v>
      </c>
      <c r="BO8" s="35">
        <v>5</v>
      </c>
      <c r="BP8" s="45">
        <v>8.1</v>
      </c>
      <c r="BQ8" s="46">
        <v>12.5</v>
      </c>
      <c r="BR8" s="45">
        <v>5.8</v>
      </c>
      <c r="BS8" s="47">
        <v>4.9000000000000004</v>
      </c>
      <c r="BT8" s="49">
        <f t="shared" si="15"/>
        <v>10.3</v>
      </c>
      <c r="BU8" s="50">
        <f t="shared" si="16"/>
        <v>5.35</v>
      </c>
      <c r="BW8" s="35">
        <v>5</v>
      </c>
      <c r="BX8" s="45">
        <v>8.6</v>
      </c>
      <c r="BY8" s="46">
        <v>9.3000000000000007</v>
      </c>
      <c r="BZ8" s="45">
        <v>5.3</v>
      </c>
      <c r="CA8" s="47">
        <v>6.1</v>
      </c>
      <c r="CB8" s="49">
        <f t="shared" si="17"/>
        <v>8.9499999999999993</v>
      </c>
      <c r="CC8" s="50">
        <f t="shared" si="18"/>
        <v>5.6999999999999993</v>
      </c>
    </row>
    <row r="9" spans="1:81" x14ac:dyDescent="0.2">
      <c r="A9" s="33">
        <v>24</v>
      </c>
      <c r="B9" s="34" t="s">
        <v>166</v>
      </c>
      <c r="C9" s="35">
        <v>6</v>
      </c>
      <c r="D9" s="36">
        <v>12.1</v>
      </c>
      <c r="E9" s="37">
        <v>12.9</v>
      </c>
      <c r="F9" s="36">
        <v>10.9</v>
      </c>
      <c r="G9" s="38">
        <v>6.1</v>
      </c>
      <c r="H9" s="49">
        <f t="shared" si="0"/>
        <v>12.5</v>
      </c>
      <c r="I9" s="50">
        <f t="shared" si="1"/>
        <v>8.5</v>
      </c>
      <c r="K9" s="35">
        <v>6</v>
      </c>
      <c r="L9" s="36">
        <v>6.2</v>
      </c>
      <c r="M9" s="36">
        <v>0.8</v>
      </c>
      <c r="N9" s="49">
        <f t="shared" si="2"/>
        <v>6.2</v>
      </c>
      <c r="O9" s="50">
        <f t="shared" si="2"/>
        <v>0.8</v>
      </c>
      <c r="Q9" s="35">
        <v>6</v>
      </c>
      <c r="R9" s="36">
        <v>6.1</v>
      </c>
      <c r="S9" s="37">
        <v>11.9</v>
      </c>
      <c r="T9" s="36">
        <v>0.4</v>
      </c>
      <c r="U9" s="38">
        <v>0.9</v>
      </c>
      <c r="V9" s="49">
        <f t="shared" si="3"/>
        <v>9</v>
      </c>
      <c r="W9" s="50">
        <f t="shared" si="4"/>
        <v>0.65</v>
      </c>
      <c r="Y9" s="35">
        <v>6</v>
      </c>
      <c r="Z9" s="41">
        <v>10.1</v>
      </c>
      <c r="AA9" s="42">
        <v>6.6</v>
      </c>
      <c r="AB9" s="41">
        <v>5.2</v>
      </c>
      <c r="AC9" s="43">
        <v>2.2000000000000002</v>
      </c>
      <c r="AD9" s="49">
        <f t="shared" si="5"/>
        <v>8.35</v>
      </c>
      <c r="AE9" s="50">
        <f t="shared" si="6"/>
        <v>3.7</v>
      </c>
      <c r="AG9" s="35">
        <v>6</v>
      </c>
      <c r="AH9" s="36">
        <v>9.9</v>
      </c>
      <c r="AI9" s="37">
        <v>8.1</v>
      </c>
      <c r="AJ9" s="36">
        <v>3.9</v>
      </c>
      <c r="AK9" s="38">
        <v>2.9</v>
      </c>
      <c r="AL9" s="49">
        <f t="shared" si="7"/>
        <v>9</v>
      </c>
      <c r="AM9" s="50">
        <f t="shared" si="8"/>
        <v>3.4</v>
      </c>
      <c r="AO9" s="35">
        <v>6</v>
      </c>
      <c r="AP9" s="44">
        <v>26.5</v>
      </c>
      <c r="AQ9" s="45">
        <v>6.2</v>
      </c>
      <c r="AR9" s="46">
        <v>8.3000000000000007</v>
      </c>
      <c r="AS9" s="45">
        <v>1.2</v>
      </c>
      <c r="AT9" s="47">
        <v>6.8</v>
      </c>
      <c r="AU9" s="49">
        <f t="shared" si="9"/>
        <v>7.25</v>
      </c>
      <c r="AV9" s="50">
        <f t="shared" si="10"/>
        <v>4</v>
      </c>
      <c r="AW9" s="50">
        <v>1.5</v>
      </c>
      <c r="AY9" s="35">
        <v>6</v>
      </c>
      <c r="AZ9" s="45">
        <v>12.2</v>
      </c>
      <c r="BA9" s="46">
        <v>10.7</v>
      </c>
      <c r="BB9" s="45">
        <v>4.9000000000000004</v>
      </c>
      <c r="BC9" s="47">
        <v>4.9000000000000004</v>
      </c>
      <c r="BD9" s="49">
        <f t="shared" si="11"/>
        <v>11.45</v>
      </c>
      <c r="BE9" s="50">
        <f t="shared" si="12"/>
        <v>4.9000000000000004</v>
      </c>
      <c r="BG9" s="35">
        <v>6</v>
      </c>
      <c r="BH9" s="45">
        <v>6.5</v>
      </c>
      <c r="BI9" s="46">
        <v>10.9</v>
      </c>
      <c r="BJ9" s="45">
        <v>3.9</v>
      </c>
      <c r="BK9" s="47">
        <v>3.8</v>
      </c>
      <c r="BL9" s="49">
        <f t="shared" si="13"/>
        <v>8.6999999999999993</v>
      </c>
      <c r="BM9" s="50">
        <f t="shared" si="14"/>
        <v>3.8499999999999996</v>
      </c>
      <c r="BO9" s="35">
        <v>6</v>
      </c>
      <c r="BP9" s="45">
        <v>7.9</v>
      </c>
      <c r="BQ9" s="46">
        <v>6.8</v>
      </c>
      <c r="BR9" s="45">
        <v>1.4</v>
      </c>
      <c r="BS9" s="47">
        <v>1.1000000000000001</v>
      </c>
      <c r="BT9" s="49">
        <f t="shared" si="15"/>
        <v>7.35</v>
      </c>
      <c r="BU9" s="50">
        <f t="shared" si="16"/>
        <v>1.25</v>
      </c>
      <c r="BW9" s="35">
        <v>6</v>
      </c>
      <c r="BX9" s="45">
        <v>12.9</v>
      </c>
      <c r="BY9" s="46">
        <v>7.2</v>
      </c>
      <c r="BZ9" s="45">
        <v>1.5</v>
      </c>
      <c r="CA9" s="47">
        <v>2.2000000000000002</v>
      </c>
      <c r="CB9" s="49">
        <f t="shared" si="17"/>
        <v>10.050000000000001</v>
      </c>
      <c r="CC9" s="50">
        <f t="shared" si="18"/>
        <v>1.85</v>
      </c>
    </row>
    <row r="10" spans="1:81" x14ac:dyDescent="0.2">
      <c r="A10" s="33">
        <v>26</v>
      </c>
      <c r="B10" s="34" t="s">
        <v>166</v>
      </c>
      <c r="C10" s="35">
        <v>7</v>
      </c>
      <c r="D10" s="36">
        <v>6.9</v>
      </c>
      <c r="E10" s="37">
        <v>11.7</v>
      </c>
      <c r="F10" s="36">
        <v>8.1</v>
      </c>
      <c r="G10" s="38">
        <v>7.6</v>
      </c>
      <c r="H10" s="49">
        <f t="shared" si="0"/>
        <v>9.3000000000000007</v>
      </c>
      <c r="I10" s="50">
        <f t="shared" si="1"/>
        <v>7.85</v>
      </c>
      <c r="K10" s="35">
        <v>7</v>
      </c>
      <c r="L10" s="36">
        <v>6.9</v>
      </c>
      <c r="M10" s="36">
        <v>0.9</v>
      </c>
      <c r="N10" s="49">
        <f t="shared" si="2"/>
        <v>6.9</v>
      </c>
      <c r="O10" s="50">
        <f t="shared" si="2"/>
        <v>0.9</v>
      </c>
      <c r="Q10" s="35">
        <v>7</v>
      </c>
      <c r="R10" s="36">
        <v>6.9</v>
      </c>
      <c r="S10" s="37">
        <v>11.5</v>
      </c>
      <c r="T10" s="36">
        <v>1.7</v>
      </c>
      <c r="U10" s="38">
        <v>2.5</v>
      </c>
      <c r="V10" s="49">
        <f t="shared" si="3"/>
        <v>9.1999999999999993</v>
      </c>
      <c r="W10" s="50">
        <f t="shared" si="4"/>
        <v>2.1</v>
      </c>
      <c r="Y10" s="35">
        <v>7</v>
      </c>
      <c r="Z10" s="41">
        <v>6.2</v>
      </c>
      <c r="AA10" s="42">
        <v>7.3</v>
      </c>
      <c r="AB10" s="41">
        <v>1.5</v>
      </c>
      <c r="AC10" s="43">
        <v>2.1</v>
      </c>
      <c r="AD10" s="49">
        <f t="shared" si="5"/>
        <v>6.75</v>
      </c>
      <c r="AE10" s="50">
        <f t="shared" si="6"/>
        <v>1.8</v>
      </c>
      <c r="AG10" s="35">
        <v>7</v>
      </c>
      <c r="AH10" s="36">
        <v>6.2</v>
      </c>
      <c r="AI10" s="37">
        <v>6.1</v>
      </c>
      <c r="AJ10" s="36">
        <v>3.2</v>
      </c>
      <c r="AK10" s="38">
        <v>3.9</v>
      </c>
      <c r="AL10" s="49">
        <f t="shared" si="7"/>
        <v>6.15</v>
      </c>
      <c r="AM10" s="50">
        <f t="shared" si="8"/>
        <v>3.55</v>
      </c>
      <c r="AO10" s="35">
        <v>7</v>
      </c>
      <c r="AP10" s="44">
        <v>26.2</v>
      </c>
      <c r="AQ10" s="45">
        <v>10.8</v>
      </c>
      <c r="AR10" s="46">
        <v>6.4</v>
      </c>
      <c r="AS10" s="45">
        <v>4.8</v>
      </c>
      <c r="AT10" s="47">
        <v>2.1</v>
      </c>
      <c r="AU10" s="49">
        <f t="shared" si="9"/>
        <v>8.6000000000000014</v>
      </c>
      <c r="AV10" s="50">
        <f t="shared" si="10"/>
        <v>3.45</v>
      </c>
      <c r="AW10" s="50">
        <v>1.8</v>
      </c>
      <c r="AY10" s="35">
        <v>7</v>
      </c>
      <c r="AZ10" s="45">
        <v>7.5</v>
      </c>
      <c r="BA10" s="46">
        <v>10.8</v>
      </c>
      <c r="BB10" s="45">
        <v>4.5</v>
      </c>
      <c r="BC10" s="47">
        <v>1.8</v>
      </c>
      <c r="BD10" s="49">
        <f t="shared" si="11"/>
        <v>9.15</v>
      </c>
      <c r="BE10" s="50">
        <f t="shared" si="12"/>
        <v>3.15</v>
      </c>
      <c r="BG10" s="35">
        <v>7</v>
      </c>
      <c r="BH10" s="45">
        <v>8.6</v>
      </c>
      <c r="BI10" s="46">
        <v>12.9</v>
      </c>
      <c r="BJ10" s="45">
        <v>4.3</v>
      </c>
      <c r="BK10" s="47">
        <v>2.7</v>
      </c>
      <c r="BL10" s="49">
        <f t="shared" si="13"/>
        <v>10.75</v>
      </c>
      <c r="BM10" s="50">
        <f t="shared" si="14"/>
        <v>3.5</v>
      </c>
      <c r="BO10" s="35">
        <v>7</v>
      </c>
      <c r="BP10" s="45">
        <v>6.9</v>
      </c>
      <c r="BQ10" s="46">
        <v>7.9</v>
      </c>
      <c r="BR10" s="45">
        <v>3.7</v>
      </c>
      <c r="BS10" s="47">
        <v>5.3</v>
      </c>
      <c r="BT10" s="49">
        <f t="shared" si="15"/>
        <v>7.4</v>
      </c>
      <c r="BU10" s="50">
        <f t="shared" si="16"/>
        <v>4.5</v>
      </c>
      <c r="BW10" s="35">
        <v>7</v>
      </c>
      <c r="BX10" s="45">
        <v>7.6</v>
      </c>
      <c r="BY10" s="46">
        <v>9.3000000000000007</v>
      </c>
      <c r="BZ10" s="45">
        <v>1.9</v>
      </c>
      <c r="CA10" s="47">
        <v>3.7</v>
      </c>
      <c r="CB10" s="49">
        <f t="shared" si="17"/>
        <v>8.4499999999999993</v>
      </c>
      <c r="CC10" s="50">
        <f t="shared" si="18"/>
        <v>2.8</v>
      </c>
    </row>
    <row r="11" spans="1:81" x14ac:dyDescent="0.2">
      <c r="A11" s="33">
        <v>34</v>
      </c>
      <c r="B11" s="48" t="s">
        <v>122</v>
      </c>
      <c r="C11" s="35">
        <v>8</v>
      </c>
      <c r="D11" s="36">
        <v>10.3</v>
      </c>
      <c r="E11" s="37">
        <v>9.1999999999999993</v>
      </c>
      <c r="F11" s="36">
        <v>9.8000000000000007</v>
      </c>
      <c r="G11" s="38">
        <v>16.899999999999999</v>
      </c>
      <c r="H11" s="49">
        <f t="shared" si="0"/>
        <v>9.75</v>
      </c>
      <c r="I11" s="50">
        <f t="shared" si="1"/>
        <v>13.35</v>
      </c>
      <c r="K11" s="35">
        <v>8</v>
      </c>
      <c r="L11" s="36">
        <v>6.2</v>
      </c>
      <c r="M11" s="36">
        <v>0.9</v>
      </c>
      <c r="N11" s="49">
        <f t="shared" si="2"/>
        <v>6.2</v>
      </c>
      <c r="O11" s="50">
        <f t="shared" si="2"/>
        <v>0.9</v>
      </c>
      <c r="Q11" s="35">
        <v>8</v>
      </c>
      <c r="R11" s="36">
        <v>6.2</v>
      </c>
      <c r="S11" s="37">
        <v>6.6</v>
      </c>
      <c r="T11" s="36">
        <v>2.1</v>
      </c>
      <c r="U11" s="38">
        <v>1.1000000000000001</v>
      </c>
      <c r="V11" s="49">
        <f t="shared" si="3"/>
        <v>6.4</v>
      </c>
      <c r="W11" s="50">
        <f t="shared" si="4"/>
        <v>1.6</v>
      </c>
      <c r="Y11" s="35">
        <v>8</v>
      </c>
      <c r="Z11" s="41">
        <v>10.199999999999999</v>
      </c>
      <c r="AA11" s="42">
        <v>7.9</v>
      </c>
      <c r="AB11" s="41">
        <v>1.5</v>
      </c>
      <c r="AC11" s="43">
        <v>1.7</v>
      </c>
      <c r="AD11" s="49">
        <f t="shared" si="5"/>
        <v>9.0500000000000007</v>
      </c>
      <c r="AE11" s="50">
        <f t="shared" si="6"/>
        <v>1.6</v>
      </c>
      <c r="AG11" s="35">
        <v>8</v>
      </c>
      <c r="AH11" s="36">
        <v>6.9</v>
      </c>
      <c r="AI11" s="37">
        <v>6.2</v>
      </c>
      <c r="AJ11" s="36">
        <v>1.4</v>
      </c>
      <c r="AK11" s="38">
        <v>5.7</v>
      </c>
      <c r="AL11" s="49">
        <f t="shared" si="7"/>
        <v>6.5500000000000007</v>
      </c>
      <c r="AM11" s="50">
        <f t="shared" si="8"/>
        <v>3.55</v>
      </c>
      <c r="AO11" s="35">
        <v>8</v>
      </c>
      <c r="AP11" s="44">
        <v>26.6</v>
      </c>
      <c r="AQ11" s="45">
        <v>7.9</v>
      </c>
      <c r="AR11" s="46">
        <v>7.1</v>
      </c>
      <c r="AS11" s="45">
        <v>2.5</v>
      </c>
      <c r="AT11" s="47">
        <v>8.4</v>
      </c>
      <c r="AU11" s="49">
        <f t="shared" si="9"/>
        <v>7.5</v>
      </c>
      <c r="AV11" s="50">
        <f t="shared" si="10"/>
        <v>5.45</v>
      </c>
      <c r="AW11" s="50">
        <v>3.7</v>
      </c>
      <c r="AY11" s="35">
        <v>8</v>
      </c>
      <c r="AZ11" s="45">
        <v>7.5</v>
      </c>
      <c r="BA11" s="46">
        <v>7</v>
      </c>
      <c r="BB11" s="45">
        <v>4.2</v>
      </c>
      <c r="BC11" s="47">
        <v>11.7</v>
      </c>
      <c r="BD11" s="49">
        <f t="shared" si="11"/>
        <v>7.25</v>
      </c>
      <c r="BE11" s="50">
        <f t="shared" si="12"/>
        <v>7.9499999999999993</v>
      </c>
      <c r="BG11" s="35">
        <v>8</v>
      </c>
      <c r="BH11" s="45">
        <v>7.3</v>
      </c>
      <c r="BI11" s="46">
        <v>6.9</v>
      </c>
      <c r="BJ11" s="45">
        <v>3.7</v>
      </c>
      <c r="BK11" s="47">
        <v>6.5</v>
      </c>
      <c r="BL11" s="49">
        <f t="shared" si="13"/>
        <v>7.1</v>
      </c>
      <c r="BM11" s="50">
        <f t="shared" si="14"/>
        <v>5.0999999999999996</v>
      </c>
      <c r="BO11" s="35">
        <v>8</v>
      </c>
      <c r="BP11" s="45">
        <v>13.5</v>
      </c>
      <c r="BQ11" s="46">
        <v>14.5</v>
      </c>
      <c r="BR11" s="45">
        <v>6.2</v>
      </c>
      <c r="BS11" s="47">
        <v>10.199999999999999</v>
      </c>
      <c r="BT11" s="49">
        <f t="shared" si="15"/>
        <v>14</v>
      </c>
      <c r="BU11" s="50">
        <f t="shared" si="16"/>
        <v>8.1999999999999993</v>
      </c>
      <c r="BW11" s="35">
        <v>8</v>
      </c>
      <c r="BX11" s="45">
        <v>7.1</v>
      </c>
      <c r="BY11" s="46">
        <v>6.9</v>
      </c>
      <c r="BZ11" s="45">
        <v>7.2</v>
      </c>
      <c r="CA11" s="47">
        <v>4.3</v>
      </c>
      <c r="CB11" s="49">
        <f t="shared" si="17"/>
        <v>7</v>
      </c>
      <c r="CC11" s="50">
        <f t="shared" si="18"/>
        <v>5.75</v>
      </c>
    </row>
    <row r="12" spans="1:81" x14ac:dyDescent="0.2">
      <c r="A12" s="51">
        <v>36</v>
      </c>
      <c r="B12" s="48" t="s">
        <v>122</v>
      </c>
      <c r="C12" s="35">
        <v>9</v>
      </c>
      <c r="D12" s="36">
        <v>7.3</v>
      </c>
      <c r="E12" s="37">
        <v>6.3</v>
      </c>
      <c r="F12" s="36">
        <v>6.5</v>
      </c>
      <c r="G12" s="38">
        <v>7.1</v>
      </c>
      <c r="H12" s="49">
        <f t="shared" si="0"/>
        <v>6.8</v>
      </c>
      <c r="I12" s="50">
        <f t="shared" si="1"/>
        <v>6.8</v>
      </c>
      <c r="K12" s="35">
        <v>9</v>
      </c>
      <c r="L12" s="36">
        <v>8.8000000000000007</v>
      </c>
      <c r="M12" s="36">
        <v>1.6</v>
      </c>
      <c r="N12" s="49">
        <f t="shared" si="2"/>
        <v>8.8000000000000007</v>
      </c>
      <c r="O12" s="50">
        <f t="shared" si="2"/>
        <v>1.6</v>
      </c>
      <c r="Q12" s="35">
        <v>9</v>
      </c>
      <c r="R12" s="36">
        <v>6.9</v>
      </c>
      <c r="S12" s="37">
        <v>6.3</v>
      </c>
      <c r="T12" s="36">
        <v>1.3</v>
      </c>
      <c r="U12" s="38">
        <v>1.4</v>
      </c>
      <c r="V12" s="49">
        <f t="shared" si="3"/>
        <v>6.6</v>
      </c>
      <c r="W12" s="50">
        <f t="shared" si="4"/>
        <v>1.35</v>
      </c>
      <c r="Y12" s="35">
        <v>9</v>
      </c>
      <c r="Z12" s="41">
        <v>7.2</v>
      </c>
      <c r="AA12" s="42">
        <v>6.1</v>
      </c>
      <c r="AB12" s="41">
        <v>4.5999999999999996</v>
      </c>
      <c r="AC12" s="43">
        <v>2.8</v>
      </c>
      <c r="AD12" s="49">
        <f t="shared" si="5"/>
        <v>6.65</v>
      </c>
      <c r="AE12" s="50">
        <f t="shared" si="6"/>
        <v>3.6999999999999997</v>
      </c>
      <c r="AG12" s="35">
        <v>9</v>
      </c>
      <c r="AH12" s="36">
        <v>6.5</v>
      </c>
      <c r="AI12" s="37">
        <v>7.4</v>
      </c>
      <c r="AJ12" s="36">
        <v>1.2</v>
      </c>
      <c r="AK12" s="38">
        <v>3.4</v>
      </c>
      <c r="AL12" s="49">
        <f t="shared" si="7"/>
        <v>6.95</v>
      </c>
      <c r="AM12" s="50">
        <f t="shared" si="8"/>
        <v>2.2999999999999998</v>
      </c>
      <c r="AO12" s="35">
        <v>9</v>
      </c>
      <c r="AP12" s="44">
        <v>26.8</v>
      </c>
      <c r="AQ12" s="45">
        <v>6.2</v>
      </c>
      <c r="AR12" s="46">
        <v>6.2</v>
      </c>
      <c r="AS12" s="45">
        <v>6.5</v>
      </c>
      <c r="AT12" s="47">
        <v>2.9</v>
      </c>
      <c r="AU12" s="49">
        <f t="shared" si="9"/>
        <v>6.2</v>
      </c>
      <c r="AV12" s="50">
        <f t="shared" si="10"/>
        <v>4.7</v>
      </c>
      <c r="AW12" s="50">
        <v>5.3</v>
      </c>
      <c r="AY12" s="35">
        <v>9</v>
      </c>
      <c r="AZ12" s="45">
        <v>10.9</v>
      </c>
      <c r="BA12" s="46">
        <v>6.3</v>
      </c>
      <c r="BB12" s="45">
        <v>4</v>
      </c>
      <c r="BC12" s="47">
        <v>2.8</v>
      </c>
      <c r="BD12" s="49">
        <f t="shared" si="11"/>
        <v>8.6</v>
      </c>
      <c r="BE12" s="50">
        <f t="shared" si="12"/>
        <v>3.4</v>
      </c>
      <c r="BG12" s="35">
        <v>9</v>
      </c>
      <c r="BH12" s="45">
        <v>7.8</v>
      </c>
      <c r="BI12" s="46">
        <v>8.1999999999999993</v>
      </c>
      <c r="BJ12" s="45">
        <v>7.7</v>
      </c>
      <c r="BK12" s="47">
        <v>10.9</v>
      </c>
      <c r="BL12" s="49">
        <f t="shared" si="13"/>
        <v>8</v>
      </c>
      <c r="BM12" s="50">
        <f t="shared" si="14"/>
        <v>9.3000000000000007</v>
      </c>
      <c r="BO12" s="35">
        <v>9</v>
      </c>
      <c r="BP12" s="45">
        <v>7.7</v>
      </c>
      <c r="BQ12" s="46">
        <v>6.7</v>
      </c>
      <c r="BR12" s="45">
        <v>10.6</v>
      </c>
      <c r="BS12" s="47">
        <v>8.9</v>
      </c>
      <c r="BT12" s="49">
        <f t="shared" si="15"/>
        <v>7.2</v>
      </c>
      <c r="BU12" s="50">
        <f t="shared" si="16"/>
        <v>9.75</v>
      </c>
      <c r="BW12" s="35">
        <v>9</v>
      </c>
      <c r="BX12" s="45">
        <v>7.9</v>
      </c>
      <c r="BY12" s="46">
        <v>14.9</v>
      </c>
      <c r="BZ12" s="45">
        <v>10.199999999999999</v>
      </c>
      <c r="CA12" s="47">
        <v>9.1999999999999993</v>
      </c>
      <c r="CB12" s="49">
        <f t="shared" si="17"/>
        <v>11.4</v>
      </c>
      <c r="CC12" s="50">
        <f t="shared" si="18"/>
        <v>9.6999999999999993</v>
      </c>
    </row>
    <row r="13" spans="1:81" s="52" customFormat="1" x14ac:dyDescent="0.2">
      <c r="A13" s="52">
        <v>37</v>
      </c>
      <c r="B13" s="34" t="s">
        <v>166</v>
      </c>
      <c r="C13" s="53">
        <v>10</v>
      </c>
      <c r="D13" s="54">
        <v>7.7</v>
      </c>
      <c r="E13" s="55">
        <v>6.5</v>
      </c>
      <c r="F13" s="54">
        <v>12.3</v>
      </c>
      <c r="G13" s="56">
        <v>6.4</v>
      </c>
      <c r="H13" s="57">
        <f t="shared" si="0"/>
        <v>7.1</v>
      </c>
      <c r="I13" s="58">
        <f t="shared" si="1"/>
        <v>9.3500000000000014</v>
      </c>
      <c r="K13" s="53">
        <v>10</v>
      </c>
      <c r="L13" s="54">
        <v>9.9</v>
      </c>
      <c r="M13" s="54">
        <v>2.9</v>
      </c>
      <c r="N13" s="57">
        <f t="shared" si="2"/>
        <v>9.9</v>
      </c>
      <c r="O13" s="58">
        <f t="shared" si="2"/>
        <v>2.9</v>
      </c>
      <c r="Q13" s="35">
        <v>10</v>
      </c>
      <c r="R13" s="54">
        <v>8.6999999999999993</v>
      </c>
      <c r="S13" s="55">
        <v>12.6</v>
      </c>
      <c r="T13" s="54">
        <v>1.9</v>
      </c>
      <c r="U13" s="56">
        <v>1.2</v>
      </c>
      <c r="V13" s="57">
        <f t="shared" si="3"/>
        <v>10.649999999999999</v>
      </c>
      <c r="W13" s="58">
        <f t="shared" si="4"/>
        <v>1.5499999999999998</v>
      </c>
      <c r="Y13" s="35">
        <v>10</v>
      </c>
      <c r="Z13" s="59">
        <v>8.3000000000000007</v>
      </c>
      <c r="AA13" s="60">
        <v>7.1</v>
      </c>
      <c r="AB13" s="59">
        <v>1.9</v>
      </c>
      <c r="AC13" s="61">
        <v>3.9</v>
      </c>
      <c r="AD13" s="57">
        <f t="shared" si="5"/>
        <v>7.7</v>
      </c>
      <c r="AE13" s="58">
        <f t="shared" si="6"/>
        <v>2.9</v>
      </c>
      <c r="AG13" s="35">
        <v>10</v>
      </c>
      <c r="AH13" s="54">
        <v>7.5</v>
      </c>
      <c r="AI13" s="55">
        <v>6.1</v>
      </c>
      <c r="AJ13" s="54">
        <v>6.3</v>
      </c>
      <c r="AK13" s="56">
        <v>1.3</v>
      </c>
      <c r="AL13" s="57">
        <f t="shared" si="7"/>
        <v>6.8</v>
      </c>
      <c r="AM13" s="58">
        <f t="shared" si="8"/>
        <v>3.8</v>
      </c>
      <c r="AO13" s="35">
        <v>10</v>
      </c>
      <c r="AP13" s="44">
        <v>27.3</v>
      </c>
      <c r="AQ13" s="62">
        <v>6.3</v>
      </c>
      <c r="AR13" s="63">
        <v>9.9</v>
      </c>
      <c r="AS13" s="62">
        <v>2.1</v>
      </c>
      <c r="AT13" s="64">
        <v>3.9</v>
      </c>
      <c r="AU13" s="57">
        <f t="shared" si="9"/>
        <v>8.1</v>
      </c>
      <c r="AV13" s="58">
        <f t="shared" si="10"/>
        <v>3</v>
      </c>
      <c r="AW13" s="58">
        <v>1.7</v>
      </c>
      <c r="AY13" s="35">
        <v>10</v>
      </c>
      <c r="AZ13" s="62">
        <v>11.7</v>
      </c>
      <c r="BA13" s="63">
        <v>6.1</v>
      </c>
      <c r="BB13" s="62">
        <v>2.4</v>
      </c>
      <c r="BC13" s="64">
        <v>4.8</v>
      </c>
      <c r="BD13" s="57">
        <f t="shared" si="11"/>
        <v>8.8999999999999986</v>
      </c>
      <c r="BE13" s="58">
        <f t="shared" si="12"/>
        <v>3.5999999999999996</v>
      </c>
      <c r="BG13" s="35">
        <v>10</v>
      </c>
      <c r="BH13" s="62">
        <v>8.3000000000000007</v>
      </c>
      <c r="BI13" s="63">
        <v>7.7</v>
      </c>
      <c r="BJ13" s="62">
        <v>1.9</v>
      </c>
      <c r="BK13" s="64">
        <v>1.7</v>
      </c>
      <c r="BL13" s="57">
        <f t="shared" si="13"/>
        <v>8</v>
      </c>
      <c r="BM13" s="58">
        <f t="shared" si="14"/>
        <v>1.7999999999999998</v>
      </c>
      <c r="BO13" s="35">
        <v>10</v>
      </c>
      <c r="BP13" s="62">
        <v>8</v>
      </c>
      <c r="BQ13" s="63">
        <v>10.199999999999999</v>
      </c>
      <c r="BR13" s="62">
        <v>5.2</v>
      </c>
      <c r="BS13" s="64">
        <v>4.8</v>
      </c>
      <c r="BT13" s="57">
        <f t="shared" si="15"/>
        <v>9.1</v>
      </c>
      <c r="BU13" s="58">
        <f t="shared" si="16"/>
        <v>5</v>
      </c>
      <c r="BW13" s="35">
        <v>10</v>
      </c>
      <c r="BX13" s="62">
        <v>8.1999999999999993</v>
      </c>
      <c r="BY13" s="63">
        <v>10.1</v>
      </c>
      <c r="BZ13" s="62">
        <v>3.1</v>
      </c>
      <c r="CA13" s="64">
        <v>1.3</v>
      </c>
      <c r="CB13" s="57">
        <f t="shared" si="17"/>
        <v>9.1499999999999986</v>
      </c>
      <c r="CC13" s="58">
        <f t="shared" si="18"/>
        <v>2.2000000000000002</v>
      </c>
    </row>
    <row r="14" spans="1:81" x14ac:dyDescent="0.2">
      <c r="A14" s="14">
        <v>28</v>
      </c>
      <c r="B14" s="48" t="s">
        <v>122</v>
      </c>
      <c r="C14" s="35">
        <v>11</v>
      </c>
      <c r="D14" s="36">
        <v>9.4</v>
      </c>
      <c r="E14" s="37">
        <v>8.1999999999999993</v>
      </c>
      <c r="F14" s="36">
        <v>7.5</v>
      </c>
      <c r="G14" s="38">
        <v>11.7</v>
      </c>
      <c r="H14" s="49">
        <f t="shared" si="0"/>
        <v>8.8000000000000007</v>
      </c>
      <c r="I14" s="50">
        <f t="shared" si="1"/>
        <v>9.6</v>
      </c>
      <c r="K14" s="35">
        <v>11</v>
      </c>
      <c r="L14" s="36">
        <v>13.5</v>
      </c>
      <c r="M14" s="36">
        <v>0.6</v>
      </c>
      <c r="N14" s="49">
        <f t="shared" si="2"/>
        <v>13.5</v>
      </c>
      <c r="O14" s="50">
        <f t="shared" si="2"/>
        <v>0.6</v>
      </c>
      <c r="Q14" s="35">
        <v>11</v>
      </c>
      <c r="R14" s="36">
        <v>11.6</v>
      </c>
      <c r="S14" s="37">
        <v>9.9</v>
      </c>
      <c r="T14" s="36">
        <v>0.9</v>
      </c>
      <c r="U14" s="38">
        <v>1.3</v>
      </c>
      <c r="V14" s="49">
        <f t="shared" si="3"/>
        <v>10.75</v>
      </c>
      <c r="W14" s="50">
        <f t="shared" si="4"/>
        <v>1.1000000000000001</v>
      </c>
      <c r="Y14" s="35">
        <v>11</v>
      </c>
      <c r="Z14" s="41">
        <v>7.3</v>
      </c>
      <c r="AA14" s="42">
        <v>9.1999999999999993</v>
      </c>
      <c r="AB14" s="41">
        <v>1.7</v>
      </c>
      <c r="AC14" s="43">
        <v>5.5</v>
      </c>
      <c r="AD14" s="49">
        <f t="shared" si="5"/>
        <v>8.25</v>
      </c>
      <c r="AE14" s="50">
        <f t="shared" si="6"/>
        <v>3.6</v>
      </c>
      <c r="AG14" s="35">
        <v>11</v>
      </c>
      <c r="AH14" s="36">
        <v>8.3000000000000007</v>
      </c>
      <c r="AI14" s="37">
        <v>8.8000000000000007</v>
      </c>
      <c r="AJ14" s="36">
        <v>3.3</v>
      </c>
      <c r="AK14" s="38">
        <v>4.8</v>
      </c>
      <c r="AL14" s="49">
        <f t="shared" si="7"/>
        <v>8.5500000000000007</v>
      </c>
      <c r="AM14" s="50">
        <f t="shared" si="8"/>
        <v>4.05</v>
      </c>
      <c r="AO14" s="35">
        <v>11</v>
      </c>
      <c r="AP14" s="44">
        <v>25.3</v>
      </c>
      <c r="AQ14" s="45">
        <v>10.9</v>
      </c>
      <c r="AR14" s="46">
        <v>6.7</v>
      </c>
      <c r="AS14" s="45">
        <v>2.2000000000000002</v>
      </c>
      <c r="AT14" s="47">
        <v>2.2999999999999998</v>
      </c>
      <c r="AU14" s="49">
        <f t="shared" si="9"/>
        <v>8.8000000000000007</v>
      </c>
      <c r="AV14" s="50">
        <f t="shared" si="10"/>
        <v>2.25</v>
      </c>
      <c r="AW14" s="50">
        <v>5.4</v>
      </c>
      <c r="AY14" s="35">
        <v>11</v>
      </c>
      <c r="AZ14" s="45">
        <v>6.9</v>
      </c>
      <c r="BA14" s="46">
        <v>6.2</v>
      </c>
      <c r="BB14" s="45">
        <v>4.9000000000000004</v>
      </c>
      <c r="BC14" s="47">
        <v>5.2</v>
      </c>
      <c r="BD14" s="49">
        <f t="shared" si="11"/>
        <v>6.5500000000000007</v>
      </c>
      <c r="BE14" s="50">
        <f t="shared" si="12"/>
        <v>5.0500000000000007</v>
      </c>
      <c r="BG14" s="35">
        <v>11</v>
      </c>
      <c r="BH14" s="45">
        <v>6.7</v>
      </c>
      <c r="BI14" s="46">
        <v>6.4</v>
      </c>
      <c r="BJ14" s="45">
        <v>7.9</v>
      </c>
      <c r="BK14" s="47">
        <v>4.5</v>
      </c>
      <c r="BL14" s="49">
        <f t="shared" si="13"/>
        <v>6.5500000000000007</v>
      </c>
      <c r="BM14" s="50">
        <f t="shared" si="14"/>
        <v>6.2</v>
      </c>
      <c r="BO14" s="35">
        <v>11</v>
      </c>
      <c r="BP14" s="45">
        <v>9.9</v>
      </c>
      <c r="BQ14" s="46">
        <v>8.8000000000000007</v>
      </c>
      <c r="BR14" s="45">
        <v>8.5</v>
      </c>
      <c r="BS14" s="47">
        <v>8.6</v>
      </c>
      <c r="BT14" s="49">
        <f t="shared" si="15"/>
        <v>9.3500000000000014</v>
      </c>
      <c r="BU14" s="50">
        <f t="shared" si="16"/>
        <v>8.5500000000000007</v>
      </c>
      <c r="BW14" s="35">
        <v>11</v>
      </c>
      <c r="BX14" s="45">
        <v>7.2</v>
      </c>
      <c r="BY14" s="46">
        <v>12.9</v>
      </c>
      <c r="BZ14" s="45">
        <v>6.9</v>
      </c>
      <c r="CA14" s="47">
        <v>10.6</v>
      </c>
      <c r="CB14" s="49">
        <f t="shared" si="17"/>
        <v>10.050000000000001</v>
      </c>
      <c r="CC14" s="50">
        <f t="shared" si="18"/>
        <v>8.75</v>
      </c>
    </row>
    <row r="15" spans="1:81" x14ac:dyDescent="0.2">
      <c r="A15" s="14">
        <v>29</v>
      </c>
      <c r="B15" s="34" t="s">
        <v>166</v>
      </c>
      <c r="C15" s="35">
        <v>12</v>
      </c>
      <c r="D15" s="36">
        <v>6.9</v>
      </c>
      <c r="E15" s="37">
        <v>6.2</v>
      </c>
      <c r="F15" s="36">
        <v>6.4</v>
      </c>
      <c r="G15" s="38">
        <v>6.4</v>
      </c>
      <c r="H15" s="49">
        <f t="shared" si="0"/>
        <v>6.5500000000000007</v>
      </c>
      <c r="I15" s="50">
        <f t="shared" si="1"/>
        <v>6.4</v>
      </c>
      <c r="K15" s="35">
        <v>12</v>
      </c>
      <c r="L15" s="36">
        <v>6.1</v>
      </c>
      <c r="M15" s="36">
        <v>1.3</v>
      </c>
      <c r="N15" s="49">
        <f t="shared" si="2"/>
        <v>6.1</v>
      </c>
      <c r="O15" s="50">
        <f t="shared" si="2"/>
        <v>1.3</v>
      </c>
      <c r="Q15" s="35">
        <v>12</v>
      </c>
      <c r="R15" s="36">
        <v>12.1</v>
      </c>
      <c r="S15" s="37">
        <v>8.1999999999999993</v>
      </c>
      <c r="T15" s="36">
        <v>4.2</v>
      </c>
      <c r="U15" s="38">
        <v>2.5</v>
      </c>
      <c r="V15" s="49">
        <f t="shared" si="3"/>
        <v>10.149999999999999</v>
      </c>
      <c r="W15" s="50">
        <f t="shared" si="4"/>
        <v>3.35</v>
      </c>
      <c r="Y15" s="35">
        <v>12</v>
      </c>
      <c r="Z15" s="41">
        <v>8.5</v>
      </c>
      <c r="AA15" s="42">
        <v>6.6</v>
      </c>
      <c r="AB15" s="41">
        <v>1.7</v>
      </c>
      <c r="AC15" s="43">
        <v>2.9</v>
      </c>
      <c r="AD15" s="49">
        <f t="shared" si="5"/>
        <v>7.55</v>
      </c>
      <c r="AE15" s="50">
        <f t="shared" si="6"/>
        <v>2.2999999999999998</v>
      </c>
      <c r="AG15" s="35">
        <v>12</v>
      </c>
      <c r="AH15" s="36">
        <v>7.5</v>
      </c>
      <c r="AI15" s="37">
        <v>9.1</v>
      </c>
      <c r="AJ15" s="36">
        <v>4.3</v>
      </c>
      <c r="AK15" s="38">
        <v>1.1000000000000001</v>
      </c>
      <c r="AL15" s="49">
        <f t="shared" si="7"/>
        <v>8.3000000000000007</v>
      </c>
      <c r="AM15" s="50">
        <f t="shared" si="8"/>
        <v>2.7</v>
      </c>
      <c r="AO15" s="35">
        <v>12</v>
      </c>
      <c r="AP15" s="44">
        <v>28.5</v>
      </c>
      <c r="AQ15" s="45">
        <v>6.1</v>
      </c>
      <c r="AR15" s="46">
        <v>8.3000000000000007</v>
      </c>
      <c r="AS15" s="45">
        <v>3.7</v>
      </c>
      <c r="AT15" s="47">
        <v>3.3</v>
      </c>
      <c r="AU15" s="49">
        <f t="shared" si="9"/>
        <v>7.2</v>
      </c>
      <c r="AV15" s="50">
        <f t="shared" si="10"/>
        <v>3.5</v>
      </c>
      <c r="AW15" s="50">
        <v>3.9</v>
      </c>
      <c r="AY15" s="35">
        <v>12</v>
      </c>
      <c r="AZ15" s="45">
        <v>8.5</v>
      </c>
      <c r="BA15" s="46">
        <v>7.8</v>
      </c>
      <c r="BB15" s="45">
        <v>4.5</v>
      </c>
      <c r="BC15" s="47">
        <v>1.7</v>
      </c>
      <c r="BD15" s="49">
        <f t="shared" si="11"/>
        <v>8.15</v>
      </c>
      <c r="BE15" s="50">
        <f t="shared" si="12"/>
        <v>3.1</v>
      </c>
      <c r="BG15" s="35">
        <v>12</v>
      </c>
      <c r="BH15" s="45">
        <v>6.9</v>
      </c>
      <c r="BI15" s="46">
        <v>6.3</v>
      </c>
      <c r="BJ15" s="45">
        <v>3.3</v>
      </c>
      <c r="BK15" s="47">
        <v>6.2</v>
      </c>
      <c r="BL15" s="49">
        <f t="shared" si="13"/>
        <v>6.6</v>
      </c>
      <c r="BM15" s="50">
        <f t="shared" si="14"/>
        <v>4.75</v>
      </c>
      <c r="BO15" s="35">
        <v>12</v>
      </c>
      <c r="BP15" s="45">
        <v>6.7</v>
      </c>
      <c r="BQ15" s="46">
        <v>6.3</v>
      </c>
      <c r="BR15" s="45">
        <v>2.2999999999999998</v>
      </c>
      <c r="BS15" s="47">
        <v>1.6</v>
      </c>
      <c r="BT15" s="49">
        <f t="shared" si="15"/>
        <v>6.5</v>
      </c>
      <c r="BU15" s="50">
        <f t="shared" si="16"/>
        <v>1.95</v>
      </c>
      <c r="BW15" s="35">
        <v>12</v>
      </c>
      <c r="BX15" s="45">
        <v>9.4</v>
      </c>
      <c r="BY15" s="46">
        <v>11.3</v>
      </c>
      <c r="BZ15" s="45">
        <v>3.7</v>
      </c>
      <c r="CA15" s="47">
        <v>3.9</v>
      </c>
      <c r="CB15" s="49">
        <f t="shared" si="17"/>
        <v>10.350000000000001</v>
      </c>
      <c r="CC15" s="50">
        <f t="shared" si="18"/>
        <v>3.8</v>
      </c>
    </row>
    <row r="16" spans="1:81" x14ac:dyDescent="0.2">
      <c r="A16" s="14">
        <v>30</v>
      </c>
      <c r="B16" s="48" t="s">
        <v>122</v>
      </c>
      <c r="C16" s="35">
        <v>13</v>
      </c>
      <c r="D16" s="36">
        <v>8.9</v>
      </c>
      <c r="E16" s="37">
        <v>10.3</v>
      </c>
      <c r="F16" s="36">
        <v>6.6</v>
      </c>
      <c r="G16" s="38">
        <v>6.6</v>
      </c>
      <c r="H16" s="49">
        <f t="shared" si="0"/>
        <v>9.6000000000000014</v>
      </c>
      <c r="I16" s="50">
        <f t="shared" si="1"/>
        <v>6.6</v>
      </c>
      <c r="K16" s="35">
        <v>13</v>
      </c>
      <c r="L16" s="36">
        <v>6.4</v>
      </c>
      <c r="M16" s="36">
        <v>0.9</v>
      </c>
      <c r="N16" s="49">
        <f t="shared" si="2"/>
        <v>6.4</v>
      </c>
      <c r="O16" s="50">
        <f t="shared" si="2"/>
        <v>0.9</v>
      </c>
      <c r="Q16" s="35">
        <v>13</v>
      </c>
      <c r="R16" s="36">
        <v>7.1</v>
      </c>
      <c r="S16" s="37">
        <v>11.2</v>
      </c>
      <c r="T16" s="36">
        <v>1.6</v>
      </c>
      <c r="U16" s="38">
        <v>0.7</v>
      </c>
      <c r="V16" s="49">
        <f t="shared" si="3"/>
        <v>9.1499999999999986</v>
      </c>
      <c r="W16" s="50">
        <f t="shared" si="4"/>
        <v>1.1499999999999999</v>
      </c>
      <c r="Y16" s="35">
        <v>13</v>
      </c>
      <c r="Z16" s="41">
        <v>6.4</v>
      </c>
      <c r="AA16" s="42">
        <v>6.1</v>
      </c>
      <c r="AB16" s="41">
        <v>1.6</v>
      </c>
      <c r="AC16" s="43">
        <v>1.1000000000000001</v>
      </c>
      <c r="AD16" s="49">
        <f t="shared" si="5"/>
        <v>6.25</v>
      </c>
      <c r="AE16" s="50">
        <f t="shared" si="6"/>
        <v>1.35</v>
      </c>
      <c r="AG16" s="35">
        <v>13</v>
      </c>
      <c r="AH16" s="36">
        <v>7.8</v>
      </c>
      <c r="AI16" s="37">
        <v>10.3</v>
      </c>
      <c r="AJ16" s="36">
        <v>4.5999999999999996</v>
      </c>
      <c r="AK16" s="38">
        <v>3.7</v>
      </c>
      <c r="AL16" s="49">
        <f t="shared" si="7"/>
        <v>9.0500000000000007</v>
      </c>
      <c r="AM16" s="50">
        <f t="shared" si="8"/>
        <v>4.1500000000000004</v>
      </c>
      <c r="AO16" s="35">
        <v>13</v>
      </c>
      <c r="AP16" s="44">
        <v>26</v>
      </c>
      <c r="AQ16" s="45">
        <v>9.6</v>
      </c>
      <c r="AR16" s="46">
        <v>8.5</v>
      </c>
      <c r="AS16" s="45">
        <v>4.8</v>
      </c>
      <c r="AT16" s="47">
        <v>9.1999999999999993</v>
      </c>
      <c r="AU16" s="49">
        <f t="shared" si="9"/>
        <v>9.0500000000000007</v>
      </c>
      <c r="AV16" s="50">
        <f t="shared" si="10"/>
        <v>7</v>
      </c>
      <c r="AW16" s="50"/>
      <c r="AY16" s="35">
        <v>13</v>
      </c>
      <c r="AZ16" s="45">
        <v>7.9</v>
      </c>
      <c r="BA16" s="46">
        <v>12.9</v>
      </c>
      <c r="BB16" s="45">
        <v>4.0999999999999996</v>
      </c>
      <c r="BC16" s="47">
        <v>12.9</v>
      </c>
      <c r="BD16" s="49">
        <f t="shared" si="11"/>
        <v>10.4</v>
      </c>
      <c r="BE16" s="50">
        <f t="shared" si="12"/>
        <v>8.5</v>
      </c>
      <c r="BG16" s="35">
        <v>13</v>
      </c>
      <c r="BH16" s="45">
        <v>9.8000000000000007</v>
      </c>
      <c r="BI16" s="46">
        <v>6.3</v>
      </c>
      <c r="BJ16" s="45">
        <v>3.9</v>
      </c>
      <c r="BK16" s="47">
        <v>4.5</v>
      </c>
      <c r="BL16" s="49">
        <f t="shared" si="13"/>
        <v>8.0500000000000007</v>
      </c>
      <c r="BM16" s="50">
        <f t="shared" si="14"/>
        <v>4.2</v>
      </c>
      <c r="BO16" s="35">
        <v>13</v>
      </c>
      <c r="BP16" s="45">
        <v>10.6</v>
      </c>
      <c r="BQ16" s="46">
        <v>7.4</v>
      </c>
      <c r="BR16" s="45">
        <v>6.2</v>
      </c>
      <c r="BS16" s="47">
        <v>5.8</v>
      </c>
      <c r="BT16" s="49">
        <f t="shared" si="15"/>
        <v>9</v>
      </c>
      <c r="BU16" s="50">
        <f t="shared" si="16"/>
        <v>6</v>
      </c>
      <c r="BW16" s="35">
        <v>13</v>
      </c>
      <c r="BX16" s="45">
        <v>9.1999999999999993</v>
      </c>
      <c r="BY16" s="46">
        <v>14.5</v>
      </c>
      <c r="BZ16" s="45">
        <v>10.199999999999999</v>
      </c>
      <c r="CA16" s="47">
        <v>9.3000000000000007</v>
      </c>
      <c r="CB16" s="49">
        <f t="shared" si="17"/>
        <v>11.85</v>
      </c>
      <c r="CC16" s="50">
        <f t="shared" si="18"/>
        <v>9.75</v>
      </c>
    </row>
    <row r="17" spans="1:81" x14ac:dyDescent="0.2">
      <c r="A17" s="14">
        <v>31</v>
      </c>
      <c r="B17" s="48" t="s">
        <v>122</v>
      </c>
      <c r="C17" s="35">
        <v>14</v>
      </c>
      <c r="D17" s="36">
        <v>11.2</v>
      </c>
      <c r="E17" s="37">
        <v>7.3</v>
      </c>
      <c r="F17" s="36">
        <v>6.9</v>
      </c>
      <c r="G17" s="38">
        <v>9.5</v>
      </c>
      <c r="H17" s="49">
        <f t="shared" si="0"/>
        <v>9.25</v>
      </c>
      <c r="I17" s="50">
        <f t="shared" si="1"/>
        <v>8.1999999999999993</v>
      </c>
      <c r="K17" s="35">
        <v>14</v>
      </c>
      <c r="L17" s="36">
        <v>7.2</v>
      </c>
      <c r="M17" s="36">
        <v>1.1000000000000001</v>
      </c>
      <c r="N17" s="49">
        <f t="shared" si="2"/>
        <v>7.2</v>
      </c>
      <c r="O17" s="50">
        <f t="shared" si="2"/>
        <v>1.1000000000000001</v>
      </c>
      <c r="Q17" s="35">
        <v>14</v>
      </c>
      <c r="R17" s="36">
        <v>6.1</v>
      </c>
      <c r="S17" s="37">
        <v>6.3</v>
      </c>
      <c r="T17" s="36">
        <v>3.2</v>
      </c>
      <c r="U17" s="38">
        <v>3.9</v>
      </c>
      <c r="V17" s="49">
        <f t="shared" si="3"/>
        <v>6.1999999999999993</v>
      </c>
      <c r="W17" s="50">
        <f t="shared" si="4"/>
        <v>3.55</v>
      </c>
      <c r="Y17" s="35">
        <v>14</v>
      </c>
      <c r="Z17" s="41">
        <v>6.4</v>
      </c>
      <c r="AA17" s="42">
        <v>7.1</v>
      </c>
      <c r="AB17" s="41">
        <v>3.3</v>
      </c>
      <c r="AC17" s="43">
        <v>4.9000000000000004</v>
      </c>
      <c r="AD17" s="49">
        <f t="shared" si="5"/>
        <v>6.75</v>
      </c>
      <c r="AE17" s="50">
        <f t="shared" si="6"/>
        <v>4.0999999999999996</v>
      </c>
      <c r="AG17" s="35">
        <v>14</v>
      </c>
      <c r="AH17" s="36">
        <v>6.9</v>
      </c>
      <c r="AI17" s="37">
        <v>9.1999999999999993</v>
      </c>
      <c r="AJ17" s="36">
        <v>7.7</v>
      </c>
      <c r="AK17" s="38">
        <v>2.5</v>
      </c>
      <c r="AL17" s="49">
        <f t="shared" si="7"/>
        <v>8.0500000000000007</v>
      </c>
      <c r="AM17" s="50">
        <f t="shared" si="8"/>
        <v>5.0999999999999996</v>
      </c>
      <c r="AO17" s="35">
        <v>14</v>
      </c>
      <c r="AP17" s="44">
        <v>26.6</v>
      </c>
      <c r="AQ17" s="45">
        <v>10.199999999999999</v>
      </c>
      <c r="AR17" s="46">
        <v>7.9</v>
      </c>
      <c r="AS17" s="45">
        <v>1.8</v>
      </c>
      <c r="AT17" s="47">
        <v>7.2</v>
      </c>
      <c r="AU17" s="49">
        <f t="shared" si="9"/>
        <v>9.0500000000000007</v>
      </c>
      <c r="AV17" s="50">
        <f t="shared" si="10"/>
        <v>4.5</v>
      </c>
      <c r="AW17" s="50">
        <v>7.3</v>
      </c>
      <c r="AY17" s="35">
        <v>14</v>
      </c>
      <c r="AZ17" s="45">
        <v>7.5</v>
      </c>
      <c r="BA17" s="46">
        <v>12.5</v>
      </c>
      <c r="BB17" s="45">
        <v>6.9</v>
      </c>
      <c r="BC17" s="47">
        <v>5.5</v>
      </c>
      <c r="BD17" s="49">
        <f t="shared" si="11"/>
        <v>10</v>
      </c>
      <c r="BE17" s="50">
        <f t="shared" si="12"/>
        <v>6.2</v>
      </c>
      <c r="BG17" s="35">
        <v>14</v>
      </c>
      <c r="BH17" s="45">
        <v>6</v>
      </c>
      <c r="BI17" s="46">
        <v>9.6</v>
      </c>
      <c r="BJ17" s="45">
        <v>7.9</v>
      </c>
      <c r="BK17" s="47">
        <v>10.1</v>
      </c>
      <c r="BL17" s="49">
        <f t="shared" si="13"/>
        <v>7.8</v>
      </c>
      <c r="BM17" s="50">
        <f t="shared" si="14"/>
        <v>9</v>
      </c>
      <c r="BO17" s="35">
        <v>14</v>
      </c>
      <c r="BP17" s="45">
        <v>7.2</v>
      </c>
      <c r="BQ17" s="46">
        <v>9.6</v>
      </c>
      <c r="BR17" s="45">
        <v>5.8</v>
      </c>
      <c r="BS17" s="47">
        <v>6.7</v>
      </c>
      <c r="BT17" s="49">
        <f t="shared" si="15"/>
        <v>8.4</v>
      </c>
      <c r="BU17" s="50">
        <f t="shared" si="16"/>
        <v>6.25</v>
      </c>
      <c r="BW17" s="35">
        <v>14</v>
      </c>
      <c r="BX17" s="45">
        <v>7.6</v>
      </c>
      <c r="BY17" s="46">
        <v>7.4</v>
      </c>
      <c r="BZ17" s="45">
        <v>6.1</v>
      </c>
      <c r="CA17" s="47">
        <v>18.7</v>
      </c>
      <c r="CB17" s="49">
        <f t="shared" si="17"/>
        <v>7.5</v>
      </c>
      <c r="CC17" s="50">
        <f t="shared" si="18"/>
        <v>12.399999999999999</v>
      </c>
    </row>
    <row r="18" spans="1:81" ht="15.75" thickBot="1" x14ac:dyDescent="0.25">
      <c r="A18" s="14">
        <v>32</v>
      </c>
      <c r="B18" s="48" t="s">
        <v>122</v>
      </c>
      <c r="C18" s="65">
        <v>15</v>
      </c>
      <c r="D18" s="66">
        <v>8.1999999999999993</v>
      </c>
      <c r="E18" s="67">
        <v>8.5</v>
      </c>
      <c r="F18" s="66">
        <v>9.5</v>
      </c>
      <c r="G18" s="68">
        <v>6.1</v>
      </c>
      <c r="H18" s="69">
        <f t="shared" si="0"/>
        <v>8.35</v>
      </c>
      <c r="I18" s="70">
        <f t="shared" si="1"/>
        <v>7.8</v>
      </c>
      <c r="K18" s="65">
        <v>15</v>
      </c>
      <c r="L18" s="66">
        <v>12.2</v>
      </c>
      <c r="M18" s="66">
        <v>0.9</v>
      </c>
      <c r="N18" s="69">
        <f t="shared" si="2"/>
        <v>12.2</v>
      </c>
      <c r="O18" s="70">
        <f t="shared" si="2"/>
        <v>0.9</v>
      </c>
      <c r="Q18" s="65">
        <v>15</v>
      </c>
      <c r="R18" s="66">
        <v>11.6</v>
      </c>
      <c r="S18" s="67">
        <v>8.4</v>
      </c>
      <c r="T18" s="66">
        <v>0.9</v>
      </c>
      <c r="U18" s="68">
        <v>2.1</v>
      </c>
      <c r="V18" s="69">
        <f t="shared" si="3"/>
        <v>10</v>
      </c>
      <c r="W18" s="70">
        <f t="shared" si="4"/>
        <v>1.5</v>
      </c>
      <c r="Y18" s="65">
        <v>15</v>
      </c>
      <c r="Z18" s="71">
        <v>8.6999999999999993</v>
      </c>
      <c r="AA18" s="72">
        <v>6.9</v>
      </c>
      <c r="AB18" s="71">
        <v>1.5</v>
      </c>
      <c r="AC18" s="73">
        <v>1.5</v>
      </c>
      <c r="AD18" s="69">
        <f t="shared" si="5"/>
        <v>7.8</v>
      </c>
      <c r="AE18" s="70">
        <f t="shared" si="6"/>
        <v>1.5</v>
      </c>
      <c r="AG18" s="65">
        <v>15</v>
      </c>
      <c r="AH18" s="66">
        <v>8.3000000000000007</v>
      </c>
      <c r="AI18" s="67">
        <v>8.6999999999999993</v>
      </c>
      <c r="AJ18" s="66">
        <v>7.3</v>
      </c>
      <c r="AK18" s="68">
        <v>6.9</v>
      </c>
      <c r="AL18" s="69">
        <f t="shared" si="7"/>
        <v>8.5</v>
      </c>
      <c r="AM18" s="70">
        <f t="shared" si="8"/>
        <v>7.1</v>
      </c>
      <c r="AO18" s="65">
        <v>15</v>
      </c>
      <c r="AP18" s="74">
        <v>26.7</v>
      </c>
      <c r="AQ18" s="75">
        <v>9.4</v>
      </c>
      <c r="AR18" s="76">
        <v>6.1</v>
      </c>
      <c r="AS18" s="75">
        <v>7.9</v>
      </c>
      <c r="AT18" s="77">
        <v>6.9</v>
      </c>
      <c r="AU18" s="69">
        <f t="shared" si="9"/>
        <v>7.75</v>
      </c>
      <c r="AV18" s="70">
        <f t="shared" si="10"/>
        <v>7.4</v>
      </c>
      <c r="AW18" s="70"/>
      <c r="AY18" s="65">
        <v>15</v>
      </c>
      <c r="AZ18" s="75">
        <v>8.6999999999999993</v>
      </c>
      <c r="BA18" s="76">
        <v>16.600000000000001</v>
      </c>
      <c r="BB18" s="75">
        <v>7.5</v>
      </c>
      <c r="BC18" s="77">
        <v>12.6</v>
      </c>
      <c r="BD18" s="69">
        <f t="shared" si="11"/>
        <v>12.65</v>
      </c>
      <c r="BE18" s="70">
        <f t="shared" si="12"/>
        <v>10.050000000000001</v>
      </c>
      <c r="BG18" s="65">
        <v>15</v>
      </c>
      <c r="BH18" s="75">
        <v>11.7</v>
      </c>
      <c r="BI18" s="76">
        <v>7.2</v>
      </c>
      <c r="BJ18" s="75">
        <v>8.1</v>
      </c>
      <c r="BK18" s="77">
        <v>8.3000000000000007</v>
      </c>
      <c r="BL18" s="69">
        <f t="shared" si="13"/>
        <v>9.4499999999999993</v>
      </c>
      <c r="BM18" s="70">
        <f t="shared" si="14"/>
        <v>8.1999999999999993</v>
      </c>
      <c r="BO18" s="65">
        <v>15</v>
      </c>
      <c r="BP18" s="75">
        <v>8.1999999999999993</v>
      </c>
      <c r="BQ18" s="76">
        <v>13.2</v>
      </c>
      <c r="BR18" s="75">
        <v>8.1999999999999993</v>
      </c>
      <c r="BS18" s="77">
        <v>4.5</v>
      </c>
      <c r="BT18" s="69">
        <f t="shared" si="15"/>
        <v>10.7</v>
      </c>
      <c r="BU18" s="70">
        <f t="shared" si="16"/>
        <v>6.35</v>
      </c>
      <c r="BW18" s="65">
        <v>15</v>
      </c>
      <c r="BX18" s="75">
        <v>8.8000000000000007</v>
      </c>
      <c r="BY18" s="76">
        <v>10.3</v>
      </c>
      <c r="BZ18" s="75">
        <v>11.4</v>
      </c>
      <c r="CA18" s="77">
        <v>13.1</v>
      </c>
      <c r="CB18" s="69">
        <f t="shared" si="17"/>
        <v>9.5500000000000007</v>
      </c>
      <c r="CC18" s="70">
        <f t="shared" si="18"/>
        <v>12.25</v>
      </c>
    </row>
    <row r="20" spans="1:81" ht="15.75" thickBot="1" x14ac:dyDescent="0.3">
      <c r="C20" s="15" t="s">
        <v>142</v>
      </c>
      <c r="K20" s="21" t="s">
        <v>147</v>
      </c>
      <c r="Q20" s="22" t="s">
        <v>148</v>
      </c>
      <c r="Y20" s="23" t="s">
        <v>149</v>
      </c>
      <c r="AG20" s="22" t="s">
        <v>150</v>
      </c>
      <c r="AO20" s="25" t="s">
        <v>151</v>
      </c>
      <c r="AP20" s="25"/>
      <c r="AY20" s="25" t="s">
        <v>167</v>
      </c>
      <c r="BG20" s="25" t="s">
        <v>155</v>
      </c>
      <c r="BO20" s="25" t="s">
        <v>156</v>
      </c>
      <c r="BW20" s="25" t="s">
        <v>157</v>
      </c>
    </row>
    <row r="21" spans="1:81" x14ac:dyDescent="0.25">
      <c r="C21" s="26" t="s">
        <v>160</v>
      </c>
      <c r="D21" s="141" t="s">
        <v>161</v>
      </c>
      <c r="E21" s="142"/>
      <c r="F21" s="143" t="s">
        <v>162</v>
      </c>
      <c r="G21" s="144"/>
      <c r="H21" s="27" t="s">
        <v>163</v>
      </c>
      <c r="I21" s="28" t="s">
        <v>164</v>
      </c>
      <c r="K21" s="29" t="s">
        <v>163</v>
      </c>
      <c r="L21" s="30" t="s">
        <v>161</v>
      </c>
      <c r="M21" s="31" t="s">
        <v>162</v>
      </c>
      <c r="N21" s="27" t="s">
        <v>163</v>
      </c>
      <c r="O21" s="28" t="s">
        <v>164</v>
      </c>
      <c r="Q21" s="29" t="s">
        <v>163</v>
      </c>
      <c r="R21" s="141" t="s">
        <v>161</v>
      </c>
      <c r="S21" s="142"/>
      <c r="T21" s="143" t="s">
        <v>162</v>
      </c>
      <c r="U21" s="144"/>
      <c r="V21" s="27" t="s">
        <v>163</v>
      </c>
      <c r="W21" s="28" t="s">
        <v>164</v>
      </c>
      <c r="Y21" s="26" t="s">
        <v>160</v>
      </c>
      <c r="Z21" s="141" t="s">
        <v>161</v>
      </c>
      <c r="AA21" s="144"/>
      <c r="AB21" s="143" t="s">
        <v>162</v>
      </c>
      <c r="AC21" s="144"/>
      <c r="AD21" s="27" t="s">
        <v>163</v>
      </c>
      <c r="AE21" s="28" t="s">
        <v>164</v>
      </c>
      <c r="AG21" s="26" t="s">
        <v>160</v>
      </c>
      <c r="AH21" s="141" t="s">
        <v>161</v>
      </c>
      <c r="AI21" s="142"/>
      <c r="AJ21" s="143" t="s">
        <v>162</v>
      </c>
      <c r="AK21" s="144"/>
      <c r="AL21" s="27" t="s">
        <v>163</v>
      </c>
      <c r="AM21" s="28" t="s">
        <v>164</v>
      </c>
      <c r="AO21" s="26" t="s">
        <v>160</v>
      </c>
      <c r="AP21" s="32"/>
      <c r="AQ21" s="141" t="s">
        <v>161</v>
      </c>
      <c r="AR21" s="142"/>
      <c r="AS21" s="143" t="s">
        <v>162</v>
      </c>
      <c r="AT21" s="144"/>
      <c r="AU21" s="27" t="s">
        <v>163</v>
      </c>
      <c r="AV21" s="28" t="s">
        <v>164</v>
      </c>
      <c r="AW21" s="28" t="s">
        <v>164</v>
      </c>
      <c r="AY21" s="26" t="s">
        <v>160</v>
      </c>
      <c r="AZ21" s="141" t="s">
        <v>161</v>
      </c>
      <c r="BA21" s="142"/>
      <c r="BB21" s="143" t="s">
        <v>162</v>
      </c>
      <c r="BC21" s="144"/>
      <c r="BD21" s="27" t="s">
        <v>163</v>
      </c>
      <c r="BE21" s="28" t="s">
        <v>164</v>
      </c>
      <c r="BG21" s="26" t="s">
        <v>160</v>
      </c>
      <c r="BH21" s="141" t="s">
        <v>161</v>
      </c>
      <c r="BI21" s="142"/>
      <c r="BJ21" s="143" t="s">
        <v>162</v>
      </c>
      <c r="BK21" s="144"/>
      <c r="BL21" s="27" t="s">
        <v>163</v>
      </c>
      <c r="BM21" s="28" t="s">
        <v>164</v>
      </c>
      <c r="BO21" s="26" t="s">
        <v>160</v>
      </c>
      <c r="BP21" s="141" t="s">
        <v>161</v>
      </c>
      <c r="BQ21" s="142"/>
      <c r="BR21" s="143" t="s">
        <v>162</v>
      </c>
      <c r="BS21" s="144"/>
      <c r="BT21" s="27" t="s">
        <v>163</v>
      </c>
      <c r="BU21" s="28" t="s">
        <v>164</v>
      </c>
      <c r="BW21" s="26" t="s">
        <v>160</v>
      </c>
      <c r="BX21" s="141" t="s">
        <v>161</v>
      </c>
      <c r="BY21" s="142"/>
      <c r="BZ21" s="143" t="s">
        <v>162</v>
      </c>
      <c r="CA21" s="144"/>
      <c r="CB21" s="27" t="s">
        <v>163</v>
      </c>
      <c r="CC21" s="28" t="s">
        <v>164</v>
      </c>
    </row>
    <row r="22" spans="1:81" x14ac:dyDescent="0.2">
      <c r="A22" s="33">
        <v>12</v>
      </c>
      <c r="B22" s="48" t="s">
        <v>122</v>
      </c>
      <c r="C22" s="35">
        <v>2</v>
      </c>
      <c r="D22" s="36">
        <v>11.8</v>
      </c>
      <c r="E22" s="37">
        <v>6.8</v>
      </c>
      <c r="F22" s="36">
        <v>13.8</v>
      </c>
      <c r="G22" s="38">
        <v>14.9</v>
      </c>
      <c r="H22" s="49">
        <f t="shared" ref="H22:H30" si="19">AVERAGE(D22:E22)</f>
        <v>9.3000000000000007</v>
      </c>
      <c r="I22" s="50">
        <f t="shared" ref="I22:I30" si="20">AVERAGE(F22:G22)</f>
        <v>14.350000000000001</v>
      </c>
      <c r="K22" s="35">
        <v>2</v>
      </c>
      <c r="L22" s="36">
        <v>7.2</v>
      </c>
      <c r="M22" s="36">
        <v>1.4</v>
      </c>
      <c r="N22" s="49">
        <f t="shared" ref="N22:O30" si="21">AVERAGE(L22:L22)</f>
        <v>7.2</v>
      </c>
      <c r="O22" s="50">
        <f t="shared" si="21"/>
        <v>1.4</v>
      </c>
      <c r="Q22" s="35">
        <v>2</v>
      </c>
      <c r="R22" s="36">
        <v>7.7</v>
      </c>
      <c r="S22" s="37">
        <v>9.9</v>
      </c>
      <c r="T22" s="36">
        <v>1.8</v>
      </c>
      <c r="U22" s="38">
        <v>0.9</v>
      </c>
      <c r="V22" s="49">
        <f t="shared" ref="V22:V30" si="22">AVERAGE(R22:S22)</f>
        <v>8.8000000000000007</v>
      </c>
      <c r="W22" s="50">
        <f t="shared" ref="W22:W30" si="23">AVERAGE(T22:U22)</f>
        <v>1.35</v>
      </c>
      <c r="Y22" s="35">
        <v>2</v>
      </c>
      <c r="Z22" s="41">
        <v>7.8</v>
      </c>
      <c r="AA22" s="42">
        <v>10.5</v>
      </c>
      <c r="AB22" s="41">
        <v>2.2999999999999998</v>
      </c>
      <c r="AC22" s="43">
        <v>1.6</v>
      </c>
      <c r="AD22" s="49">
        <f t="shared" ref="AD22:AD30" si="24">AVERAGE(Z22:AA22)</f>
        <v>9.15</v>
      </c>
      <c r="AE22" s="50">
        <f t="shared" ref="AE22:AE30" si="25">AVERAGE(AB22:AC22)</f>
        <v>1.95</v>
      </c>
      <c r="AG22" s="35">
        <v>2</v>
      </c>
      <c r="AH22" s="36">
        <v>6.3</v>
      </c>
      <c r="AI22" s="37">
        <v>6</v>
      </c>
      <c r="AJ22" s="36">
        <v>6.5</v>
      </c>
      <c r="AK22" s="38">
        <v>4.9000000000000004</v>
      </c>
      <c r="AL22" s="49">
        <f t="shared" ref="AL22:AL30" si="26">AVERAGE(AH22:AI22)</f>
        <v>6.15</v>
      </c>
      <c r="AM22" s="50">
        <f t="shared" ref="AM22:AM30" si="27">AVERAGE(AJ22:AK22)</f>
        <v>5.7</v>
      </c>
      <c r="AO22" s="35">
        <v>2</v>
      </c>
      <c r="AP22" s="44">
        <v>32.9</v>
      </c>
      <c r="AQ22" s="45">
        <v>11.1</v>
      </c>
      <c r="AR22" s="46">
        <v>6.9</v>
      </c>
      <c r="AS22" s="45">
        <v>4.9000000000000004</v>
      </c>
      <c r="AT22" s="47">
        <v>8.6999999999999993</v>
      </c>
      <c r="AU22" s="49">
        <f t="shared" ref="AU22:AU30" si="28">AVERAGE(AQ22:AR22)</f>
        <v>9</v>
      </c>
      <c r="AV22" s="50">
        <f t="shared" ref="AV22:AV30" si="29">AVERAGE(AS22:AT22)</f>
        <v>6.8</v>
      </c>
      <c r="AW22" s="50">
        <v>8.6999999999999993</v>
      </c>
      <c r="AY22" s="35">
        <v>2</v>
      </c>
      <c r="AZ22" s="45">
        <v>7.5</v>
      </c>
      <c r="BA22" s="46">
        <v>9.1999999999999993</v>
      </c>
      <c r="BB22" s="45">
        <v>9.9</v>
      </c>
      <c r="BC22" s="47">
        <v>11.9</v>
      </c>
      <c r="BD22" s="49">
        <f t="shared" ref="BD22:BD30" si="30">AVERAGE(AZ22:BA22)</f>
        <v>8.35</v>
      </c>
      <c r="BE22" s="50">
        <f t="shared" ref="BE22:BE30" si="31">AVERAGE(BB22:BC22)</f>
        <v>10.9</v>
      </c>
      <c r="BG22" s="35">
        <v>2</v>
      </c>
      <c r="BH22" s="45">
        <v>8.1</v>
      </c>
      <c r="BI22" s="46">
        <v>6.9</v>
      </c>
      <c r="BJ22" s="45">
        <v>9.4</v>
      </c>
      <c r="BK22" s="47">
        <v>8.5</v>
      </c>
      <c r="BL22" s="49">
        <f t="shared" ref="BL22:BL30" si="32">AVERAGE(BH22:BI22)</f>
        <v>7.5</v>
      </c>
      <c r="BM22" s="50">
        <f t="shared" ref="BM22:BM30" si="33">AVERAGE(BJ22:BK22)</f>
        <v>8.9499999999999993</v>
      </c>
      <c r="BO22" s="35">
        <v>2</v>
      </c>
      <c r="BP22" s="45">
        <v>7.7</v>
      </c>
      <c r="BQ22" s="46">
        <v>11.7</v>
      </c>
      <c r="BR22" s="45">
        <v>12.5</v>
      </c>
      <c r="BS22" s="47">
        <v>12.9</v>
      </c>
      <c r="BT22" s="49">
        <f t="shared" ref="BT22:BT30" si="34">AVERAGE(BP22:BQ22)</f>
        <v>9.6999999999999993</v>
      </c>
      <c r="BU22" s="50">
        <f t="shared" ref="BU22:BU30" si="35">AVERAGE(BR22:BS22)</f>
        <v>12.7</v>
      </c>
      <c r="BW22" s="35">
        <v>2</v>
      </c>
      <c r="BX22" s="45">
        <v>12.9</v>
      </c>
      <c r="BY22" s="46">
        <v>8.1</v>
      </c>
      <c r="BZ22" s="45">
        <v>9.1999999999999993</v>
      </c>
      <c r="CA22" s="47">
        <v>7.2</v>
      </c>
      <c r="CB22" s="49">
        <f t="shared" ref="CB22:CB30" si="36">AVERAGE(BX22:BY22)</f>
        <v>10.5</v>
      </c>
      <c r="CC22" s="50">
        <f t="shared" ref="CC22:CC30" si="37">AVERAGE(BZ22:CA22)</f>
        <v>8.1999999999999993</v>
      </c>
    </row>
    <row r="23" spans="1:81" x14ac:dyDescent="0.2">
      <c r="A23" s="33">
        <v>16</v>
      </c>
      <c r="B23" s="48" t="s">
        <v>122</v>
      </c>
      <c r="C23" s="35">
        <v>4</v>
      </c>
      <c r="D23" s="36">
        <v>7.7</v>
      </c>
      <c r="E23" s="37">
        <v>7.9</v>
      </c>
      <c r="F23" s="36">
        <v>6.1</v>
      </c>
      <c r="G23" s="38">
        <v>7.1</v>
      </c>
      <c r="H23" s="49">
        <f t="shared" si="19"/>
        <v>7.8000000000000007</v>
      </c>
      <c r="I23" s="50">
        <f t="shared" si="20"/>
        <v>6.6</v>
      </c>
      <c r="K23" s="35">
        <v>4</v>
      </c>
      <c r="L23" s="36">
        <v>7.8</v>
      </c>
      <c r="M23" s="36">
        <v>1.7</v>
      </c>
      <c r="N23" s="49">
        <f t="shared" si="21"/>
        <v>7.8</v>
      </c>
      <c r="O23" s="50">
        <f t="shared" si="21"/>
        <v>1.7</v>
      </c>
      <c r="Q23" s="35">
        <v>4</v>
      </c>
      <c r="R23" s="36">
        <v>6.4</v>
      </c>
      <c r="S23" s="37">
        <v>7.9</v>
      </c>
      <c r="T23" s="36">
        <v>1.1000000000000001</v>
      </c>
      <c r="U23" s="38">
        <v>1.9</v>
      </c>
      <c r="V23" s="49">
        <f t="shared" si="22"/>
        <v>7.15</v>
      </c>
      <c r="W23" s="50">
        <f t="shared" si="23"/>
        <v>1.5</v>
      </c>
      <c r="Y23" s="35">
        <v>4</v>
      </c>
      <c r="Z23" s="41">
        <v>6.2</v>
      </c>
      <c r="AA23" s="42">
        <v>10.9</v>
      </c>
      <c r="AB23" s="41">
        <v>2.1</v>
      </c>
      <c r="AC23" s="43">
        <v>1.9</v>
      </c>
      <c r="AD23" s="49">
        <f t="shared" si="24"/>
        <v>8.5500000000000007</v>
      </c>
      <c r="AE23" s="50">
        <f t="shared" si="25"/>
        <v>2</v>
      </c>
      <c r="AG23" s="35">
        <v>4</v>
      </c>
      <c r="AH23" s="36">
        <v>6.3</v>
      </c>
      <c r="AI23" s="37">
        <v>6.4</v>
      </c>
      <c r="AJ23" s="36">
        <v>1.1000000000000001</v>
      </c>
      <c r="AK23" s="38">
        <v>1.5</v>
      </c>
      <c r="AL23" s="49">
        <f t="shared" si="26"/>
        <v>6.35</v>
      </c>
      <c r="AM23" s="50">
        <f t="shared" si="27"/>
        <v>1.3</v>
      </c>
      <c r="AO23" s="35">
        <v>4</v>
      </c>
      <c r="AP23" s="44">
        <v>28</v>
      </c>
      <c r="AQ23" s="45">
        <v>6.1</v>
      </c>
      <c r="AR23" s="46">
        <v>6.4</v>
      </c>
      <c r="AS23" s="45">
        <v>6.6</v>
      </c>
      <c r="AT23" s="47">
        <v>5.3</v>
      </c>
      <c r="AU23" s="49">
        <f t="shared" si="28"/>
        <v>6.25</v>
      </c>
      <c r="AV23" s="50">
        <f t="shared" si="29"/>
        <v>5.9499999999999993</v>
      </c>
      <c r="AW23" s="50">
        <v>4.9000000000000004</v>
      </c>
      <c r="AY23" s="35">
        <v>4</v>
      </c>
      <c r="AZ23" s="45">
        <v>6.3</v>
      </c>
      <c r="BA23" s="46">
        <v>6.2</v>
      </c>
      <c r="BB23" s="45">
        <v>4.2</v>
      </c>
      <c r="BC23" s="47">
        <v>10.3</v>
      </c>
      <c r="BD23" s="49">
        <f t="shared" si="30"/>
        <v>6.25</v>
      </c>
      <c r="BE23" s="50">
        <f t="shared" si="31"/>
        <v>7.25</v>
      </c>
      <c r="BG23" s="35">
        <v>4</v>
      </c>
      <c r="BH23" s="45">
        <v>7.3</v>
      </c>
      <c r="BI23" s="46">
        <v>8.6</v>
      </c>
      <c r="BJ23" s="45">
        <v>5.0999999999999996</v>
      </c>
      <c r="BK23" s="47">
        <v>5.5</v>
      </c>
      <c r="BL23" s="49">
        <f t="shared" si="32"/>
        <v>7.9499999999999993</v>
      </c>
      <c r="BM23" s="50">
        <f t="shared" si="33"/>
        <v>5.3</v>
      </c>
      <c r="BO23" s="35">
        <v>4</v>
      </c>
      <c r="BP23" s="45">
        <v>7.3</v>
      </c>
      <c r="BQ23" s="46">
        <v>7.8</v>
      </c>
      <c r="BR23" s="45">
        <v>5.9</v>
      </c>
      <c r="BS23" s="47">
        <v>9.9</v>
      </c>
      <c r="BT23" s="49">
        <f t="shared" si="34"/>
        <v>7.55</v>
      </c>
      <c r="BU23" s="50">
        <f t="shared" si="35"/>
        <v>7.9</v>
      </c>
      <c r="BW23" s="35">
        <v>4</v>
      </c>
      <c r="BX23" s="45">
        <v>8.6999999999999993</v>
      </c>
      <c r="BY23" s="46">
        <v>11.6</v>
      </c>
      <c r="BZ23" s="45">
        <v>7.6</v>
      </c>
      <c r="CA23" s="47">
        <v>11.4</v>
      </c>
      <c r="CB23" s="49">
        <f t="shared" si="36"/>
        <v>10.149999999999999</v>
      </c>
      <c r="CC23" s="50">
        <f t="shared" si="37"/>
        <v>9.5</v>
      </c>
    </row>
    <row r="24" spans="1:81" x14ac:dyDescent="0.2">
      <c r="A24" s="33">
        <v>18</v>
      </c>
      <c r="B24" s="48" t="s">
        <v>122</v>
      </c>
      <c r="C24" s="35">
        <v>5</v>
      </c>
      <c r="D24" s="36">
        <v>12.9</v>
      </c>
      <c r="E24" s="37">
        <v>6.7</v>
      </c>
      <c r="F24" s="36">
        <v>7.3</v>
      </c>
      <c r="G24" s="38">
        <v>8.3000000000000007</v>
      </c>
      <c r="H24" s="49">
        <f t="shared" si="19"/>
        <v>9.8000000000000007</v>
      </c>
      <c r="I24" s="50">
        <f t="shared" si="20"/>
        <v>7.8000000000000007</v>
      </c>
      <c r="K24" s="35">
        <v>5</v>
      </c>
      <c r="L24" s="36">
        <v>6.3</v>
      </c>
      <c r="M24" s="36">
        <v>0.6</v>
      </c>
      <c r="N24" s="49">
        <f t="shared" si="21"/>
        <v>6.3</v>
      </c>
      <c r="O24" s="50">
        <f t="shared" si="21"/>
        <v>0.6</v>
      </c>
      <c r="Q24" s="35">
        <v>5</v>
      </c>
      <c r="R24" s="36">
        <v>6.4</v>
      </c>
      <c r="S24" s="37">
        <v>6.1</v>
      </c>
      <c r="T24" s="36">
        <v>0.4</v>
      </c>
      <c r="U24" s="38">
        <v>0.6</v>
      </c>
      <c r="V24" s="49">
        <f t="shared" si="22"/>
        <v>6.25</v>
      </c>
      <c r="W24" s="50">
        <f t="shared" si="23"/>
        <v>0.5</v>
      </c>
      <c r="Y24" s="35">
        <v>5</v>
      </c>
      <c r="Z24" s="41">
        <v>6.5</v>
      </c>
      <c r="AA24" s="42">
        <v>9.6</v>
      </c>
      <c r="AB24" s="41">
        <v>2.9</v>
      </c>
      <c r="AC24" s="43">
        <v>2.6</v>
      </c>
      <c r="AD24" s="49">
        <f t="shared" si="24"/>
        <v>8.0500000000000007</v>
      </c>
      <c r="AE24" s="50">
        <f t="shared" si="25"/>
        <v>2.75</v>
      </c>
      <c r="AG24" s="35">
        <v>5</v>
      </c>
      <c r="AH24" s="36">
        <v>6.3</v>
      </c>
      <c r="AI24" s="37">
        <v>5.9</v>
      </c>
      <c r="AJ24" s="36">
        <v>3.9</v>
      </c>
      <c r="AK24" s="38">
        <v>3.3</v>
      </c>
      <c r="AL24" s="49">
        <f t="shared" si="26"/>
        <v>6.1</v>
      </c>
      <c r="AM24" s="50">
        <f t="shared" si="27"/>
        <v>3.5999999999999996</v>
      </c>
      <c r="AO24" s="35">
        <v>5</v>
      </c>
      <c r="AP24" s="44">
        <v>27</v>
      </c>
      <c r="AQ24" s="45">
        <v>5.7</v>
      </c>
      <c r="AR24" s="46">
        <v>6.4</v>
      </c>
      <c r="AS24" s="45">
        <v>6.7</v>
      </c>
      <c r="AT24" s="47">
        <v>3.4</v>
      </c>
      <c r="AU24" s="49">
        <f t="shared" si="28"/>
        <v>6.0500000000000007</v>
      </c>
      <c r="AV24" s="50">
        <f t="shared" si="29"/>
        <v>5.05</v>
      </c>
      <c r="AW24" s="50"/>
      <c r="AY24" s="35">
        <v>5</v>
      </c>
      <c r="AZ24" s="45">
        <v>13.1</v>
      </c>
      <c r="BA24" s="46">
        <v>11.9</v>
      </c>
      <c r="BB24" s="45">
        <v>9.8000000000000007</v>
      </c>
      <c r="BC24" s="47">
        <v>7.2</v>
      </c>
      <c r="BD24" s="49">
        <f t="shared" si="30"/>
        <v>12.5</v>
      </c>
      <c r="BE24" s="50">
        <f t="shared" si="31"/>
        <v>8.5</v>
      </c>
      <c r="BG24" s="35">
        <v>5</v>
      </c>
      <c r="BH24" s="45">
        <v>13.5</v>
      </c>
      <c r="BI24" s="46">
        <v>6.9</v>
      </c>
      <c r="BJ24" s="45">
        <v>6.5</v>
      </c>
      <c r="BK24" s="47">
        <v>6.8</v>
      </c>
      <c r="BL24" s="49">
        <f t="shared" si="32"/>
        <v>10.199999999999999</v>
      </c>
      <c r="BM24" s="50">
        <f t="shared" si="33"/>
        <v>6.65</v>
      </c>
      <c r="BO24" s="35">
        <v>5</v>
      </c>
      <c r="BP24" s="45">
        <v>8.1</v>
      </c>
      <c r="BQ24" s="46">
        <v>12.5</v>
      </c>
      <c r="BR24" s="45">
        <v>5.8</v>
      </c>
      <c r="BS24" s="47">
        <v>4.9000000000000004</v>
      </c>
      <c r="BT24" s="49">
        <f t="shared" si="34"/>
        <v>10.3</v>
      </c>
      <c r="BU24" s="50">
        <f t="shared" si="35"/>
        <v>5.35</v>
      </c>
      <c r="BW24" s="35">
        <v>5</v>
      </c>
      <c r="BX24" s="45">
        <v>8.6</v>
      </c>
      <c r="BY24" s="46">
        <v>9.3000000000000007</v>
      </c>
      <c r="BZ24" s="45">
        <v>5.3</v>
      </c>
      <c r="CA24" s="47">
        <v>6.1</v>
      </c>
      <c r="CB24" s="49">
        <f t="shared" si="36"/>
        <v>8.9499999999999993</v>
      </c>
      <c r="CC24" s="50">
        <f t="shared" si="37"/>
        <v>5.6999999999999993</v>
      </c>
    </row>
    <row r="25" spans="1:81" x14ac:dyDescent="0.2">
      <c r="A25" s="33">
        <v>34</v>
      </c>
      <c r="B25" s="48" t="s">
        <v>122</v>
      </c>
      <c r="C25" s="35">
        <v>8</v>
      </c>
      <c r="D25" s="36">
        <v>10.3</v>
      </c>
      <c r="E25" s="37">
        <v>9.1999999999999993</v>
      </c>
      <c r="F25" s="36">
        <v>9.8000000000000007</v>
      </c>
      <c r="G25" s="38">
        <v>16.899999999999999</v>
      </c>
      <c r="H25" s="49">
        <f t="shared" si="19"/>
        <v>9.75</v>
      </c>
      <c r="I25" s="50">
        <f t="shared" si="20"/>
        <v>13.35</v>
      </c>
      <c r="K25" s="35">
        <v>8</v>
      </c>
      <c r="L25" s="36">
        <v>6.2</v>
      </c>
      <c r="M25" s="36">
        <v>0.9</v>
      </c>
      <c r="N25" s="49">
        <f t="shared" si="21"/>
        <v>6.2</v>
      </c>
      <c r="O25" s="50">
        <f t="shared" si="21"/>
        <v>0.9</v>
      </c>
      <c r="Q25" s="35">
        <v>8</v>
      </c>
      <c r="R25" s="36">
        <v>6.2</v>
      </c>
      <c r="S25" s="37">
        <v>6.6</v>
      </c>
      <c r="T25" s="36">
        <v>2.1</v>
      </c>
      <c r="U25" s="38">
        <v>1.1000000000000001</v>
      </c>
      <c r="V25" s="49">
        <f t="shared" si="22"/>
        <v>6.4</v>
      </c>
      <c r="W25" s="50">
        <f t="shared" si="23"/>
        <v>1.6</v>
      </c>
      <c r="Y25" s="35">
        <v>8</v>
      </c>
      <c r="Z25" s="41">
        <v>10.199999999999999</v>
      </c>
      <c r="AA25" s="42">
        <v>7.9</v>
      </c>
      <c r="AB25" s="41">
        <v>1.5</v>
      </c>
      <c r="AC25" s="43">
        <v>1.7</v>
      </c>
      <c r="AD25" s="49">
        <f t="shared" si="24"/>
        <v>9.0500000000000007</v>
      </c>
      <c r="AE25" s="50">
        <f t="shared" si="25"/>
        <v>1.6</v>
      </c>
      <c r="AG25" s="35">
        <v>8</v>
      </c>
      <c r="AH25" s="36">
        <v>6.9</v>
      </c>
      <c r="AI25" s="37">
        <v>6.2</v>
      </c>
      <c r="AJ25" s="36">
        <v>1.4</v>
      </c>
      <c r="AK25" s="38">
        <v>5.7</v>
      </c>
      <c r="AL25" s="49">
        <f t="shared" si="26"/>
        <v>6.5500000000000007</v>
      </c>
      <c r="AM25" s="50">
        <f t="shared" si="27"/>
        <v>3.55</v>
      </c>
      <c r="AO25" s="35">
        <v>8</v>
      </c>
      <c r="AP25" s="44">
        <v>26.6</v>
      </c>
      <c r="AQ25" s="45">
        <v>7.9</v>
      </c>
      <c r="AR25" s="46">
        <v>7.1</v>
      </c>
      <c r="AS25" s="45">
        <v>2.5</v>
      </c>
      <c r="AT25" s="47">
        <v>8.4</v>
      </c>
      <c r="AU25" s="49">
        <f t="shared" si="28"/>
        <v>7.5</v>
      </c>
      <c r="AV25" s="50">
        <f t="shared" si="29"/>
        <v>5.45</v>
      </c>
      <c r="AW25" s="50">
        <v>3.7</v>
      </c>
      <c r="AY25" s="35">
        <v>8</v>
      </c>
      <c r="AZ25" s="45">
        <v>7.5</v>
      </c>
      <c r="BA25" s="46">
        <v>7</v>
      </c>
      <c r="BB25" s="45">
        <v>4.2</v>
      </c>
      <c r="BC25" s="47">
        <v>11.7</v>
      </c>
      <c r="BD25" s="49">
        <f t="shared" si="30"/>
        <v>7.25</v>
      </c>
      <c r="BE25" s="50">
        <f t="shared" si="31"/>
        <v>7.9499999999999993</v>
      </c>
      <c r="BG25" s="35">
        <v>8</v>
      </c>
      <c r="BH25" s="45">
        <v>7.3</v>
      </c>
      <c r="BI25" s="46">
        <v>6.9</v>
      </c>
      <c r="BJ25" s="45">
        <v>3.7</v>
      </c>
      <c r="BK25" s="47">
        <v>6.5</v>
      </c>
      <c r="BL25" s="49">
        <f t="shared" si="32"/>
        <v>7.1</v>
      </c>
      <c r="BM25" s="50">
        <f t="shared" si="33"/>
        <v>5.0999999999999996</v>
      </c>
      <c r="BO25" s="35">
        <v>8</v>
      </c>
      <c r="BP25" s="45">
        <v>13.5</v>
      </c>
      <c r="BQ25" s="46">
        <v>14.5</v>
      </c>
      <c r="BR25" s="45">
        <v>6.2</v>
      </c>
      <c r="BS25" s="47">
        <v>10.199999999999999</v>
      </c>
      <c r="BT25" s="49">
        <f t="shared" si="34"/>
        <v>14</v>
      </c>
      <c r="BU25" s="50">
        <f t="shared" si="35"/>
        <v>8.1999999999999993</v>
      </c>
      <c r="BW25" s="35">
        <v>8</v>
      </c>
      <c r="BX25" s="45">
        <v>7.1</v>
      </c>
      <c r="BY25" s="46">
        <v>6.9</v>
      </c>
      <c r="BZ25" s="45">
        <v>7.2</v>
      </c>
      <c r="CA25" s="47">
        <v>4.3</v>
      </c>
      <c r="CB25" s="49">
        <f t="shared" si="36"/>
        <v>7</v>
      </c>
      <c r="CC25" s="50">
        <f t="shared" si="37"/>
        <v>5.75</v>
      </c>
    </row>
    <row r="26" spans="1:81" x14ac:dyDescent="0.2">
      <c r="A26" s="51">
        <v>36</v>
      </c>
      <c r="B26" s="48" t="s">
        <v>122</v>
      </c>
      <c r="C26" s="35">
        <v>9</v>
      </c>
      <c r="D26" s="36">
        <v>7.3</v>
      </c>
      <c r="E26" s="37">
        <v>6.3</v>
      </c>
      <c r="F26" s="36">
        <v>6.5</v>
      </c>
      <c r="G26" s="38">
        <v>7.1</v>
      </c>
      <c r="H26" s="49">
        <f t="shared" si="19"/>
        <v>6.8</v>
      </c>
      <c r="I26" s="50">
        <f t="shared" si="20"/>
        <v>6.8</v>
      </c>
      <c r="K26" s="35">
        <v>9</v>
      </c>
      <c r="L26" s="36">
        <v>8.8000000000000007</v>
      </c>
      <c r="M26" s="36">
        <v>1.6</v>
      </c>
      <c r="N26" s="49">
        <f t="shared" si="21"/>
        <v>8.8000000000000007</v>
      </c>
      <c r="O26" s="50">
        <f t="shared" si="21"/>
        <v>1.6</v>
      </c>
      <c r="Q26" s="35">
        <v>9</v>
      </c>
      <c r="R26" s="36">
        <v>6.9</v>
      </c>
      <c r="S26" s="37">
        <v>6.3</v>
      </c>
      <c r="T26" s="36">
        <v>1.3</v>
      </c>
      <c r="U26" s="38">
        <v>1.4</v>
      </c>
      <c r="V26" s="49">
        <f t="shared" si="22"/>
        <v>6.6</v>
      </c>
      <c r="W26" s="50">
        <f t="shared" si="23"/>
        <v>1.35</v>
      </c>
      <c r="Y26" s="35">
        <v>9</v>
      </c>
      <c r="Z26" s="41">
        <v>7.2</v>
      </c>
      <c r="AA26" s="42">
        <v>6.1</v>
      </c>
      <c r="AB26" s="41">
        <v>4.5999999999999996</v>
      </c>
      <c r="AC26" s="43">
        <v>2.8</v>
      </c>
      <c r="AD26" s="49">
        <f t="shared" si="24"/>
        <v>6.65</v>
      </c>
      <c r="AE26" s="50">
        <f t="shared" si="25"/>
        <v>3.6999999999999997</v>
      </c>
      <c r="AG26" s="35">
        <v>9</v>
      </c>
      <c r="AH26" s="36">
        <v>6.5</v>
      </c>
      <c r="AI26" s="37">
        <v>7.4</v>
      </c>
      <c r="AJ26" s="36">
        <v>1.2</v>
      </c>
      <c r="AK26" s="38">
        <v>3.4</v>
      </c>
      <c r="AL26" s="49">
        <f t="shared" si="26"/>
        <v>6.95</v>
      </c>
      <c r="AM26" s="50">
        <f t="shared" si="27"/>
        <v>2.2999999999999998</v>
      </c>
      <c r="AO26" s="35">
        <v>9</v>
      </c>
      <c r="AP26" s="44">
        <v>26.8</v>
      </c>
      <c r="AQ26" s="45">
        <v>6.2</v>
      </c>
      <c r="AR26" s="46">
        <v>6.2</v>
      </c>
      <c r="AS26" s="45">
        <v>6.5</v>
      </c>
      <c r="AT26" s="47">
        <v>2.9</v>
      </c>
      <c r="AU26" s="49">
        <f t="shared" si="28"/>
        <v>6.2</v>
      </c>
      <c r="AV26" s="50">
        <f t="shared" si="29"/>
        <v>4.7</v>
      </c>
      <c r="AW26" s="50">
        <v>5.3</v>
      </c>
      <c r="AY26" s="35">
        <v>9</v>
      </c>
      <c r="AZ26" s="45">
        <v>10.9</v>
      </c>
      <c r="BA26" s="46">
        <v>6.3</v>
      </c>
      <c r="BB26" s="45">
        <v>4</v>
      </c>
      <c r="BC26" s="47">
        <v>2.8</v>
      </c>
      <c r="BD26" s="49">
        <f t="shared" si="30"/>
        <v>8.6</v>
      </c>
      <c r="BE26" s="50">
        <f t="shared" si="31"/>
        <v>3.4</v>
      </c>
      <c r="BG26" s="35">
        <v>9</v>
      </c>
      <c r="BH26" s="45">
        <v>7.8</v>
      </c>
      <c r="BI26" s="46">
        <v>8.1999999999999993</v>
      </c>
      <c r="BJ26" s="45">
        <v>7.7</v>
      </c>
      <c r="BK26" s="47">
        <v>10.9</v>
      </c>
      <c r="BL26" s="49">
        <f t="shared" si="32"/>
        <v>8</v>
      </c>
      <c r="BM26" s="50">
        <f t="shared" si="33"/>
        <v>9.3000000000000007</v>
      </c>
      <c r="BO26" s="35">
        <v>9</v>
      </c>
      <c r="BP26" s="45">
        <v>7.7</v>
      </c>
      <c r="BQ26" s="46">
        <v>6.7</v>
      </c>
      <c r="BR26" s="45">
        <v>10.6</v>
      </c>
      <c r="BS26" s="47">
        <v>8.9</v>
      </c>
      <c r="BT26" s="49">
        <f t="shared" si="34"/>
        <v>7.2</v>
      </c>
      <c r="BU26" s="50">
        <f t="shared" si="35"/>
        <v>9.75</v>
      </c>
      <c r="BW26" s="35">
        <v>9</v>
      </c>
      <c r="BX26" s="45">
        <v>7.9</v>
      </c>
      <c r="BY26" s="46">
        <v>14.9</v>
      </c>
      <c r="BZ26" s="45">
        <v>10.199999999999999</v>
      </c>
      <c r="CA26" s="47">
        <v>9.1999999999999993</v>
      </c>
      <c r="CB26" s="49">
        <f t="shared" si="36"/>
        <v>11.4</v>
      </c>
      <c r="CC26" s="50">
        <f t="shared" si="37"/>
        <v>9.6999999999999993</v>
      </c>
    </row>
    <row r="27" spans="1:81" x14ac:dyDescent="0.2">
      <c r="A27" s="14">
        <v>28</v>
      </c>
      <c r="B27" s="48" t="s">
        <v>122</v>
      </c>
      <c r="C27" s="35">
        <v>11</v>
      </c>
      <c r="D27" s="36">
        <v>9.4</v>
      </c>
      <c r="E27" s="37">
        <v>8.1999999999999993</v>
      </c>
      <c r="F27" s="36">
        <v>7.5</v>
      </c>
      <c r="G27" s="38">
        <v>11.7</v>
      </c>
      <c r="H27" s="49">
        <f t="shared" si="19"/>
        <v>8.8000000000000007</v>
      </c>
      <c r="I27" s="50">
        <f t="shared" si="20"/>
        <v>9.6</v>
      </c>
      <c r="K27" s="35">
        <v>11</v>
      </c>
      <c r="L27" s="36">
        <v>13.5</v>
      </c>
      <c r="M27" s="36">
        <v>0.6</v>
      </c>
      <c r="N27" s="49">
        <f t="shared" si="21"/>
        <v>13.5</v>
      </c>
      <c r="O27" s="50">
        <f t="shared" si="21"/>
        <v>0.6</v>
      </c>
      <c r="Q27" s="35">
        <v>11</v>
      </c>
      <c r="R27" s="36">
        <v>11.6</v>
      </c>
      <c r="S27" s="37">
        <v>9.9</v>
      </c>
      <c r="T27" s="36">
        <v>0.9</v>
      </c>
      <c r="U27" s="38">
        <v>1.3</v>
      </c>
      <c r="V27" s="49">
        <f t="shared" si="22"/>
        <v>10.75</v>
      </c>
      <c r="W27" s="50">
        <f t="shared" si="23"/>
        <v>1.1000000000000001</v>
      </c>
      <c r="Y27" s="35">
        <v>11</v>
      </c>
      <c r="Z27" s="41">
        <v>7.3</v>
      </c>
      <c r="AA27" s="42">
        <v>9.1999999999999993</v>
      </c>
      <c r="AB27" s="41">
        <v>1.7</v>
      </c>
      <c r="AC27" s="43">
        <v>5.5</v>
      </c>
      <c r="AD27" s="49">
        <f t="shared" si="24"/>
        <v>8.25</v>
      </c>
      <c r="AE27" s="50">
        <f t="shared" si="25"/>
        <v>3.6</v>
      </c>
      <c r="AG27" s="35">
        <v>11</v>
      </c>
      <c r="AH27" s="36">
        <v>8.3000000000000007</v>
      </c>
      <c r="AI27" s="37">
        <v>8.8000000000000007</v>
      </c>
      <c r="AJ27" s="36">
        <v>3.3</v>
      </c>
      <c r="AK27" s="38">
        <v>4.8</v>
      </c>
      <c r="AL27" s="49">
        <f t="shared" si="26"/>
        <v>8.5500000000000007</v>
      </c>
      <c r="AM27" s="50">
        <f t="shared" si="27"/>
        <v>4.05</v>
      </c>
      <c r="AO27" s="35">
        <v>11</v>
      </c>
      <c r="AP27" s="44">
        <v>25.3</v>
      </c>
      <c r="AQ27" s="45">
        <v>10.9</v>
      </c>
      <c r="AR27" s="46">
        <v>6.7</v>
      </c>
      <c r="AS27" s="45">
        <v>2.2000000000000002</v>
      </c>
      <c r="AT27" s="47">
        <v>2.2999999999999998</v>
      </c>
      <c r="AU27" s="49">
        <f t="shared" si="28"/>
        <v>8.8000000000000007</v>
      </c>
      <c r="AV27" s="50">
        <f t="shared" si="29"/>
        <v>2.25</v>
      </c>
      <c r="AW27" s="50">
        <v>5.4</v>
      </c>
      <c r="AY27" s="35">
        <v>11</v>
      </c>
      <c r="AZ27" s="45">
        <v>6.9</v>
      </c>
      <c r="BA27" s="46">
        <v>6.2</v>
      </c>
      <c r="BB27" s="45">
        <v>4.9000000000000004</v>
      </c>
      <c r="BC27" s="47">
        <v>5.2</v>
      </c>
      <c r="BD27" s="49">
        <f t="shared" si="30"/>
        <v>6.5500000000000007</v>
      </c>
      <c r="BE27" s="50">
        <f t="shared" si="31"/>
        <v>5.0500000000000007</v>
      </c>
      <c r="BG27" s="35">
        <v>11</v>
      </c>
      <c r="BH27" s="45">
        <v>6.7</v>
      </c>
      <c r="BI27" s="46">
        <v>6.4</v>
      </c>
      <c r="BJ27" s="45">
        <v>7.9</v>
      </c>
      <c r="BK27" s="47">
        <v>4.5</v>
      </c>
      <c r="BL27" s="49">
        <f t="shared" si="32"/>
        <v>6.5500000000000007</v>
      </c>
      <c r="BM27" s="50">
        <f t="shared" si="33"/>
        <v>6.2</v>
      </c>
      <c r="BO27" s="35">
        <v>11</v>
      </c>
      <c r="BP27" s="45">
        <v>9.9</v>
      </c>
      <c r="BQ27" s="46">
        <v>8.8000000000000007</v>
      </c>
      <c r="BR27" s="45">
        <v>8.5</v>
      </c>
      <c r="BS27" s="47">
        <v>8.6</v>
      </c>
      <c r="BT27" s="49">
        <f t="shared" si="34"/>
        <v>9.3500000000000014</v>
      </c>
      <c r="BU27" s="50">
        <f t="shared" si="35"/>
        <v>8.5500000000000007</v>
      </c>
      <c r="BW27" s="35">
        <v>11</v>
      </c>
      <c r="BX27" s="45">
        <v>7.2</v>
      </c>
      <c r="BY27" s="46">
        <v>12.9</v>
      </c>
      <c r="BZ27" s="45">
        <v>6.9</v>
      </c>
      <c r="CA27" s="47">
        <v>10.6</v>
      </c>
      <c r="CB27" s="49">
        <f t="shared" si="36"/>
        <v>10.050000000000001</v>
      </c>
      <c r="CC27" s="50">
        <f t="shared" si="37"/>
        <v>8.75</v>
      </c>
    </row>
    <row r="28" spans="1:81" x14ac:dyDescent="0.2">
      <c r="A28" s="14">
        <v>30</v>
      </c>
      <c r="B28" s="48" t="s">
        <v>122</v>
      </c>
      <c r="C28" s="35">
        <v>13</v>
      </c>
      <c r="D28" s="36">
        <v>8.9</v>
      </c>
      <c r="E28" s="37">
        <v>10.3</v>
      </c>
      <c r="F28" s="36">
        <v>6.6</v>
      </c>
      <c r="G28" s="38">
        <v>6.6</v>
      </c>
      <c r="H28" s="49">
        <f t="shared" si="19"/>
        <v>9.6000000000000014</v>
      </c>
      <c r="I28" s="50">
        <f t="shared" si="20"/>
        <v>6.6</v>
      </c>
      <c r="K28" s="35">
        <v>13</v>
      </c>
      <c r="L28" s="36">
        <v>6.4</v>
      </c>
      <c r="M28" s="36">
        <v>0.9</v>
      </c>
      <c r="N28" s="49">
        <f t="shared" si="21"/>
        <v>6.4</v>
      </c>
      <c r="O28" s="50">
        <f t="shared" si="21"/>
        <v>0.9</v>
      </c>
      <c r="Q28" s="35">
        <v>13</v>
      </c>
      <c r="R28" s="36">
        <v>7.1</v>
      </c>
      <c r="S28" s="37">
        <v>11.2</v>
      </c>
      <c r="T28" s="36">
        <v>1.6</v>
      </c>
      <c r="U28" s="38">
        <v>0.7</v>
      </c>
      <c r="V28" s="49">
        <f t="shared" si="22"/>
        <v>9.1499999999999986</v>
      </c>
      <c r="W28" s="50">
        <f t="shared" si="23"/>
        <v>1.1499999999999999</v>
      </c>
      <c r="Y28" s="35">
        <v>13</v>
      </c>
      <c r="Z28" s="41">
        <v>6.4</v>
      </c>
      <c r="AA28" s="42">
        <v>6.1</v>
      </c>
      <c r="AB28" s="41">
        <v>1.6</v>
      </c>
      <c r="AC28" s="43">
        <v>1.1000000000000001</v>
      </c>
      <c r="AD28" s="49">
        <f t="shared" si="24"/>
        <v>6.25</v>
      </c>
      <c r="AE28" s="50">
        <f t="shared" si="25"/>
        <v>1.35</v>
      </c>
      <c r="AG28" s="35">
        <v>13</v>
      </c>
      <c r="AH28" s="36">
        <v>7.8</v>
      </c>
      <c r="AI28" s="37">
        <v>10.3</v>
      </c>
      <c r="AJ28" s="36">
        <v>4.5999999999999996</v>
      </c>
      <c r="AK28" s="38">
        <v>3.7</v>
      </c>
      <c r="AL28" s="49">
        <f t="shared" si="26"/>
        <v>9.0500000000000007</v>
      </c>
      <c r="AM28" s="50">
        <f t="shared" si="27"/>
        <v>4.1500000000000004</v>
      </c>
      <c r="AO28" s="35">
        <v>13</v>
      </c>
      <c r="AP28" s="44">
        <v>26</v>
      </c>
      <c r="AQ28" s="45">
        <v>9.6</v>
      </c>
      <c r="AR28" s="46">
        <v>8.5</v>
      </c>
      <c r="AS28" s="45">
        <v>4.8</v>
      </c>
      <c r="AT28" s="47">
        <v>9.1999999999999993</v>
      </c>
      <c r="AU28" s="49">
        <f t="shared" si="28"/>
        <v>9.0500000000000007</v>
      </c>
      <c r="AV28" s="50">
        <f t="shared" si="29"/>
        <v>7</v>
      </c>
      <c r="AW28" s="50"/>
      <c r="AY28" s="35">
        <v>13</v>
      </c>
      <c r="AZ28" s="45">
        <v>7.9</v>
      </c>
      <c r="BA28" s="46">
        <v>12.9</v>
      </c>
      <c r="BB28" s="45">
        <v>4.0999999999999996</v>
      </c>
      <c r="BC28" s="47">
        <v>12.9</v>
      </c>
      <c r="BD28" s="49">
        <f t="shared" si="30"/>
        <v>10.4</v>
      </c>
      <c r="BE28" s="50">
        <f t="shared" si="31"/>
        <v>8.5</v>
      </c>
      <c r="BG28" s="35">
        <v>13</v>
      </c>
      <c r="BH28" s="45">
        <v>9.8000000000000007</v>
      </c>
      <c r="BI28" s="46">
        <v>6.3</v>
      </c>
      <c r="BJ28" s="45">
        <v>3.9</v>
      </c>
      <c r="BK28" s="47">
        <v>4.5</v>
      </c>
      <c r="BL28" s="49">
        <f t="shared" si="32"/>
        <v>8.0500000000000007</v>
      </c>
      <c r="BM28" s="50">
        <f t="shared" si="33"/>
        <v>4.2</v>
      </c>
      <c r="BO28" s="35">
        <v>13</v>
      </c>
      <c r="BP28" s="45">
        <v>10.6</v>
      </c>
      <c r="BQ28" s="46">
        <v>7.4</v>
      </c>
      <c r="BR28" s="45">
        <v>6.2</v>
      </c>
      <c r="BS28" s="47">
        <v>5.8</v>
      </c>
      <c r="BT28" s="49">
        <f t="shared" si="34"/>
        <v>9</v>
      </c>
      <c r="BU28" s="50">
        <f t="shared" si="35"/>
        <v>6</v>
      </c>
      <c r="BW28" s="35">
        <v>13</v>
      </c>
      <c r="BX28" s="45">
        <v>9.1999999999999993</v>
      </c>
      <c r="BY28" s="46">
        <v>14.5</v>
      </c>
      <c r="BZ28" s="45">
        <v>10.199999999999999</v>
      </c>
      <c r="CA28" s="47">
        <v>9.3000000000000007</v>
      </c>
      <c r="CB28" s="49">
        <f t="shared" si="36"/>
        <v>11.85</v>
      </c>
      <c r="CC28" s="50">
        <f t="shared" si="37"/>
        <v>9.75</v>
      </c>
    </row>
    <row r="29" spans="1:81" x14ac:dyDescent="0.2">
      <c r="A29" s="14">
        <v>31</v>
      </c>
      <c r="B29" s="48" t="s">
        <v>122</v>
      </c>
      <c r="C29" s="35">
        <v>14</v>
      </c>
      <c r="D29" s="36">
        <v>11.2</v>
      </c>
      <c r="E29" s="37">
        <v>7.3</v>
      </c>
      <c r="F29" s="36">
        <v>6.9</v>
      </c>
      <c r="G29" s="38">
        <v>9.5</v>
      </c>
      <c r="H29" s="49">
        <f t="shared" si="19"/>
        <v>9.25</v>
      </c>
      <c r="I29" s="50">
        <f t="shared" si="20"/>
        <v>8.1999999999999993</v>
      </c>
      <c r="K29" s="35">
        <v>14</v>
      </c>
      <c r="L29" s="36">
        <v>7.2</v>
      </c>
      <c r="M29" s="36">
        <v>1.1000000000000001</v>
      </c>
      <c r="N29" s="49">
        <f t="shared" si="21"/>
        <v>7.2</v>
      </c>
      <c r="O29" s="50">
        <f t="shared" si="21"/>
        <v>1.1000000000000001</v>
      </c>
      <c r="Q29" s="35">
        <v>14</v>
      </c>
      <c r="R29" s="36">
        <v>6.1</v>
      </c>
      <c r="S29" s="37">
        <v>6.3</v>
      </c>
      <c r="T29" s="36">
        <v>3.2</v>
      </c>
      <c r="U29" s="38">
        <v>3.9</v>
      </c>
      <c r="V29" s="49">
        <f t="shared" si="22"/>
        <v>6.1999999999999993</v>
      </c>
      <c r="W29" s="50">
        <f t="shared" si="23"/>
        <v>3.55</v>
      </c>
      <c r="Y29" s="35">
        <v>14</v>
      </c>
      <c r="Z29" s="41">
        <v>6.4</v>
      </c>
      <c r="AA29" s="42">
        <v>7.1</v>
      </c>
      <c r="AB29" s="41">
        <v>3.3</v>
      </c>
      <c r="AC29" s="43">
        <v>4.9000000000000004</v>
      </c>
      <c r="AD29" s="49">
        <f t="shared" si="24"/>
        <v>6.75</v>
      </c>
      <c r="AE29" s="50">
        <f t="shared" si="25"/>
        <v>4.0999999999999996</v>
      </c>
      <c r="AG29" s="35">
        <v>14</v>
      </c>
      <c r="AH29" s="36">
        <v>6.9</v>
      </c>
      <c r="AI29" s="37">
        <v>9.1999999999999993</v>
      </c>
      <c r="AJ29" s="36">
        <v>7.7</v>
      </c>
      <c r="AK29" s="38">
        <v>2.5</v>
      </c>
      <c r="AL29" s="49">
        <f t="shared" si="26"/>
        <v>8.0500000000000007</v>
      </c>
      <c r="AM29" s="50">
        <f t="shared" si="27"/>
        <v>5.0999999999999996</v>
      </c>
      <c r="AO29" s="35">
        <v>14</v>
      </c>
      <c r="AP29" s="44">
        <v>26.6</v>
      </c>
      <c r="AQ29" s="45">
        <v>10.199999999999999</v>
      </c>
      <c r="AR29" s="46">
        <v>7.9</v>
      </c>
      <c r="AS29" s="45">
        <v>1.8</v>
      </c>
      <c r="AT29" s="47">
        <v>7.2</v>
      </c>
      <c r="AU29" s="49">
        <f t="shared" si="28"/>
        <v>9.0500000000000007</v>
      </c>
      <c r="AV29" s="50">
        <f t="shared" si="29"/>
        <v>4.5</v>
      </c>
      <c r="AW29" s="50">
        <v>7.3</v>
      </c>
      <c r="AY29" s="35">
        <v>14</v>
      </c>
      <c r="AZ29" s="45">
        <v>7.5</v>
      </c>
      <c r="BA29" s="46">
        <v>12.5</v>
      </c>
      <c r="BB29" s="45">
        <v>6.9</v>
      </c>
      <c r="BC29" s="47">
        <v>5.5</v>
      </c>
      <c r="BD29" s="49">
        <f t="shared" si="30"/>
        <v>10</v>
      </c>
      <c r="BE29" s="50">
        <f t="shared" si="31"/>
        <v>6.2</v>
      </c>
      <c r="BG29" s="35">
        <v>14</v>
      </c>
      <c r="BH29" s="45">
        <v>6</v>
      </c>
      <c r="BI29" s="46">
        <v>9.6</v>
      </c>
      <c r="BJ29" s="45">
        <v>7.9</v>
      </c>
      <c r="BK29" s="47">
        <v>10.1</v>
      </c>
      <c r="BL29" s="49">
        <f t="shared" si="32"/>
        <v>7.8</v>
      </c>
      <c r="BM29" s="50">
        <f t="shared" si="33"/>
        <v>9</v>
      </c>
      <c r="BO29" s="35">
        <v>14</v>
      </c>
      <c r="BP29" s="45">
        <v>7.2</v>
      </c>
      <c r="BQ29" s="46">
        <v>9.6</v>
      </c>
      <c r="BR29" s="45">
        <v>5.8</v>
      </c>
      <c r="BS29" s="47">
        <v>6.7</v>
      </c>
      <c r="BT29" s="49">
        <f t="shared" si="34"/>
        <v>8.4</v>
      </c>
      <c r="BU29" s="50">
        <f t="shared" si="35"/>
        <v>6.25</v>
      </c>
      <c r="BW29" s="35">
        <v>14</v>
      </c>
      <c r="BX29" s="45">
        <v>7.6</v>
      </c>
      <c r="BY29" s="46">
        <v>7.4</v>
      </c>
      <c r="BZ29" s="45">
        <v>6.1</v>
      </c>
      <c r="CA29" s="47">
        <v>18.7</v>
      </c>
      <c r="CB29" s="49">
        <f t="shared" si="36"/>
        <v>7.5</v>
      </c>
      <c r="CC29" s="50">
        <f t="shared" si="37"/>
        <v>12.399999999999999</v>
      </c>
    </row>
    <row r="30" spans="1:81" ht="15.75" thickBot="1" x14ac:dyDescent="0.25">
      <c r="A30" s="14">
        <v>32</v>
      </c>
      <c r="B30" s="48" t="s">
        <v>122</v>
      </c>
      <c r="C30" s="65">
        <v>15</v>
      </c>
      <c r="D30" s="66">
        <v>8.1999999999999993</v>
      </c>
      <c r="E30" s="67">
        <v>8.5</v>
      </c>
      <c r="F30" s="66">
        <v>9.5</v>
      </c>
      <c r="G30" s="68">
        <v>6.1</v>
      </c>
      <c r="H30" s="69">
        <f t="shared" si="19"/>
        <v>8.35</v>
      </c>
      <c r="I30" s="70">
        <f t="shared" si="20"/>
        <v>7.8</v>
      </c>
      <c r="K30" s="65">
        <v>15</v>
      </c>
      <c r="L30" s="66">
        <v>12.2</v>
      </c>
      <c r="M30" s="66">
        <v>0.9</v>
      </c>
      <c r="N30" s="69">
        <f t="shared" si="21"/>
        <v>12.2</v>
      </c>
      <c r="O30" s="70">
        <f t="shared" si="21"/>
        <v>0.9</v>
      </c>
      <c r="Q30" s="65">
        <v>15</v>
      </c>
      <c r="R30" s="66">
        <v>11.6</v>
      </c>
      <c r="S30" s="67">
        <v>8.4</v>
      </c>
      <c r="T30" s="66">
        <v>0.9</v>
      </c>
      <c r="U30" s="68">
        <v>2.1</v>
      </c>
      <c r="V30" s="69">
        <f t="shared" si="22"/>
        <v>10</v>
      </c>
      <c r="W30" s="70">
        <f t="shared" si="23"/>
        <v>1.5</v>
      </c>
      <c r="Y30" s="65">
        <v>15</v>
      </c>
      <c r="Z30" s="71">
        <v>8.6999999999999993</v>
      </c>
      <c r="AA30" s="72">
        <v>6.9</v>
      </c>
      <c r="AB30" s="71">
        <v>1.5</v>
      </c>
      <c r="AC30" s="73">
        <v>1.5</v>
      </c>
      <c r="AD30" s="69">
        <f t="shared" si="24"/>
        <v>7.8</v>
      </c>
      <c r="AE30" s="70">
        <f t="shared" si="25"/>
        <v>1.5</v>
      </c>
      <c r="AG30" s="65">
        <v>15</v>
      </c>
      <c r="AH30" s="66">
        <v>8.3000000000000007</v>
      </c>
      <c r="AI30" s="67">
        <v>8.6999999999999993</v>
      </c>
      <c r="AJ30" s="66">
        <v>7.3</v>
      </c>
      <c r="AK30" s="68">
        <v>6.9</v>
      </c>
      <c r="AL30" s="69">
        <f t="shared" si="26"/>
        <v>8.5</v>
      </c>
      <c r="AM30" s="70">
        <f t="shared" si="27"/>
        <v>7.1</v>
      </c>
      <c r="AO30" s="65">
        <v>15</v>
      </c>
      <c r="AP30" s="74">
        <v>26.7</v>
      </c>
      <c r="AQ30" s="75">
        <v>9.4</v>
      </c>
      <c r="AR30" s="76">
        <v>6.1</v>
      </c>
      <c r="AS30" s="75">
        <v>7.9</v>
      </c>
      <c r="AT30" s="77">
        <v>6.9</v>
      </c>
      <c r="AU30" s="69">
        <f t="shared" si="28"/>
        <v>7.75</v>
      </c>
      <c r="AV30" s="70">
        <f t="shared" si="29"/>
        <v>7.4</v>
      </c>
      <c r="AW30" s="70"/>
      <c r="AY30" s="65">
        <v>15</v>
      </c>
      <c r="AZ30" s="75">
        <v>8.6999999999999993</v>
      </c>
      <c r="BA30" s="76">
        <v>16.600000000000001</v>
      </c>
      <c r="BB30" s="75">
        <v>7.5</v>
      </c>
      <c r="BC30" s="77">
        <v>12.6</v>
      </c>
      <c r="BD30" s="69">
        <f t="shared" si="30"/>
        <v>12.65</v>
      </c>
      <c r="BE30" s="70">
        <f t="shared" si="31"/>
        <v>10.050000000000001</v>
      </c>
      <c r="BG30" s="65">
        <v>15</v>
      </c>
      <c r="BH30" s="75">
        <v>11.7</v>
      </c>
      <c r="BI30" s="76">
        <v>7.2</v>
      </c>
      <c r="BJ30" s="75">
        <v>8.1</v>
      </c>
      <c r="BK30" s="77">
        <v>8.3000000000000007</v>
      </c>
      <c r="BL30" s="69">
        <f t="shared" si="32"/>
        <v>9.4499999999999993</v>
      </c>
      <c r="BM30" s="70">
        <f t="shared" si="33"/>
        <v>8.1999999999999993</v>
      </c>
      <c r="BO30" s="65">
        <v>15</v>
      </c>
      <c r="BP30" s="75">
        <v>8.1999999999999993</v>
      </c>
      <c r="BQ30" s="76">
        <v>13.2</v>
      </c>
      <c r="BR30" s="75">
        <v>8.1999999999999993</v>
      </c>
      <c r="BS30" s="77">
        <v>4.5</v>
      </c>
      <c r="BT30" s="69">
        <f t="shared" si="34"/>
        <v>10.7</v>
      </c>
      <c r="BU30" s="70">
        <f t="shared" si="35"/>
        <v>6.35</v>
      </c>
      <c r="BW30" s="65">
        <v>15</v>
      </c>
      <c r="BX30" s="75">
        <v>8.8000000000000007</v>
      </c>
      <c r="BY30" s="76">
        <v>10.3</v>
      </c>
      <c r="BZ30" s="75">
        <v>11.4</v>
      </c>
      <c r="CA30" s="77">
        <v>13.1</v>
      </c>
      <c r="CB30" s="69">
        <f t="shared" si="36"/>
        <v>9.5500000000000007</v>
      </c>
      <c r="CC30" s="70">
        <f t="shared" si="37"/>
        <v>12.25</v>
      </c>
    </row>
    <row r="31" spans="1:81" ht="15.75" thickBot="1" x14ac:dyDescent="0.3">
      <c r="A31" s="78"/>
      <c r="C31" s="79"/>
      <c r="G31" s="48" t="s">
        <v>122</v>
      </c>
      <c r="H31" s="80">
        <f>AVERAGE(H22:H30)</f>
        <v>8.8277777777777757</v>
      </c>
      <c r="I31" s="81">
        <f>AVERAGE(I22:I30)</f>
        <v>9.0111111111111111</v>
      </c>
      <c r="K31" s="79"/>
      <c r="M31" s="48" t="s">
        <v>122</v>
      </c>
      <c r="N31" s="80">
        <f>AVERAGE(N22:N30)</f>
        <v>8.3999999999999986</v>
      </c>
      <c r="O31" s="81">
        <f>AVERAGE(O22:O30)</f>
        <v>1.0777777777777777</v>
      </c>
      <c r="Q31" s="79"/>
      <c r="U31" s="48" t="s">
        <v>122</v>
      </c>
      <c r="V31" s="80">
        <f>AVERAGE(V22:V30)</f>
        <v>7.9222222222222216</v>
      </c>
      <c r="W31" s="81">
        <f>AVERAGE(W22:W30)</f>
        <v>1.5111111111111113</v>
      </c>
      <c r="Y31" s="79"/>
      <c r="AC31" s="82" t="s">
        <v>122</v>
      </c>
      <c r="AD31" s="80">
        <f>AVERAGE(AD22:AD30)</f>
        <v>7.833333333333333</v>
      </c>
      <c r="AE31" s="81">
        <f>AVERAGE(AE22:AE30)</f>
        <v>2.5055555555555551</v>
      </c>
      <c r="AG31" s="79"/>
      <c r="AK31" s="48" t="s">
        <v>122</v>
      </c>
      <c r="AL31" s="80">
        <f>AVERAGE(AL22:AL30)</f>
        <v>7.3611111111111107</v>
      </c>
      <c r="AM31" s="81">
        <f>AVERAGE(AM22:AM30)</f>
        <v>4.094444444444445</v>
      </c>
      <c r="AO31" s="79"/>
      <c r="AP31" s="79"/>
      <c r="AT31" s="48" t="s">
        <v>122</v>
      </c>
      <c r="AU31" s="80">
        <f>AVERAGE(AU22:AU30)</f>
        <v>7.738888888888888</v>
      </c>
      <c r="AV31" s="81">
        <f>AVERAGE(AV22:AV30)</f>
        <v>5.4555555555555557</v>
      </c>
      <c r="AW31" s="81">
        <f>AVERAGE(AW22:AW30)</f>
        <v>5.8833333333333329</v>
      </c>
      <c r="AY31" s="79"/>
      <c r="BC31" s="48" t="s">
        <v>122</v>
      </c>
      <c r="BD31" s="80">
        <f>AVERAGE(BD22:BD30)</f>
        <v>9.1722222222222243</v>
      </c>
      <c r="BE31" s="81">
        <f>AVERAGE(BE22:BE30)</f>
        <v>7.5333333333333332</v>
      </c>
      <c r="BG31" s="79"/>
      <c r="BK31" s="48" t="s">
        <v>122</v>
      </c>
      <c r="BL31" s="80">
        <f>AVERAGE(BL22:BL30)</f>
        <v>8.0666666666666664</v>
      </c>
      <c r="BM31" s="81">
        <f>AVERAGE(BM22:BM30)</f>
        <v>6.9888888888888898</v>
      </c>
      <c r="BO31" s="79"/>
      <c r="BS31" s="48" t="s">
        <v>122</v>
      </c>
      <c r="BT31" s="80">
        <f>AVERAGE(BT22:BT30)</f>
        <v>9.5777777777777775</v>
      </c>
      <c r="BU31" s="81">
        <f>AVERAGE(BU22:BU30)</f>
        <v>7.8944444444444439</v>
      </c>
      <c r="BW31" s="79"/>
      <c r="CA31" s="48" t="s">
        <v>122</v>
      </c>
      <c r="CB31" s="80">
        <f>AVERAGE(CB22:CB30)</f>
        <v>9.6611111111111097</v>
      </c>
      <c r="CC31" s="81">
        <f>AVERAGE(CC22:CC30)</f>
        <v>9.1111111111111107</v>
      </c>
    </row>
    <row r="32" spans="1:81" x14ac:dyDescent="0.2">
      <c r="A32" s="33">
        <v>9</v>
      </c>
      <c r="B32" s="34" t="s">
        <v>166</v>
      </c>
      <c r="C32" s="35">
        <v>1</v>
      </c>
      <c r="D32" s="36">
        <v>6.1</v>
      </c>
      <c r="E32" s="37">
        <v>10.1</v>
      </c>
      <c r="F32" s="36">
        <v>9.9</v>
      </c>
      <c r="G32" s="38">
        <v>6.5</v>
      </c>
      <c r="H32" s="39">
        <f t="shared" ref="H32:H37" si="38">AVERAGE(D32:E32)</f>
        <v>8.1</v>
      </c>
      <c r="I32" s="40">
        <f t="shared" ref="I32:I37" si="39">AVERAGE(F32:G32)</f>
        <v>8.1999999999999993</v>
      </c>
      <c r="K32" s="35">
        <v>1</v>
      </c>
      <c r="L32" s="36">
        <v>10.5</v>
      </c>
      <c r="M32" s="36">
        <v>1.5</v>
      </c>
      <c r="N32" s="39">
        <f t="shared" ref="N32:O37" si="40">AVERAGE(L32:L32)</f>
        <v>10.5</v>
      </c>
      <c r="O32" s="40">
        <f t="shared" si="40"/>
        <v>1.5</v>
      </c>
      <c r="Q32" s="35">
        <v>1</v>
      </c>
      <c r="R32" s="36">
        <v>6.4</v>
      </c>
      <c r="S32" s="37">
        <v>11.9</v>
      </c>
      <c r="T32" s="36">
        <v>1.9</v>
      </c>
      <c r="U32" s="38">
        <v>0.9</v>
      </c>
      <c r="V32" s="39">
        <f t="shared" ref="V32:V37" si="41">AVERAGE(R32:S32)</f>
        <v>9.15</v>
      </c>
      <c r="W32" s="40">
        <f t="shared" ref="W32:W37" si="42">AVERAGE(T32:U32)</f>
        <v>1.4</v>
      </c>
      <c r="Y32" s="35">
        <v>1</v>
      </c>
      <c r="Z32" s="41">
        <v>6.4</v>
      </c>
      <c r="AA32" s="42">
        <v>6.9</v>
      </c>
      <c r="AB32" s="41">
        <v>0.9</v>
      </c>
      <c r="AC32" s="43">
        <v>1.9</v>
      </c>
      <c r="AD32" s="39">
        <f t="shared" ref="AD32:AD37" si="43">AVERAGE(Z32:AA32)</f>
        <v>6.65</v>
      </c>
      <c r="AE32" s="40">
        <f t="shared" ref="AE32:AE37" si="44">AVERAGE(AB32:AC32)</f>
        <v>1.4</v>
      </c>
      <c r="AG32" s="35">
        <v>1</v>
      </c>
      <c r="AH32" s="36">
        <v>10.9</v>
      </c>
      <c r="AI32" s="37">
        <v>7.8</v>
      </c>
      <c r="AJ32" s="36">
        <v>1.9</v>
      </c>
      <c r="AK32" s="38">
        <v>0.9</v>
      </c>
      <c r="AL32" s="39">
        <f t="shared" ref="AL32:AL37" si="45">AVERAGE(AH32:AI32)</f>
        <v>9.35</v>
      </c>
      <c r="AM32" s="40">
        <f t="shared" ref="AM32:AM37" si="46">AVERAGE(AJ32:AK32)</f>
        <v>1.4</v>
      </c>
      <c r="AO32" s="35">
        <v>1</v>
      </c>
      <c r="AP32" s="44">
        <v>34.200000000000003</v>
      </c>
      <c r="AQ32" s="45">
        <v>6.9</v>
      </c>
      <c r="AR32" s="46">
        <v>6.1</v>
      </c>
      <c r="AS32" s="45">
        <v>3.9</v>
      </c>
      <c r="AT32" s="47">
        <v>6.6</v>
      </c>
      <c r="AU32" s="39">
        <f t="shared" ref="AU32:AU37" si="47">AVERAGE(AQ32:AR32)</f>
        <v>6.5</v>
      </c>
      <c r="AV32" s="40">
        <f t="shared" ref="AV32:AV37" si="48">AVERAGE(AS32:AT32)</f>
        <v>5.25</v>
      </c>
      <c r="AW32" s="40">
        <v>3.8</v>
      </c>
      <c r="AY32" s="35">
        <v>1</v>
      </c>
      <c r="AZ32" s="45">
        <v>7.4</v>
      </c>
      <c r="BA32" s="46">
        <v>6.1</v>
      </c>
      <c r="BB32" s="45">
        <v>1.5</v>
      </c>
      <c r="BC32" s="47">
        <v>3.7</v>
      </c>
      <c r="BD32" s="39">
        <f t="shared" ref="BD32:BD37" si="49">AVERAGE(AZ32:BA32)</f>
        <v>6.75</v>
      </c>
      <c r="BE32" s="40">
        <f t="shared" ref="BE32:BE37" si="50">AVERAGE(BB32:BC32)</f>
        <v>2.6</v>
      </c>
      <c r="BG32" s="35">
        <v>1</v>
      </c>
      <c r="BH32" s="45">
        <v>6.9</v>
      </c>
      <c r="BI32" s="46">
        <v>6.1</v>
      </c>
      <c r="BJ32" s="45">
        <v>5.7</v>
      </c>
      <c r="BK32" s="47">
        <v>1.1000000000000001</v>
      </c>
      <c r="BL32" s="39">
        <f t="shared" ref="BL32:BL37" si="51">AVERAGE(BH32:BI32)</f>
        <v>6.5</v>
      </c>
      <c r="BM32" s="40">
        <f t="shared" ref="BM32:BM37" si="52">AVERAGE(BJ32:BK32)</f>
        <v>3.4000000000000004</v>
      </c>
      <c r="BO32" s="35">
        <v>1</v>
      </c>
      <c r="BP32" s="45">
        <v>7.2</v>
      </c>
      <c r="BQ32" s="46">
        <v>9.9</v>
      </c>
      <c r="BR32" s="45">
        <v>3.5</v>
      </c>
      <c r="BS32" s="47">
        <v>1.1000000000000001</v>
      </c>
      <c r="BT32" s="39">
        <f t="shared" ref="BT32:BT37" si="53">AVERAGE(BP32:BQ32)</f>
        <v>8.5500000000000007</v>
      </c>
      <c r="BU32" s="40">
        <f t="shared" ref="BU32:BU37" si="54">AVERAGE(BR32:BS32)</f>
        <v>2.2999999999999998</v>
      </c>
      <c r="BW32" s="35">
        <v>1</v>
      </c>
      <c r="BX32" s="45">
        <v>8.8000000000000007</v>
      </c>
      <c r="BY32" s="46">
        <v>13.2</v>
      </c>
      <c r="BZ32" s="45">
        <v>3.2</v>
      </c>
      <c r="CA32" s="47">
        <v>1.4</v>
      </c>
      <c r="CB32" s="39">
        <f t="shared" ref="CB32:CB37" si="55">AVERAGE(BX32:BY32)</f>
        <v>11</v>
      </c>
      <c r="CC32" s="40">
        <f t="shared" ref="CC32:CC37" si="56">AVERAGE(BZ32:CA32)</f>
        <v>2.2999999999999998</v>
      </c>
    </row>
    <row r="33" spans="1:81" x14ac:dyDescent="0.2">
      <c r="A33" s="33">
        <v>13</v>
      </c>
      <c r="B33" s="34" t="s">
        <v>166</v>
      </c>
      <c r="C33" s="35">
        <v>3</v>
      </c>
      <c r="D33" s="36">
        <v>9.1999999999999993</v>
      </c>
      <c r="E33" s="37">
        <v>8.5</v>
      </c>
      <c r="F33" s="36">
        <v>11.4</v>
      </c>
      <c r="G33" s="38">
        <v>7.2</v>
      </c>
      <c r="H33" s="49">
        <f t="shared" si="38"/>
        <v>8.85</v>
      </c>
      <c r="I33" s="50">
        <f t="shared" si="39"/>
        <v>9.3000000000000007</v>
      </c>
      <c r="K33" s="35">
        <v>3</v>
      </c>
      <c r="L33" s="36">
        <v>6.9</v>
      </c>
      <c r="M33" s="36">
        <v>0.9</v>
      </c>
      <c r="N33" s="49">
        <f t="shared" si="40"/>
        <v>6.9</v>
      </c>
      <c r="O33" s="50">
        <f t="shared" si="40"/>
        <v>0.9</v>
      </c>
      <c r="Q33" s="35">
        <v>3</v>
      </c>
      <c r="R33" s="36">
        <v>9.8000000000000007</v>
      </c>
      <c r="S33" s="37">
        <v>7.1</v>
      </c>
      <c r="T33" s="36">
        <v>1.1000000000000001</v>
      </c>
      <c r="U33" s="38">
        <v>0.9</v>
      </c>
      <c r="V33" s="49">
        <f t="shared" si="41"/>
        <v>8.4499999999999993</v>
      </c>
      <c r="W33" s="50">
        <f t="shared" si="42"/>
        <v>1</v>
      </c>
      <c r="Y33" s="35">
        <v>3</v>
      </c>
      <c r="Z33" s="41">
        <v>10.5</v>
      </c>
      <c r="AA33" s="42">
        <v>12.2</v>
      </c>
      <c r="AB33" s="41">
        <v>5.9</v>
      </c>
      <c r="AC33" s="43">
        <v>4.5</v>
      </c>
      <c r="AD33" s="49">
        <f t="shared" si="43"/>
        <v>11.35</v>
      </c>
      <c r="AE33" s="50">
        <f t="shared" si="44"/>
        <v>5.2</v>
      </c>
      <c r="AG33" s="35">
        <v>3</v>
      </c>
      <c r="AH33" s="36">
        <v>10.9</v>
      </c>
      <c r="AI33" s="37">
        <v>7.9</v>
      </c>
      <c r="AJ33" s="36">
        <v>4.9000000000000004</v>
      </c>
      <c r="AK33" s="38">
        <v>2.2000000000000002</v>
      </c>
      <c r="AL33" s="49">
        <f t="shared" si="45"/>
        <v>9.4</v>
      </c>
      <c r="AM33" s="50">
        <f t="shared" si="46"/>
        <v>3.5500000000000003</v>
      </c>
      <c r="AO33" s="35">
        <v>3</v>
      </c>
      <c r="AP33" s="44">
        <v>32.4</v>
      </c>
      <c r="AQ33" s="45">
        <v>6.2</v>
      </c>
      <c r="AR33" s="46">
        <v>11.8</v>
      </c>
      <c r="AS33" s="45">
        <v>4.9000000000000004</v>
      </c>
      <c r="AT33" s="47">
        <v>5.7</v>
      </c>
      <c r="AU33" s="49">
        <f t="shared" si="47"/>
        <v>9</v>
      </c>
      <c r="AV33" s="50">
        <f t="shared" si="48"/>
        <v>5.3000000000000007</v>
      </c>
      <c r="AW33" s="50">
        <v>1.2</v>
      </c>
      <c r="AY33" s="35">
        <v>3</v>
      </c>
      <c r="AZ33" s="45">
        <v>6.4</v>
      </c>
      <c r="BA33" s="46">
        <v>10.1</v>
      </c>
      <c r="BB33" s="45">
        <v>2.2999999999999998</v>
      </c>
      <c r="BC33" s="47">
        <v>2.9</v>
      </c>
      <c r="BD33" s="49">
        <f t="shared" si="49"/>
        <v>8.25</v>
      </c>
      <c r="BE33" s="50">
        <f t="shared" si="50"/>
        <v>2.5999999999999996</v>
      </c>
      <c r="BG33" s="35">
        <v>3</v>
      </c>
      <c r="BH33" s="45">
        <v>6.2</v>
      </c>
      <c r="BI33" s="46">
        <v>6.8</v>
      </c>
      <c r="BJ33" s="45">
        <v>2.8</v>
      </c>
      <c r="BK33" s="47">
        <v>1.7</v>
      </c>
      <c r="BL33" s="49">
        <f t="shared" si="51"/>
        <v>6.5</v>
      </c>
      <c r="BM33" s="50">
        <f t="shared" si="52"/>
        <v>2.25</v>
      </c>
      <c r="BO33" s="35">
        <v>3</v>
      </c>
      <c r="BP33" s="45">
        <v>14.3</v>
      </c>
      <c r="BQ33" s="46">
        <v>7.9</v>
      </c>
      <c r="BR33" s="45">
        <v>5</v>
      </c>
      <c r="BS33" s="47">
        <v>3.8</v>
      </c>
      <c r="BT33" s="49">
        <f t="shared" si="53"/>
        <v>11.100000000000001</v>
      </c>
      <c r="BU33" s="50">
        <f t="shared" si="54"/>
        <v>4.4000000000000004</v>
      </c>
      <c r="BW33" s="35">
        <v>3</v>
      </c>
      <c r="BX33" s="45">
        <v>6.9</v>
      </c>
      <c r="BY33" s="46">
        <v>10.9</v>
      </c>
      <c r="BZ33" s="45">
        <v>1.5</v>
      </c>
      <c r="CA33" s="47">
        <v>1.2</v>
      </c>
      <c r="CB33" s="49">
        <f t="shared" si="55"/>
        <v>8.9</v>
      </c>
      <c r="CC33" s="50">
        <f t="shared" si="56"/>
        <v>1.35</v>
      </c>
    </row>
    <row r="34" spans="1:81" x14ac:dyDescent="0.2">
      <c r="A34" s="33">
        <v>24</v>
      </c>
      <c r="B34" s="34" t="s">
        <v>166</v>
      </c>
      <c r="C34" s="35">
        <v>6</v>
      </c>
      <c r="D34" s="36">
        <v>12.1</v>
      </c>
      <c r="E34" s="37">
        <v>12.9</v>
      </c>
      <c r="F34" s="36">
        <v>10.9</v>
      </c>
      <c r="G34" s="38">
        <v>6.1</v>
      </c>
      <c r="H34" s="49">
        <f t="shared" si="38"/>
        <v>12.5</v>
      </c>
      <c r="I34" s="50">
        <f t="shared" si="39"/>
        <v>8.5</v>
      </c>
      <c r="K34" s="35">
        <v>6</v>
      </c>
      <c r="L34" s="36">
        <v>6.2</v>
      </c>
      <c r="M34" s="36">
        <v>0.8</v>
      </c>
      <c r="N34" s="49">
        <f t="shared" si="40"/>
        <v>6.2</v>
      </c>
      <c r="O34" s="50">
        <f t="shared" si="40"/>
        <v>0.8</v>
      </c>
      <c r="Q34" s="35">
        <v>6</v>
      </c>
      <c r="R34" s="36">
        <v>6.1</v>
      </c>
      <c r="S34" s="37">
        <v>11.9</v>
      </c>
      <c r="T34" s="36">
        <v>0.4</v>
      </c>
      <c r="U34" s="38">
        <v>0.9</v>
      </c>
      <c r="V34" s="49">
        <f t="shared" si="41"/>
        <v>9</v>
      </c>
      <c r="W34" s="50">
        <f t="shared" si="42"/>
        <v>0.65</v>
      </c>
      <c r="Y34" s="35">
        <v>6</v>
      </c>
      <c r="Z34" s="41">
        <v>10.1</v>
      </c>
      <c r="AA34" s="42">
        <v>6.6</v>
      </c>
      <c r="AB34" s="41">
        <v>5.2</v>
      </c>
      <c r="AC34" s="43">
        <v>2.2000000000000002</v>
      </c>
      <c r="AD34" s="49">
        <f t="shared" si="43"/>
        <v>8.35</v>
      </c>
      <c r="AE34" s="50">
        <f t="shared" si="44"/>
        <v>3.7</v>
      </c>
      <c r="AG34" s="35">
        <v>6</v>
      </c>
      <c r="AH34" s="36">
        <v>9.9</v>
      </c>
      <c r="AI34" s="37">
        <v>8.1</v>
      </c>
      <c r="AJ34" s="36">
        <v>3.9</v>
      </c>
      <c r="AK34" s="38">
        <v>2.9</v>
      </c>
      <c r="AL34" s="49">
        <f t="shared" si="45"/>
        <v>9</v>
      </c>
      <c r="AM34" s="50">
        <f t="shared" si="46"/>
        <v>3.4</v>
      </c>
      <c r="AO34" s="35">
        <v>6</v>
      </c>
      <c r="AP34" s="44">
        <v>26.5</v>
      </c>
      <c r="AQ34" s="45">
        <v>6.2</v>
      </c>
      <c r="AR34" s="46">
        <v>8.3000000000000007</v>
      </c>
      <c r="AS34" s="45">
        <v>1.2</v>
      </c>
      <c r="AT34" s="47">
        <v>6.8</v>
      </c>
      <c r="AU34" s="49">
        <f t="shared" si="47"/>
        <v>7.25</v>
      </c>
      <c r="AV34" s="50">
        <f t="shared" si="48"/>
        <v>4</v>
      </c>
      <c r="AW34" s="50">
        <v>1.5</v>
      </c>
      <c r="AY34" s="35">
        <v>6</v>
      </c>
      <c r="AZ34" s="45">
        <v>12.2</v>
      </c>
      <c r="BA34" s="46">
        <v>10.7</v>
      </c>
      <c r="BB34" s="45">
        <v>4.9000000000000004</v>
      </c>
      <c r="BC34" s="47">
        <v>4.9000000000000004</v>
      </c>
      <c r="BD34" s="49">
        <f t="shared" si="49"/>
        <v>11.45</v>
      </c>
      <c r="BE34" s="50">
        <f t="shared" si="50"/>
        <v>4.9000000000000004</v>
      </c>
      <c r="BG34" s="35">
        <v>6</v>
      </c>
      <c r="BH34" s="45">
        <v>6.5</v>
      </c>
      <c r="BI34" s="46">
        <v>10.9</v>
      </c>
      <c r="BJ34" s="45">
        <v>3.9</v>
      </c>
      <c r="BK34" s="47">
        <v>3.8</v>
      </c>
      <c r="BL34" s="49">
        <f t="shared" si="51"/>
        <v>8.6999999999999993</v>
      </c>
      <c r="BM34" s="50">
        <f t="shared" si="52"/>
        <v>3.8499999999999996</v>
      </c>
      <c r="BO34" s="35">
        <v>6</v>
      </c>
      <c r="BP34" s="45">
        <v>7.9</v>
      </c>
      <c r="BQ34" s="46">
        <v>6.8</v>
      </c>
      <c r="BR34" s="45">
        <v>1.4</v>
      </c>
      <c r="BS34" s="47">
        <v>1.1000000000000001</v>
      </c>
      <c r="BT34" s="49">
        <f t="shared" si="53"/>
        <v>7.35</v>
      </c>
      <c r="BU34" s="50">
        <f t="shared" si="54"/>
        <v>1.25</v>
      </c>
      <c r="BW34" s="35">
        <v>6</v>
      </c>
      <c r="BX34" s="45">
        <v>12.9</v>
      </c>
      <c r="BY34" s="46">
        <v>7.2</v>
      </c>
      <c r="BZ34" s="45">
        <v>1.5</v>
      </c>
      <c r="CA34" s="47">
        <v>2.2000000000000002</v>
      </c>
      <c r="CB34" s="49">
        <f t="shared" si="55"/>
        <v>10.050000000000001</v>
      </c>
      <c r="CC34" s="50">
        <f t="shared" si="56"/>
        <v>1.85</v>
      </c>
    </row>
    <row r="35" spans="1:81" x14ac:dyDescent="0.2">
      <c r="A35" s="33">
        <v>26</v>
      </c>
      <c r="B35" s="34" t="s">
        <v>166</v>
      </c>
      <c r="C35" s="35">
        <v>7</v>
      </c>
      <c r="D35" s="36">
        <v>6.9</v>
      </c>
      <c r="E35" s="37">
        <v>11.7</v>
      </c>
      <c r="F35" s="36">
        <v>8.1</v>
      </c>
      <c r="G35" s="38">
        <v>7.6</v>
      </c>
      <c r="H35" s="49">
        <f t="shared" si="38"/>
        <v>9.3000000000000007</v>
      </c>
      <c r="I35" s="50">
        <f t="shared" si="39"/>
        <v>7.85</v>
      </c>
      <c r="K35" s="35">
        <v>7</v>
      </c>
      <c r="L35" s="36">
        <v>6.9</v>
      </c>
      <c r="M35" s="36">
        <v>0.9</v>
      </c>
      <c r="N35" s="49">
        <f t="shared" si="40"/>
        <v>6.9</v>
      </c>
      <c r="O35" s="50">
        <f t="shared" si="40"/>
        <v>0.9</v>
      </c>
      <c r="Q35" s="35">
        <v>7</v>
      </c>
      <c r="R35" s="36">
        <v>6.9</v>
      </c>
      <c r="S35" s="37">
        <v>11.5</v>
      </c>
      <c r="T35" s="36">
        <v>1.7</v>
      </c>
      <c r="U35" s="38">
        <v>2.5</v>
      </c>
      <c r="V35" s="49">
        <f t="shared" si="41"/>
        <v>9.1999999999999993</v>
      </c>
      <c r="W35" s="50">
        <f t="shared" si="42"/>
        <v>2.1</v>
      </c>
      <c r="Y35" s="35">
        <v>7</v>
      </c>
      <c r="Z35" s="41">
        <v>6.2</v>
      </c>
      <c r="AA35" s="42">
        <v>7.3</v>
      </c>
      <c r="AB35" s="41">
        <v>1.5</v>
      </c>
      <c r="AC35" s="43">
        <v>2.1</v>
      </c>
      <c r="AD35" s="49">
        <f t="shared" si="43"/>
        <v>6.75</v>
      </c>
      <c r="AE35" s="50">
        <f t="shared" si="44"/>
        <v>1.8</v>
      </c>
      <c r="AG35" s="35">
        <v>7</v>
      </c>
      <c r="AH35" s="36">
        <v>6.2</v>
      </c>
      <c r="AI35" s="37">
        <v>6.1</v>
      </c>
      <c r="AJ35" s="36">
        <v>3.2</v>
      </c>
      <c r="AK35" s="38">
        <v>3.9</v>
      </c>
      <c r="AL35" s="49">
        <f t="shared" si="45"/>
        <v>6.15</v>
      </c>
      <c r="AM35" s="50">
        <f t="shared" si="46"/>
        <v>3.55</v>
      </c>
      <c r="AO35" s="35">
        <v>7</v>
      </c>
      <c r="AP35" s="44">
        <v>26.2</v>
      </c>
      <c r="AQ35" s="45">
        <v>10.8</v>
      </c>
      <c r="AR35" s="46">
        <v>6.4</v>
      </c>
      <c r="AS35" s="45">
        <v>4.8</v>
      </c>
      <c r="AT35" s="47">
        <v>2.1</v>
      </c>
      <c r="AU35" s="49">
        <f t="shared" si="47"/>
        <v>8.6000000000000014</v>
      </c>
      <c r="AV35" s="50">
        <f t="shared" si="48"/>
        <v>3.45</v>
      </c>
      <c r="AW35" s="50">
        <v>1.8</v>
      </c>
      <c r="AY35" s="35">
        <v>7</v>
      </c>
      <c r="AZ35" s="45">
        <v>7.5</v>
      </c>
      <c r="BA35" s="46">
        <v>10.8</v>
      </c>
      <c r="BB35" s="45">
        <v>4.5</v>
      </c>
      <c r="BC35" s="47">
        <v>1.8</v>
      </c>
      <c r="BD35" s="49">
        <f t="shared" si="49"/>
        <v>9.15</v>
      </c>
      <c r="BE35" s="50">
        <f t="shared" si="50"/>
        <v>3.15</v>
      </c>
      <c r="BG35" s="35">
        <v>7</v>
      </c>
      <c r="BH35" s="45">
        <v>8.6</v>
      </c>
      <c r="BI35" s="46">
        <v>12.9</v>
      </c>
      <c r="BJ35" s="45">
        <v>4.3</v>
      </c>
      <c r="BK35" s="47">
        <v>2.7</v>
      </c>
      <c r="BL35" s="49">
        <f t="shared" si="51"/>
        <v>10.75</v>
      </c>
      <c r="BM35" s="50">
        <f t="shared" si="52"/>
        <v>3.5</v>
      </c>
      <c r="BO35" s="35">
        <v>7</v>
      </c>
      <c r="BP35" s="45">
        <v>6.9</v>
      </c>
      <c r="BQ35" s="46">
        <v>7.9</v>
      </c>
      <c r="BR35" s="45">
        <v>3.7</v>
      </c>
      <c r="BS35" s="47">
        <v>5.3</v>
      </c>
      <c r="BT35" s="49">
        <f t="shared" si="53"/>
        <v>7.4</v>
      </c>
      <c r="BU35" s="50">
        <f t="shared" si="54"/>
        <v>4.5</v>
      </c>
      <c r="BW35" s="35">
        <v>7</v>
      </c>
      <c r="BX35" s="45">
        <v>7.6</v>
      </c>
      <c r="BY35" s="46">
        <v>9.3000000000000007</v>
      </c>
      <c r="BZ35" s="45">
        <v>1.9</v>
      </c>
      <c r="CA35" s="47">
        <v>3.7</v>
      </c>
      <c r="CB35" s="49">
        <f t="shared" si="55"/>
        <v>8.4499999999999993</v>
      </c>
      <c r="CC35" s="50">
        <f t="shared" si="56"/>
        <v>2.8</v>
      </c>
    </row>
    <row r="36" spans="1:81" s="52" customFormat="1" x14ac:dyDescent="0.2">
      <c r="A36" s="52">
        <v>37</v>
      </c>
      <c r="B36" s="34" t="s">
        <v>166</v>
      </c>
      <c r="C36" s="53">
        <v>10</v>
      </c>
      <c r="D36" s="54">
        <v>7.7</v>
      </c>
      <c r="E36" s="55">
        <v>6.5</v>
      </c>
      <c r="F36" s="54">
        <v>12.3</v>
      </c>
      <c r="G36" s="56">
        <v>6.4</v>
      </c>
      <c r="H36" s="57">
        <f t="shared" si="38"/>
        <v>7.1</v>
      </c>
      <c r="I36" s="58">
        <f t="shared" si="39"/>
        <v>9.3500000000000014</v>
      </c>
      <c r="K36" s="53">
        <v>10</v>
      </c>
      <c r="L36" s="54">
        <v>9.9</v>
      </c>
      <c r="M36" s="54">
        <v>2.9</v>
      </c>
      <c r="N36" s="57">
        <f t="shared" si="40"/>
        <v>9.9</v>
      </c>
      <c r="O36" s="58">
        <f t="shared" si="40"/>
        <v>2.9</v>
      </c>
      <c r="Q36" s="35">
        <v>10</v>
      </c>
      <c r="R36" s="54">
        <v>8.6999999999999993</v>
      </c>
      <c r="S36" s="55">
        <v>12.6</v>
      </c>
      <c r="T36" s="54">
        <v>1.9</v>
      </c>
      <c r="U36" s="56">
        <v>1.2</v>
      </c>
      <c r="V36" s="57">
        <f t="shared" si="41"/>
        <v>10.649999999999999</v>
      </c>
      <c r="W36" s="58">
        <f t="shared" si="42"/>
        <v>1.5499999999999998</v>
      </c>
      <c r="Y36" s="35">
        <v>10</v>
      </c>
      <c r="Z36" s="59">
        <v>8.3000000000000007</v>
      </c>
      <c r="AA36" s="60">
        <v>7.1</v>
      </c>
      <c r="AB36" s="59">
        <v>1.9</v>
      </c>
      <c r="AC36" s="61">
        <v>3.9</v>
      </c>
      <c r="AD36" s="57">
        <f t="shared" si="43"/>
        <v>7.7</v>
      </c>
      <c r="AE36" s="58">
        <f t="shared" si="44"/>
        <v>2.9</v>
      </c>
      <c r="AG36" s="35">
        <v>10</v>
      </c>
      <c r="AH36" s="54">
        <v>7.5</v>
      </c>
      <c r="AI36" s="55">
        <v>6.1</v>
      </c>
      <c r="AJ36" s="54">
        <v>6.3</v>
      </c>
      <c r="AK36" s="56">
        <v>1.3</v>
      </c>
      <c r="AL36" s="57">
        <f t="shared" si="45"/>
        <v>6.8</v>
      </c>
      <c r="AM36" s="58">
        <f t="shared" si="46"/>
        <v>3.8</v>
      </c>
      <c r="AO36" s="35">
        <v>10</v>
      </c>
      <c r="AP36" s="44">
        <v>27.3</v>
      </c>
      <c r="AQ36" s="62">
        <v>6.3</v>
      </c>
      <c r="AR36" s="63">
        <v>9.9</v>
      </c>
      <c r="AS36" s="62">
        <v>2.1</v>
      </c>
      <c r="AT36" s="64">
        <v>3.9</v>
      </c>
      <c r="AU36" s="57">
        <f t="shared" si="47"/>
        <v>8.1</v>
      </c>
      <c r="AV36" s="58">
        <f t="shared" si="48"/>
        <v>3</v>
      </c>
      <c r="AW36" s="58">
        <v>1.7</v>
      </c>
      <c r="AY36" s="35">
        <v>10</v>
      </c>
      <c r="AZ36" s="62">
        <v>11.7</v>
      </c>
      <c r="BA36" s="63">
        <v>6.1</v>
      </c>
      <c r="BB36" s="62">
        <v>2.4</v>
      </c>
      <c r="BC36" s="64">
        <v>4.8</v>
      </c>
      <c r="BD36" s="57">
        <f t="shared" si="49"/>
        <v>8.8999999999999986</v>
      </c>
      <c r="BE36" s="58">
        <f t="shared" si="50"/>
        <v>3.5999999999999996</v>
      </c>
      <c r="BG36" s="35">
        <v>10</v>
      </c>
      <c r="BH36" s="62">
        <v>8.3000000000000007</v>
      </c>
      <c r="BI36" s="63">
        <v>7.7</v>
      </c>
      <c r="BJ36" s="62">
        <v>1.9</v>
      </c>
      <c r="BK36" s="64">
        <v>1.7</v>
      </c>
      <c r="BL36" s="57">
        <f t="shared" si="51"/>
        <v>8</v>
      </c>
      <c r="BM36" s="58">
        <f t="shared" si="52"/>
        <v>1.7999999999999998</v>
      </c>
      <c r="BO36" s="35">
        <v>10</v>
      </c>
      <c r="BP36" s="62">
        <v>8</v>
      </c>
      <c r="BQ36" s="63">
        <v>10.199999999999999</v>
      </c>
      <c r="BR36" s="62">
        <v>5.2</v>
      </c>
      <c r="BS36" s="64">
        <v>4.8</v>
      </c>
      <c r="BT36" s="57">
        <f t="shared" si="53"/>
        <v>9.1</v>
      </c>
      <c r="BU36" s="58">
        <f t="shared" si="54"/>
        <v>5</v>
      </c>
      <c r="BW36" s="35">
        <v>10</v>
      </c>
      <c r="BX36" s="62">
        <v>8.1999999999999993</v>
      </c>
      <c r="BY36" s="63">
        <v>10.1</v>
      </c>
      <c r="BZ36" s="62">
        <v>3.1</v>
      </c>
      <c r="CA36" s="64">
        <v>1.3</v>
      </c>
      <c r="CB36" s="57">
        <f t="shared" si="55"/>
        <v>9.1499999999999986</v>
      </c>
      <c r="CC36" s="58">
        <f t="shared" si="56"/>
        <v>2.2000000000000002</v>
      </c>
    </row>
    <row r="37" spans="1:81" x14ac:dyDescent="0.2">
      <c r="A37" s="14">
        <v>29</v>
      </c>
      <c r="B37" s="34" t="s">
        <v>166</v>
      </c>
      <c r="C37" s="35">
        <v>12</v>
      </c>
      <c r="D37" s="36">
        <v>6.9</v>
      </c>
      <c r="E37" s="37">
        <v>6.2</v>
      </c>
      <c r="F37" s="36">
        <v>6.4</v>
      </c>
      <c r="G37" s="38">
        <v>6.4</v>
      </c>
      <c r="H37" s="49">
        <f t="shared" si="38"/>
        <v>6.5500000000000007</v>
      </c>
      <c r="I37" s="50">
        <f t="shared" si="39"/>
        <v>6.4</v>
      </c>
      <c r="K37" s="35">
        <v>12</v>
      </c>
      <c r="L37" s="36">
        <v>6.1</v>
      </c>
      <c r="M37" s="36">
        <v>1.3</v>
      </c>
      <c r="N37" s="49">
        <f t="shared" si="40"/>
        <v>6.1</v>
      </c>
      <c r="O37" s="50">
        <f t="shared" si="40"/>
        <v>1.3</v>
      </c>
      <c r="Q37" s="35">
        <v>12</v>
      </c>
      <c r="R37" s="36">
        <v>12.1</v>
      </c>
      <c r="S37" s="37">
        <v>8.1999999999999993</v>
      </c>
      <c r="T37" s="36">
        <v>4.2</v>
      </c>
      <c r="U37" s="38">
        <v>2.5</v>
      </c>
      <c r="V37" s="49">
        <f t="shared" si="41"/>
        <v>10.149999999999999</v>
      </c>
      <c r="W37" s="50">
        <f t="shared" si="42"/>
        <v>3.35</v>
      </c>
      <c r="Y37" s="35">
        <v>12</v>
      </c>
      <c r="Z37" s="41">
        <v>8.5</v>
      </c>
      <c r="AA37" s="42">
        <v>6.6</v>
      </c>
      <c r="AB37" s="41">
        <v>1.7</v>
      </c>
      <c r="AC37" s="43">
        <v>2.9</v>
      </c>
      <c r="AD37" s="49">
        <f t="shared" si="43"/>
        <v>7.55</v>
      </c>
      <c r="AE37" s="50">
        <f t="shared" si="44"/>
        <v>2.2999999999999998</v>
      </c>
      <c r="AG37" s="35">
        <v>12</v>
      </c>
      <c r="AH37" s="36">
        <v>7.5</v>
      </c>
      <c r="AI37" s="37">
        <v>9.1</v>
      </c>
      <c r="AJ37" s="36">
        <v>4.3</v>
      </c>
      <c r="AK37" s="38">
        <v>1.1000000000000001</v>
      </c>
      <c r="AL37" s="49">
        <f t="shared" si="45"/>
        <v>8.3000000000000007</v>
      </c>
      <c r="AM37" s="50">
        <f t="shared" si="46"/>
        <v>2.7</v>
      </c>
      <c r="AO37" s="35">
        <v>12</v>
      </c>
      <c r="AP37" s="44">
        <v>28.5</v>
      </c>
      <c r="AQ37" s="45">
        <v>6.1</v>
      </c>
      <c r="AR37" s="46">
        <v>8.3000000000000007</v>
      </c>
      <c r="AS37" s="45">
        <v>3.7</v>
      </c>
      <c r="AT37" s="47">
        <v>3.3</v>
      </c>
      <c r="AU37" s="49">
        <f t="shared" si="47"/>
        <v>7.2</v>
      </c>
      <c r="AV37" s="50">
        <f t="shared" si="48"/>
        <v>3.5</v>
      </c>
      <c r="AW37" s="50">
        <v>3.9</v>
      </c>
      <c r="AY37" s="35">
        <v>12</v>
      </c>
      <c r="AZ37" s="45">
        <v>8.5</v>
      </c>
      <c r="BA37" s="46">
        <v>7.8</v>
      </c>
      <c r="BB37" s="45">
        <v>4.5</v>
      </c>
      <c r="BC37" s="47">
        <v>1.7</v>
      </c>
      <c r="BD37" s="49">
        <f t="shared" si="49"/>
        <v>8.15</v>
      </c>
      <c r="BE37" s="50">
        <f t="shared" si="50"/>
        <v>3.1</v>
      </c>
      <c r="BG37" s="35">
        <v>12</v>
      </c>
      <c r="BH37" s="45">
        <v>6.9</v>
      </c>
      <c r="BI37" s="46">
        <v>6.3</v>
      </c>
      <c r="BJ37" s="45">
        <v>3.3</v>
      </c>
      <c r="BK37" s="47">
        <v>6.2</v>
      </c>
      <c r="BL37" s="49">
        <f t="shared" si="51"/>
        <v>6.6</v>
      </c>
      <c r="BM37" s="50">
        <f t="shared" si="52"/>
        <v>4.75</v>
      </c>
      <c r="BO37" s="35">
        <v>12</v>
      </c>
      <c r="BP37" s="45">
        <v>6.7</v>
      </c>
      <c r="BQ37" s="46">
        <v>6.3</v>
      </c>
      <c r="BR37" s="45">
        <v>2.2999999999999998</v>
      </c>
      <c r="BS37" s="47">
        <v>1.6</v>
      </c>
      <c r="BT37" s="49">
        <f t="shared" si="53"/>
        <v>6.5</v>
      </c>
      <c r="BU37" s="50">
        <f t="shared" si="54"/>
        <v>1.95</v>
      </c>
      <c r="BW37" s="35">
        <v>12</v>
      </c>
      <c r="BX37" s="45">
        <v>9.4</v>
      </c>
      <c r="BY37" s="46">
        <v>11.3</v>
      </c>
      <c r="BZ37" s="45">
        <v>3.7</v>
      </c>
      <c r="CA37" s="47">
        <v>3.9</v>
      </c>
      <c r="CB37" s="49">
        <f t="shared" si="55"/>
        <v>10.350000000000001</v>
      </c>
      <c r="CC37" s="50">
        <f t="shared" si="56"/>
        <v>3.8</v>
      </c>
    </row>
    <row r="38" spans="1:81" x14ac:dyDescent="0.25">
      <c r="G38" s="22" t="s">
        <v>166</v>
      </c>
      <c r="H38" s="80">
        <f>AVERAGE(H32:H37)</f>
        <v>8.7333333333333343</v>
      </c>
      <c r="I38" s="81">
        <f>AVERAGE(I32:I37)</f>
        <v>8.2666666666666675</v>
      </c>
      <c r="M38" s="22" t="s">
        <v>166</v>
      </c>
      <c r="N38" s="80">
        <f>AVERAGE(N32:N37)</f>
        <v>7.75</v>
      </c>
      <c r="O38" s="81">
        <f>AVERAGE(O32:O37)</f>
        <v>1.3833333333333335</v>
      </c>
      <c r="U38" s="22" t="s">
        <v>166</v>
      </c>
      <c r="V38" s="80">
        <f>AVERAGE(V32:V37)</f>
        <v>9.4333333333333318</v>
      </c>
      <c r="W38" s="81">
        <f>AVERAGE(W32:W37)</f>
        <v>1.675</v>
      </c>
      <c r="AC38" s="83" t="s">
        <v>166</v>
      </c>
      <c r="AD38" s="80">
        <f>AVERAGE(AD32:AD37)</f>
        <v>8.0583333333333336</v>
      </c>
      <c r="AE38" s="81">
        <f>AVERAGE(AE32:AE37)</f>
        <v>2.8833333333333333</v>
      </c>
      <c r="AK38" s="22" t="s">
        <v>166</v>
      </c>
      <c r="AL38" s="80">
        <f>AVERAGE(AL32:AL37)</f>
        <v>8.1666666666666661</v>
      </c>
      <c r="AM38" s="81">
        <f>AVERAGE(AM32:AM37)</f>
        <v>3.0666666666666664</v>
      </c>
      <c r="AT38" s="22" t="s">
        <v>166</v>
      </c>
      <c r="AU38" s="80">
        <f>AVERAGE(AU32:AU37)</f>
        <v>7.7750000000000012</v>
      </c>
      <c r="AV38" s="81">
        <f>AVERAGE(AV32:AV37)</f>
        <v>4.083333333333333</v>
      </c>
      <c r="AW38" s="81">
        <f>AVERAGE(AW32:AW37)</f>
        <v>2.3166666666666669</v>
      </c>
      <c r="BC38" s="22" t="s">
        <v>166</v>
      </c>
      <c r="BD38" s="80">
        <f>AVERAGE(BD32:BD37)</f>
        <v>8.7750000000000004</v>
      </c>
      <c r="BE38" s="81">
        <f>AVERAGE(BE32:BE37)</f>
        <v>3.3250000000000006</v>
      </c>
      <c r="BK38" s="22" t="s">
        <v>166</v>
      </c>
      <c r="BL38" s="80">
        <f>AVERAGE(BL32:BL37)</f>
        <v>7.8416666666666677</v>
      </c>
      <c r="BM38" s="81">
        <f>AVERAGE(BM32:BM37)</f>
        <v>3.2583333333333333</v>
      </c>
      <c r="BS38" s="22" t="s">
        <v>166</v>
      </c>
      <c r="BT38" s="80">
        <f>AVERAGE(BT32:BT37)</f>
        <v>8.3333333333333339</v>
      </c>
      <c r="BU38" s="81">
        <f>AVERAGE(BU32:BU37)</f>
        <v>3.2333333333333329</v>
      </c>
      <c r="CA38" s="22" t="s">
        <v>166</v>
      </c>
      <c r="CB38" s="80">
        <f>AVERAGE(CB32:CB37)</f>
        <v>9.65</v>
      </c>
      <c r="CC38" s="81">
        <f>AVERAGE(CC32:CC37)</f>
        <v>2.3833333333333333</v>
      </c>
    </row>
  </sheetData>
  <mergeCells count="36">
    <mergeCell ref="BZ21:CA21"/>
    <mergeCell ref="AH21:AI21"/>
    <mergeCell ref="AJ21:AK21"/>
    <mergeCell ref="AQ21:AR21"/>
    <mergeCell ref="AS21:AT21"/>
    <mergeCell ref="AZ21:BA21"/>
    <mergeCell ref="BB21:BC21"/>
    <mergeCell ref="BH21:BI21"/>
    <mergeCell ref="BJ21:BK21"/>
    <mergeCell ref="BP21:BQ21"/>
    <mergeCell ref="BR21:BS21"/>
    <mergeCell ref="BX21:BY21"/>
    <mergeCell ref="D21:E21"/>
    <mergeCell ref="F21:G21"/>
    <mergeCell ref="R21:S21"/>
    <mergeCell ref="T21:U21"/>
    <mergeCell ref="Z21:AA21"/>
    <mergeCell ref="AB21:AC21"/>
    <mergeCell ref="BH3:BI3"/>
    <mergeCell ref="BJ3:BK3"/>
    <mergeCell ref="BP3:BQ3"/>
    <mergeCell ref="BR3:BS3"/>
    <mergeCell ref="AB3:AC3"/>
    <mergeCell ref="BX3:BY3"/>
    <mergeCell ref="BZ3:CA3"/>
    <mergeCell ref="AH3:AI3"/>
    <mergeCell ref="AJ3:AK3"/>
    <mergeCell ref="AQ3:AR3"/>
    <mergeCell ref="AS3:AT3"/>
    <mergeCell ref="AZ3:BA3"/>
    <mergeCell ref="BB3:BC3"/>
    <mergeCell ref="D3:E3"/>
    <mergeCell ref="F3:G3"/>
    <mergeCell ref="R3:S3"/>
    <mergeCell ref="T3:U3"/>
    <mergeCell ref="Z3:AA3"/>
  </mergeCells>
  <phoneticPr fontId="2" type="noConversion"/>
  <pageMargins left="0.69930555555555596" right="0.69930555555555596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E38"/>
  <sheetViews>
    <sheetView topLeftCell="CJ10" workbookViewId="0">
      <selection activeCell="CA31" sqref="CA31"/>
    </sheetView>
  </sheetViews>
  <sheetFormatPr defaultColWidth="9" defaultRowHeight="15" x14ac:dyDescent="0.25"/>
  <cols>
    <col min="1" max="1" width="9.125" style="14" customWidth="1"/>
    <col min="2" max="2" width="9.25" style="15" customWidth="1"/>
    <col min="3" max="3" width="10.125" style="14" customWidth="1"/>
    <col min="4" max="4" width="11.75" style="14" customWidth="1"/>
    <col min="5" max="5" width="11.875" style="14" customWidth="1"/>
    <col min="6" max="6" width="11.75" style="14" customWidth="1"/>
    <col min="7" max="7" width="11.875" style="14" customWidth="1"/>
    <col min="8" max="8" width="9" style="14"/>
    <col min="9" max="9" width="11.625" style="14" customWidth="1"/>
    <col min="10" max="10" width="8.5" style="14" customWidth="1"/>
    <col min="11" max="11" width="11.625" style="14" customWidth="1"/>
    <col min="12" max="13" width="8.5" style="14" customWidth="1"/>
    <col min="14" max="14" width="10.125" style="14" customWidth="1"/>
    <col min="15" max="15" width="11.75" style="14" customWidth="1"/>
    <col min="16" max="16" width="11.875" style="14" customWidth="1"/>
    <col min="17" max="17" width="9" style="14"/>
    <col min="18" max="18" width="11.625" style="14" customWidth="1"/>
    <col min="19" max="19" width="8.5" style="14" customWidth="1"/>
    <col min="20" max="20" width="9" style="102"/>
    <col min="21" max="21" width="10.125" style="14" customWidth="1"/>
    <col min="22" max="22" width="11.75" style="14" customWidth="1"/>
    <col min="23" max="23" width="11.875" style="14" customWidth="1"/>
    <col min="24" max="24" width="11.75" style="14" customWidth="1"/>
    <col min="25" max="25" width="11.875" style="14" customWidth="1"/>
    <col min="26" max="26" width="9" style="14"/>
    <col min="27" max="27" width="11.625" style="14" customWidth="1"/>
    <col min="28" max="28" width="8.5" style="14" customWidth="1"/>
    <col min="29" max="29" width="11.625" style="14" customWidth="1"/>
    <col min="30" max="30" width="8.5" style="14" customWidth="1"/>
    <col min="31" max="31" width="9" style="102"/>
    <col min="32" max="32" width="10.125" style="14" customWidth="1"/>
    <col min="33" max="33" width="11.75" style="14" customWidth="1"/>
    <col min="34" max="34" width="11.875" style="14" customWidth="1"/>
    <col min="35" max="35" width="11.75" style="14" customWidth="1"/>
    <col min="36" max="36" width="11.875" style="14" customWidth="1"/>
    <col min="37" max="37" width="9" style="14"/>
    <col min="38" max="38" width="11.625" style="14" customWidth="1"/>
    <col min="39" max="39" width="8.5" style="14" customWidth="1"/>
    <col min="40" max="40" width="11.625" style="14" customWidth="1"/>
    <col min="41" max="41" width="8.5" style="14" customWidth="1"/>
    <col min="42" max="42" width="9" style="102"/>
    <col min="43" max="43" width="10.125" style="14" customWidth="1"/>
    <col min="44" max="44" width="11.75" style="14" customWidth="1"/>
    <col min="45" max="45" width="11.875" style="14" customWidth="1"/>
    <col min="46" max="46" width="11.75" style="14" customWidth="1"/>
    <col min="47" max="47" width="11.875" style="14" customWidth="1"/>
    <col min="48" max="48" width="9" style="14"/>
    <col min="49" max="49" width="11.625" style="14" customWidth="1"/>
    <col min="50" max="50" width="8.5" style="14" customWidth="1"/>
    <col min="51" max="51" width="11.625" style="14" customWidth="1"/>
    <col min="52" max="52" width="8.5" style="14" customWidth="1"/>
    <col min="53" max="53" width="9" style="102"/>
    <col min="54" max="54" width="10.125" style="14" customWidth="1"/>
    <col min="55" max="55" width="11.75" style="14" customWidth="1"/>
    <col min="56" max="56" width="11.875" style="14" customWidth="1"/>
    <col min="57" max="57" width="11.75" style="14" customWidth="1"/>
    <col min="58" max="58" width="11.875" style="14" customWidth="1"/>
    <col min="59" max="59" width="9" style="14"/>
    <col min="60" max="60" width="11.625" style="14" customWidth="1"/>
    <col min="61" max="61" width="8.5" style="14" customWidth="1"/>
    <col min="62" max="62" width="11.625" style="14" customWidth="1"/>
    <col min="63" max="63" width="8.5" style="14" customWidth="1"/>
    <col min="64" max="66" width="9" style="102"/>
    <col min="67" max="67" width="10.125" style="14" customWidth="1"/>
    <col min="68" max="68" width="11.75" style="14" customWidth="1"/>
    <col min="69" max="69" width="11.875" style="14" customWidth="1"/>
    <col min="70" max="70" width="11.75" style="14" customWidth="1"/>
    <col min="71" max="71" width="11.875" style="14" customWidth="1"/>
    <col min="72" max="72" width="9" style="14"/>
    <col min="73" max="73" width="11.625" style="14" customWidth="1"/>
    <col min="74" max="74" width="8.5" style="14" customWidth="1"/>
    <col min="75" max="75" width="11.625" style="14" customWidth="1"/>
    <col min="76" max="76" width="8.5" style="14" customWidth="1"/>
    <col min="77" max="77" width="9" style="102"/>
    <col min="78" max="78" width="10.125" style="14" customWidth="1"/>
    <col min="79" max="79" width="11.75" style="14" customWidth="1"/>
    <col min="80" max="80" width="11.875" style="14" customWidth="1"/>
    <col min="81" max="81" width="11.75" style="14" customWidth="1"/>
    <col min="82" max="82" width="11.875" style="14" customWidth="1"/>
    <col min="83" max="83" width="9" style="14"/>
    <col min="84" max="84" width="11.625" style="14" customWidth="1"/>
    <col min="85" max="85" width="8.5" style="14" customWidth="1"/>
    <col min="86" max="86" width="11.625" style="14" customWidth="1"/>
    <col min="87" max="87" width="8.5" style="14" customWidth="1"/>
    <col min="88" max="88" width="9" style="102"/>
    <col min="89" max="89" width="10.125" style="14" customWidth="1"/>
    <col min="90" max="90" width="11.75" style="14" customWidth="1"/>
    <col min="91" max="91" width="11.875" style="14" customWidth="1"/>
    <col min="92" max="92" width="11.75" style="14" customWidth="1"/>
    <col min="93" max="93" width="11.875" style="14" customWidth="1"/>
    <col min="94" max="94" width="9" style="14"/>
    <col min="95" max="95" width="11.625" style="14" customWidth="1"/>
    <col min="96" max="96" width="8.5" style="14" customWidth="1"/>
    <col min="97" max="97" width="11.625" style="14" customWidth="1"/>
    <col min="98" max="98" width="8.5" style="14" customWidth="1"/>
    <col min="99" max="99" width="9" style="102"/>
    <col min="100" max="100" width="10.125" style="14" customWidth="1"/>
    <col min="101" max="101" width="11.75" style="14" customWidth="1"/>
    <col min="102" max="102" width="11.875" style="14" customWidth="1"/>
    <col min="103" max="103" width="11.75" style="14" customWidth="1"/>
    <col min="104" max="104" width="11.875" style="14" customWidth="1"/>
    <col min="105" max="105" width="9" style="14"/>
    <col min="106" max="106" width="11.625" style="14" customWidth="1"/>
    <col min="107" max="107" width="8.5" style="14" customWidth="1"/>
    <col min="108" max="108" width="11.625" style="14" customWidth="1"/>
    <col min="109" max="109" width="8.5" style="14" customWidth="1"/>
    <col min="110" max="16384" width="9" style="102"/>
  </cols>
  <sheetData>
    <row r="1" spans="1:109" s="14" customFormat="1" x14ac:dyDescent="0.25">
      <c r="B1" s="15"/>
      <c r="C1" s="14">
        <v>20190825</v>
      </c>
      <c r="D1" s="16" t="s">
        <v>139</v>
      </c>
      <c r="E1" s="84"/>
      <c r="F1" s="85"/>
      <c r="G1" s="84"/>
      <c r="H1" s="86"/>
      <c r="J1" s="87"/>
      <c r="L1" s="87"/>
      <c r="M1" s="87"/>
      <c r="N1" s="14">
        <v>20190825</v>
      </c>
      <c r="O1" s="16" t="s">
        <v>139</v>
      </c>
      <c r="P1" s="84"/>
      <c r="Q1" s="86"/>
      <c r="S1" s="87"/>
      <c r="U1" s="14">
        <v>20190826</v>
      </c>
      <c r="V1" s="16" t="s">
        <v>139</v>
      </c>
      <c r="W1" s="84"/>
      <c r="X1" s="85"/>
      <c r="Y1" s="84"/>
      <c r="Z1" s="86"/>
      <c r="AB1" s="87"/>
      <c r="AD1" s="87"/>
      <c r="AF1" s="14">
        <v>20190828</v>
      </c>
      <c r="AG1" s="16" t="s">
        <v>139</v>
      </c>
      <c r="AH1" s="84"/>
      <c r="AI1" s="85"/>
      <c r="AJ1" s="84"/>
      <c r="AK1" s="86"/>
      <c r="AM1" s="87"/>
      <c r="AO1" s="87"/>
      <c r="AQ1" s="14">
        <v>20190830</v>
      </c>
      <c r="AR1" s="16" t="s">
        <v>139</v>
      </c>
      <c r="AS1" s="84"/>
      <c r="AT1" s="85"/>
      <c r="AU1" s="84"/>
      <c r="AV1" s="86"/>
      <c r="AX1" s="87"/>
      <c r="AZ1" s="87"/>
      <c r="BB1" s="14">
        <v>20190901</v>
      </c>
      <c r="BC1" s="16" t="s">
        <v>139</v>
      </c>
      <c r="BD1" s="84"/>
      <c r="BE1" s="85"/>
      <c r="BF1" s="84"/>
      <c r="BG1" s="86"/>
      <c r="BI1" s="87"/>
      <c r="BK1" s="87"/>
      <c r="BO1" s="14">
        <v>20190908</v>
      </c>
      <c r="BP1" s="16" t="s">
        <v>139</v>
      </c>
      <c r="BQ1" s="84"/>
      <c r="BR1" s="85"/>
      <c r="BS1" s="84"/>
      <c r="BT1" s="86"/>
      <c r="BV1" s="87"/>
      <c r="BX1" s="87"/>
      <c r="BZ1" s="14">
        <v>20190915</v>
      </c>
      <c r="CA1" s="16" t="s">
        <v>141</v>
      </c>
      <c r="CB1" s="84"/>
      <c r="CC1" s="85"/>
      <c r="CD1" s="84"/>
      <c r="CE1" s="86"/>
      <c r="CG1" s="87"/>
      <c r="CI1" s="87"/>
      <c r="CK1" s="14">
        <v>20190922</v>
      </c>
      <c r="CL1" s="16" t="s">
        <v>139</v>
      </c>
      <c r="CM1" s="84"/>
      <c r="CN1" s="85"/>
      <c r="CO1" s="84"/>
      <c r="CP1" s="86"/>
      <c r="CR1" s="87"/>
      <c r="CT1" s="87"/>
      <c r="CV1" s="14">
        <v>20191013</v>
      </c>
      <c r="CW1" s="16" t="s">
        <v>139</v>
      </c>
      <c r="CX1" s="84"/>
      <c r="CY1" s="85"/>
      <c r="CZ1" s="84"/>
      <c r="DA1" s="86"/>
      <c r="DC1" s="87"/>
      <c r="DE1" s="87"/>
    </row>
    <row r="2" spans="1:109" s="14" customFormat="1" ht="15.75" thickBot="1" x14ac:dyDescent="0.3">
      <c r="B2" s="15"/>
      <c r="C2" s="15" t="s">
        <v>142</v>
      </c>
      <c r="D2" s="15" t="s">
        <v>168</v>
      </c>
      <c r="E2" s="86" t="s">
        <v>169</v>
      </c>
      <c r="F2" s="15"/>
      <c r="G2" s="86"/>
      <c r="H2" s="88"/>
      <c r="J2" s="89" t="s">
        <v>169</v>
      </c>
      <c r="L2" s="89" t="s">
        <v>169</v>
      </c>
      <c r="M2" s="87"/>
      <c r="N2" s="25" t="s">
        <v>147</v>
      </c>
      <c r="O2" s="15" t="s">
        <v>168</v>
      </c>
      <c r="P2" s="86" t="s">
        <v>169</v>
      </c>
      <c r="Q2" s="88"/>
      <c r="S2" s="89" t="s">
        <v>169</v>
      </c>
      <c r="U2" s="22" t="s">
        <v>148</v>
      </c>
      <c r="V2" s="15" t="s">
        <v>168</v>
      </c>
      <c r="W2" s="86" t="s">
        <v>169</v>
      </c>
      <c r="X2" s="15"/>
      <c r="Y2" s="86"/>
      <c r="Z2" s="88"/>
      <c r="AB2" s="89" t="s">
        <v>169</v>
      </c>
      <c r="AD2" s="89"/>
      <c r="AF2" s="22" t="s">
        <v>170</v>
      </c>
      <c r="AG2" s="15" t="s">
        <v>168</v>
      </c>
      <c r="AH2" s="86" t="s">
        <v>169</v>
      </c>
      <c r="AI2" s="15"/>
      <c r="AJ2" s="86"/>
      <c r="AK2" s="88"/>
      <c r="AM2" s="89" t="s">
        <v>169</v>
      </c>
      <c r="AO2" s="89"/>
      <c r="AQ2" s="22" t="s">
        <v>150</v>
      </c>
      <c r="AR2" s="15" t="s">
        <v>168</v>
      </c>
      <c r="AS2" s="86" t="s">
        <v>169</v>
      </c>
      <c r="AT2" s="15"/>
      <c r="AU2" s="86"/>
      <c r="AV2" s="88"/>
      <c r="AX2" s="89" t="s">
        <v>169</v>
      </c>
      <c r="AZ2" s="89"/>
      <c r="BB2" s="22" t="s">
        <v>151</v>
      </c>
      <c r="BC2" s="15" t="s">
        <v>168</v>
      </c>
      <c r="BD2" s="86" t="s">
        <v>169</v>
      </c>
      <c r="BE2" s="15"/>
      <c r="BF2" s="86"/>
      <c r="BG2" s="88"/>
      <c r="BI2" s="89" t="s">
        <v>169</v>
      </c>
      <c r="BK2" s="89"/>
      <c r="BL2" s="14" t="s">
        <v>171</v>
      </c>
      <c r="BO2" s="25" t="s">
        <v>167</v>
      </c>
      <c r="BP2" s="15" t="s">
        <v>168</v>
      </c>
      <c r="BQ2" s="86"/>
      <c r="BR2" s="15"/>
      <c r="BS2" s="86"/>
      <c r="BT2" s="88"/>
      <c r="BV2" s="89" t="s">
        <v>169</v>
      </c>
      <c r="BX2" s="89"/>
      <c r="BZ2" s="25" t="s">
        <v>155</v>
      </c>
      <c r="CA2" s="15" t="s">
        <v>168</v>
      </c>
      <c r="CB2" s="86"/>
      <c r="CC2" s="15"/>
      <c r="CD2" s="86"/>
      <c r="CE2" s="88"/>
      <c r="CG2" s="89" t="s">
        <v>169</v>
      </c>
      <c r="CI2" s="89"/>
      <c r="CK2" s="25" t="s">
        <v>156</v>
      </c>
      <c r="CL2" s="15" t="s">
        <v>168</v>
      </c>
      <c r="CM2" s="86"/>
      <c r="CN2" s="15"/>
      <c r="CO2" s="86"/>
      <c r="CP2" s="88"/>
      <c r="CR2" s="89" t="s">
        <v>169</v>
      </c>
      <c r="CT2" s="89"/>
      <c r="CV2" s="25" t="s">
        <v>157</v>
      </c>
      <c r="CW2" s="15" t="s">
        <v>168</v>
      </c>
      <c r="CX2" s="86"/>
      <c r="CY2" s="15"/>
      <c r="CZ2" s="86"/>
      <c r="DA2" s="88"/>
      <c r="DC2" s="89" t="s">
        <v>169</v>
      </c>
      <c r="DE2" s="89"/>
    </row>
    <row r="3" spans="1:109" s="14" customFormat="1" x14ac:dyDescent="0.2">
      <c r="A3" s="14" t="s">
        <v>158</v>
      </c>
      <c r="B3" s="14" t="s">
        <v>159</v>
      </c>
      <c r="C3" s="29" t="s">
        <v>163</v>
      </c>
      <c r="D3" s="90" t="s">
        <v>172</v>
      </c>
      <c r="E3" s="91" t="s">
        <v>173</v>
      </c>
      <c r="F3" s="90" t="s">
        <v>172</v>
      </c>
      <c r="G3" s="91" t="s">
        <v>173</v>
      </c>
      <c r="H3" s="92" t="s">
        <v>164</v>
      </c>
      <c r="I3" s="90" t="s">
        <v>172</v>
      </c>
      <c r="J3" s="93" t="s">
        <v>173</v>
      </c>
      <c r="K3" s="90" t="s">
        <v>172</v>
      </c>
      <c r="L3" s="93" t="s">
        <v>173</v>
      </c>
      <c r="M3" s="87"/>
      <c r="N3" s="29" t="s">
        <v>163</v>
      </c>
      <c r="O3" s="90" t="s">
        <v>172</v>
      </c>
      <c r="P3" s="91" t="s">
        <v>173</v>
      </c>
      <c r="Q3" s="92" t="s">
        <v>164</v>
      </c>
      <c r="R3" s="90" t="s">
        <v>172</v>
      </c>
      <c r="S3" s="93" t="s">
        <v>173</v>
      </c>
      <c r="U3" s="29" t="s">
        <v>163</v>
      </c>
      <c r="V3" s="90" t="s">
        <v>172</v>
      </c>
      <c r="W3" s="91" t="s">
        <v>173</v>
      </c>
      <c r="X3" s="90" t="s">
        <v>172</v>
      </c>
      <c r="Y3" s="91" t="s">
        <v>173</v>
      </c>
      <c r="Z3" s="92" t="s">
        <v>164</v>
      </c>
      <c r="AA3" s="90" t="s">
        <v>172</v>
      </c>
      <c r="AB3" s="93" t="s">
        <v>173</v>
      </c>
      <c r="AC3" s="90" t="s">
        <v>172</v>
      </c>
      <c r="AD3" s="93" t="s">
        <v>173</v>
      </c>
      <c r="AF3" s="29" t="s">
        <v>163</v>
      </c>
      <c r="AG3" s="90" t="s">
        <v>172</v>
      </c>
      <c r="AH3" s="91" t="s">
        <v>173</v>
      </c>
      <c r="AI3" s="90" t="s">
        <v>172</v>
      </c>
      <c r="AJ3" s="91" t="s">
        <v>173</v>
      </c>
      <c r="AK3" s="92" t="s">
        <v>164</v>
      </c>
      <c r="AL3" s="90" t="s">
        <v>172</v>
      </c>
      <c r="AM3" s="93" t="s">
        <v>173</v>
      </c>
      <c r="AN3" s="90" t="s">
        <v>172</v>
      </c>
      <c r="AO3" s="93" t="s">
        <v>173</v>
      </c>
      <c r="AQ3" s="29" t="s">
        <v>163</v>
      </c>
      <c r="AR3" s="90" t="s">
        <v>172</v>
      </c>
      <c r="AS3" s="91" t="s">
        <v>173</v>
      </c>
      <c r="AT3" s="90" t="s">
        <v>172</v>
      </c>
      <c r="AU3" s="91" t="s">
        <v>173</v>
      </c>
      <c r="AV3" s="92" t="s">
        <v>164</v>
      </c>
      <c r="AW3" s="90" t="s">
        <v>172</v>
      </c>
      <c r="AX3" s="93" t="s">
        <v>173</v>
      </c>
      <c r="AY3" s="90" t="s">
        <v>172</v>
      </c>
      <c r="AZ3" s="93" t="s">
        <v>173</v>
      </c>
      <c r="BB3" s="29" t="s">
        <v>163</v>
      </c>
      <c r="BC3" s="90" t="s">
        <v>172</v>
      </c>
      <c r="BD3" s="91" t="s">
        <v>173</v>
      </c>
      <c r="BE3" s="90" t="s">
        <v>172</v>
      </c>
      <c r="BF3" s="91" t="s">
        <v>173</v>
      </c>
      <c r="BG3" s="92" t="s">
        <v>164</v>
      </c>
      <c r="BH3" s="90" t="s">
        <v>172</v>
      </c>
      <c r="BI3" s="93" t="s">
        <v>173</v>
      </c>
      <c r="BJ3" s="90" t="s">
        <v>172</v>
      </c>
      <c r="BK3" s="93" t="s">
        <v>173</v>
      </c>
      <c r="BL3" s="90" t="s">
        <v>172</v>
      </c>
      <c r="BM3" s="93" t="s">
        <v>173</v>
      </c>
      <c r="BO3" s="29" t="s">
        <v>163</v>
      </c>
      <c r="BP3" s="90" t="s">
        <v>172</v>
      </c>
      <c r="BQ3" s="91" t="s">
        <v>173</v>
      </c>
      <c r="BR3" s="90" t="s">
        <v>172</v>
      </c>
      <c r="BS3" s="91" t="s">
        <v>173</v>
      </c>
      <c r="BT3" s="92" t="s">
        <v>164</v>
      </c>
      <c r="BU3" s="90" t="s">
        <v>172</v>
      </c>
      <c r="BV3" s="93" t="s">
        <v>173</v>
      </c>
      <c r="BW3" s="90" t="s">
        <v>172</v>
      </c>
      <c r="BX3" s="93" t="s">
        <v>173</v>
      </c>
      <c r="BZ3" s="29" t="s">
        <v>163</v>
      </c>
      <c r="CA3" s="90" t="s">
        <v>172</v>
      </c>
      <c r="CB3" s="91" t="s">
        <v>173</v>
      </c>
      <c r="CC3" s="90" t="s">
        <v>172</v>
      </c>
      <c r="CD3" s="91" t="s">
        <v>173</v>
      </c>
      <c r="CE3" s="92" t="s">
        <v>164</v>
      </c>
      <c r="CF3" s="90" t="s">
        <v>172</v>
      </c>
      <c r="CG3" s="93" t="s">
        <v>173</v>
      </c>
      <c r="CH3" s="90" t="s">
        <v>172</v>
      </c>
      <c r="CI3" s="93" t="s">
        <v>173</v>
      </c>
      <c r="CK3" s="29" t="s">
        <v>163</v>
      </c>
      <c r="CL3" s="90" t="s">
        <v>172</v>
      </c>
      <c r="CM3" s="91" t="s">
        <v>173</v>
      </c>
      <c r="CN3" s="90" t="s">
        <v>172</v>
      </c>
      <c r="CO3" s="91" t="s">
        <v>173</v>
      </c>
      <c r="CP3" s="92" t="s">
        <v>164</v>
      </c>
      <c r="CQ3" s="90" t="s">
        <v>172</v>
      </c>
      <c r="CR3" s="93" t="s">
        <v>173</v>
      </c>
      <c r="CS3" s="90" t="s">
        <v>172</v>
      </c>
      <c r="CT3" s="93" t="s">
        <v>173</v>
      </c>
      <c r="CV3" s="29" t="s">
        <v>163</v>
      </c>
      <c r="CW3" s="90" t="s">
        <v>172</v>
      </c>
      <c r="CX3" s="91" t="s">
        <v>173</v>
      </c>
      <c r="CY3" s="90" t="s">
        <v>172</v>
      </c>
      <c r="CZ3" s="91" t="s">
        <v>173</v>
      </c>
      <c r="DA3" s="92" t="s">
        <v>164</v>
      </c>
      <c r="DB3" s="90" t="s">
        <v>172</v>
      </c>
      <c r="DC3" s="93" t="s">
        <v>173</v>
      </c>
      <c r="DD3" s="90" t="s">
        <v>172</v>
      </c>
      <c r="DE3" s="93" t="s">
        <v>173</v>
      </c>
    </row>
    <row r="4" spans="1:109" s="14" customFormat="1" x14ac:dyDescent="0.2">
      <c r="A4" s="33">
        <v>9</v>
      </c>
      <c r="B4" s="34" t="s">
        <v>166</v>
      </c>
      <c r="C4" s="35">
        <v>1</v>
      </c>
      <c r="D4" s="94" t="s">
        <v>174</v>
      </c>
      <c r="E4" s="95">
        <v>0.77400000000000002</v>
      </c>
      <c r="F4" s="94" t="s">
        <v>175</v>
      </c>
      <c r="G4" s="95">
        <v>0.78100000000000003</v>
      </c>
      <c r="H4" s="96">
        <v>1</v>
      </c>
      <c r="I4" s="94" t="s">
        <v>176</v>
      </c>
      <c r="J4" s="97">
        <v>0.94899999999999995</v>
      </c>
      <c r="K4" s="94" t="s">
        <v>177</v>
      </c>
      <c r="L4" s="97">
        <v>0.59</v>
      </c>
      <c r="M4" s="87"/>
      <c r="N4" s="35">
        <v>1</v>
      </c>
      <c r="O4" s="94" t="s">
        <v>178</v>
      </c>
      <c r="P4" s="95">
        <v>0.56599999999999995</v>
      </c>
      <c r="Q4" s="96">
        <v>1</v>
      </c>
      <c r="R4" s="94" t="s">
        <v>179</v>
      </c>
      <c r="S4" s="97">
        <v>8.5999999999999993E-2</v>
      </c>
      <c r="U4" s="35">
        <v>1</v>
      </c>
      <c r="V4" s="94" t="s">
        <v>180</v>
      </c>
      <c r="W4" s="95">
        <v>0.83099999999999996</v>
      </c>
      <c r="X4" s="94" t="s">
        <v>181</v>
      </c>
      <c r="Y4" s="95">
        <v>1.0229999999999999</v>
      </c>
      <c r="Z4" s="96">
        <v>1</v>
      </c>
      <c r="AA4" s="94" t="s">
        <v>182</v>
      </c>
      <c r="AB4" s="97">
        <v>9.9000000000000005E-2</v>
      </c>
      <c r="AC4" s="94" t="s">
        <v>183</v>
      </c>
      <c r="AD4" s="97">
        <v>0.22500000000000001</v>
      </c>
      <c r="AF4" s="35">
        <v>1</v>
      </c>
      <c r="AG4" s="94" t="s">
        <v>184</v>
      </c>
      <c r="AH4" s="95">
        <v>0.59299999999999997</v>
      </c>
      <c r="AI4" s="94" t="s">
        <v>185</v>
      </c>
      <c r="AJ4" s="95">
        <v>0.61599999999999999</v>
      </c>
      <c r="AK4" s="96">
        <v>1</v>
      </c>
      <c r="AL4" s="94" t="s">
        <v>186</v>
      </c>
      <c r="AM4" s="97">
        <v>0.17799999999999999</v>
      </c>
      <c r="AN4" s="94" t="s">
        <v>187</v>
      </c>
      <c r="AO4" s="97">
        <v>0.125</v>
      </c>
      <c r="AQ4" s="35">
        <v>1</v>
      </c>
      <c r="AR4" s="94" t="s">
        <v>188</v>
      </c>
      <c r="AS4" s="95">
        <v>0.61599999999999999</v>
      </c>
      <c r="AT4" s="94" t="s">
        <v>189</v>
      </c>
      <c r="AU4" s="95">
        <v>1.028</v>
      </c>
      <c r="AV4" s="96">
        <v>1</v>
      </c>
      <c r="AW4" s="94" t="s">
        <v>187</v>
      </c>
      <c r="AX4" s="97">
        <v>0.125</v>
      </c>
      <c r="AY4" s="94" t="s">
        <v>190</v>
      </c>
      <c r="AZ4" s="97">
        <v>0.157</v>
      </c>
      <c r="BB4" s="35">
        <v>1</v>
      </c>
      <c r="BC4" s="94" t="s">
        <v>184</v>
      </c>
      <c r="BD4" s="95">
        <v>0.59299999999999997</v>
      </c>
      <c r="BE4" s="94" t="s">
        <v>191</v>
      </c>
      <c r="BF4" s="95">
        <v>0.84299999999999997</v>
      </c>
      <c r="BG4" s="96">
        <v>1</v>
      </c>
      <c r="BH4" s="94" t="s">
        <v>192</v>
      </c>
      <c r="BI4" s="97">
        <v>9.9000000000000005E-2</v>
      </c>
      <c r="BJ4" s="94" t="s">
        <v>193</v>
      </c>
      <c r="BK4" s="97">
        <v>0.22500000000000001</v>
      </c>
      <c r="BL4" s="94" t="s">
        <v>194</v>
      </c>
      <c r="BM4" s="97">
        <v>0.28299999999999997</v>
      </c>
      <c r="BO4" s="35">
        <v>1</v>
      </c>
      <c r="BP4" s="94" t="s">
        <v>195</v>
      </c>
      <c r="BQ4" s="95">
        <v>0.73099999999999998</v>
      </c>
      <c r="BR4" s="94" t="s">
        <v>188</v>
      </c>
      <c r="BS4" s="95">
        <v>0.61599999999999999</v>
      </c>
      <c r="BT4" s="96">
        <v>1</v>
      </c>
      <c r="BU4" s="94" t="s">
        <v>194</v>
      </c>
      <c r="BV4" s="97">
        <v>0.28299999999999997</v>
      </c>
      <c r="BW4" s="94" t="s">
        <v>196</v>
      </c>
      <c r="BX4" s="97">
        <v>0.125</v>
      </c>
      <c r="BZ4" s="35">
        <v>1</v>
      </c>
      <c r="CA4" s="94" t="s">
        <v>195</v>
      </c>
      <c r="CB4" s="95">
        <v>0.73099999999999998</v>
      </c>
      <c r="CC4" s="94" t="s">
        <v>176</v>
      </c>
      <c r="CD4" s="95">
        <v>0.94899999999999995</v>
      </c>
      <c r="CE4" s="96">
        <v>1</v>
      </c>
      <c r="CF4" s="94" t="s">
        <v>187</v>
      </c>
      <c r="CG4" s="97">
        <v>0.125</v>
      </c>
      <c r="CH4" s="94" t="s">
        <v>187</v>
      </c>
      <c r="CI4" s="97">
        <v>0.125</v>
      </c>
      <c r="CK4" s="35">
        <v>1</v>
      </c>
      <c r="CL4" s="94" t="s">
        <v>184</v>
      </c>
      <c r="CM4" s="95">
        <v>0.59299999999999997</v>
      </c>
      <c r="CN4" s="94" t="s">
        <v>195</v>
      </c>
      <c r="CO4" s="95">
        <v>0.73099999999999998</v>
      </c>
      <c r="CP4" s="96">
        <v>1</v>
      </c>
      <c r="CQ4" s="94" t="s">
        <v>197</v>
      </c>
      <c r="CR4" s="97">
        <v>0.182</v>
      </c>
      <c r="CS4" s="94" t="s">
        <v>198</v>
      </c>
      <c r="CT4" s="97">
        <v>8.5999999999999993E-2</v>
      </c>
      <c r="CV4" s="35">
        <v>1</v>
      </c>
      <c r="CW4" s="94" t="s">
        <v>199</v>
      </c>
      <c r="CX4" s="95">
        <v>1.103</v>
      </c>
      <c r="CY4" s="94" t="s">
        <v>200</v>
      </c>
      <c r="CZ4" s="95">
        <v>0.85099999999999998</v>
      </c>
      <c r="DA4" s="96">
        <v>1</v>
      </c>
      <c r="DB4" s="94" t="s">
        <v>187</v>
      </c>
      <c r="DC4" s="97">
        <v>0.125</v>
      </c>
      <c r="DD4" s="94" t="s">
        <v>196</v>
      </c>
      <c r="DE4" s="97">
        <v>0.125</v>
      </c>
    </row>
    <row r="5" spans="1:109" s="14" customFormat="1" x14ac:dyDescent="0.2">
      <c r="A5" s="33">
        <v>12</v>
      </c>
      <c r="B5" s="48" t="s">
        <v>122</v>
      </c>
      <c r="C5" s="35">
        <v>2</v>
      </c>
      <c r="D5" s="94" t="s">
        <v>199</v>
      </c>
      <c r="E5" s="95">
        <v>1.103</v>
      </c>
      <c r="F5" s="94" t="s">
        <v>195</v>
      </c>
      <c r="G5" s="95">
        <v>0.73099999999999998</v>
      </c>
      <c r="H5" s="96">
        <v>2</v>
      </c>
      <c r="I5" s="94" t="s">
        <v>176</v>
      </c>
      <c r="J5" s="97">
        <v>0.94899999999999995</v>
      </c>
      <c r="K5" s="94" t="s">
        <v>201</v>
      </c>
      <c r="L5" s="97">
        <v>0.83299999999999996</v>
      </c>
      <c r="M5" s="87"/>
      <c r="N5" s="35">
        <v>2</v>
      </c>
      <c r="O5" s="94" t="s">
        <v>202</v>
      </c>
      <c r="P5" s="95">
        <v>0.84299999999999997</v>
      </c>
      <c r="Q5" s="96">
        <v>2</v>
      </c>
      <c r="R5" s="94" t="s">
        <v>183</v>
      </c>
      <c r="S5" s="97">
        <v>0.22500000000000001</v>
      </c>
      <c r="U5" s="35">
        <v>2</v>
      </c>
      <c r="V5" s="94" t="s">
        <v>201</v>
      </c>
      <c r="W5" s="95">
        <v>0.83299999999999996</v>
      </c>
      <c r="X5" s="94" t="s">
        <v>191</v>
      </c>
      <c r="Y5" s="95">
        <v>0.84299999999999997</v>
      </c>
      <c r="Z5" s="96">
        <v>2</v>
      </c>
      <c r="AA5" s="94" t="s">
        <v>194</v>
      </c>
      <c r="AB5" s="97">
        <v>0.28299999999999997</v>
      </c>
      <c r="AC5" s="94" t="s">
        <v>203</v>
      </c>
      <c r="AD5" s="97">
        <v>0.35599999999999998</v>
      </c>
      <c r="AF5" s="35">
        <v>2</v>
      </c>
      <c r="AG5" s="94" t="s">
        <v>176</v>
      </c>
      <c r="AH5" s="95">
        <v>0.94899999999999995</v>
      </c>
      <c r="AI5" s="94" t="s">
        <v>181</v>
      </c>
      <c r="AJ5" s="95">
        <v>1.0229999999999999</v>
      </c>
      <c r="AK5" s="96">
        <v>2</v>
      </c>
      <c r="AL5" s="94" t="s">
        <v>204</v>
      </c>
      <c r="AM5" s="97">
        <v>0.437</v>
      </c>
      <c r="AN5" s="94" t="s">
        <v>204</v>
      </c>
      <c r="AO5" s="97">
        <v>0.437</v>
      </c>
      <c r="AQ5" s="35">
        <v>2</v>
      </c>
      <c r="AR5" s="94" t="s">
        <v>181</v>
      </c>
      <c r="AS5" s="95">
        <v>1.0229999999999999</v>
      </c>
      <c r="AT5" s="94" t="s">
        <v>176</v>
      </c>
      <c r="AU5" s="95">
        <v>0.94899999999999995</v>
      </c>
      <c r="AV5" s="96">
        <v>2</v>
      </c>
      <c r="AW5" s="94" t="s">
        <v>194</v>
      </c>
      <c r="AX5" s="97">
        <v>0.28299999999999997</v>
      </c>
      <c r="AY5" s="94" t="s">
        <v>205</v>
      </c>
      <c r="AZ5" s="97">
        <v>0.42</v>
      </c>
      <c r="BB5" s="35">
        <v>2</v>
      </c>
      <c r="BC5" s="94" t="s">
        <v>180</v>
      </c>
      <c r="BD5" s="95">
        <v>0.83099999999999996</v>
      </c>
      <c r="BE5" s="94" t="s">
        <v>195</v>
      </c>
      <c r="BF5" s="95">
        <v>0.73099999999999998</v>
      </c>
      <c r="BG5" s="96">
        <v>2</v>
      </c>
      <c r="BH5" s="94" t="s">
        <v>194</v>
      </c>
      <c r="BI5" s="97">
        <v>0.28299999999999997</v>
      </c>
      <c r="BJ5" s="94" t="s">
        <v>205</v>
      </c>
      <c r="BK5" s="97">
        <v>0.42</v>
      </c>
      <c r="BL5" s="94" t="s">
        <v>206</v>
      </c>
      <c r="BM5" s="97">
        <v>0.77400000000000002</v>
      </c>
      <c r="BO5" s="35">
        <v>2</v>
      </c>
      <c r="BP5" s="94" t="s">
        <v>195</v>
      </c>
      <c r="BQ5" s="95">
        <v>0.73099999999999998</v>
      </c>
      <c r="BR5" s="94" t="s">
        <v>199</v>
      </c>
      <c r="BS5" s="95">
        <v>1.103</v>
      </c>
      <c r="BT5" s="96">
        <v>2</v>
      </c>
      <c r="BU5" s="94" t="s">
        <v>207</v>
      </c>
      <c r="BV5" s="97">
        <v>0.377</v>
      </c>
      <c r="BW5" s="94" t="s">
        <v>208</v>
      </c>
      <c r="BX5" s="97">
        <v>0.30599999999999999</v>
      </c>
      <c r="BZ5" s="35">
        <v>2</v>
      </c>
      <c r="CA5" s="94" t="s">
        <v>209</v>
      </c>
      <c r="CB5" s="95">
        <v>1.0229999999999999</v>
      </c>
      <c r="CC5" s="94" t="s">
        <v>195</v>
      </c>
      <c r="CD5" s="95">
        <v>0.73099999999999998</v>
      </c>
      <c r="CE5" s="96">
        <v>2</v>
      </c>
      <c r="CF5" s="94" t="s">
        <v>205</v>
      </c>
      <c r="CG5" s="97">
        <v>0.42</v>
      </c>
      <c r="CH5" s="94" t="s">
        <v>188</v>
      </c>
      <c r="CI5" s="97">
        <v>0.61599999999999999</v>
      </c>
      <c r="CK5" s="35">
        <v>2</v>
      </c>
      <c r="CL5" s="94" t="s">
        <v>189</v>
      </c>
      <c r="CM5" s="95">
        <v>1.028</v>
      </c>
      <c r="CN5" s="94" t="s">
        <v>210</v>
      </c>
      <c r="CO5" s="95">
        <v>0.83099999999999996</v>
      </c>
      <c r="CP5" s="96">
        <v>2</v>
      </c>
      <c r="CQ5" s="94" t="s">
        <v>188</v>
      </c>
      <c r="CR5" s="97">
        <v>0.61599999999999999</v>
      </c>
      <c r="CS5" s="94" t="s">
        <v>211</v>
      </c>
      <c r="CT5" s="97">
        <v>0.59</v>
      </c>
      <c r="CV5" s="35">
        <v>2</v>
      </c>
      <c r="CW5" s="94" t="s">
        <v>191</v>
      </c>
      <c r="CX5" s="95">
        <v>0.84299999999999997</v>
      </c>
      <c r="CY5" s="94" t="s">
        <v>212</v>
      </c>
      <c r="CZ5" s="95">
        <v>1.425</v>
      </c>
      <c r="DA5" s="96">
        <v>2</v>
      </c>
      <c r="DB5" s="94" t="s">
        <v>201</v>
      </c>
      <c r="DC5" s="97">
        <v>0.83299999999999996</v>
      </c>
      <c r="DD5" s="94" t="s">
        <v>188</v>
      </c>
      <c r="DE5" s="97">
        <v>0.61599999999999999</v>
      </c>
    </row>
    <row r="6" spans="1:109" s="14" customFormat="1" x14ac:dyDescent="0.2">
      <c r="A6" s="33">
        <v>13</v>
      </c>
      <c r="B6" s="34" t="s">
        <v>166</v>
      </c>
      <c r="C6" s="35">
        <v>3</v>
      </c>
      <c r="D6" s="94" t="s">
        <v>200</v>
      </c>
      <c r="E6" s="95">
        <v>0.85099999999999998</v>
      </c>
      <c r="F6" s="94" t="s">
        <v>176</v>
      </c>
      <c r="G6" s="95">
        <v>0.94899999999999995</v>
      </c>
      <c r="H6" s="96">
        <v>3</v>
      </c>
      <c r="I6" s="94" t="s">
        <v>206</v>
      </c>
      <c r="J6" s="97">
        <v>0.77400000000000002</v>
      </c>
      <c r="K6" s="94" t="s">
        <v>199</v>
      </c>
      <c r="L6" s="97">
        <v>1.103</v>
      </c>
      <c r="M6" s="87"/>
      <c r="N6" s="35">
        <v>3</v>
      </c>
      <c r="O6" s="94" t="s">
        <v>178</v>
      </c>
      <c r="P6" s="95">
        <v>0.56599999999999995</v>
      </c>
      <c r="Q6" s="96">
        <v>3</v>
      </c>
      <c r="R6" s="94" t="s">
        <v>194</v>
      </c>
      <c r="S6" s="97">
        <v>0.28299999999999997</v>
      </c>
      <c r="U6" s="35">
        <v>3</v>
      </c>
      <c r="V6" s="94" t="s">
        <v>189</v>
      </c>
      <c r="W6" s="95">
        <v>1.028</v>
      </c>
      <c r="X6" s="94" t="s">
        <v>199</v>
      </c>
      <c r="Y6" s="95">
        <v>1.103</v>
      </c>
      <c r="Z6" s="96">
        <v>3</v>
      </c>
      <c r="AA6" s="94" t="s">
        <v>203</v>
      </c>
      <c r="AB6" s="97">
        <v>0.35599999999999998</v>
      </c>
      <c r="AC6" s="94" t="s">
        <v>193</v>
      </c>
      <c r="AD6" s="97">
        <v>0.22500000000000001</v>
      </c>
      <c r="AF6" s="35">
        <v>3</v>
      </c>
      <c r="AG6" s="94" t="s">
        <v>176</v>
      </c>
      <c r="AH6" s="95">
        <v>0.94899999999999995</v>
      </c>
      <c r="AI6" s="94" t="s">
        <v>210</v>
      </c>
      <c r="AJ6" s="95">
        <v>0.83099999999999996</v>
      </c>
      <c r="AK6" s="96">
        <v>3</v>
      </c>
      <c r="AL6" s="94" t="s">
        <v>194</v>
      </c>
      <c r="AM6" s="97">
        <v>0.28299999999999997</v>
      </c>
      <c r="AN6" s="94" t="s">
        <v>208</v>
      </c>
      <c r="AO6" s="97">
        <v>0.30599999999999999</v>
      </c>
      <c r="AQ6" s="35">
        <v>3</v>
      </c>
      <c r="AR6" s="94" t="s">
        <v>175</v>
      </c>
      <c r="AS6" s="95">
        <v>0.78100000000000003</v>
      </c>
      <c r="AT6" s="94" t="s">
        <v>175</v>
      </c>
      <c r="AU6" s="95">
        <v>0.78100000000000003</v>
      </c>
      <c r="AV6" s="96">
        <v>3</v>
      </c>
      <c r="AW6" s="94" t="s">
        <v>213</v>
      </c>
      <c r="AX6" s="97">
        <v>0.40600000000000003</v>
      </c>
      <c r="AY6" s="94" t="s">
        <v>205</v>
      </c>
      <c r="AZ6" s="97">
        <v>0.42</v>
      </c>
      <c r="BB6" s="35">
        <v>3</v>
      </c>
      <c r="BC6" s="94" t="s">
        <v>214</v>
      </c>
      <c r="BD6" s="95">
        <v>1.028</v>
      </c>
      <c r="BE6" s="94" t="s">
        <v>215</v>
      </c>
      <c r="BF6" s="95">
        <v>1.1619999999999999</v>
      </c>
      <c r="BG6" s="96">
        <v>3</v>
      </c>
      <c r="BH6" s="94" t="s">
        <v>205</v>
      </c>
      <c r="BI6" s="97">
        <v>0.42</v>
      </c>
      <c r="BJ6" s="94" t="s">
        <v>194</v>
      </c>
      <c r="BK6" s="97">
        <v>0.28299999999999997</v>
      </c>
      <c r="BL6" s="94" t="s">
        <v>216</v>
      </c>
      <c r="BM6" s="97">
        <v>0.28299999999999997</v>
      </c>
      <c r="BO6" s="35">
        <v>3</v>
      </c>
      <c r="BP6" s="94" t="s">
        <v>200</v>
      </c>
      <c r="BQ6" s="95">
        <v>0.85099999999999998</v>
      </c>
      <c r="BR6" s="94" t="s">
        <v>199</v>
      </c>
      <c r="BS6" s="95">
        <v>1.103</v>
      </c>
      <c r="BT6" s="96">
        <v>3</v>
      </c>
      <c r="BU6" s="94" t="s">
        <v>217</v>
      </c>
      <c r="BV6" s="97">
        <v>0.107</v>
      </c>
      <c r="BW6" s="94" t="s">
        <v>218</v>
      </c>
      <c r="BX6" s="97">
        <v>0.251</v>
      </c>
      <c r="BZ6" s="35">
        <v>3</v>
      </c>
      <c r="CA6" s="94" t="s">
        <v>188</v>
      </c>
      <c r="CB6" s="95">
        <v>0.61599999999999999</v>
      </c>
      <c r="CC6" s="94" t="s">
        <v>176</v>
      </c>
      <c r="CD6" s="95">
        <v>0.94899999999999995</v>
      </c>
      <c r="CE6" s="96">
        <v>3</v>
      </c>
      <c r="CF6" s="94" t="s">
        <v>203</v>
      </c>
      <c r="CG6" s="97">
        <v>0.35599999999999998</v>
      </c>
      <c r="CH6" s="94" t="s">
        <v>194</v>
      </c>
      <c r="CI6" s="97">
        <v>0.28299999999999997</v>
      </c>
      <c r="CK6" s="35">
        <v>3</v>
      </c>
      <c r="CL6" s="94" t="s">
        <v>189</v>
      </c>
      <c r="CM6" s="95">
        <v>1.028</v>
      </c>
      <c r="CN6" s="94" t="s">
        <v>219</v>
      </c>
      <c r="CO6" s="95">
        <v>1.0149999999999999</v>
      </c>
      <c r="CP6" s="96">
        <v>3</v>
      </c>
      <c r="CQ6" s="94" t="s">
        <v>190</v>
      </c>
      <c r="CR6" s="97">
        <v>0.157</v>
      </c>
      <c r="CS6" s="94" t="s">
        <v>218</v>
      </c>
      <c r="CT6" s="97">
        <v>0.251</v>
      </c>
      <c r="CV6" s="35">
        <v>3</v>
      </c>
      <c r="CW6" s="94" t="s">
        <v>191</v>
      </c>
      <c r="CX6" s="95">
        <v>0.84299999999999997</v>
      </c>
      <c r="CY6" s="94" t="s">
        <v>188</v>
      </c>
      <c r="CZ6" s="95">
        <v>1.028</v>
      </c>
      <c r="DA6" s="96">
        <v>3</v>
      </c>
      <c r="DB6" s="94" t="s">
        <v>207</v>
      </c>
      <c r="DC6" s="97">
        <v>0.377</v>
      </c>
      <c r="DD6" s="94" t="s">
        <v>194</v>
      </c>
      <c r="DE6" s="97">
        <v>0.28299999999999997</v>
      </c>
    </row>
    <row r="7" spans="1:109" s="14" customFormat="1" x14ac:dyDescent="0.2">
      <c r="A7" s="33">
        <v>16</v>
      </c>
      <c r="B7" s="48" t="s">
        <v>122</v>
      </c>
      <c r="C7" s="35">
        <v>4</v>
      </c>
      <c r="D7" s="94" t="s">
        <v>189</v>
      </c>
      <c r="E7" s="95">
        <v>1.028</v>
      </c>
      <c r="F7" s="94" t="s">
        <v>200</v>
      </c>
      <c r="G7" s="95">
        <v>0.85099999999999998</v>
      </c>
      <c r="H7" s="96">
        <v>4</v>
      </c>
      <c r="I7" s="94" t="s">
        <v>175</v>
      </c>
      <c r="J7" s="97">
        <v>0.78100000000000003</v>
      </c>
      <c r="K7" s="94" t="s">
        <v>189</v>
      </c>
      <c r="L7" s="97">
        <v>1.028</v>
      </c>
      <c r="M7" s="87"/>
      <c r="N7" s="35">
        <v>4</v>
      </c>
      <c r="O7" s="94" t="s">
        <v>200</v>
      </c>
      <c r="P7" s="95">
        <v>0.85099999999999998</v>
      </c>
      <c r="Q7" s="96">
        <v>4</v>
      </c>
      <c r="R7" s="94" t="s">
        <v>182</v>
      </c>
      <c r="S7" s="97">
        <v>9.9000000000000005E-2</v>
      </c>
      <c r="U7" s="35">
        <v>4</v>
      </c>
      <c r="V7" s="94" t="s">
        <v>220</v>
      </c>
      <c r="W7" s="95">
        <v>0.96199999999999997</v>
      </c>
      <c r="X7" s="94" t="s">
        <v>206</v>
      </c>
      <c r="Y7" s="95">
        <v>0.77400000000000002</v>
      </c>
      <c r="Z7" s="96">
        <v>4</v>
      </c>
      <c r="AA7" s="94" t="s">
        <v>194</v>
      </c>
      <c r="AB7" s="97">
        <v>0.28299999999999997</v>
      </c>
      <c r="AC7" s="94" t="s">
        <v>213</v>
      </c>
      <c r="AD7" s="97">
        <v>0.40600000000000003</v>
      </c>
      <c r="AF7" s="35">
        <v>4</v>
      </c>
      <c r="AG7" s="94" t="s">
        <v>191</v>
      </c>
      <c r="AH7" s="95">
        <v>0.84299999999999997</v>
      </c>
      <c r="AI7" s="94" t="s">
        <v>215</v>
      </c>
      <c r="AJ7" s="95">
        <v>1.1619999999999999</v>
      </c>
      <c r="AK7" s="96">
        <v>4</v>
      </c>
      <c r="AL7" s="94" t="s">
        <v>186</v>
      </c>
      <c r="AM7" s="97">
        <v>0.17799999999999999</v>
      </c>
      <c r="AN7" s="94" t="s">
        <v>198</v>
      </c>
      <c r="AO7" s="97">
        <v>8.5999999999999993E-2</v>
      </c>
      <c r="AQ7" s="35">
        <v>4</v>
      </c>
      <c r="AR7" s="94" t="s">
        <v>176</v>
      </c>
      <c r="AS7" s="95">
        <v>0.94899999999999995</v>
      </c>
      <c r="AT7" s="94" t="s">
        <v>176</v>
      </c>
      <c r="AU7" s="95">
        <v>0.94899999999999995</v>
      </c>
      <c r="AV7" s="96">
        <v>4</v>
      </c>
      <c r="AW7" s="94" t="s">
        <v>208</v>
      </c>
      <c r="AX7" s="97">
        <v>0.30599999999999999</v>
      </c>
      <c r="AY7" s="94" t="s">
        <v>205</v>
      </c>
      <c r="AZ7" s="97">
        <v>0.42</v>
      </c>
      <c r="BB7" s="35">
        <v>4</v>
      </c>
      <c r="BC7" s="94" t="s">
        <v>212</v>
      </c>
      <c r="BD7" s="95">
        <v>1.425</v>
      </c>
      <c r="BE7" s="94" t="s">
        <v>206</v>
      </c>
      <c r="BF7" s="95">
        <v>0.77400000000000002</v>
      </c>
      <c r="BG7" s="96">
        <v>4</v>
      </c>
      <c r="BH7" s="94" t="s">
        <v>194</v>
      </c>
      <c r="BI7" s="97">
        <v>0.28299999999999997</v>
      </c>
      <c r="BJ7" s="94" t="s">
        <v>221</v>
      </c>
      <c r="BK7" s="97">
        <v>0.51800000000000002</v>
      </c>
      <c r="BL7" s="94" t="s">
        <v>184</v>
      </c>
      <c r="BM7" s="97">
        <v>0.59299999999999997</v>
      </c>
      <c r="BO7" s="35">
        <v>4</v>
      </c>
      <c r="BP7" s="94" t="s">
        <v>180</v>
      </c>
      <c r="BQ7" s="95">
        <v>0.83099999999999996</v>
      </c>
      <c r="BR7" s="94" t="s">
        <v>175</v>
      </c>
      <c r="BS7" s="95">
        <v>0.78100000000000003</v>
      </c>
      <c r="BT7" s="96">
        <v>4</v>
      </c>
      <c r="BU7" s="94" t="s">
        <v>184</v>
      </c>
      <c r="BV7" s="97">
        <v>0.59299999999999997</v>
      </c>
      <c r="BW7" s="94" t="s">
        <v>222</v>
      </c>
      <c r="BX7" s="97">
        <v>0.499</v>
      </c>
      <c r="BZ7" s="35">
        <v>4</v>
      </c>
      <c r="CA7" s="94" t="s">
        <v>215</v>
      </c>
      <c r="CB7" s="95">
        <v>1.1619999999999999</v>
      </c>
      <c r="CC7" s="94" t="s">
        <v>176</v>
      </c>
      <c r="CD7" s="95">
        <v>0.94899999999999995</v>
      </c>
      <c r="CE7" s="96">
        <v>4</v>
      </c>
      <c r="CF7" s="94" t="s">
        <v>207</v>
      </c>
      <c r="CG7" s="97">
        <v>0.377</v>
      </c>
      <c r="CH7" s="94" t="s">
        <v>195</v>
      </c>
      <c r="CI7" s="97">
        <v>0.73099999999999998</v>
      </c>
      <c r="CK7" s="35">
        <v>4</v>
      </c>
      <c r="CL7" s="94" t="s">
        <v>223</v>
      </c>
      <c r="CM7" s="95">
        <v>0.77400000000000002</v>
      </c>
      <c r="CN7" s="94" t="s">
        <v>199</v>
      </c>
      <c r="CO7" s="95">
        <v>1.103</v>
      </c>
      <c r="CP7" s="96">
        <v>4</v>
      </c>
      <c r="CQ7" s="94" t="s">
        <v>224</v>
      </c>
      <c r="CR7" s="97">
        <v>0.78100000000000003</v>
      </c>
      <c r="CS7" s="94" t="s">
        <v>177</v>
      </c>
      <c r="CT7" s="97">
        <v>0.59</v>
      </c>
      <c r="CV7" s="35">
        <v>4</v>
      </c>
      <c r="CW7" s="94" t="s">
        <v>215</v>
      </c>
      <c r="CX7" s="95">
        <v>1.1619999999999999</v>
      </c>
      <c r="CY7" s="94" t="s">
        <v>176</v>
      </c>
      <c r="CZ7" s="95">
        <v>0.94899999999999995</v>
      </c>
      <c r="DA7" s="96">
        <v>4</v>
      </c>
      <c r="DB7" s="94" t="s">
        <v>178</v>
      </c>
      <c r="DC7" s="97">
        <v>0.56599999999999995</v>
      </c>
      <c r="DD7" s="94" t="s">
        <v>202</v>
      </c>
      <c r="DE7" s="97">
        <v>0.84299999999999997</v>
      </c>
    </row>
    <row r="8" spans="1:109" s="14" customFormat="1" x14ac:dyDescent="0.2">
      <c r="A8" s="33">
        <v>18</v>
      </c>
      <c r="B8" s="48" t="s">
        <v>122</v>
      </c>
      <c r="C8" s="35">
        <v>5</v>
      </c>
      <c r="D8" s="94" t="s">
        <v>180</v>
      </c>
      <c r="E8" s="95">
        <v>0.83099999999999996</v>
      </c>
      <c r="F8" s="94" t="s">
        <v>195</v>
      </c>
      <c r="G8" s="95">
        <v>0.73099999999999998</v>
      </c>
      <c r="H8" s="96">
        <v>5</v>
      </c>
      <c r="I8" s="94" t="s">
        <v>225</v>
      </c>
      <c r="J8" s="97">
        <v>1.103</v>
      </c>
      <c r="K8" s="94" t="s">
        <v>177</v>
      </c>
      <c r="L8" s="97">
        <v>0.59</v>
      </c>
      <c r="M8" s="87"/>
      <c r="N8" s="35">
        <v>5</v>
      </c>
      <c r="O8" s="94" t="s">
        <v>175</v>
      </c>
      <c r="P8" s="95">
        <v>0.78100000000000003</v>
      </c>
      <c r="Q8" s="96">
        <v>5</v>
      </c>
      <c r="R8" s="94" t="s">
        <v>183</v>
      </c>
      <c r="S8" s="97">
        <v>0.22500000000000001</v>
      </c>
      <c r="U8" s="35">
        <v>5</v>
      </c>
      <c r="V8" s="94" t="s">
        <v>195</v>
      </c>
      <c r="W8" s="95">
        <v>0.73099999999999998</v>
      </c>
      <c r="X8" s="94" t="s">
        <v>206</v>
      </c>
      <c r="Y8" s="95">
        <v>0.77400000000000002</v>
      </c>
      <c r="Z8" s="96">
        <v>5</v>
      </c>
      <c r="AA8" s="94" t="s">
        <v>213</v>
      </c>
      <c r="AB8" s="97">
        <v>0.40600000000000003</v>
      </c>
      <c r="AC8" s="94" t="s">
        <v>203</v>
      </c>
      <c r="AD8" s="97">
        <v>0.35599999999999998</v>
      </c>
      <c r="AF8" s="35">
        <v>5</v>
      </c>
      <c r="AG8" s="94" t="s">
        <v>225</v>
      </c>
      <c r="AH8" s="95">
        <v>1.103</v>
      </c>
      <c r="AI8" s="94" t="s">
        <v>200</v>
      </c>
      <c r="AJ8" s="95">
        <v>0.85099999999999998</v>
      </c>
      <c r="AK8" s="96">
        <v>5</v>
      </c>
      <c r="AL8" s="94" t="s">
        <v>193</v>
      </c>
      <c r="AM8" s="97">
        <v>0.22500000000000001</v>
      </c>
      <c r="AN8" s="94" t="s">
        <v>194</v>
      </c>
      <c r="AO8" s="97">
        <v>0.28299999999999997</v>
      </c>
      <c r="AQ8" s="35">
        <v>5</v>
      </c>
      <c r="AR8" s="94" t="s">
        <v>189</v>
      </c>
      <c r="AS8" s="95">
        <v>1.028</v>
      </c>
      <c r="AT8" s="94" t="s">
        <v>195</v>
      </c>
      <c r="AU8" s="95">
        <v>0.73099999999999998</v>
      </c>
      <c r="AV8" s="96">
        <v>5</v>
      </c>
      <c r="AW8" s="94" t="s">
        <v>207</v>
      </c>
      <c r="AX8" s="97">
        <v>0.377</v>
      </c>
      <c r="AY8" s="94" t="s">
        <v>203</v>
      </c>
      <c r="AZ8" s="97">
        <v>0.35599999999999998</v>
      </c>
      <c r="BB8" s="35">
        <v>5</v>
      </c>
      <c r="BC8" s="94" t="s">
        <v>210</v>
      </c>
      <c r="BD8" s="95">
        <v>0.83099999999999996</v>
      </c>
      <c r="BE8" s="94" t="s">
        <v>181</v>
      </c>
      <c r="BF8" s="95">
        <v>1.0229999999999999</v>
      </c>
      <c r="BG8" s="96">
        <v>5</v>
      </c>
      <c r="BH8" s="94" t="s">
        <v>203</v>
      </c>
      <c r="BI8" s="97">
        <v>0.35599999999999998</v>
      </c>
      <c r="BJ8" s="94" t="s">
        <v>194</v>
      </c>
      <c r="BK8" s="97">
        <v>0.28299999999999997</v>
      </c>
      <c r="BL8" s="94" t="s">
        <v>177</v>
      </c>
      <c r="BM8" s="97">
        <v>0.59</v>
      </c>
      <c r="BO8" s="35">
        <v>5</v>
      </c>
      <c r="BP8" s="94" t="s">
        <v>181</v>
      </c>
      <c r="BQ8" s="95">
        <v>1.0229999999999999</v>
      </c>
      <c r="BR8" s="94" t="s">
        <v>195</v>
      </c>
      <c r="BS8" s="95">
        <v>0.73099999999999998</v>
      </c>
      <c r="BT8" s="96">
        <v>5</v>
      </c>
      <c r="BU8" s="94" t="s">
        <v>213</v>
      </c>
      <c r="BV8" s="97">
        <v>0.40600000000000003</v>
      </c>
      <c r="BW8" s="94" t="s">
        <v>226</v>
      </c>
      <c r="BX8" s="97">
        <v>0.32600000000000001</v>
      </c>
      <c r="BZ8" s="35">
        <v>5</v>
      </c>
      <c r="CA8" s="94" t="s">
        <v>188</v>
      </c>
      <c r="CB8" s="95">
        <v>0.61599999999999999</v>
      </c>
      <c r="CC8" s="94" t="s">
        <v>195</v>
      </c>
      <c r="CD8" s="95">
        <v>1.0229999999999999</v>
      </c>
      <c r="CE8" s="96">
        <v>5</v>
      </c>
      <c r="CF8" s="94" t="s">
        <v>177</v>
      </c>
      <c r="CG8" s="97">
        <v>0.59</v>
      </c>
      <c r="CH8" s="94" t="s">
        <v>204</v>
      </c>
      <c r="CI8" s="97">
        <v>0.437</v>
      </c>
      <c r="CK8" s="35">
        <v>5</v>
      </c>
      <c r="CL8" s="94" t="s">
        <v>199</v>
      </c>
      <c r="CM8" s="95">
        <v>1.103</v>
      </c>
      <c r="CN8" s="94" t="s">
        <v>184</v>
      </c>
      <c r="CO8" s="95">
        <v>0.59299999999999997</v>
      </c>
      <c r="CP8" s="96">
        <v>5</v>
      </c>
      <c r="CQ8" s="94" t="s">
        <v>188</v>
      </c>
      <c r="CR8" s="97">
        <v>0.61599999999999999</v>
      </c>
      <c r="CS8" s="94" t="s">
        <v>188</v>
      </c>
      <c r="CT8" s="97">
        <v>0.61599999999999999</v>
      </c>
      <c r="CV8" s="35">
        <v>5</v>
      </c>
      <c r="CW8" s="94" t="s">
        <v>181</v>
      </c>
      <c r="CX8" s="95">
        <v>1.0229999999999999</v>
      </c>
      <c r="CY8" s="94" t="s">
        <v>189</v>
      </c>
      <c r="CZ8" s="95">
        <v>1.028</v>
      </c>
      <c r="DA8" s="96">
        <v>5</v>
      </c>
      <c r="DB8" s="94" t="s">
        <v>206</v>
      </c>
      <c r="DC8" s="97">
        <v>0.77400000000000002</v>
      </c>
      <c r="DD8" s="94" t="s">
        <v>199</v>
      </c>
      <c r="DE8" s="97">
        <v>1.103</v>
      </c>
    </row>
    <row r="9" spans="1:109" s="14" customFormat="1" x14ac:dyDescent="0.2">
      <c r="A9" s="33">
        <v>24</v>
      </c>
      <c r="B9" s="34" t="s">
        <v>166</v>
      </c>
      <c r="C9" s="35">
        <v>6</v>
      </c>
      <c r="D9" s="98" t="s">
        <v>199</v>
      </c>
      <c r="E9" s="95">
        <v>1.103</v>
      </c>
      <c r="F9" s="98" t="s">
        <v>199</v>
      </c>
      <c r="G9" s="95">
        <v>1.103</v>
      </c>
      <c r="H9" s="96">
        <v>6</v>
      </c>
      <c r="I9" s="94" t="s">
        <v>215</v>
      </c>
      <c r="J9" s="97">
        <v>1.1619999999999999</v>
      </c>
      <c r="K9" s="94" t="s">
        <v>225</v>
      </c>
      <c r="L9" s="97">
        <v>1.103</v>
      </c>
      <c r="M9" s="87"/>
      <c r="N9" s="35">
        <v>6</v>
      </c>
      <c r="O9" s="98" t="s">
        <v>176</v>
      </c>
      <c r="P9" s="95">
        <v>0.94899999999999995</v>
      </c>
      <c r="Q9" s="96">
        <v>6</v>
      </c>
      <c r="R9" s="94" t="s">
        <v>190</v>
      </c>
      <c r="S9" s="97">
        <v>0.157</v>
      </c>
      <c r="U9" s="35">
        <v>6</v>
      </c>
      <c r="V9" s="98" t="s">
        <v>227</v>
      </c>
      <c r="W9" s="95">
        <v>0.67600000000000005</v>
      </c>
      <c r="X9" s="98" t="s">
        <v>176</v>
      </c>
      <c r="Y9" s="95">
        <v>0.94899999999999995</v>
      </c>
      <c r="Z9" s="96">
        <v>6</v>
      </c>
      <c r="AA9" s="94" t="s">
        <v>193</v>
      </c>
      <c r="AB9" s="97">
        <v>0.22500000000000001</v>
      </c>
      <c r="AC9" s="94" t="s">
        <v>208</v>
      </c>
      <c r="AD9" s="97">
        <v>0.30599999999999999</v>
      </c>
      <c r="AF9" s="35">
        <v>6</v>
      </c>
      <c r="AG9" s="98" t="s">
        <v>178</v>
      </c>
      <c r="AH9" s="95">
        <v>0.56599999999999995</v>
      </c>
      <c r="AI9" s="98" t="s">
        <v>191</v>
      </c>
      <c r="AJ9" s="95">
        <v>0.84299999999999997</v>
      </c>
      <c r="AK9" s="96">
        <v>6</v>
      </c>
      <c r="AL9" s="94" t="s">
        <v>213</v>
      </c>
      <c r="AM9" s="97">
        <v>0.40600000000000003</v>
      </c>
      <c r="AN9" s="94" t="s">
        <v>194</v>
      </c>
      <c r="AO9" s="97">
        <v>0.28299999999999997</v>
      </c>
      <c r="AQ9" s="35">
        <v>6</v>
      </c>
      <c r="AR9" s="98" t="s">
        <v>185</v>
      </c>
      <c r="AS9" s="95">
        <v>0.61599999999999999</v>
      </c>
      <c r="AT9" s="98" t="s">
        <v>200</v>
      </c>
      <c r="AU9" s="95">
        <v>0.85099999999999998</v>
      </c>
      <c r="AV9" s="96">
        <v>6</v>
      </c>
      <c r="AW9" s="94" t="s">
        <v>213</v>
      </c>
      <c r="AX9" s="97">
        <v>0.40600000000000003</v>
      </c>
      <c r="AY9" s="94" t="s">
        <v>228</v>
      </c>
      <c r="AZ9" s="97">
        <v>0.40600000000000003</v>
      </c>
      <c r="BB9" s="35">
        <v>6</v>
      </c>
      <c r="BC9" s="98" t="s">
        <v>188</v>
      </c>
      <c r="BD9" s="95">
        <v>0.61599999999999999</v>
      </c>
      <c r="BE9" s="98" t="s">
        <v>220</v>
      </c>
      <c r="BF9" s="95">
        <v>0.96199999999999997</v>
      </c>
      <c r="BG9" s="96">
        <v>6</v>
      </c>
      <c r="BH9" s="94" t="s">
        <v>229</v>
      </c>
      <c r="BI9" s="97">
        <v>0.437</v>
      </c>
      <c r="BJ9" s="94" t="s">
        <v>207</v>
      </c>
      <c r="BK9" s="97">
        <v>0.377</v>
      </c>
      <c r="BL9" s="94" t="s">
        <v>194</v>
      </c>
      <c r="BM9" s="97">
        <v>0.28299999999999997</v>
      </c>
      <c r="BO9" s="35">
        <v>6</v>
      </c>
      <c r="BP9" s="98" t="s">
        <v>176</v>
      </c>
      <c r="BQ9" s="95">
        <v>0.94899999999999995</v>
      </c>
      <c r="BR9" s="98" t="s">
        <v>180</v>
      </c>
      <c r="BS9" s="95">
        <v>0.83099999999999996</v>
      </c>
      <c r="BT9" s="96">
        <v>6</v>
      </c>
      <c r="BU9" s="94" t="s">
        <v>230</v>
      </c>
      <c r="BV9" s="97">
        <v>0.26600000000000001</v>
      </c>
      <c r="BW9" s="94" t="s">
        <v>194</v>
      </c>
      <c r="BX9" s="97">
        <v>0.28299999999999997</v>
      </c>
      <c r="BZ9" s="35">
        <v>6</v>
      </c>
      <c r="CA9" s="98" t="s">
        <v>188</v>
      </c>
      <c r="CB9" s="95">
        <v>0.61599999999999999</v>
      </c>
      <c r="CC9" s="98" t="s">
        <v>188</v>
      </c>
      <c r="CD9" s="95">
        <v>0.61599999999999999</v>
      </c>
      <c r="CE9" s="96">
        <v>6</v>
      </c>
      <c r="CF9" s="94" t="s">
        <v>190</v>
      </c>
      <c r="CG9" s="97">
        <v>0.157</v>
      </c>
      <c r="CH9" s="94" t="s">
        <v>207</v>
      </c>
      <c r="CI9" s="97">
        <v>0.377</v>
      </c>
      <c r="CK9" s="35">
        <v>6</v>
      </c>
      <c r="CL9" s="98" t="s">
        <v>176</v>
      </c>
      <c r="CM9" s="95">
        <v>0.94899999999999995</v>
      </c>
      <c r="CN9" s="98" t="s">
        <v>176</v>
      </c>
      <c r="CO9" s="95">
        <v>0.94899999999999995</v>
      </c>
      <c r="CP9" s="96">
        <v>6</v>
      </c>
      <c r="CQ9" s="94" t="s">
        <v>208</v>
      </c>
      <c r="CR9" s="97">
        <v>0.30599999999999999</v>
      </c>
      <c r="CS9" s="94" t="s">
        <v>231</v>
      </c>
      <c r="CT9" s="97">
        <v>0.35599999999999998</v>
      </c>
      <c r="CV9" s="35">
        <v>6</v>
      </c>
      <c r="CW9" s="98" t="s">
        <v>212</v>
      </c>
      <c r="CX9" s="95">
        <v>1.425</v>
      </c>
      <c r="CY9" s="98" t="s">
        <v>185</v>
      </c>
      <c r="CZ9" s="95">
        <v>0.61599999999999999</v>
      </c>
      <c r="DA9" s="96">
        <v>6</v>
      </c>
      <c r="DB9" s="94" t="s">
        <v>232</v>
      </c>
      <c r="DC9" s="97">
        <v>0.125</v>
      </c>
      <c r="DD9" s="94" t="s">
        <v>197</v>
      </c>
      <c r="DE9" s="97">
        <v>0.182</v>
      </c>
    </row>
    <row r="10" spans="1:109" s="14" customFormat="1" x14ac:dyDescent="0.2">
      <c r="A10" s="33">
        <v>26</v>
      </c>
      <c r="B10" s="34" t="s">
        <v>166</v>
      </c>
      <c r="C10" s="35">
        <v>7</v>
      </c>
      <c r="D10" s="94" t="s">
        <v>184</v>
      </c>
      <c r="E10" s="95">
        <v>0.59299999999999997</v>
      </c>
      <c r="F10" s="94" t="s">
        <v>233</v>
      </c>
      <c r="G10" s="95">
        <v>0.85099999999999998</v>
      </c>
      <c r="H10" s="96">
        <v>7</v>
      </c>
      <c r="I10" s="94" t="s">
        <v>175</v>
      </c>
      <c r="J10" s="97">
        <v>0.78100000000000003</v>
      </c>
      <c r="K10" s="94" t="s">
        <v>200</v>
      </c>
      <c r="L10" s="97">
        <v>0.85099999999999998</v>
      </c>
      <c r="M10" s="87"/>
      <c r="N10" s="35">
        <v>7</v>
      </c>
      <c r="O10" s="94" t="s">
        <v>199</v>
      </c>
      <c r="P10" s="95">
        <v>1.103</v>
      </c>
      <c r="Q10" s="96">
        <v>7</v>
      </c>
      <c r="R10" s="94" t="s">
        <v>183</v>
      </c>
      <c r="S10" s="97">
        <v>0.22500000000000001</v>
      </c>
      <c r="U10" s="35">
        <v>7</v>
      </c>
      <c r="V10" s="94" t="s">
        <v>181</v>
      </c>
      <c r="W10" s="95">
        <v>1.0229999999999999</v>
      </c>
      <c r="X10" s="94" t="s">
        <v>206</v>
      </c>
      <c r="Y10" s="95">
        <v>0.77400000000000002</v>
      </c>
      <c r="Z10" s="96">
        <v>7</v>
      </c>
      <c r="AA10" s="94" t="s">
        <v>230</v>
      </c>
      <c r="AB10" s="97">
        <v>0.26600000000000001</v>
      </c>
      <c r="AC10" s="94" t="s">
        <v>194</v>
      </c>
      <c r="AD10" s="97">
        <v>0.28299999999999997</v>
      </c>
      <c r="AF10" s="35">
        <v>7</v>
      </c>
      <c r="AG10" s="94" t="s">
        <v>212</v>
      </c>
      <c r="AH10" s="95">
        <v>1.425</v>
      </c>
      <c r="AI10" s="94" t="s">
        <v>191</v>
      </c>
      <c r="AJ10" s="95">
        <v>0.84299999999999997</v>
      </c>
      <c r="AK10" s="96">
        <v>7</v>
      </c>
      <c r="AL10" s="94" t="s">
        <v>194</v>
      </c>
      <c r="AM10" s="97">
        <v>0.28299999999999997</v>
      </c>
      <c r="AN10" s="94" t="s">
        <v>218</v>
      </c>
      <c r="AO10" s="97">
        <v>0.251</v>
      </c>
      <c r="AQ10" s="35">
        <v>7</v>
      </c>
      <c r="AR10" s="94" t="s">
        <v>175</v>
      </c>
      <c r="AS10" s="95">
        <v>0.78100000000000003</v>
      </c>
      <c r="AT10" s="94" t="s">
        <v>176</v>
      </c>
      <c r="AU10" s="95">
        <v>0.94899999999999995</v>
      </c>
      <c r="AV10" s="96">
        <v>7</v>
      </c>
      <c r="AW10" s="94" t="s">
        <v>205</v>
      </c>
      <c r="AX10" s="97">
        <v>0.42</v>
      </c>
      <c r="AY10" s="94" t="s">
        <v>194</v>
      </c>
      <c r="AZ10" s="97">
        <v>0.28299999999999997</v>
      </c>
      <c r="BB10" s="35">
        <v>7</v>
      </c>
      <c r="BC10" s="94" t="s">
        <v>176</v>
      </c>
      <c r="BD10" s="95">
        <v>0.94899999999999995</v>
      </c>
      <c r="BE10" s="94" t="s">
        <v>176</v>
      </c>
      <c r="BF10" s="95">
        <v>0.94899999999999995</v>
      </c>
      <c r="BG10" s="96">
        <v>7</v>
      </c>
      <c r="BH10" s="94" t="s">
        <v>183</v>
      </c>
      <c r="BI10" s="97">
        <v>0.22500000000000001</v>
      </c>
      <c r="BJ10" s="94" t="s">
        <v>234</v>
      </c>
      <c r="BK10" s="97">
        <v>0.251</v>
      </c>
      <c r="BL10" s="94" t="s">
        <v>235</v>
      </c>
      <c r="BM10" s="97">
        <v>0.221</v>
      </c>
      <c r="BO10" s="35">
        <v>7</v>
      </c>
      <c r="BP10" s="94" t="s">
        <v>199</v>
      </c>
      <c r="BQ10" s="95">
        <v>1.103</v>
      </c>
      <c r="BR10" s="94" t="s">
        <v>215</v>
      </c>
      <c r="BS10" s="95">
        <v>1.1619999999999999</v>
      </c>
      <c r="BT10" s="96">
        <v>7</v>
      </c>
      <c r="BU10" s="94" t="s">
        <v>216</v>
      </c>
      <c r="BV10" s="97">
        <v>0.28299999999999997</v>
      </c>
      <c r="BW10" s="94" t="s">
        <v>203</v>
      </c>
      <c r="BX10" s="97">
        <v>0.35599999999999998</v>
      </c>
      <c r="BZ10" s="35">
        <v>7</v>
      </c>
      <c r="CA10" s="94" t="s">
        <v>176</v>
      </c>
      <c r="CB10" s="95">
        <v>0.94899999999999995</v>
      </c>
      <c r="CC10" s="94" t="s">
        <v>236</v>
      </c>
      <c r="CD10" s="95">
        <v>0.73099999999999998</v>
      </c>
      <c r="CE10" s="96">
        <v>7</v>
      </c>
      <c r="CF10" s="94" t="s">
        <v>194</v>
      </c>
      <c r="CG10" s="97">
        <v>0.28299999999999997</v>
      </c>
      <c r="CH10" s="94" t="s">
        <v>183</v>
      </c>
      <c r="CI10" s="97">
        <v>0.22500000000000001</v>
      </c>
      <c r="CK10" s="35">
        <v>7</v>
      </c>
      <c r="CL10" s="94" t="s">
        <v>195</v>
      </c>
      <c r="CM10" s="95">
        <v>0.73099999999999998</v>
      </c>
      <c r="CN10" s="94" t="s">
        <v>199</v>
      </c>
      <c r="CO10" s="95">
        <v>1.103</v>
      </c>
      <c r="CP10" s="96">
        <v>7</v>
      </c>
      <c r="CQ10" s="94" t="s">
        <v>235</v>
      </c>
      <c r="CR10" s="97">
        <v>0.221</v>
      </c>
      <c r="CS10" s="94" t="s">
        <v>203</v>
      </c>
      <c r="CT10" s="97">
        <v>0.35599999999999998</v>
      </c>
      <c r="CV10" s="35">
        <v>7</v>
      </c>
      <c r="CW10" s="94" t="s">
        <v>189</v>
      </c>
      <c r="CX10" s="95">
        <v>1.028</v>
      </c>
      <c r="CY10" s="94" t="s">
        <v>200</v>
      </c>
      <c r="CZ10" s="95">
        <v>0.85099999999999998</v>
      </c>
      <c r="DA10" s="96">
        <v>7</v>
      </c>
      <c r="DB10" s="94" t="s">
        <v>187</v>
      </c>
      <c r="DC10" s="97">
        <v>0.125</v>
      </c>
      <c r="DD10" s="94" t="s">
        <v>203</v>
      </c>
      <c r="DE10" s="97">
        <v>0.35599999999999998</v>
      </c>
    </row>
    <row r="11" spans="1:109" s="14" customFormat="1" x14ac:dyDescent="0.2">
      <c r="A11" s="33">
        <v>34</v>
      </c>
      <c r="B11" s="48" t="s">
        <v>122</v>
      </c>
      <c r="C11" s="35">
        <v>8</v>
      </c>
      <c r="D11" s="94" t="s">
        <v>201</v>
      </c>
      <c r="E11" s="95">
        <v>0.83299999999999996</v>
      </c>
      <c r="F11" s="94" t="s">
        <v>200</v>
      </c>
      <c r="G11" s="95">
        <v>0.85099999999999998</v>
      </c>
      <c r="H11" s="96">
        <v>8</v>
      </c>
      <c r="I11" s="94" t="s">
        <v>176</v>
      </c>
      <c r="J11" s="97">
        <v>0.94899999999999995</v>
      </c>
      <c r="K11" s="94" t="s">
        <v>195</v>
      </c>
      <c r="L11" s="97">
        <v>0.73099999999999998</v>
      </c>
      <c r="M11" s="87"/>
      <c r="N11" s="35">
        <v>8</v>
      </c>
      <c r="O11" s="94" t="s">
        <v>195</v>
      </c>
      <c r="P11" s="95">
        <v>0.73099999999999998</v>
      </c>
      <c r="Q11" s="96">
        <v>8</v>
      </c>
      <c r="R11" s="94" t="s">
        <v>183</v>
      </c>
      <c r="S11" s="97">
        <v>0.22500000000000001</v>
      </c>
      <c r="U11" s="35">
        <v>8</v>
      </c>
      <c r="V11" s="94" t="s">
        <v>237</v>
      </c>
      <c r="W11" s="95">
        <v>0.94899999999999995</v>
      </c>
      <c r="X11" s="94" t="s">
        <v>176</v>
      </c>
      <c r="Y11" s="95">
        <v>0.94899999999999995</v>
      </c>
      <c r="Z11" s="96">
        <v>8</v>
      </c>
      <c r="AA11" s="94" t="s">
        <v>230</v>
      </c>
      <c r="AB11" s="97">
        <v>0.26600000000000001</v>
      </c>
      <c r="AC11" s="94" t="s">
        <v>208</v>
      </c>
      <c r="AD11" s="97">
        <v>0.30599999999999999</v>
      </c>
      <c r="AF11" s="35">
        <v>8</v>
      </c>
      <c r="AG11" s="94" t="s">
        <v>215</v>
      </c>
      <c r="AH11" s="95">
        <v>1.1619999999999999</v>
      </c>
      <c r="AI11" s="94" t="s">
        <v>215</v>
      </c>
      <c r="AJ11" s="95">
        <v>1.1619999999999999</v>
      </c>
      <c r="AK11" s="96">
        <v>8</v>
      </c>
      <c r="AL11" s="94" t="s">
        <v>204</v>
      </c>
      <c r="AM11" s="97">
        <v>0.437</v>
      </c>
      <c r="AN11" s="94" t="s">
        <v>194</v>
      </c>
      <c r="AO11" s="97">
        <v>0.28299999999999997</v>
      </c>
      <c r="AQ11" s="35">
        <v>8</v>
      </c>
      <c r="AR11" s="94" t="s">
        <v>195</v>
      </c>
      <c r="AS11" s="95">
        <v>0.73099999999999998</v>
      </c>
      <c r="AT11" s="94" t="s">
        <v>176</v>
      </c>
      <c r="AU11" s="95">
        <v>0.94899999999999995</v>
      </c>
      <c r="AV11" s="96">
        <v>8</v>
      </c>
      <c r="AW11" s="94" t="s">
        <v>213</v>
      </c>
      <c r="AX11" s="97">
        <v>0.40600000000000003</v>
      </c>
      <c r="AY11" s="94" t="s">
        <v>213</v>
      </c>
      <c r="AZ11" s="97">
        <v>0.40600000000000003</v>
      </c>
      <c r="BB11" s="35">
        <v>8</v>
      </c>
      <c r="BC11" s="94" t="s">
        <v>195</v>
      </c>
      <c r="BD11" s="95">
        <v>0.73099999999999998</v>
      </c>
      <c r="BE11" s="94" t="s">
        <v>180</v>
      </c>
      <c r="BF11" s="95">
        <v>0.83099999999999996</v>
      </c>
      <c r="BG11" s="96">
        <v>8</v>
      </c>
      <c r="BH11" s="94" t="s">
        <v>203</v>
      </c>
      <c r="BI11" s="97">
        <v>0.35599999999999998</v>
      </c>
      <c r="BJ11" s="94" t="s">
        <v>208</v>
      </c>
      <c r="BK11" s="97">
        <v>0.30599999999999999</v>
      </c>
      <c r="BL11" s="94" t="s">
        <v>205</v>
      </c>
      <c r="BM11" s="97">
        <v>0.42</v>
      </c>
      <c r="BO11" s="35">
        <v>8</v>
      </c>
      <c r="BP11" s="94" t="s">
        <v>176</v>
      </c>
      <c r="BQ11" s="95">
        <v>0.94899999999999995</v>
      </c>
      <c r="BR11" s="94" t="s">
        <v>191</v>
      </c>
      <c r="BS11" s="95">
        <v>0.84299999999999997</v>
      </c>
      <c r="BT11" s="96">
        <v>8</v>
      </c>
      <c r="BU11" s="94" t="s">
        <v>177</v>
      </c>
      <c r="BV11" s="97">
        <v>0.59</v>
      </c>
      <c r="BW11" s="94" t="s">
        <v>177</v>
      </c>
      <c r="BX11" s="97">
        <v>0.59</v>
      </c>
      <c r="BZ11" s="35">
        <v>8</v>
      </c>
      <c r="CA11" s="94" t="s">
        <v>195</v>
      </c>
      <c r="CB11" s="95">
        <v>0.73099999999999998</v>
      </c>
      <c r="CC11" s="94" t="s">
        <v>199</v>
      </c>
      <c r="CD11" s="95">
        <v>1.103</v>
      </c>
      <c r="CE11" s="96">
        <v>8</v>
      </c>
      <c r="CF11" s="94" t="s">
        <v>204</v>
      </c>
      <c r="CG11" s="97">
        <v>0.437</v>
      </c>
      <c r="CH11" s="94" t="s">
        <v>177</v>
      </c>
      <c r="CI11" s="97">
        <v>0.59</v>
      </c>
      <c r="CK11" s="35">
        <v>8</v>
      </c>
      <c r="CL11" s="94" t="s">
        <v>175</v>
      </c>
      <c r="CM11" s="95">
        <v>0.78100000000000003</v>
      </c>
      <c r="CN11" s="94" t="s">
        <v>206</v>
      </c>
      <c r="CO11" s="95">
        <v>0.77400000000000002</v>
      </c>
      <c r="CP11" s="96">
        <v>8</v>
      </c>
      <c r="CQ11" s="94" t="s">
        <v>224</v>
      </c>
      <c r="CR11" s="97">
        <v>0.78100000000000003</v>
      </c>
      <c r="CS11" s="94" t="s">
        <v>195</v>
      </c>
      <c r="CT11" s="97">
        <v>0.73099999999999998</v>
      </c>
      <c r="CV11" s="35">
        <v>8</v>
      </c>
      <c r="CW11" s="94" t="s">
        <v>181</v>
      </c>
      <c r="CX11" s="95">
        <v>1.0229999999999999</v>
      </c>
      <c r="CY11" s="94" t="s">
        <v>215</v>
      </c>
      <c r="CZ11" s="95">
        <v>1.1619999999999999</v>
      </c>
      <c r="DA11" s="96">
        <v>8</v>
      </c>
      <c r="DB11" s="94" t="s">
        <v>199</v>
      </c>
      <c r="DC11" s="97">
        <v>1.103</v>
      </c>
      <c r="DD11" s="94" t="s">
        <v>215</v>
      </c>
      <c r="DE11" s="97">
        <v>1.1619999999999999</v>
      </c>
    </row>
    <row r="12" spans="1:109" s="14" customFormat="1" x14ac:dyDescent="0.2">
      <c r="A12" s="51">
        <v>36</v>
      </c>
      <c r="B12" s="48" t="s">
        <v>122</v>
      </c>
      <c r="C12" s="35">
        <v>9</v>
      </c>
      <c r="D12" s="94" t="s">
        <v>225</v>
      </c>
      <c r="E12" s="95">
        <v>1.103</v>
      </c>
      <c r="F12" s="94" t="s">
        <v>195</v>
      </c>
      <c r="G12" s="95">
        <v>0.73099999999999998</v>
      </c>
      <c r="H12" s="96">
        <v>9</v>
      </c>
      <c r="I12" s="94" t="s">
        <v>195</v>
      </c>
      <c r="J12" s="97">
        <v>0.73099999999999998</v>
      </c>
      <c r="K12" s="94" t="s">
        <v>177</v>
      </c>
      <c r="L12" s="97">
        <v>0.59</v>
      </c>
      <c r="M12" s="87"/>
      <c r="N12" s="35">
        <v>9</v>
      </c>
      <c r="O12" s="94" t="s">
        <v>176</v>
      </c>
      <c r="P12" s="95">
        <v>0.94899999999999995</v>
      </c>
      <c r="Q12" s="96">
        <v>9</v>
      </c>
      <c r="R12" s="94" t="s">
        <v>238</v>
      </c>
      <c r="S12" s="97">
        <v>0.107</v>
      </c>
      <c r="U12" s="35">
        <v>9</v>
      </c>
      <c r="V12" s="94" t="s">
        <v>176</v>
      </c>
      <c r="W12" s="95">
        <v>0.94899999999999995</v>
      </c>
      <c r="X12" s="94" t="s">
        <v>176</v>
      </c>
      <c r="Y12" s="95">
        <v>0.94899999999999995</v>
      </c>
      <c r="Z12" s="96">
        <v>9</v>
      </c>
      <c r="AA12" s="94" t="s">
        <v>187</v>
      </c>
      <c r="AB12" s="97">
        <v>0.125</v>
      </c>
      <c r="AC12" s="94" t="s">
        <v>190</v>
      </c>
      <c r="AD12" s="97">
        <v>0.157</v>
      </c>
      <c r="AF12" s="35">
        <v>9</v>
      </c>
      <c r="AG12" s="94" t="s">
        <v>206</v>
      </c>
      <c r="AH12" s="95">
        <v>0.77400000000000002</v>
      </c>
      <c r="AI12" s="94" t="s">
        <v>188</v>
      </c>
      <c r="AJ12" s="95">
        <v>0.61599999999999999</v>
      </c>
      <c r="AK12" s="96">
        <v>9</v>
      </c>
      <c r="AL12" s="94" t="s">
        <v>239</v>
      </c>
      <c r="AM12" s="97">
        <v>0.35399999999999998</v>
      </c>
      <c r="AN12" s="94" t="s">
        <v>235</v>
      </c>
      <c r="AO12" s="97">
        <v>0.221</v>
      </c>
      <c r="AQ12" s="35">
        <v>9</v>
      </c>
      <c r="AR12" s="94" t="s">
        <v>175</v>
      </c>
      <c r="AS12" s="95">
        <v>0.78100000000000003</v>
      </c>
      <c r="AT12" s="94" t="s">
        <v>176</v>
      </c>
      <c r="AU12" s="95">
        <v>0.94899999999999995</v>
      </c>
      <c r="AV12" s="96">
        <v>9</v>
      </c>
      <c r="AW12" s="94" t="s">
        <v>194</v>
      </c>
      <c r="AX12" s="97">
        <v>0.28299999999999997</v>
      </c>
      <c r="AY12" s="94" t="s">
        <v>240</v>
      </c>
      <c r="AZ12" s="97">
        <v>0.22500000000000001</v>
      </c>
      <c r="BB12" s="35">
        <v>9</v>
      </c>
      <c r="BC12" s="94" t="s">
        <v>176</v>
      </c>
      <c r="BD12" s="95">
        <v>0.94899999999999995</v>
      </c>
      <c r="BE12" s="94" t="s">
        <v>176</v>
      </c>
      <c r="BF12" s="95">
        <v>0.94899999999999995</v>
      </c>
      <c r="BG12" s="96">
        <v>9</v>
      </c>
      <c r="BH12" s="94" t="s">
        <v>207</v>
      </c>
      <c r="BI12" s="97">
        <v>0.377</v>
      </c>
      <c r="BJ12" s="94" t="s">
        <v>194</v>
      </c>
      <c r="BK12" s="97">
        <v>0.28299999999999997</v>
      </c>
      <c r="BL12" s="94" t="s">
        <v>227</v>
      </c>
      <c r="BM12" s="97">
        <v>0.67600000000000005</v>
      </c>
      <c r="BO12" s="35">
        <v>9</v>
      </c>
      <c r="BP12" s="94" t="s">
        <v>176</v>
      </c>
      <c r="BQ12" s="95">
        <v>0.94899999999999995</v>
      </c>
      <c r="BR12" s="94" t="s">
        <v>184</v>
      </c>
      <c r="BS12" s="95">
        <v>0.59299999999999997</v>
      </c>
      <c r="BT12" s="96">
        <v>9</v>
      </c>
      <c r="BU12" s="94" t="s">
        <v>241</v>
      </c>
      <c r="BV12" s="97">
        <v>0.54300000000000004</v>
      </c>
      <c r="BW12" s="94" t="s">
        <v>203</v>
      </c>
      <c r="BX12" s="97">
        <v>0.35599999999999998</v>
      </c>
      <c r="BZ12" s="35">
        <v>9</v>
      </c>
      <c r="CA12" s="94" t="s">
        <v>189</v>
      </c>
      <c r="CB12" s="95">
        <v>1.028</v>
      </c>
      <c r="CC12" s="94" t="s">
        <v>195</v>
      </c>
      <c r="CD12" s="95">
        <v>0.73099999999999998</v>
      </c>
      <c r="CE12" s="96">
        <v>9</v>
      </c>
      <c r="CF12" s="94" t="s">
        <v>204</v>
      </c>
      <c r="CG12" s="97">
        <v>0.437</v>
      </c>
      <c r="CH12" s="94" t="s">
        <v>207</v>
      </c>
      <c r="CI12" s="97">
        <v>0.377</v>
      </c>
      <c r="CK12" s="35">
        <v>9</v>
      </c>
      <c r="CL12" s="94" t="s">
        <v>175</v>
      </c>
      <c r="CM12" s="95">
        <v>0.78100000000000003</v>
      </c>
      <c r="CN12" s="94" t="s">
        <v>189</v>
      </c>
      <c r="CO12" s="95">
        <v>1.028</v>
      </c>
      <c r="CP12" s="96">
        <v>9</v>
      </c>
      <c r="CQ12" s="94" t="s">
        <v>188</v>
      </c>
      <c r="CR12" s="97">
        <v>0.61599999999999999</v>
      </c>
      <c r="CS12" s="94" t="s">
        <v>175</v>
      </c>
      <c r="CT12" s="97">
        <v>0.78100000000000003</v>
      </c>
      <c r="CV12" s="35">
        <v>9</v>
      </c>
      <c r="CW12" s="94" t="s">
        <v>181</v>
      </c>
      <c r="CX12" s="95">
        <v>1.0229999999999999</v>
      </c>
      <c r="CY12" s="94" t="s">
        <v>225</v>
      </c>
      <c r="CZ12" s="95">
        <v>1.103</v>
      </c>
      <c r="DA12" s="96">
        <v>9</v>
      </c>
      <c r="DB12" s="94" t="s">
        <v>195</v>
      </c>
      <c r="DC12" s="97">
        <v>0.73099999999999998</v>
      </c>
      <c r="DD12" s="94" t="s">
        <v>175</v>
      </c>
      <c r="DE12" s="97">
        <v>0.78100000000000003</v>
      </c>
    </row>
    <row r="13" spans="1:109" s="52" customFormat="1" x14ac:dyDescent="0.2">
      <c r="A13" s="52">
        <v>37</v>
      </c>
      <c r="B13" s="34" t="s">
        <v>242</v>
      </c>
      <c r="C13" s="35">
        <v>10</v>
      </c>
      <c r="D13" s="94" t="s">
        <v>219</v>
      </c>
      <c r="E13" s="99">
        <v>1.0149999999999999</v>
      </c>
      <c r="F13" s="94" t="s">
        <v>177</v>
      </c>
      <c r="G13" s="99">
        <v>0.59</v>
      </c>
      <c r="H13" s="100">
        <v>10</v>
      </c>
      <c r="I13" s="94" t="s">
        <v>176</v>
      </c>
      <c r="J13" s="101">
        <v>0.94899999999999995</v>
      </c>
      <c r="K13" s="94" t="s">
        <v>199</v>
      </c>
      <c r="L13" s="101">
        <v>1.103</v>
      </c>
      <c r="M13" s="84"/>
      <c r="N13" s="35">
        <v>10</v>
      </c>
      <c r="O13" s="94" t="s">
        <v>200</v>
      </c>
      <c r="P13" s="99">
        <v>0.85099999999999998</v>
      </c>
      <c r="Q13" s="100">
        <v>10</v>
      </c>
      <c r="R13" s="94" t="s">
        <v>213</v>
      </c>
      <c r="S13" s="101">
        <v>0.40600000000000003</v>
      </c>
      <c r="U13" s="35">
        <v>10</v>
      </c>
      <c r="V13" s="94" t="s">
        <v>188</v>
      </c>
      <c r="W13" s="99">
        <v>0.61599999999999999</v>
      </c>
      <c r="X13" s="94" t="s">
        <v>176</v>
      </c>
      <c r="Y13" s="99">
        <v>0.94899999999999995</v>
      </c>
      <c r="Z13" s="100">
        <v>10</v>
      </c>
      <c r="AA13" s="94" t="s">
        <v>230</v>
      </c>
      <c r="AB13" s="101">
        <v>0.26600000000000001</v>
      </c>
      <c r="AC13" s="94" t="s">
        <v>218</v>
      </c>
      <c r="AD13" s="101">
        <v>0.251</v>
      </c>
      <c r="AF13" s="35">
        <v>10</v>
      </c>
      <c r="AG13" s="94" t="s">
        <v>195</v>
      </c>
      <c r="AH13" s="99">
        <v>0.73099999999999998</v>
      </c>
      <c r="AI13" s="94" t="s">
        <v>175</v>
      </c>
      <c r="AJ13" s="99">
        <v>0.78100000000000003</v>
      </c>
      <c r="AK13" s="100">
        <v>10</v>
      </c>
      <c r="AL13" s="94" t="s">
        <v>204</v>
      </c>
      <c r="AM13" s="101">
        <v>0.437</v>
      </c>
      <c r="AN13" s="94" t="s">
        <v>213</v>
      </c>
      <c r="AO13" s="101">
        <v>0.40600000000000003</v>
      </c>
      <c r="AQ13" s="35">
        <v>10</v>
      </c>
      <c r="AR13" s="94" t="s">
        <v>215</v>
      </c>
      <c r="AS13" s="99">
        <v>1.1619999999999999</v>
      </c>
      <c r="AT13" s="94" t="s">
        <v>176</v>
      </c>
      <c r="AU13" s="99">
        <v>0.94899999999999995</v>
      </c>
      <c r="AV13" s="100">
        <v>10</v>
      </c>
      <c r="AW13" s="94" t="s">
        <v>194</v>
      </c>
      <c r="AX13" s="101">
        <v>0.28299999999999997</v>
      </c>
      <c r="AY13" s="94" t="s">
        <v>235</v>
      </c>
      <c r="AZ13" s="101">
        <v>0.221</v>
      </c>
      <c r="BB13" s="35">
        <v>10</v>
      </c>
      <c r="BC13" s="94" t="s">
        <v>189</v>
      </c>
      <c r="BD13" s="99">
        <v>1.028</v>
      </c>
      <c r="BE13" s="94" t="s">
        <v>199</v>
      </c>
      <c r="BF13" s="99">
        <v>1.103</v>
      </c>
      <c r="BG13" s="100">
        <v>10</v>
      </c>
      <c r="BH13" s="94" t="s">
        <v>208</v>
      </c>
      <c r="BI13" s="101">
        <v>0.30599999999999999</v>
      </c>
      <c r="BJ13" s="94" t="s">
        <v>196</v>
      </c>
      <c r="BK13" s="101">
        <v>0.125</v>
      </c>
      <c r="BL13" s="94" t="s">
        <v>203</v>
      </c>
      <c r="BM13" s="101">
        <v>0.35599999999999998</v>
      </c>
      <c r="BO13" s="35">
        <v>10</v>
      </c>
      <c r="BP13" s="94" t="s">
        <v>215</v>
      </c>
      <c r="BQ13" s="99">
        <v>1.1619999999999999</v>
      </c>
      <c r="BR13" s="94" t="s">
        <v>224</v>
      </c>
      <c r="BS13" s="99">
        <v>0.78100000000000003</v>
      </c>
      <c r="BT13" s="100">
        <v>10</v>
      </c>
      <c r="BU13" s="94" t="s">
        <v>193</v>
      </c>
      <c r="BV13" s="101">
        <v>0.22500000000000001</v>
      </c>
      <c r="BW13" s="94" t="s">
        <v>187</v>
      </c>
      <c r="BX13" s="101">
        <v>0.125</v>
      </c>
      <c r="BZ13" s="35">
        <v>10</v>
      </c>
      <c r="CA13" s="94" t="s">
        <v>237</v>
      </c>
      <c r="CB13" s="99">
        <v>0.94899999999999995</v>
      </c>
      <c r="CC13" s="94" t="s">
        <v>177</v>
      </c>
      <c r="CD13" s="99">
        <v>0.59</v>
      </c>
      <c r="CE13" s="100">
        <v>10</v>
      </c>
      <c r="CF13" s="94" t="s">
        <v>197</v>
      </c>
      <c r="CG13" s="101">
        <v>0.182</v>
      </c>
      <c r="CH13" s="94" t="s">
        <v>193</v>
      </c>
      <c r="CI13" s="101">
        <v>0.22500000000000001</v>
      </c>
      <c r="CK13" s="35">
        <v>10</v>
      </c>
      <c r="CL13" s="94" t="s">
        <v>206</v>
      </c>
      <c r="CM13" s="99">
        <v>0.77400000000000002</v>
      </c>
      <c r="CN13" s="94" t="s">
        <v>175</v>
      </c>
      <c r="CO13" s="99">
        <v>0.78100000000000003</v>
      </c>
      <c r="CP13" s="100">
        <v>10</v>
      </c>
      <c r="CQ13" s="94" t="s">
        <v>213</v>
      </c>
      <c r="CR13" s="101">
        <v>0.40600000000000003</v>
      </c>
      <c r="CS13" s="94" t="s">
        <v>203</v>
      </c>
      <c r="CT13" s="101">
        <v>0.35599999999999998</v>
      </c>
      <c r="CV13" s="35">
        <v>10</v>
      </c>
      <c r="CW13" s="94" t="s">
        <v>191</v>
      </c>
      <c r="CX13" s="99">
        <v>0.84299999999999997</v>
      </c>
      <c r="CY13" s="94" t="s">
        <v>189</v>
      </c>
      <c r="CZ13" s="99">
        <v>1.028</v>
      </c>
      <c r="DA13" s="100">
        <v>10</v>
      </c>
      <c r="DB13" s="94" t="s">
        <v>194</v>
      </c>
      <c r="DC13" s="101">
        <v>0.28299999999999997</v>
      </c>
      <c r="DD13" s="94" t="s">
        <v>235</v>
      </c>
      <c r="DE13" s="101">
        <v>0.35399999999999998</v>
      </c>
    </row>
    <row r="14" spans="1:109" s="14" customFormat="1" x14ac:dyDescent="0.2">
      <c r="A14" s="14">
        <v>28</v>
      </c>
      <c r="B14" s="48" t="s">
        <v>122</v>
      </c>
      <c r="C14" s="35">
        <v>11</v>
      </c>
      <c r="D14" s="94" t="s">
        <v>215</v>
      </c>
      <c r="E14" s="95">
        <v>1.1619999999999999</v>
      </c>
      <c r="F14" s="94" t="s">
        <v>175</v>
      </c>
      <c r="G14" s="95">
        <v>0.78100000000000003</v>
      </c>
      <c r="H14" s="96">
        <v>11</v>
      </c>
      <c r="I14" s="94" t="s">
        <v>181</v>
      </c>
      <c r="J14" s="97">
        <v>1.0229999999999999</v>
      </c>
      <c r="K14" s="94" t="s">
        <v>189</v>
      </c>
      <c r="L14" s="97">
        <v>1.028</v>
      </c>
      <c r="M14" s="87"/>
      <c r="N14" s="35">
        <v>11</v>
      </c>
      <c r="O14" s="94" t="s">
        <v>184</v>
      </c>
      <c r="P14" s="95">
        <v>0.59299999999999997</v>
      </c>
      <c r="Q14" s="96">
        <v>11</v>
      </c>
      <c r="R14" s="94" t="s">
        <v>179</v>
      </c>
      <c r="S14" s="97">
        <v>8.5999999999999993E-2</v>
      </c>
      <c r="U14" s="35">
        <v>11</v>
      </c>
      <c r="V14" s="94" t="s">
        <v>188</v>
      </c>
      <c r="W14" s="95">
        <v>0.61599999999999999</v>
      </c>
      <c r="X14" s="94" t="s">
        <v>176</v>
      </c>
      <c r="Y14" s="95">
        <v>0.94899999999999995</v>
      </c>
      <c r="Z14" s="96">
        <v>11</v>
      </c>
      <c r="AA14" s="94" t="s">
        <v>194</v>
      </c>
      <c r="AB14" s="97">
        <v>0.28299999999999997</v>
      </c>
      <c r="AC14" s="94" t="s">
        <v>204</v>
      </c>
      <c r="AD14" s="97">
        <v>0.437</v>
      </c>
      <c r="AF14" s="35">
        <v>11</v>
      </c>
      <c r="AG14" s="94" t="s">
        <v>176</v>
      </c>
      <c r="AH14" s="95">
        <v>0.94899999999999995</v>
      </c>
      <c r="AI14" s="94" t="s">
        <v>176</v>
      </c>
      <c r="AJ14" s="95">
        <v>0.94899999999999995</v>
      </c>
      <c r="AK14" s="96">
        <v>11</v>
      </c>
      <c r="AL14" s="94" t="s">
        <v>194</v>
      </c>
      <c r="AM14" s="97">
        <v>0.28299999999999997</v>
      </c>
      <c r="AN14" s="94" t="s">
        <v>243</v>
      </c>
      <c r="AO14" s="97">
        <v>0.125</v>
      </c>
      <c r="AQ14" s="35">
        <v>11</v>
      </c>
      <c r="AR14" s="94" t="s">
        <v>195</v>
      </c>
      <c r="AS14" s="95">
        <v>0.73099999999999998</v>
      </c>
      <c r="AT14" s="94" t="s">
        <v>176</v>
      </c>
      <c r="AU14" s="95">
        <v>0.94899999999999995</v>
      </c>
      <c r="AV14" s="96">
        <v>11</v>
      </c>
      <c r="AW14" s="94" t="s">
        <v>204</v>
      </c>
      <c r="AX14" s="97">
        <v>0.437</v>
      </c>
      <c r="AY14" s="94" t="s">
        <v>193</v>
      </c>
      <c r="AZ14" s="97">
        <v>0.22500000000000001</v>
      </c>
      <c r="BB14" s="35">
        <v>11</v>
      </c>
      <c r="BC14" s="94" t="s">
        <v>177</v>
      </c>
      <c r="BD14" s="95">
        <v>0.59</v>
      </c>
      <c r="BE14" s="94" t="s">
        <v>175</v>
      </c>
      <c r="BF14" s="95">
        <v>0.78100000000000003</v>
      </c>
      <c r="BG14" s="96">
        <v>11</v>
      </c>
      <c r="BH14" s="94" t="s">
        <v>239</v>
      </c>
      <c r="BI14" s="97">
        <v>0.35599999999999998</v>
      </c>
      <c r="BJ14" s="94" t="s">
        <v>231</v>
      </c>
      <c r="BK14" s="97">
        <v>0.35599999999999998</v>
      </c>
      <c r="BL14" s="94" t="s">
        <v>188</v>
      </c>
      <c r="BM14" s="97">
        <v>0.61599999999999999</v>
      </c>
      <c r="BO14" s="35">
        <v>11</v>
      </c>
      <c r="BP14" s="94" t="s">
        <v>181</v>
      </c>
      <c r="BQ14" s="95">
        <v>1.0229999999999999</v>
      </c>
      <c r="BR14" s="94" t="s">
        <v>200</v>
      </c>
      <c r="BS14" s="95">
        <v>0.85099999999999998</v>
      </c>
      <c r="BT14" s="96">
        <v>11</v>
      </c>
      <c r="BU14" s="94" t="s">
        <v>184</v>
      </c>
      <c r="BV14" s="97">
        <v>0.59299999999999997</v>
      </c>
      <c r="BW14" s="94" t="s">
        <v>204</v>
      </c>
      <c r="BX14" s="97">
        <v>0.437</v>
      </c>
      <c r="BZ14" s="35">
        <v>11</v>
      </c>
      <c r="CA14" s="94" t="s">
        <v>188</v>
      </c>
      <c r="CB14" s="95">
        <v>0.61599999999999999</v>
      </c>
      <c r="CC14" s="94" t="s">
        <v>191</v>
      </c>
      <c r="CD14" s="95">
        <v>0.84299999999999997</v>
      </c>
      <c r="CE14" s="96">
        <v>11</v>
      </c>
      <c r="CF14" s="94" t="s">
        <v>222</v>
      </c>
      <c r="CG14" s="97">
        <v>0.499</v>
      </c>
      <c r="CH14" s="94" t="s">
        <v>177</v>
      </c>
      <c r="CI14" s="97">
        <v>0.59</v>
      </c>
      <c r="CK14" s="35">
        <v>11</v>
      </c>
      <c r="CL14" s="94" t="s">
        <v>176</v>
      </c>
      <c r="CM14" s="95">
        <v>0.94899999999999995</v>
      </c>
      <c r="CN14" s="94" t="s">
        <v>199</v>
      </c>
      <c r="CO14" s="95">
        <v>1.103</v>
      </c>
      <c r="CP14" s="96">
        <v>11</v>
      </c>
      <c r="CQ14" s="94" t="s">
        <v>185</v>
      </c>
      <c r="CR14" s="97">
        <v>0.61599999999999999</v>
      </c>
      <c r="CS14" s="94" t="s">
        <v>204</v>
      </c>
      <c r="CT14" s="97">
        <v>0.437</v>
      </c>
      <c r="CV14" s="35">
        <v>11</v>
      </c>
      <c r="CW14" s="94" t="s">
        <v>189</v>
      </c>
      <c r="CX14" s="95">
        <v>1.028</v>
      </c>
      <c r="CY14" s="94" t="s">
        <v>189</v>
      </c>
      <c r="CZ14" s="95">
        <v>1.028</v>
      </c>
      <c r="DA14" s="96">
        <v>11</v>
      </c>
      <c r="DB14" s="94" t="s">
        <v>188</v>
      </c>
      <c r="DC14" s="97">
        <v>0.61599999999999999</v>
      </c>
      <c r="DD14" s="94" t="s">
        <v>189</v>
      </c>
      <c r="DE14" s="97">
        <v>1.028</v>
      </c>
    </row>
    <row r="15" spans="1:109" s="14" customFormat="1" x14ac:dyDescent="0.2">
      <c r="A15" s="14">
        <v>29</v>
      </c>
      <c r="B15" s="34" t="s">
        <v>166</v>
      </c>
      <c r="C15" s="35">
        <v>12</v>
      </c>
      <c r="D15" s="94" t="s">
        <v>200</v>
      </c>
      <c r="E15" s="95">
        <v>0.85099999999999998</v>
      </c>
      <c r="F15" s="94" t="s">
        <v>224</v>
      </c>
      <c r="G15" s="95">
        <v>0.78100000000000003</v>
      </c>
      <c r="H15" s="96">
        <v>12</v>
      </c>
      <c r="I15" s="94" t="s">
        <v>176</v>
      </c>
      <c r="J15" s="97">
        <v>0.94899999999999995</v>
      </c>
      <c r="K15" s="94" t="s">
        <v>212</v>
      </c>
      <c r="L15" s="97">
        <v>1.425</v>
      </c>
      <c r="M15" s="87"/>
      <c r="N15" s="35">
        <v>12</v>
      </c>
      <c r="O15" s="94" t="s">
        <v>223</v>
      </c>
      <c r="P15" s="95">
        <v>0.77400000000000002</v>
      </c>
      <c r="Q15" s="96">
        <v>12</v>
      </c>
      <c r="R15" s="94" t="s">
        <v>198</v>
      </c>
      <c r="S15" s="97">
        <v>8.5999999999999993E-2</v>
      </c>
      <c r="U15" s="35">
        <v>12</v>
      </c>
      <c r="V15" s="94" t="s">
        <v>176</v>
      </c>
      <c r="W15" s="95">
        <v>0.94899999999999995</v>
      </c>
      <c r="X15" s="94" t="s">
        <v>184</v>
      </c>
      <c r="Y15" s="95">
        <v>0.59299999999999997</v>
      </c>
      <c r="Z15" s="96">
        <v>12</v>
      </c>
      <c r="AA15" s="94" t="s">
        <v>194</v>
      </c>
      <c r="AB15" s="97">
        <v>0.28299999999999997</v>
      </c>
      <c r="AC15" s="94" t="s">
        <v>193</v>
      </c>
      <c r="AD15" s="97">
        <v>0.22500000000000001</v>
      </c>
      <c r="AF15" s="35">
        <v>12</v>
      </c>
      <c r="AG15" s="94" t="s">
        <v>181</v>
      </c>
      <c r="AH15" s="95">
        <v>1.0229999999999999</v>
      </c>
      <c r="AI15" s="94" t="s">
        <v>181</v>
      </c>
      <c r="AJ15" s="95">
        <v>1.0229999999999999</v>
      </c>
      <c r="AK15" s="96">
        <v>12</v>
      </c>
      <c r="AL15" s="94" t="s">
        <v>239</v>
      </c>
      <c r="AM15" s="97">
        <v>0.35399999999999998</v>
      </c>
      <c r="AN15" s="94" t="s">
        <v>205</v>
      </c>
      <c r="AO15" s="97">
        <v>0.42</v>
      </c>
      <c r="AQ15" s="35">
        <v>12</v>
      </c>
      <c r="AR15" s="94" t="s">
        <v>224</v>
      </c>
      <c r="AS15" s="95">
        <v>0.78100000000000003</v>
      </c>
      <c r="AT15" s="94" t="s">
        <v>219</v>
      </c>
      <c r="AU15" s="95">
        <v>1.0149999999999999</v>
      </c>
      <c r="AV15" s="96">
        <v>12</v>
      </c>
      <c r="AW15" s="94" t="s">
        <v>204</v>
      </c>
      <c r="AX15" s="97">
        <v>0.437</v>
      </c>
      <c r="AY15" s="94" t="s">
        <v>207</v>
      </c>
      <c r="AZ15" s="97">
        <v>0.377</v>
      </c>
      <c r="BB15" s="35">
        <v>12</v>
      </c>
      <c r="BC15" s="94" t="s">
        <v>176</v>
      </c>
      <c r="BD15" s="95">
        <v>0.94899999999999995</v>
      </c>
      <c r="BE15" s="94" t="s">
        <v>189</v>
      </c>
      <c r="BF15" s="95">
        <v>1.028</v>
      </c>
      <c r="BG15" s="96">
        <v>12</v>
      </c>
      <c r="BH15" s="94" t="s">
        <v>244</v>
      </c>
      <c r="BI15" s="97">
        <v>0.32600000000000001</v>
      </c>
      <c r="BJ15" s="94" t="s">
        <v>194</v>
      </c>
      <c r="BK15" s="97">
        <v>0.28299999999999997</v>
      </c>
      <c r="BL15" s="94" t="s">
        <v>194</v>
      </c>
      <c r="BM15" s="97">
        <v>0.28299999999999997</v>
      </c>
      <c r="BO15" s="35">
        <v>12</v>
      </c>
      <c r="BP15" s="94" t="s">
        <v>219</v>
      </c>
      <c r="BQ15" s="95">
        <v>1.0149999999999999</v>
      </c>
      <c r="BR15" s="94" t="s">
        <v>215</v>
      </c>
      <c r="BS15" s="95">
        <v>1.1619999999999999</v>
      </c>
      <c r="BT15" s="96">
        <v>12</v>
      </c>
      <c r="BU15" s="94" t="s">
        <v>216</v>
      </c>
      <c r="BV15" s="97">
        <v>0.28299999999999997</v>
      </c>
      <c r="BW15" s="94" t="s">
        <v>194</v>
      </c>
      <c r="BX15" s="97">
        <v>0.28299999999999997</v>
      </c>
      <c r="BZ15" s="35">
        <v>12</v>
      </c>
      <c r="CA15" s="94" t="s">
        <v>206</v>
      </c>
      <c r="CB15" s="95">
        <v>0.77400000000000002</v>
      </c>
      <c r="CC15" s="94" t="s">
        <v>236</v>
      </c>
      <c r="CD15" s="95">
        <v>0.73099999999999998</v>
      </c>
      <c r="CE15" s="96">
        <v>12</v>
      </c>
      <c r="CF15" s="94" t="s">
        <v>194</v>
      </c>
      <c r="CG15" s="97">
        <v>0.28299999999999997</v>
      </c>
      <c r="CH15" s="94" t="s">
        <v>194</v>
      </c>
      <c r="CI15" s="97">
        <v>0.28299999999999997</v>
      </c>
      <c r="CK15" s="35">
        <v>12</v>
      </c>
      <c r="CL15" s="94" t="s">
        <v>245</v>
      </c>
      <c r="CM15" s="95">
        <v>0.96199999999999997</v>
      </c>
      <c r="CN15" s="94" t="s">
        <v>199</v>
      </c>
      <c r="CO15" s="95">
        <v>1.103</v>
      </c>
      <c r="CP15" s="96">
        <v>12</v>
      </c>
      <c r="CQ15" s="94" t="s">
        <v>197</v>
      </c>
      <c r="CR15" s="97">
        <v>0.182</v>
      </c>
      <c r="CS15" s="94" t="s">
        <v>244</v>
      </c>
      <c r="CT15" s="97">
        <v>0.32600000000000001</v>
      </c>
      <c r="CV15" s="35">
        <v>12</v>
      </c>
      <c r="CW15" s="94" t="s">
        <v>176</v>
      </c>
      <c r="CX15" s="95">
        <v>0.94899999999999995</v>
      </c>
      <c r="CY15" s="94" t="s">
        <v>189</v>
      </c>
      <c r="CZ15" s="95">
        <v>1.028</v>
      </c>
      <c r="DA15" s="96">
        <v>12</v>
      </c>
      <c r="DB15" s="94" t="s">
        <v>187</v>
      </c>
      <c r="DC15" s="97">
        <v>0.125</v>
      </c>
      <c r="DD15" s="94" t="s">
        <v>207</v>
      </c>
      <c r="DE15" s="97">
        <v>0.377</v>
      </c>
    </row>
    <row r="16" spans="1:109" s="14" customFormat="1" x14ac:dyDescent="0.2">
      <c r="A16" s="14">
        <v>30</v>
      </c>
      <c r="B16" s="48" t="s">
        <v>122</v>
      </c>
      <c r="C16" s="35">
        <v>13</v>
      </c>
      <c r="D16" s="94" t="s">
        <v>176</v>
      </c>
      <c r="E16" s="95">
        <v>0.94899999999999995</v>
      </c>
      <c r="F16" s="94" t="s">
        <v>195</v>
      </c>
      <c r="G16" s="95">
        <v>0.73099999999999998</v>
      </c>
      <c r="H16" s="96">
        <v>13</v>
      </c>
      <c r="I16" s="94" t="s">
        <v>184</v>
      </c>
      <c r="J16" s="97">
        <v>0.59299999999999997</v>
      </c>
      <c r="K16" s="94" t="s">
        <v>199</v>
      </c>
      <c r="L16" s="97">
        <v>1.103</v>
      </c>
      <c r="M16" s="87"/>
      <c r="N16" s="35">
        <v>13</v>
      </c>
      <c r="O16" s="94" t="s">
        <v>199</v>
      </c>
      <c r="P16" s="95">
        <v>1.103</v>
      </c>
      <c r="Q16" s="96">
        <v>13</v>
      </c>
      <c r="R16" s="94" t="s">
        <v>187</v>
      </c>
      <c r="S16" s="97">
        <v>0.125</v>
      </c>
      <c r="U16" s="35">
        <v>13</v>
      </c>
      <c r="V16" s="94" t="s">
        <v>201</v>
      </c>
      <c r="W16" s="95">
        <v>0.83299999999999996</v>
      </c>
      <c r="X16" s="94" t="s">
        <v>195</v>
      </c>
      <c r="Y16" s="95">
        <v>0.73099999999999998</v>
      </c>
      <c r="Z16" s="96">
        <v>13</v>
      </c>
      <c r="AA16" s="94" t="s">
        <v>190</v>
      </c>
      <c r="AB16" s="97">
        <v>0.157</v>
      </c>
      <c r="AC16" s="94" t="s">
        <v>218</v>
      </c>
      <c r="AD16" s="97">
        <v>0.251</v>
      </c>
      <c r="AF16" s="35">
        <v>13</v>
      </c>
      <c r="AG16" s="94" t="s">
        <v>176</v>
      </c>
      <c r="AH16" s="95">
        <v>0.94899999999999995</v>
      </c>
      <c r="AI16" s="94" t="s">
        <v>176</v>
      </c>
      <c r="AJ16" s="95">
        <v>0.94899999999999995</v>
      </c>
      <c r="AK16" s="96">
        <v>13</v>
      </c>
      <c r="AL16" s="94" t="s">
        <v>208</v>
      </c>
      <c r="AM16" s="97">
        <v>0.30599999999999999</v>
      </c>
      <c r="AN16" s="94" t="s">
        <v>207</v>
      </c>
      <c r="AO16" s="97">
        <v>0.377</v>
      </c>
      <c r="AQ16" s="35">
        <v>13</v>
      </c>
      <c r="AR16" s="94" t="s">
        <v>176</v>
      </c>
      <c r="AS16" s="95">
        <v>0.94899999999999995</v>
      </c>
      <c r="AT16" s="94" t="s">
        <v>220</v>
      </c>
      <c r="AU16" s="95">
        <v>0.96199999999999997</v>
      </c>
      <c r="AV16" s="96">
        <v>13</v>
      </c>
      <c r="AW16" s="94" t="s">
        <v>190</v>
      </c>
      <c r="AX16" s="97">
        <v>0.157</v>
      </c>
      <c r="AY16" s="94" t="s">
        <v>246</v>
      </c>
      <c r="AZ16" s="97">
        <v>0.35399999999999998</v>
      </c>
      <c r="BB16" s="35">
        <v>13</v>
      </c>
      <c r="BC16" s="94" t="s">
        <v>199</v>
      </c>
      <c r="BD16" s="95">
        <v>1.103</v>
      </c>
      <c r="BE16" s="94" t="s">
        <v>175</v>
      </c>
      <c r="BF16" s="95">
        <v>0.78100000000000003</v>
      </c>
      <c r="BG16" s="96">
        <v>13</v>
      </c>
      <c r="BH16" s="94" t="s">
        <v>177</v>
      </c>
      <c r="BI16" s="97">
        <v>0.59</v>
      </c>
      <c r="BJ16" s="94" t="s">
        <v>239</v>
      </c>
      <c r="BK16" s="97">
        <v>0.35399999999999998</v>
      </c>
      <c r="BL16" s="94" t="s">
        <v>204</v>
      </c>
      <c r="BM16" s="97">
        <v>0.437</v>
      </c>
      <c r="BO16" s="35">
        <v>13</v>
      </c>
      <c r="BP16" s="94" t="s">
        <v>176</v>
      </c>
      <c r="BQ16" s="95">
        <v>0.94899999999999995</v>
      </c>
      <c r="BR16" s="94" t="s">
        <v>215</v>
      </c>
      <c r="BS16" s="95">
        <v>1.1619999999999999</v>
      </c>
      <c r="BT16" s="96">
        <v>13</v>
      </c>
      <c r="BU16" s="94" t="s">
        <v>247</v>
      </c>
      <c r="BV16" s="97">
        <v>0.51800000000000002</v>
      </c>
      <c r="BW16" s="94" t="s">
        <v>204</v>
      </c>
      <c r="BX16" s="97">
        <v>0.437</v>
      </c>
      <c r="BZ16" s="35">
        <v>13</v>
      </c>
      <c r="CA16" s="94" t="s">
        <v>176</v>
      </c>
      <c r="CB16" s="95">
        <v>0.94899999999999995</v>
      </c>
      <c r="CC16" s="94" t="s">
        <v>180</v>
      </c>
      <c r="CD16" s="95">
        <v>0.83099999999999996</v>
      </c>
      <c r="CE16" s="96">
        <v>13</v>
      </c>
      <c r="CF16" s="94" t="s">
        <v>204</v>
      </c>
      <c r="CG16" s="97">
        <v>0.437</v>
      </c>
      <c r="CH16" s="94" t="s">
        <v>241</v>
      </c>
      <c r="CI16" s="97">
        <v>0.54300000000000004</v>
      </c>
      <c r="CK16" s="35">
        <v>13</v>
      </c>
      <c r="CL16" s="94" t="s">
        <v>176</v>
      </c>
      <c r="CM16" s="95">
        <v>0.94899999999999995</v>
      </c>
      <c r="CN16" s="94" t="s">
        <v>191</v>
      </c>
      <c r="CO16" s="95">
        <v>0.84299999999999997</v>
      </c>
      <c r="CP16" s="96">
        <v>13</v>
      </c>
      <c r="CQ16" s="94" t="s">
        <v>229</v>
      </c>
      <c r="CR16" s="97">
        <v>0.437</v>
      </c>
      <c r="CS16" s="94" t="s">
        <v>188</v>
      </c>
      <c r="CT16" s="97">
        <v>0.61599999999999999</v>
      </c>
      <c r="CV16" s="35">
        <v>13</v>
      </c>
      <c r="CW16" s="94" t="s">
        <v>189</v>
      </c>
      <c r="CX16" s="95">
        <v>1.028</v>
      </c>
      <c r="CY16" s="94" t="s">
        <v>191</v>
      </c>
      <c r="CZ16" s="95">
        <v>0.84299999999999997</v>
      </c>
      <c r="DA16" s="96">
        <v>13</v>
      </c>
      <c r="DB16" s="94" t="s">
        <v>206</v>
      </c>
      <c r="DC16" s="97">
        <v>0.77400000000000002</v>
      </c>
      <c r="DD16" s="94" t="s">
        <v>195</v>
      </c>
      <c r="DE16" s="97">
        <v>0.73099999999999998</v>
      </c>
    </row>
    <row r="17" spans="1:109" s="14" customFormat="1" x14ac:dyDescent="0.2">
      <c r="A17" s="14">
        <v>31</v>
      </c>
      <c r="B17" s="48" t="s">
        <v>122</v>
      </c>
      <c r="C17" s="35">
        <v>14</v>
      </c>
      <c r="D17" s="94" t="s">
        <v>206</v>
      </c>
      <c r="E17" s="95">
        <v>0.77400000000000002</v>
      </c>
      <c r="F17" s="94" t="s">
        <v>184</v>
      </c>
      <c r="G17" s="95">
        <v>0.59299999999999997</v>
      </c>
      <c r="H17" s="96">
        <v>14</v>
      </c>
      <c r="I17" s="94" t="s">
        <v>199</v>
      </c>
      <c r="J17" s="97">
        <v>1.103</v>
      </c>
      <c r="K17" s="94" t="s">
        <v>199</v>
      </c>
      <c r="L17" s="97">
        <v>1.103</v>
      </c>
      <c r="M17" s="87"/>
      <c r="N17" s="35">
        <v>14</v>
      </c>
      <c r="O17" s="94" t="s">
        <v>206</v>
      </c>
      <c r="P17" s="95">
        <v>0.77400000000000002</v>
      </c>
      <c r="Q17" s="96">
        <v>14</v>
      </c>
      <c r="R17" s="94" t="s">
        <v>198</v>
      </c>
      <c r="S17" s="97">
        <v>8.5999999999999993E-2</v>
      </c>
      <c r="U17" s="35">
        <v>14</v>
      </c>
      <c r="V17" s="94" t="s">
        <v>175</v>
      </c>
      <c r="W17" s="95">
        <v>0.78100000000000003</v>
      </c>
      <c r="X17" s="94" t="s">
        <v>195</v>
      </c>
      <c r="Y17" s="95">
        <v>0.73099999999999998</v>
      </c>
      <c r="Z17" s="96">
        <v>14</v>
      </c>
      <c r="AA17" s="94" t="s">
        <v>190</v>
      </c>
      <c r="AB17" s="97">
        <v>0.157</v>
      </c>
      <c r="AC17" s="94" t="s">
        <v>203</v>
      </c>
      <c r="AD17" s="97">
        <v>0.35599999999999998</v>
      </c>
      <c r="AF17" s="35">
        <v>14</v>
      </c>
      <c r="AG17" s="94" t="s">
        <v>195</v>
      </c>
      <c r="AH17" s="95">
        <v>0.73099999999999998</v>
      </c>
      <c r="AI17" s="94" t="s">
        <v>195</v>
      </c>
      <c r="AJ17" s="95">
        <v>0.73099999999999998</v>
      </c>
      <c r="AK17" s="96">
        <v>14</v>
      </c>
      <c r="AL17" s="94" t="s">
        <v>216</v>
      </c>
      <c r="AM17" s="97">
        <v>0.28299999999999997</v>
      </c>
      <c r="AN17" s="94" t="s">
        <v>204</v>
      </c>
      <c r="AO17" s="97">
        <v>0.437</v>
      </c>
      <c r="AQ17" s="35">
        <v>14</v>
      </c>
      <c r="AR17" s="94" t="s">
        <v>178</v>
      </c>
      <c r="AS17" s="95">
        <v>0.56599999999999995</v>
      </c>
      <c r="AT17" s="94" t="s">
        <v>206</v>
      </c>
      <c r="AU17" s="95">
        <v>0.77400000000000002</v>
      </c>
      <c r="AV17" s="96">
        <v>14</v>
      </c>
      <c r="AW17" s="94" t="s">
        <v>194</v>
      </c>
      <c r="AX17" s="97">
        <v>0.28299999999999997</v>
      </c>
      <c r="AY17" s="94" t="s">
        <v>213</v>
      </c>
      <c r="AZ17" s="97">
        <v>0.40600000000000003</v>
      </c>
      <c r="BB17" s="35">
        <v>14</v>
      </c>
      <c r="BC17" s="94" t="s">
        <v>189</v>
      </c>
      <c r="BD17" s="95">
        <v>1.028</v>
      </c>
      <c r="BE17" s="94" t="s">
        <v>181</v>
      </c>
      <c r="BF17" s="95">
        <v>1.0229999999999999</v>
      </c>
      <c r="BG17" s="96">
        <v>14</v>
      </c>
      <c r="BH17" s="94" t="s">
        <v>208</v>
      </c>
      <c r="BI17" s="97">
        <v>0.30599999999999999</v>
      </c>
      <c r="BJ17" s="94" t="s">
        <v>194</v>
      </c>
      <c r="BK17" s="97">
        <v>0.28299999999999997</v>
      </c>
      <c r="BL17" s="94" t="s">
        <v>188</v>
      </c>
      <c r="BM17" s="97">
        <v>0.61599999999999999</v>
      </c>
      <c r="BO17" s="35">
        <v>14</v>
      </c>
      <c r="BP17" s="94" t="s">
        <v>176</v>
      </c>
      <c r="BQ17" s="95">
        <v>0.94899999999999995</v>
      </c>
      <c r="BR17" s="94" t="s">
        <v>181</v>
      </c>
      <c r="BS17" s="95">
        <v>1.0229999999999999</v>
      </c>
      <c r="BT17" s="96">
        <v>14</v>
      </c>
      <c r="BU17" s="94" t="s">
        <v>207</v>
      </c>
      <c r="BV17" s="97">
        <v>0.377</v>
      </c>
      <c r="BW17" s="94" t="s">
        <v>175</v>
      </c>
      <c r="BX17" s="97">
        <v>0.78100000000000003</v>
      </c>
      <c r="BZ17" s="35">
        <v>14</v>
      </c>
      <c r="CA17" s="94" t="s">
        <v>189</v>
      </c>
      <c r="CB17" s="95">
        <v>1.028</v>
      </c>
      <c r="CC17" s="94" t="s">
        <v>188</v>
      </c>
      <c r="CD17" s="95">
        <v>0.61599999999999999</v>
      </c>
      <c r="CE17" s="96">
        <v>14</v>
      </c>
      <c r="CF17" s="94" t="s">
        <v>204</v>
      </c>
      <c r="CG17" s="97">
        <v>0.437</v>
      </c>
      <c r="CH17" s="94" t="s">
        <v>203</v>
      </c>
      <c r="CI17" s="97">
        <v>0.35599999999999998</v>
      </c>
      <c r="CK17" s="35">
        <v>14</v>
      </c>
      <c r="CL17" s="94" t="s">
        <v>199</v>
      </c>
      <c r="CM17" s="95">
        <v>1.103</v>
      </c>
      <c r="CN17" s="94" t="s">
        <v>175</v>
      </c>
      <c r="CO17" s="95">
        <v>0.78100000000000003</v>
      </c>
      <c r="CP17" s="96">
        <v>14</v>
      </c>
      <c r="CQ17" s="94" t="s">
        <v>204</v>
      </c>
      <c r="CR17" s="97">
        <v>0.437</v>
      </c>
      <c r="CS17" s="94" t="s">
        <v>178</v>
      </c>
      <c r="CT17" s="97">
        <v>0.56599999999999995</v>
      </c>
      <c r="CV17" s="35">
        <v>14</v>
      </c>
      <c r="CW17" s="94" t="s">
        <v>199</v>
      </c>
      <c r="CX17" s="95">
        <v>1.103</v>
      </c>
      <c r="CY17" s="94" t="s">
        <v>195</v>
      </c>
      <c r="CZ17" s="95">
        <v>0.73099999999999998</v>
      </c>
      <c r="DA17" s="96">
        <v>14</v>
      </c>
      <c r="DB17" s="94" t="s">
        <v>206</v>
      </c>
      <c r="DC17" s="97">
        <v>0.77400000000000002</v>
      </c>
      <c r="DD17" s="94" t="s">
        <v>206</v>
      </c>
      <c r="DE17" s="97">
        <v>0.77400000000000002</v>
      </c>
    </row>
    <row r="18" spans="1:109" s="14" customFormat="1" x14ac:dyDescent="0.2">
      <c r="A18" s="14">
        <v>32</v>
      </c>
      <c r="B18" s="48" t="s">
        <v>122</v>
      </c>
      <c r="C18" s="35">
        <v>15</v>
      </c>
      <c r="D18" s="94" t="s">
        <v>206</v>
      </c>
      <c r="E18" s="95">
        <v>0.77400000000000002</v>
      </c>
      <c r="F18" s="94" t="s">
        <v>206</v>
      </c>
      <c r="G18" s="95">
        <v>0.77400000000000002</v>
      </c>
      <c r="H18" s="96">
        <v>15</v>
      </c>
      <c r="I18" s="94" t="s">
        <v>175</v>
      </c>
      <c r="J18" s="97">
        <v>0.78100000000000003</v>
      </c>
      <c r="K18" s="94" t="s">
        <v>200</v>
      </c>
      <c r="L18" s="97">
        <v>0.85099999999999998</v>
      </c>
      <c r="M18" s="87"/>
      <c r="N18" s="35">
        <v>15</v>
      </c>
      <c r="O18" s="94" t="s">
        <v>175</v>
      </c>
      <c r="P18" s="95">
        <v>0.78100000000000003</v>
      </c>
      <c r="Q18" s="96">
        <v>15</v>
      </c>
      <c r="R18" s="94" t="s">
        <v>190</v>
      </c>
      <c r="S18" s="97">
        <v>0.157</v>
      </c>
      <c r="U18" s="35">
        <v>15</v>
      </c>
      <c r="V18" s="94" t="s">
        <v>176</v>
      </c>
      <c r="W18" s="95">
        <v>0.94899999999999995</v>
      </c>
      <c r="X18" s="94" t="s">
        <v>176</v>
      </c>
      <c r="Y18" s="95">
        <v>0.94899999999999995</v>
      </c>
      <c r="Z18" s="96">
        <v>15</v>
      </c>
      <c r="AA18" s="94" t="s">
        <v>194</v>
      </c>
      <c r="AB18" s="97">
        <v>0.28299999999999997</v>
      </c>
      <c r="AC18" s="94" t="s">
        <v>190</v>
      </c>
      <c r="AD18" s="97">
        <v>0.157</v>
      </c>
      <c r="AF18" s="35">
        <v>15</v>
      </c>
      <c r="AG18" s="94" t="s">
        <v>195</v>
      </c>
      <c r="AH18" s="95">
        <v>0.73099999999999998</v>
      </c>
      <c r="AI18" s="94" t="s">
        <v>202</v>
      </c>
      <c r="AJ18" s="95">
        <v>0.84299999999999997</v>
      </c>
      <c r="AK18" s="96">
        <v>15</v>
      </c>
      <c r="AL18" s="94" t="s">
        <v>204</v>
      </c>
      <c r="AM18" s="97">
        <v>0.437</v>
      </c>
      <c r="AN18" s="94" t="s">
        <v>231</v>
      </c>
      <c r="AO18" s="97">
        <v>0.35599999999999998</v>
      </c>
      <c r="AQ18" s="35">
        <v>15</v>
      </c>
      <c r="AR18" s="94" t="s">
        <v>177</v>
      </c>
      <c r="AS18" s="95">
        <v>0.59</v>
      </c>
      <c r="AT18" s="94" t="s">
        <v>195</v>
      </c>
      <c r="AU18" s="95">
        <v>0.73099999999999998</v>
      </c>
      <c r="AV18" s="96">
        <v>15</v>
      </c>
      <c r="AW18" s="94" t="s">
        <v>241</v>
      </c>
      <c r="AX18" s="97">
        <v>0.54300000000000004</v>
      </c>
      <c r="AY18" s="94" t="s">
        <v>178</v>
      </c>
      <c r="AZ18" s="97">
        <v>0.56599999999999995</v>
      </c>
      <c r="BB18" s="35">
        <v>15</v>
      </c>
      <c r="BC18" s="94" t="s">
        <v>224</v>
      </c>
      <c r="BD18" s="95">
        <v>0.78100000000000003</v>
      </c>
      <c r="BE18" s="94" t="s">
        <v>176</v>
      </c>
      <c r="BF18" s="95">
        <v>0.94899999999999995</v>
      </c>
      <c r="BG18" s="96">
        <v>15</v>
      </c>
      <c r="BH18" s="94" t="s">
        <v>207</v>
      </c>
      <c r="BI18" s="97">
        <v>0.377</v>
      </c>
      <c r="BJ18" s="94" t="s">
        <v>207</v>
      </c>
      <c r="BK18" s="97">
        <v>0.377</v>
      </c>
      <c r="BL18" s="94" t="s">
        <v>206</v>
      </c>
      <c r="BM18" s="97">
        <v>0.77400000000000002</v>
      </c>
      <c r="BO18" s="35">
        <v>15</v>
      </c>
      <c r="BP18" s="94" t="s">
        <v>191</v>
      </c>
      <c r="BQ18" s="95">
        <v>0.84299999999999997</v>
      </c>
      <c r="BR18" s="94" t="s">
        <v>181</v>
      </c>
      <c r="BS18" s="95">
        <v>1.0229999999999999</v>
      </c>
      <c r="BT18" s="96">
        <v>15</v>
      </c>
      <c r="BU18" s="94" t="s">
        <v>195</v>
      </c>
      <c r="BV18" s="97">
        <v>0.73099999999999998</v>
      </c>
      <c r="BW18" s="94" t="s">
        <v>178</v>
      </c>
      <c r="BX18" s="97">
        <v>0.56599999999999995</v>
      </c>
      <c r="BZ18" s="35">
        <v>15</v>
      </c>
      <c r="CA18" s="94" t="s">
        <v>176</v>
      </c>
      <c r="CB18" s="95">
        <v>0.94899999999999995</v>
      </c>
      <c r="CC18" s="94" t="s">
        <v>184</v>
      </c>
      <c r="CD18" s="95">
        <v>0.59299999999999997</v>
      </c>
      <c r="CE18" s="96">
        <v>15</v>
      </c>
      <c r="CF18" s="94" t="s">
        <v>176</v>
      </c>
      <c r="CG18" s="97">
        <v>0.94899999999999995</v>
      </c>
      <c r="CH18" s="94" t="s">
        <v>184</v>
      </c>
      <c r="CI18" s="97">
        <v>0.59299999999999997</v>
      </c>
      <c r="CK18" s="35">
        <v>15</v>
      </c>
      <c r="CL18" s="94" t="s">
        <v>199</v>
      </c>
      <c r="CM18" s="95">
        <v>1.103</v>
      </c>
      <c r="CN18" s="94" t="s">
        <v>181</v>
      </c>
      <c r="CO18" s="95">
        <v>1.0229999999999999</v>
      </c>
      <c r="CP18" s="96">
        <v>15</v>
      </c>
      <c r="CQ18" s="94" t="s">
        <v>177</v>
      </c>
      <c r="CR18" s="97">
        <v>0.59</v>
      </c>
      <c r="CS18" s="94" t="s">
        <v>175</v>
      </c>
      <c r="CT18" s="97">
        <v>0.78100000000000003</v>
      </c>
      <c r="CV18" s="35">
        <v>15</v>
      </c>
      <c r="CW18" s="94" t="s">
        <v>181</v>
      </c>
      <c r="CX18" s="95">
        <v>1.0229999999999999</v>
      </c>
      <c r="CY18" s="94" t="s">
        <v>180</v>
      </c>
      <c r="CZ18" s="95">
        <v>0.83099999999999996</v>
      </c>
      <c r="DA18" s="96">
        <v>15</v>
      </c>
      <c r="DB18" s="94" t="s">
        <v>199</v>
      </c>
      <c r="DC18" s="97">
        <v>1.103</v>
      </c>
      <c r="DD18" s="94" t="s">
        <v>199</v>
      </c>
      <c r="DE18" s="97">
        <v>1.103</v>
      </c>
    </row>
    <row r="19" spans="1:109" x14ac:dyDescent="0.25">
      <c r="M19" s="87"/>
    </row>
    <row r="20" spans="1:109" ht="15.75" thickBot="1" x14ac:dyDescent="0.3">
      <c r="C20" s="15" t="s">
        <v>142</v>
      </c>
      <c r="D20" s="86" t="s">
        <v>169</v>
      </c>
      <c r="E20" s="89" t="s">
        <v>169</v>
      </c>
      <c r="N20" s="25" t="s">
        <v>147</v>
      </c>
      <c r="O20" s="15" t="s">
        <v>168</v>
      </c>
      <c r="P20" s="86" t="s">
        <v>169</v>
      </c>
      <c r="Q20" s="88"/>
      <c r="S20" s="89" t="s">
        <v>169</v>
      </c>
      <c r="U20" s="22" t="s">
        <v>148</v>
      </c>
      <c r="V20" s="86" t="s">
        <v>169</v>
      </c>
      <c r="W20" s="89" t="s">
        <v>169</v>
      </c>
      <c r="AF20" s="22" t="s">
        <v>170</v>
      </c>
      <c r="AG20" s="86" t="s">
        <v>169</v>
      </c>
      <c r="AH20" s="89" t="s">
        <v>169</v>
      </c>
      <c r="AQ20" s="22" t="s">
        <v>150</v>
      </c>
      <c r="AR20" s="86" t="s">
        <v>169</v>
      </c>
      <c r="AS20" s="89" t="s">
        <v>169</v>
      </c>
      <c r="BB20" s="22" t="s">
        <v>151</v>
      </c>
      <c r="BC20" s="86" t="s">
        <v>169</v>
      </c>
      <c r="BD20" s="89" t="s">
        <v>169</v>
      </c>
      <c r="BE20" s="89" t="s">
        <v>169</v>
      </c>
      <c r="BO20" s="25" t="s">
        <v>167</v>
      </c>
      <c r="BP20" s="86" t="s">
        <v>169</v>
      </c>
      <c r="BQ20" s="89" t="s">
        <v>169</v>
      </c>
      <c r="BZ20" s="25" t="s">
        <v>248</v>
      </c>
      <c r="CA20" s="86" t="s">
        <v>169</v>
      </c>
      <c r="CB20" s="89" t="s">
        <v>169</v>
      </c>
      <c r="CK20" s="25" t="s">
        <v>156</v>
      </c>
      <c r="CL20" s="86" t="s">
        <v>169</v>
      </c>
      <c r="CM20" s="89" t="s">
        <v>169</v>
      </c>
      <c r="CV20" s="25" t="s">
        <v>157</v>
      </c>
      <c r="CW20" s="86" t="s">
        <v>169</v>
      </c>
      <c r="CX20" s="89" t="s">
        <v>169</v>
      </c>
    </row>
    <row r="21" spans="1:109" x14ac:dyDescent="0.25">
      <c r="C21" s="26" t="s">
        <v>160</v>
      </c>
      <c r="D21" s="29" t="s">
        <v>163</v>
      </c>
      <c r="E21" s="103" t="s">
        <v>164</v>
      </c>
      <c r="N21" s="29" t="s">
        <v>163</v>
      </c>
      <c r="O21" s="90" t="s">
        <v>172</v>
      </c>
      <c r="P21" s="91" t="s">
        <v>173</v>
      </c>
      <c r="Q21" s="92" t="s">
        <v>164</v>
      </c>
      <c r="R21" s="90" t="s">
        <v>172</v>
      </c>
      <c r="S21" s="93" t="s">
        <v>173</v>
      </c>
      <c r="U21" s="26" t="s">
        <v>160</v>
      </c>
      <c r="V21" s="29" t="s">
        <v>163</v>
      </c>
      <c r="W21" s="103" t="s">
        <v>164</v>
      </c>
      <c r="AF21" s="26" t="s">
        <v>160</v>
      </c>
      <c r="AG21" s="29" t="s">
        <v>163</v>
      </c>
      <c r="AH21" s="103" t="s">
        <v>164</v>
      </c>
      <c r="AQ21" s="26" t="s">
        <v>160</v>
      </c>
      <c r="AR21" s="29" t="s">
        <v>163</v>
      </c>
      <c r="AS21" s="103" t="s">
        <v>164</v>
      </c>
      <c r="BB21" s="26" t="s">
        <v>160</v>
      </c>
      <c r="BC21" s="29" t="s">
        <v>163</v>
      </c>
      <c r="BD21" s="103" t="s">
        <v>164</v>
      </c>
      <c r="BE21" s="103" t="s">
        <v>164</v>
      </c>
      <c r="BO21" s="26" t="s">
        <v>160</v>
      </c>
      <c r="BP21" s="29" t="s">
        <v>163</v>
      </c>
      <c r="BQ21" s="103" t="s">
        <v>164</v>
      </c>
      <c r="BW21" s="22"/>
      <c r="BZ21" s="26" t="s">
        <v>160</v>
      </c>
      <c r="CA21" s="29" t="s">
        <v>163</v>
      </c>
      <c r="CB21" s="103" t="s">
        <v>164</v>
      </c>
      <c r="CH21" s="22"/>
      <c r="CK21" s="26" t="s">
        <v>160</v>
      </c>
      <c r="CL21" s="29" t="s">
        <v>163</v>
      </c>
      <c r="CM21" s="103" t="s">
        <v>164</v>
      </c>
      <c r="CS21" s="22"/>
      <c r="CV21" s="26" t="s">
        <v>160</v>
      </c>
      <c r="CW21" s="29" t="s">
        <v>163</v>
      </c>
      <c r="CX21" s="103" t="s">
        <v>164</v>
      </c>
      <c r="DD21" s="22"/>
    </row>
    <row r="22" spans="1:109" s="14" customFormat="1" x14ac:dyDescent="0.2">
      <c r="B22" s="48"/>
      <c r="C22" s="35">
        <v>2</v>
      </c>
      <c r="D22" s="104">
        <f>AVERAGE(E5,G5)</f>
        <v>0.91700000000000004</v>
      </c>
      <c r="E22" s="105">
        <f>AVERAGE(J5,L5)</f>
        <v>0.89100000000000001</v>
      </c>
      <c r="N22" s="35">
        <v>2</v>
      </c>
      <c r="O22" s="94" t="s">
        <v>191</v>
      </c>
      <c r="P22" s="95">
        <v>0.84299999999999997</v>
      </c>
      <c r="Q22" s="96">
        <v>2</v>
      </c>
      <c r="R22" s="94" t="s">
        <v>183</v>
      </c>
      <c r="S22" s="97">
        <v>0.22500000000000001</v>
      </c>
      <c r="T22" s="102"/>
      <c r="U22" s="35">
        <v>2</v>
      </c>
      <c r="V22" s="104">
        <f>AVERAGE(W5,Y5)</f>
        <v>0.83799999999999997</v>
      </c>
      <c r="W22" s="105">
        <f>AVERAGE(AB5,AD5)</f>
        <v>0.31950000000000001</v>
      </c>
      <c r="AF22" s="35">
        <v>2</v>
      </c>
      <c r="AG22" s="104">
        <f>AVERAGE(AH5,AJ5)</f>
        <v>0.98599999999999999</v>
      </c>
      <c r="AH22" s="105">
        <f>AVERAGE(AM5,AO5)</f>
        <v>0.437</v>
      </c>
      <c r="AQ22" s="35">
        <v>2</v>
      </c>
      <c r="AR22" s="104">
        <f>AVERAGE(AS5,AU5)</f>
        <v>0.98599999999999999</v>
      </c>
      <c r="AS22" s="105">
        <f>AVERAGE(AX5,AZ5)</f>
        <v>0.35149999999999998</v>
      </c>
      <c r="BB22" s="35">
        <v>2</v>
      </c>
      <c r="BC22" s="104">
        <f>AVERAGE(BD5,BF5)</f>
        <v>0.78099999999999992</v>
      </c>
      <c r="BD22" s="105">
        <f>AVERAGE(BI5,BK5)</f>
        <v>0.35149999999999998</v>
      </c>
      <c r="BE22" s="105">
        <f>AVERAGE(BM5)</f>
        <v>0.77400000000000002</v>
      </c>
      <c r="BO22" s="35">
        <v>2</v>
      </c>
      <c r="BP22" s="104">
        <f>AVERAGE(BQ5,BS5)</f>
        <v>0.91700000000000004</v>
      </c>
      <c r="BQ22" s="105">
        <f>AVERAGE(BV5,BX5)</f>
        <v>0.34150000000000003</v>
      </c>
      <c r="BZ22" s="35">
        <v>2</v>
      </c>
      <c r="CA22" s="104">
        <f>AVERAGE(CB5,CD5)</f>
        <v>0.877</v>
      </c>
      <c r="CB22" s="105">
        <f>AVERAGE(CG5,CI5)</f>
        <v>0.51800000000000002</v>
      </c>
      <c r="CK22" s="35">
        <v>2</v>
      </c>
      <c r="CL22" s="104">
        <f>AVERAGE(CM5,CO5)</f>
        <v>0.92949999999999999</v>
      </c>
      <c r="CM22" s="105">
        <f>AVERAGE(CR5,CT5)</f>
        <v>0.60299999999999998</v>
      </c>
      <c r="CV22" s="35">
        <v>2</v>
      </c>
      <c r="CW22" s="104">
        <f>AVERAGE(CX5,CZ5)</f>
        <v>1.1339999999999999</v>
      </c>
      <c r="CX22" s="105">
        <f>AVERAGE(DC5,DE5)</f>
        <v>0.72449999999999992</v>
      </c>
    </row>
    <row r="23" spans="1:109" s="14" customFormat="1" x14ac:dyDescent="0.2">
      <c r="B23" s="48"/>
      <c r="C23" s="35">
        <v>4</v>
      </c>
      <c r="D23" s="104">
        <f>AVERAGE(E7,G7)</f>
        <v>0.9395</v>
      </c>
      <c r="E23" s="105">
        <f>AVERAGE(J7,L7)</f>
        <v>0.90450000000000008</v>
      </c>
      <c r="N23" s="35">
        <v>4</v>
      </c>
      <c r="O23" s="94" t="s">
        <v>200</v>
      </c>
      <c r="P23" s="95">
        <v>0.85099999999999998</v>
      </c>
      <c r="Q23" s="96">
        <v>4</v>
      </c>
      <c r="R23" s="94" t="s">
        <v>182</v>
      </c>
      <c r="S23" s="97">
        <v>9.9000000000000005E-2</v>
      </c>
      <c r="T23" s="102"/>
      <c r="U23" s="35">
        <v>4</v>
      </c>
      <c r="V23" s="104">
        <f>AVERAGE(W7,Y7)</f>
        <v>0.86799999999999999</v>
      </c>
      <c r="W23" s="105">
        <f>AVERAGE(AB7,AD7)</f>
        <v>0.34450000000000003</v>
      </c>
      <c r="AF23" s="35">
        <v>4</v>
      </c>
      <c r="AG23" s="104">
        <f>AVERAGE(AH7,AJ7)</f>
        <v>1.0024999999999999</v>
      </c>
      <c r="AH23" s="105">
        <f>AVERAGE(AM7,AO7)</f>
        <v>0.13200000000000001</v>
      </c>
      <c r="AQ23" s="35">
        <v>4</v>
      </c>
      <c r="AR23" s="104">
        <f>AVERAGE(AS7,AU7)</f>
        <v>0.94899999999999995</v>
      </c>
      <c r="AS23" s="105">
        <f>AVERAGE(AX7,AZ7)</f>
        <v>0.36299999999999999</v>
      </c>
      <c r="BB23" s="35">
        <v>4</v>
      </c>
      <c r="BC23" s="104">
        <f>AVERAGE(BD7,BF7)</f>
        <v>1.0994999999999999</v>
      </c>
      <c r="BD23" s="105">
        <f>AVERAGE(BI7,BK7)</f>
        <v>0.40049999999999997</v>
      </c>
      <c r="BE23" s="105">
        <f>AVERAGE(BM7)</f>
        <v>0.59299999999999997</v>
      </c>
      <c r="BO23" s="35">
        <v>4</v>
      </c>
      <c r="BP23" s="104">
        <f>AVERAGE(BQ7,BS7)</f>
        <v>0.80600000000000005</v>
      </c>
      <c r="BQ23" s="105">
        <f>AVERAGE(BV7,BX7)</f>
        <v>0.54600000000000004</v>
      </c>
      <c r="BZ23" s="35">
        <v>4</v>
      </c>
      <c r="CA23" s="104">
        <f>AVERAGE(CB7,CD7)</f>
        <v>1.0554999999999999</v>
      </c>
      <c r="CB23" s="105">
        <f>AVERAGE(CG7,CI7)</f>
        <v>0.55400000000000005</v>
      </c>
      <c r="CK23" s="35">
        <v>4</v>
      </c>
      <c r="CL23" s="104">
        <f>AVERAGE(CM7,CO7)</f>
        <v>0.9385</v>
      </c>
      <c r="CM23" s="105">
        <f>AVERAGE(CR7,CT7)</f>
        <v>0.6855</v>
      </c>
      <c r="CV23" s="35">
        <v>4</v>
      </c>
      <c r="CW23" s="104">
        <f>AVERAGE(CX7,CZ7)</f>
        <v>1.0554999999999999</v>
      </c>
      <c r="CX23" s="105">
        <f>AVERAGE(DC7,DE7)</f>
        <v>0.7044999999999999</v>
      </c>
    </row>
    <row r="24" spans="1:109" s="14" customFormat="1" x14ac:dyDescent="0.2">
      <c r="B24" s="48"/>
      <c r="C24" s="35">
        <v>5</v>
      </c>
      <c r="D24" s="104">
        <f>AVERAGE(E8,G8)</f>
        <v>0.78099999999999992</v>
      </c>
      <c r="E24" s="105">
        <f>AVERAGE(J8,L8)</f>
        <v>0.84650000000000003</v>
      </c>
      <c r="N24" s="35">
        <v>5</v>
      </c>
      <c r="O24" s="94" t="s">
        <v>175</v>
      </c>
      <c r="P24" s="95">
        <v>0.78100000000000003</v>
      </c>
      <c r="Q24" s="96">
        <v>5</v>
      </c>
      <c r="R24" s="94" t="s">
        <v>183</v>
      </c>
      <c r="S24" s="97">
        <v>0.22500000000000001</v>
      </c>
      <c r="T24" s="102"/>
      <c r="U24" s="35">
        <v>5</v>
      </c>
      <c r="V24" s="104">
        <f>AVERAGE(W8,Y8)</f>
        <v>0.75249999999999995</v>
      </c>
      <c r="W24" s="105">
        <f>AVERAGE(AB8,AD8)</f>
        <v>0.38100000000000001</v>
      </c>
      <c r="AF24" s="35">
        <v>5</v>
      </c>
      <c r="AG24" s="104">
        <f>AVERAGE(AH8,AJ8)</f>
        <v>0.97699999999999998</v>
      </c>
      <c r="AH24" s="105">
        <f>AVERAGE(AM8,AO8)</f>
        <v>0.254</v>
      </c>
      <c r="AQ24" s="35">
        <v>5</v>
      </c>
      <c r="AR24" s="104">
        <f>AVERAGE(AS8,AU8)</f>
        <v>0.87949999999999995</v>
      </c>
      <c r="AS24" s="105">
        <f>AVERAGE(AX8,AZ8)</f>
        <v>0.36649999999999999</v>
      </c>
      <c r="BB24" s="35">
        <v>5</v>
      </c>
      <c r="BC24" s="104">
        <f>AVERAGE(BD8,BF8)</f>
        <v>0.92699999999999994</v>
      </c>
      <c r="BD24" s="105">
        <f>AVERAGE(BI8,BK8)</f>
        <v>0.31950000000000001</v>
      </c>
      <c r="BE24" s="105">
        <f>AVERAGE(BM8)</f>
        <v>0.59</v>
      </c>
      <c r="BO24" s="35">
        <v>5</v>
      </c>
      <c r="BP24" s="104">
        <f>AVERAGE(BQ8,BS8)</f>
        <v>0.877</v>
      </c>
      <c r="BQ24" s="105">
        <f>AVERAGE(BV8,BX8)</f>
        <v>0.36599999999999999</v>
      </c>
      <c r="BZ24" s="35">
        <v>5</v>
      </c>
      <c r="CA24" s="104">
        <f>AVERAGE(CB8,CD8)</f>
        <v>0.8194999999999999</v>
      </c>
      <c r="CB24" s="105">
        <f>AVERAGE(CG8,CI8)</f>
        <v>0.51349999999999996</v>
      </c>
      <c r="CK24" s="35">
        <v>5</v>
      </c>
      <c r="CL24" s="104">
        <f>AVERAGE(CM8,CO8)</f>
        <v>0.84799999999999998</v>
      </c>
      <c r="CM24" s="105">
        <f>AVERAGE(CR8,CT8)</f>
        <v>0.61599999999999999</v>
      </c>
      <c r="CV24" s="35">
        <v>5</v>
      </c>
      <c r="CW24" s="104">
        <f>AVERAGE(CX8,CZ8)</f>
        <v>1.0255000000000001</v>
      </c>
      <c r="CX24" s="105">
        <f>AVERAGE(DC8,DE8)</f>
        <v>0.9385</v>
      </c>
    </row>
    <row r="25" spans="1:109" s="14" customFormat="1" x14ac:dyDescent="0.2">
      <c r="B25" s="48"/>
      <c r="C25" s="35">
        <v>8</v>
      </c>
      <c r="D25" s="104">
        <f>AVERAGE(E11,G11)</f>
        <v>0.84199999999999997</v>
      </c>
      <c r="E25" s="105">
        <f>AVERAGE(J11,L11)</f>
        <v>0.84</v>
      </c>
      <c r="N25" s="35">
        <v>8</v>
      </c>
      <c r="O25" s="94" t="s">
        <v>195</v>
      </c>
      <c r="P25" s="95">
        <v>0.73099999999999998</v>
      </c>
      <c r="Q25" s="96">
        <v>8</v>
      </c>
      <c r="R25" s="94" t="s">
        <v>183</v>
      </c>
      <c r="S25" s="97">
        <v>0.22500000000000001</v>
      </c>
      <c r="T25" s="102"/>
      <c r="U25" s="35">
        <v>8</v>
      </c>
      <c r="V25" s="104">
        <f>AVERAGE(W11,Y11)</f>
        <v>0.94899999999999995</v>
      </c>
      <c r="W25" s="105">
        <f>AVERAGE(AB11,AD11)</f>
        <v>0.28600000000000003</v>
      </c>
      <c r="AF25" s="35">
        <v>8</v>
      </c>
      <c r="AG25" s="104">
        <f>AVERAGE(AH11,AJ11)</f>
        <v>1.1619999999999999</v>
      </c>
      <c r="AH25" s="105">
        <f>AVERAGE(AM11,AO11)</f>
        <v>0.36</v>
      </c>
      <c r="AQ25" s="35">
        <v>8</v>
      </c>
      <c r="AR25" s="104">
        <f>AVERAGE(AS11,AU11)</f>
        <v>0.84</v>
      </c>
      <c r="AS25" s="105">
        <f>AVERAGE(AX11,AZ11)</f>
        <v>0.40600000000000003</v>
      </c>
      <c r="BB25" s="35">
        <v>8</v>
      </c>
      <c r="BC25" s="104">
        <f>AVERAGE(BD11,BF11)</f>
        <v>0.78099999999999992</v>
      </c>
      <c r="BD25" s="105">
        <f>AVERAGE(BI11,BK11)</f>
        <v>0.33099999999999996</v>
      </c>
      <c r="BE25" s="105">
        <f>AVERAGE(BM11)</f>
        <v>0.42</v>
      </c>
      <c r="BO25" s="35">
        <v>8</v>
      </c>
      <c r="BP25" s="104">
        <f>AVERAGE(BQ11,BS11)</f>
        <v>0.89599999999999991</v>
      </c>
      <c r="BQ25" s="105">
        <f>AVERAGE(BV11,BX11)</f>
        <v>0.59</v>
      </c>
      <c r="BZ25" s="35">
        <v>8</v>
      </c>
      <c r="CA25" s="104">
        <f>AVERAGE(CB11,CD11)</f>
        <v>0.91700000000000004</v>
      </c>
      <c r="CB25" s="105">
        <f>AVERAGE(CG11,CI11)</f>
        <v>0.51349999999999996</v>
      </c>
      <c r="CK25" s="35">
        <v>8</v>
      </c>
      <c r="CL25" s="104">
        <f>AVERAGE(CM11,CO11)</f>
        <v>0.77750000000000008</v>
      </c>
      <c r="CM25" s="105">
        <f>AVERAGE(CR11,CT11)</f>
        <v>0.75600000000000001</v>
      </c>
      <c r="CV25" s="35">
        <v>8</v>
      </c>
      <c r="CW25" s="104">
        <f>AVERAGE(CX11,CZ11)</f>
        <v>1.0924999999999998</v>
      </c>
      <c r="CX25" s="105">
        <f>AVERAGE(DC11,DE11)</f>
        <v>1.1324999999999998</v>
      </c>
    </row>
    <row r="26" spans="1:109" s="14" customFormat="1" x14ac:dyDescent="0.2">
      <c r="B26" s="48"/>
      <c r="C26" s="35">
        <v>9</v>
      </c>
      <c r="D26" s="104">
        <f>AVERAGE(E12,G12)</f>
        <v>0.91700000000000004</v>
      </c>
      <c r="E26" s="105">
        <f>AVERAGE(J12,L12)</f>
        <v>0.66049999999999998</v>
      </c>
      <c r="N26" s="35">
        <v>9</v>
      </c>
      <c r="O26" s="94" t="s">
        <v>176</v>
      </c>
      <c r="P26" s="95">
        <v>0.94899999999999995</v>
      </c>
      <c r="Q26" s="96">
        <v>9</v>
      </c>
      <c r="R26" s="94" t="s">
        <v>238</v>
      </c>
      <c r="S26" s="97">
        <v>0.107</v>
      </c>
      <c r="T26" s="102"/>
      <c r="U26" s="35">
        <v>9</v>
      </c>
      <c r="V26" s="104">
        <f>AVERAGE(W12,Y12)</f>
        <v>0.94899999999999995</v>
      </c>
      <c r="W26" s="105">
        <f>AVERAGE(AB12,AD12)</f>
        <v>0.14100000000000001</v>
      </c>
      <c r="AF26" s="35">
        <v>9</v>
      </c>
      <c r="AG26" s="104">
        <f>AVERAGE(AH12,AJ12)</f>
        <v>0.69500000000000006</v>
      </c>
      <c r="AH26" s="105">
        <f>AVERAGE(AM12,AO12)</f>
        <v>0.28749999999999998</v>
      </c>
      <c r="AQ26" s="35">
        <v>9</v>
      </c>
      <c r="AR26" s="104">
        <f>AVERAGE(AS12,AU12)</f>
        <v>0.86499999999999999</v>
      </c>
      <c r="AS26" s="105">
        <f>AVERAGE(AX12,AZ12)</f>
        <v>0.254</v>
      </c>
      <c r="BB26" s="35">
        <v>9</v>
      </c>
      <c r="BC26" s="104">
        <f>AVERAGE(BD12,BF12)</f>
        <v>0.94899999999999995</v>
      </c>
      <c r="BD26" s="105">
        <f>AVERAGE(BI12,BK12)</f>
        <v>0.32999999999999996</v>
      </c>
      <c r="BE26" s="105">
        <f>AVERAGE(BM12)</f>
        <v>0.67600000000000005</v>
      </c>
      <c r="BO26" s="35">
        <v>9</v>
      </c>
      <c r="BP26" s="104">
        <f>AVERAGE(BQ12,BS12)</f>
        <v>0.77099999999999991</v>
      </c>
      <c r="BQ26" s="105">
        <f>AVERAGE(BV12,BX12)</f>
        <v>0.44950000000000001</v>
      </c>
      <c r="BZ26" s="35">
        <v>9</v>
      </c>
      <c r="CA26" s="104">
        <f>AVERAGE(CB12,CD12)</f>
        <v>0.87949999999999995</v>
      </c>
      <c r="CB26" s="105">
        <f>AVERAGE(CG12,CI12)</f>
        <v>0.40700000000000003</v>
      </c>
      <c r="CK26" s="35">
        <v>9</v>
      </c>
      <c r="CL26" s="104">
        <f>AVERAGE(CM12,CO12)</f>
        <v>0.90450000000000008</v>
      </c>
      <c r="CM26" s="105">
        <f>AVERAGE(CR12,CT12)</f>
        <v>0.69850000000000001</v>
      </c>
      <c r="CV26" s="35">
        <v>9</v>
      </c>
      <c r="CW26" s="104">
        <f>AVERAGE(CX12,CZ12)</f>
        <v>1.0629999999999999</v>
      </c>
      <c r="CX26" s="105">
        <f>AVERAGE(DC12,DE12)</f>
        <v>0.75600000000000001</v>
      </c>
    </row>
    <row r="27" spans="1:109" s="14" customFormat="1" x14ac:dyDescent="0.2">
      <c r="B27" s="48"/>
      <c r="C27" s="35">
        <v>11</v>
      </c>
      <c r="D27" s="104">
        <f>AVERAGE(E14,G14)</f>
        <v>0.97150000000000003</v>
      </c>
      <c r="E27" s="105">
        <f>AVERAGE(J14,L14)</f>
        <v>1.0255000000000001</v>
      </c>
      <c r="N27" s="35">
        <v>11</v>
      </c>
      <c r="O27" s="94" t="s">
        <v>184</v>
      </c>
      <c r="P27" s="95">
        <v>0.59299999999999997</v>
      </c>
      <c r="Q27" s="96">
        <v>11</v>
      </c>
      <c r="R27" s="94" t="s">
        <v>179</v>
      </c>
      <c r="S27" s="97">
        <v>8.5999999999999993E-2</v>
      </c>
      <c r="T27" s="102"/>
      <c r="U27" s="35">
        <v>11</v>
      </c>
      <c r="V27" s="104">
        <f>AVERAGE(W14,Y14)</f>
        <v>0.78249999999999997</v>
      </c>
      <c r="W27" s="105">
        <f>AVERAGE(AB14,AD14)</f>
        <v>0.36</v>
      </c>
      <c r="AF27" s="35">
        <v>11</v>
      </c>
      <c r="AG27" s="104">
        <f>AVERAGE(AH14,AJ14)</f>
        <v>0.94899999999999995</v>
      </c>
      <c r="AH27" s="105">
        <f>AVERAGE(AM14,AO14)</f>
        <v>0.20399999999999999</v>
      </c>
      <c r="AQ27" s="35">
        <v>11</v>
      </c>
      <c r="AR27" s="104">
        <f>AVERAGE(AS14,AU14)</f>
        <v>0.84</v>
      </c>
      <c r="AS27" s="105">
        <f>AVERAGE(AX14,AZ14)</f>
        <v>0.33100000000000002</v>
      </c>
      <c r="BB27" s="35">
        <v>11</v>
      </c>
      <c r="BC27" s="104">
        <f>AVERAGE(BD14,BF14)</f>
        <v>0.6855</v>
      </c>
      <c r="BD27" s="105">
        <f>AVERAGE(BI14,BK14)</f>
        <v>0.35599999999999998</v>
      </c>
      <c r="BE27" s="105">
        <f>AVERAGE(BM14)</f>
        <v>0.61599999999999999</v>
      </c>
      <c r="BO27" s="35">
        <v>11</v>
      </c>
      <c r="BP27" s="104">
        <f>AVERAGE(BQ14,BS14)</f>
        <v>0.93699999999999994</v>
      </c>
      <c r="BQ27" s="105">
        <f>AVERAGE(BV14,BX14)</f>
        <v>0.51500000000000001</v>
      </c>
      <c r="BZ27" s="35">
        <v>11</v>
      </c>
      <c r="CA27" s="104">
        <f>AVERAGE(CB14,CD14)</f>
        <v>0.72950000000000004</v>
      </c>
      <c r="CB27" s="105">
        <f>AVERAGE(CG14,CI14)</f>
        <v>0.54449999999999998</v>
      </c>
      <c r="CK27" s="35">
        <v>11</v>
      </c>
      <c r="CL27" s="104">
        <f>AVERAGE(CM14,CO14)</f>
        <v>1.026</v>
      </c>
      <c r="CM27" s="105">
        <f>AVERAGE(CR14,CT14)</f>
        <v>0.52649999999999997</v>
      </c>
      <c r="CV27" s="35">
        <v>11</v>
      </c>
      <c r="CW27" s="104">
        <f>AVERAGE(CX14,CZ14)</f>
        <v>1.028</v>
      </c>
      <c r="CX27" s="105">
        <f>AVERAGE(DC14,DE14)</f>
        <v>0.82200000000000006</v>
      </c>
    </row>
    <row r="28" spans="1:109" s="14" customFormat="1" x14ac:dyDescent="0.2">
      <c r="B28" s="48"/>
      <c r="C28" s="35">
        <v>13</v>
      </c>
      <c r="D28" s="104">
        <f>AVERAGE(E16,G16)</f>
        <v>0.84</v>
      </c>
      <c r="E28" s="105">
        <f>AVERAGE(J16,L16)</f>
        <v>0.84799999999999998</v>
      </c>
      <c r="N28" s="35">
        <v>13</v>
      </c>
      <c r="O28" s="94" t="s">
        <v>199</v>
      </c>
      <c r="P28" s="95">
        <v>1.103</v>
      </c>
      <c r="Q28" s="96">
        <v>13</v>
      </c>
      <c r="R28" s="94" t="s">
        <v>187</v>
      </c>
      <c r="S28" s="97">
        <v>0.125</v>
      </c>
      <c r="T28" s="102"/>
      <c r="U28" s="35">
        <v>13</v>
      </c>
      <c r="V28" s="104">
        <f>AVERAGE(W16,Y16)</f>
        <v>0.78200000000000003</v>
      </c>
      <c r="W28" s="105">
        <f>AVERAGE(AB16,AD16)</f>
        <v>0.20400000000000001</v>
      </c>
      <c r="AF28" s="35">
        <v>13</v>
      </c>
      <c r="AG28" s="104">
        <f>AVERAGE(AH16,AJ16)</f>
        <v>0.94899999999999995</v>
      </c>
      <c r="AH28" s="105">
        <f>AVERAGE(AM16,AO16)</f>
        <v>0.34150000000000003</v>
      </c>
      <c r="AQ28" s="35">
        <v>13</v>
      </c>
      <c r="AR28" s="104">
        <f>AVERAGE(AS16,AU16)</f>
        <v>0.95550000000000002</v>
      </c>
      <c r="AS28" s="105">
        <f>AVERAGE(AX16,AZ16)</f>
        <v>0.2555</v>
      </c>
      <c r="BB28" s="35">
        <v>13</v>
      </c>
      <c r="BC28" s="104">
        <f>AVERAGE(BD16,BF16)</f>
        <v>0.94199999999999995</v>
      </c>
      <c r="BD28" s="105">
        <f>AVERAGE(BI16,BK16)</f>
        <v>0.47199999999999998</v>
      </c>
      <c r="BE28" s="105">
        <f>AVERAGE(BM16)</f>
        <v>0.437</v>
      </c>
      <c r="BO28" s="35">
        <v>13</v>
      </c>
      <c r="BP28" s="104">
        <f>AVERAGE(BQ16,BS16)</f>
        <v>1.0554999999999999</v>
      </c>
      <c r="BQ28" s="105">
        <f>AVERAGE(BV16,BX16)</f>
        <v>0.47750000000000004</v>
      </c>
      <c r="BZ28" s="35">
        <v>13</v>
      </c>
      <c r="CA28" s="104">
        <f>AVERAGE(CB16,CD16)</f>
        <v>0.8899999999999999</v>
      </c>
      <c r="CB28" s="105">
        <f>AVERAGE(CG16,CI16)</f>
        <v>0.49</v>
      </c>
      <c r="CK28" s="35">
        <v>13</v>
      </c>
      <c r="CL28" s="104">
        <f>AVERAGE(CM16,CO16)</f>
        <v>0.89599999999999991</v>
      </c>
      <c r="CM28" s="105">
        <f>AVERAGE(CR16,CT16)</f>
        <v>0.52649999999999997</v>
      </c>
      <c r="CV28" s="35">
        <v>13</v>
      </c>
      <c r="CW28" s="104">
        <f>AVERAGE(CX16,CZ16)</f>
        <v>0.9355</v>
      </c>
      <c r="CX28" s="105">
        <f>AVERAGE(DC16,DE16)</f>
        <v>0.75249999999999995</v>
      </c>
    </row>
    <row r="29" spans="1:109" s="14" customFormat="1" x14ac:dyDescent="0.2">
      <c r="B29" s="48"/>
      <c r="C29" s="35">
        <v>14</v>
      </c>
      <c r="D29" s="104">
        <f t="shared" ref="D29:D30" si="0">AVERAGE(E17,G17)</f>
        <v>0.6835</v>
      </c>
      <c r="E29" s="105">
        <f t="shared" ref="E29" si="1">AVERAGE(J17,L17)</f>
        <v>1.103</v>
      </c>
      <c r="N29" s="35">
        <v>14</v>
      </c>
      <c r="O29" s="94" t="s">
        <v>206</v>
      </c>
      <c r="P29" s="95">
        <v>0.77400000000000002</v>
      </c>
      <c r="Q29" s="96">
        <v>14</v>
      </c>
      <c r="R29" s="94" t="s">
        <v>198</v>
      </c>
      <c r="S29" s="97">
        <v>8.5999999999999993E-2</v>
      </c>
      <c r="T29" s="102"/>
      <c r="U29" s="35">
        <v>14</v>
      </c>
      <c r="V29" s="104">
        <f>AVERAGE(W17,Y17)</f>
        <v>0.75600000000000001</v>
      </c>
      <c r="W29" s="105">
        <f>AVERAGE(AB17,AD17)</f>
        <v>0.25650000000000001</v>
      </c>
      <c r="AF29" s="35">
        <v>14</v>
      </c>
      <c r="AG29" s="104">
        <f>AVERAGE(AH17,AJ17)</f>
        <v>0.73099999999999998</v>
      </c>
      <c r="AH29" s="105">
        <f>AVERAGE(AM17,AO17)</f>
        <v>0.36</v>
      </c>
      <c r="AQ29" s="35">
        <v>14</v>
      </c>
      <c r="AR29" s="104">
        <f>AVERAGE(AS17,AU17)</f>
        <v>0.66999999999999993</v>
      </c>
      <c r="AS29" s="105">
        <f>AVERAGE(AX17,AZ17)</f>
        <v>0.34450000000000003</v>
      </c>
      <c r="BB29" s="35">
        <v>14</v>
      </c>
      <c r="BC29" s="104">
        <f>AVERAGE(BD17,BF17)</f>
        <v>1.0255000000000001</v>
      </c>
      <c r="BD29" s="105">
        <f>AVERAGE(BI17,BK17)</f>
        <v>0.29449999999999998</v>
      </c>
      <c r="BE29" s="105">
        <f t="shared" ref="BE29:BE30" si="2">AVERAGE(BM17)</f>
        <v>0.61599999999999999</v>
      </c>
      <c r="BO29" s="35">
        <v>14</v>
      </c>
      <c r="BP29" s="104">
        <f>AVERAGE(BQ17,BS17)</f>
        <v>0.98599999999999999</v>
      </c>
      <c r="BQ29" s="105">
        <f>AVERAGE(BV17,BX17)</f>
        <v>0.57899999999999996</v>
      </c>
      <c r="BZ29" s="35">
        <v>14</v>
      </c>
      <c r="CA29" s="104">
        <f>AVERAGE(CB17,CD17)</f>
        <v>0.82200000000000006</v>
      </c>
      <c r="CB29" s="105">
        <f>AVERAGE(CG17,CI17)</f>
        <v>0.39649999999999996</v>
      </c>
      <c r="CK29" s="35">
        <v>14</v>
      </c>
      <c r="CL29" s="104">
        <f>AVERAGE(CM17,CO17)</f>
        <v>0.94199999999999995</v>
      </c>
      <c r="CM29" s="105">
        <f>AVERAGE(CR17,CT17)</f>
        <v>0.50149999999999995</v>
      </c>
      <c r="CV29" s="35">
        <v>14</v>
      </c>
      <c r="CW29" s="104">
        <f>AVERAGE(CX17,CZ17)</f>
        <v>0.91700000000000004</v>
      </c>
      <c r="CX29" s="105">
        <f>AVERAGE(DC17,DE17)</f>
        <v>0.77400000000000002</v>
      </c>
    </row>
    <row r="30" spans="1:109" s="14" customFormat="1" ht="15.75" thickBot="1" x14ac:dyDescent="0.25">
      <c r="B30" s="48"/>
      <c r="C30" s="65">
        <v>15</v>
      </c>
      <c r="D30" s="106">
        <f t="shared" si="0"/>
        <v>0.77400000000000002</v>
      </c>
      <c r="E30" s="107">
        <f>AVERAGE(J18,L18)</f>
        <v>0.81600000000000006</v>
      </c>
      <c r="N30" s="35">
        <v>15</v>
      </c>
      <c r="O30" s="94" t="s">
        <v>175</v>
      </c>
      <c r="P30" s="95">
        <v>0.78100000000000003</v>
      </c>
      <c r="Q30" s="96">
        <v>15</v>
      </c>
      <c r="R30" s="94" t="s">
        <v>190</v>
      </c>
      <c r="S30" s="97">
        <v>0.157</v>
      </c>
      <c r="T30" s="102"/>
      <c r="U30" s="65">
        <v>15</v>
      </c>
      <c r="V30" s="106">
        <f t="shared" ref="V30" si="3">AVERAGE(W18,Y18)</f>
        <v>0.94899999999999995</v>
      </c>
      <c r="W30" s="107">
        <f t="shared" ref="W30" si="4">AVERAGE(AB18,AD18)</f>
        <v>0.21999999999999997</v>
      </c>
      <c r="AF30" s="65">
        <v>15</v>
      </c>
      <c r="AG30" s="106">
        <f t="shared" ref="AG30" si="5">AVERAGE(AH18,AJ18)</f>
        <v>0.78699999999999992</v>
      </c>
      <c r="AH30" s="107">
        <f t="shared" ref="AH30" si="6">AVERAGE(AM18,AO18)</f>
        <v>0.39649999999999996</v>
      </c>
      <c r="AQ30" s="65">
        <v>15</v>
      </c>
      <c r="AR30" s="106">
        <f t="shared" ref="AR30" si="7">AVERAGE(AS18,AU18)</f>
        <v>0.66049999999999998</v>
      </c>
      <c r="AS30" s="107">
        <f t="shared" ref="AS30" si="8">AVERAGE(AX18,AZ18)</f>
        <v>0.55449999999999999</v>
      </c>
      <c r="BB30" s="65">
        <v>15</v>
      </c>
      <c r="BC30" s="106">
        <f t="shared" ref="BC30" si="9">AVERAGE(BD18,BF18)</f>
        <v>0.86499999999999999</v>
      </c>
      <c r="BD30" s="107">
        <f t="shared" ref="BD30" si="10">AVERAGE(BI18,BK18)</f>
        <v>0.377</v>
      </c>
      <c r="BE30" s="107">
        <f t="shared" si="2"/>
        <v>0.77400000000000002</v>
      </c>
      <c r="BO30" s="65">
        <v>15</v>
      </c>
      <c r="BP30" s="106">
        <f t="shared" ref="BP30" si="11">AVERAGE(BQ18,BS18)</f>
        <v>0.93299999999999994</v>
      </c>
      <c r="BQ30" s="107">
        <f t="shared" ref="BQ30" si="12">AVERAGE(BV18,BX18)</f>
        <v>0.64849999999999997</v>
      </c>
      <c r="BZ30" s="65">
        <v>15</v>
      </c>
      <c r="CA30" s="106">
        <f t="shared" ref="CA30" si="13">AVERAGE(CB18,CD18)</f>
        <v>0.77099999999999991</v>
      </c>
      <c r="CB30" s="107">
        <f t="shared" ref="CB30" si="14">AVERAGE(CG18,CI18)</f>
        <v>0.77099999999999991</v>
      </c>
      <c r="CK30" s="65">
        <v>15</v>
      </c>
      <c r="CL30" s="106">
        <f t="shared" ref="CL30" si="15">AVERAGE(CM18,CO18)</f>
        <v>1.0629999999999999</v>
      </c>
      <c r="CM30" s="107">
        <f t="shared" ref="CM30" si="16">AVERAGE(CR18,CT18)</f>
        <v>0.6855</v>
      </c>
      <c r="CV30" s="65">
        <v>15</v>
      </c>
      <c r="CW30" s="106">
        <f t="shared" ref="CW30" si="17">AVERAGE(CX18,CZ18)</f>
        <v>0.92699999999999994</v>
      </c>
      <c r="CX30" s="107">
        <f t="shared" ref="CX30" si="18">AVERAGE(DC18,DE18)</f>
        <v>1.103</v>
      </c>
    </row>
    <row r="31" spans="1:109" s="78" customFormat="1" thickBot="1" x14ac:dyDescent="0.25">
      <c r="C31" s="79"/>
      <c r="D31" s="108">
        <f>AVERAGE(D22:D30)</f>
        <v>0.85172222222222227</v>
      </c>
      <c r="E31" s="109">
        <f>AVERAGE(E22:E30)</f>
        <v>0.8816666666666666</v>
      </c>
      <c r="F31" s="14"/>
      <c r="K31" s="14"/>
      <c r="L31" s="14"/>
      <c r="M31" s="14"/>
      <c r="N31" s="110"/>
      <c r="P31" s="108">
        <f>AVERAGE(P22:P30)</f>
        <v>0.82288888888888889</v>
      </c>
      <c r="S31" s="109">
        <f>AVERAGE(S22:S30)</f>
        <v>0.14833333333333334</v>
      </c>
      <c r="T31" s="102"/>
      <c r="U31" s="79"/>
      <c r="V31" s="108">
        <f>AVERAGE(V22:V30)</f>
        <v>0.84733333333333327</v>
      </c>
      <c r="W31" s="109">
        <f>AVERAGE(W22:W30)</f>
        <v>0.27916666666666667</v>
      </c>
      <c r="X31" s="14"/>
      <c r="AC31" s="14"/>
      <c r="AD31" s="14"/>
      <c r="AF31" s="79"/>
      <c r="AG31" s="108">
        <f>AVERAGE(AG22:AG30)</f>
        <v>0.9153888888888887</v>
      </c>
      <c r="AH31" s="109">
        <f>AVERAGE(AH22:AH30)</f>
        <v>0.30805555555555553</v>
      </c>
      <c r="AI31" s="14"/>
      <c r="AN31" s="14"/>
      <c r="AO31" s="14"/>
      <c r="AQ31" s="79"/>
      <c r="AR31" s="108">
        <f>AVERAGE(AR22:AR30)</f>
        <v>0.84949999999999992</v>
      </c>
      <c r="AS31" s="109">
        <f>AVERAGE(AS22:AS30)</f>
        <v>0.35850000000000004</v>
      </c>
      <c r="AT31" s="14"/>
      <c r="AY31" s="14"/>
      <c r="AZ31" s="14"/>
      <c r="BB31" s="79"/>
      <c r="BC31" s="108">
        <f>AVERAGE(BC22:BC30)</f>
        <v>0.8950555555555556</v>
      </c>
      <c r="BD31" s="109">
        <f>AVERAGE(BD22:BD30)</f>
        <v>0.35911111111111105</v>
      </c>
      <c r="BE31" s="109">
        <f>AVERAGE(BE22:BE30)</f>
        <v>0.61066666666666658</v>
      </c>
      <c r="BJ31" s="14"/>
      <c r="BK31" s="14"/>
      <c r="BO31" s="79"/>
      <c r="BP31" s="108">
        <f>AVERAGE(BP22:BP30)</f>
        <v>0.90872222222222221</v>
      </c>
      <c r="BQ31" s="109">
        <f>AVERAGE(BQ22:BQ30)</f>
        <v>0.50144444444444458</v>
      </c>
      <c r="BR31" s="14"/>
      <c r="BW31" s="14"/>
      <c r="BX31" s="14"/>
      <c r="BZ31" s="79"/>
      <c r="CA31" s="108">
        <f>AVERAGE(CA22:CA30)</f>
        <v>0.86233333333333329</v>
      </c>
      <c r="CB31" s="109">
        <f>AVERAGE(CB22:CB30)</f>
        <v>0.52311111111111108</v>
      </c>
      <c r="CC31" s="14"/>
      <c r="CH31" s="14"/>
      <c r="CI31" s="14"/>
      <c r="CK31" s="79"/>
      <c r="CL31" s="108">
        <f>AVERAGE(CL22:CL30)</f>
        <v>0.92499999999999993</v>
      </c>
      <c r="CM31" s="109">
        <f>AVERAGE(CM22:CM30)</f>
        <v>0.62211111111111117</v>
      </c>
      <c r="CN31" s="14"/>
      <c r="CS31" s="14"/>
      <c r="CT31" s="14"/>
      <c r="CV31" s="79"/>
      <c r="CW31" s="108">
        <f>AVERAGE(CW22:CW30)</f>
        <v>1.0197777777777777</v>
      </c>
      <c r="CX31" s="109">
        <f>AVERAGE(CX22:CX30)</f>
        <v>0.85638888888888876</v>
      </c>
      <c r="CY31" s="14"/>
      <c r="DD31" s="14"/>
      <c r="DE31" s="14"/>
    </row>
    <row r="32" spans="1:109" s="14" customFormat="1" x14ac:dyDescent="0.2">
      <c r="B32" s="34"/>
      <c r="C32" s="111">
        <v>1</v>
      </c>
      <c r="D32" s="112">
        <f>AVERAGE(E4,G4)</f>
        <v>0.77750000000000008</v>
      </c>
      <c r="E32" s="113">
        <f>AVERAGE(J4,L4)</f>
        <v>0.76949999999999996</v>
      </c>
      <c r="N32" s="35">
        <v>1</v>
      </c>
      <c r="O32" s="94" t="s">
        <v>178</v>
      </c>
      <c r="P32" s="95">
        <v>0.56599999999999995</v>
      </c>
      <c r="Q32" s="96">
        <v>1</v>
      </c>
      <c r="R32" s="94" t="s">
        <v>179</v>
      </c>
      <c r="S32" s="97">
        <v>8.5999999999999993E-2</v>
      </c>
      <c r="T32" s="102"/>
      <c r="U32" s="111">
        <v>1</v>
      </c>
      <c r="V32" s="112">
        <f>AVERAGE(W4,Y4)</f>
        <v>0.92699999999999994</v>
      </c>
      <c r="W32" s="113">
        <f>AVERAGE(AB4,AD4)</f>
        <v>0.16200000000000001</v>
      </c>
      <c r="AF32" s="111">
        <v>1</v>
      </c>
      <c r="AG32" s="112">
        <f>AVERAGE(AH4,AJ4)</f>
        <v>0.60450000000000004</v>
      </c>
      <c r="AH32" s="113">
        <f>AVERAGE(AM4,AO4)</f>
        <v>0.1515</v>
      </c>
      <c r="AQ32" s="111">
        <v>1</v>
      </c>
      <c r="AR32" s="112">
        <f>AVERAGE(AS4,AU4)</f>
        <v>0.82200000000000006</v>
      </c>
      <c r="AS32" s="113">
        <f>AVERAGE(AX4,AZ4)</f>
        <v>0.14100000000000001</v>
      </c>
      <c r="BB32" s="111">
        <v>1</v>
      </c>
      <c r="BC32" s="112">
        <f>AVERAGE(BD4,BF4)</f>
        <v>0.71799999999999997</v>
      </c>
      <c r="BD32" s="113">
        <f>AVERAGE(BI4,BK4)</f>
        <v>0.16200000000000001</v>
      </c>
      <c r="BE32" s="113">
        <f>AVERAGE(BM4)</f>
        <v>0.28299999999999997</v>
      </c>
      <c r="BO32" s="111">
        <v>1</v>
      </c>
      <c r="BP32" s="112">
        <f>AVERAGE(BQ4,BS4)</f>
        <v>0.67349999999999999</v>
      </c>
      <c r="BQ32" s="113">
        <f>AVERAGE(BV4,BX4)</f>
        <v>0.20399999999999999</v>
      </c>
      <c r="BZ32" s="111">
        <v>1</v>
      </c>
      <c r="CA32" s="112">
        <f>AVERAGE(CB4,CD4)</f>
        <v>0.84</v>
      </c>
      <c r="CB32" s="113">
        <f>AVERAGE(CG4,CI4)</f>
        <v>0.125</v>
      </c>
      <c r="CK32" s="111">
        <v>1</v>
      </c>
      <c r="CL32" s="112">
        <f>AVERAGE(CM4,CO4)</f>
        <v>0.66199999999999992</v>
      </c>
      <c r="CM32" s="113">
        <f>AVERAGE(CR4,CT4)</f>
        <v>0.13400000000000001</v>
      </c>
      <c r="CV32" s="111">
        <v>1</v>
      </c>
      <c r="CW32" s="112">
        <f>AVERAGE(CX4,CZ4)</f>
        <v>0.97699999999999998</v>
      </c>
      <c r="CX32" s="113">
        <f>AVERAGE(DC4,DE4)</f>
        <v>0.125</v>
      </c>
    </row>
    <row r="33" spans="2:102" s="14" customFormat="1" x14ac:dyDescent="0.2">
      <c r="B33" s="34"/>
      <c r="C33" s="35">
        <v>3</v>
      </c>
      <c r="D33" s="114">
        <f>AVERAGE(E6,G6)</f>
        <v>0.89999999999999991</v>
      </c>
      <c r="E33" s="115">
        <f>AVERAGE(J6,L6)</f>
        <v>0.9385</v>
      </c>
      <c r="N33" s="35">
        <v>3</v>
      </c>
      <c r="O33" s="94" t="s">
        <v>178</v>
      </c>
      <c r="P33" s="95">
        <v>0.56599999999999995</v>
      </c>
      <c r="Q33" s="96">
        <v>3</v>
      </c>
      <c r="R33" s="94" t="s">
        <v>194</v>
      </c>
      <c r="S33" s="97">
        <v>0.28299999999999997</v>
      </c>
      <c r="T33" s="102"/>
      <c r="U33" s="35">
        <v>3</v>
      </c>
      <c r="V33" s="114">
        <f>AVERAGE(W6,Y6)</f>
        <v>1.0655000000000001</v>
      </c>
      <c r="W33" s="115">
        <f>AVERAGE(AB6,AD6)</f>
        <v>0.29049999999999998</v>
      </c>
      <c r="AF33" s="35">
        <v>3</v>
      </c>
      <c r="AG33" s="114">
        <f>AVERAGE(AH6,AJ6)</f>
        <v>0.8899999999999999</v>
      </c>
      <c r="AH33" s="115">
        <f>AVERAGE(AM6,AO6)</f>
        <v>0.29449999999999998</v>
      </c>
      <c r="AQ33" s="35">
        <v>3</v>
      </c>
      <c r="AR33" s="114">
        <f>AVERAGE(AS6,AU6)</f>
        <v>0.78100000000000003</v>
      </c>
      <c r="AS33" s="115">
        <f>AVERAGE(AX6,AZ6)</f>
        <v>0.41300000000000003</v>
      </c>
      <c r="BB33" s="35">
        <v>3</v>
      </c>
      <c r="BC33" s="114">
        <f>AVERAGE(BD6,BF6)</f>
        <v>1.095</v>
      </c>
      <c r="BD33" s="115">
        <f>AVERAGE(BI6,BK6)</f>
        <v>0.35149999999999998</v>
      </c>
      <c r="BE33" s="115">
        <f>AVERAGE(BM6)</f>
        <v>0.28299999999999997</v>
      </c>
      <c r="BO33" s="35">
        <v>3</v>
      </c>
      <c r="BP33" s="114">
        <f>AVERAGE(BQ6,BS6)</f>
        <v>0.97699999999999998</v>
      </c>
      <c r="BQ33" s="115">
        <f>AVERAGE(BV6,BX6)</f>
        <v>0.17899999999999999</v>
      </c>
      <c r="BZ33" s="35">
        <v>3</v>
      </c>
      <c r="CA33" s="114">
        <f>AVERAGE(CB6,CD6)</f>
        <v>0.78249999999999997</v>
      </c>
      <c r="CB33" s="115">
        <f>AVERAGE(CG6,CI6)</f>
        <v>0.31950000000000001</v>
      </c>
      <c r="CK33" s="35">
        <v>3</v>
      </c>
      <c r="CL33" s="114">
        <f>AVERAGE(CM6,CO6)</f>
        <v>1.0215000000000001</v>
      </c>
      <c r="CM33" s="115">
        <f>AVERAGE(CR6,CT6)</f>
        <v>0.20400000000000001</v>
      </c>
      <c r="CV33" s="35">
        <v>3</v>
      </c>
      <c r="CW33" s="114">
        <f>AVERAGE(CX6,CZ6)</f>
        <v>0.9355</v>
      </c>
      <c r="CX33" s="115">
        <f>AVERAGE(DC6,DE6)</f>
        <v>0.32999999999999996</v>
      </c>
    </row>
    <row r="34" spans="2:102" s="14" customFormat="1" x14ac:dyDescent="0.2">
      <c r="B34" s="34"/>
      <c r="C34" s="35">
        <v>6</v>
      </c>
      <c r="D34" s="114">
        <f>AVERAGE(E9,G9)</f>
        <v>1.103</v>
      </c>
      <c r="E34" s="115">
        <f>AVERAGE(J9,L9)</f>
        <v>1.1324999999999998</v>
      </c>
      <c r="N34" s="35">
        <v>6</v>
      </c>
      <c r="O34" s="98" t="s">
        <v>176</v>
      </c>
      <c r="P34" s="95">
        <v>0.94899999999999995</v>
      </c>
      <c r="Q34" s="96">
        <v>6</v>
      </c>
      <c r="R34" s="94" t="s">
        <v>190</v>
      </c>
      <c r="S34" s="97">
        <v>0.157</v>
      </c>
      <c r="T34" s="102"/>
      <c r="U34" s="35">
        <v>6</v>
      </c>
      <c r="V34" s="114">
        <f>AVERAGE(W9,Y9)</f>
        <v>0.8125</v>
      </c>
      <c r="W34" s="115">
        <f>AVERAGE(AB9,AD9)</f>
        <v>0.26550000000000001</v>
      </c>
      <c r="AF34" s="35">
        <v>6</v>
      </c>
      <c r="AG34" s="114">
        <f>AVERAGE(AH9,AJ9)</f>
        <v>0.7044999999999999</v>
      </c>
      <c r="AH34" s="115">
        <f>AVERAGE(AM9,AO9)</f>
        <v>0.34450000000000003</v>
      </c>
      <c r="AQ34" s="35">
        <v>6</v>
      </c>
      <c r="AR34" s="114">
        <f>AVERAGE(AS9,AU9)</f>
        <v>0.73350000000000004</v>
      </c>
      <c r="AS34" s="115">
        <f>AVERAGE(AX9,AZ9)</f>
        <v>0.40600000000000003</v>
      </c>
      <c r="BB34" s="35">
        <v>6</v>
      </c>
      <c r="BC34" s="114">
        <f>AVERAGE(BD9,BF9)</f>
        <v>0.78899999999999992</v>
      </c>
      <c r="BD34" s="115">
        <f>AVERAGE(BI9,BK9)</f>
        <v>0.40700000000000003</v>
      </c>
      <c r="BE34" s="115">
        <f>AVERAGE(BM9)</f>
        <v>0.28299999999999997</v>
      </c>
      <c r="BO34" s="35">
        <v>6</v>
      </c>
      <c r="BP34" s="114">
        <f>AVERAGE(BQ9,BS9)</f>
        <v>0.8899999999999999</v>
      </c>
      <c r="BQ34" s="115">
        <f>AVERAGE(BV9,BX9)</f>
        <v>0.27449999999999997</v>
      </c>
      <c r="BZ34" s="35">
        <v>6</v>
      </c>
      <c r="CA34" s="114">
        <f>AVERAGE(CB9,CD9)</f>
        <v>0.61599999999999999</v>
      </c>
      <c r="CB34" s="115">
        <f>AVERAGE(CG9,CI9)</f>
        <v>0.26700000000000002</v>
      </c>
      <c r="CK34" s="35">
        <v>6</v>
      </c>
      <c r="CL34" s="114">
        <f>AVERAGE(CM9,CO9)</f>
        <v>0.94899999999999995</v>
      </c>
      <c r="CM34" s="115">
        <f>AVERAGE(CR9,CT9)</f>
        <v>0.33099999999999996</v>
      </c>
      <c r="CV34" s="35">
        <v>6</v>
      </c>
      <c r="CW34" s="114">
        <f>AVERAGE(CX9,CZ9)</f>
        <v>1.0205</v>
      </c>
      <c r="CX34" s="115">
        <f>AVERAGE(DC9,DE9)</f>
        <v>0.1535</v>
      </c>
    </row>
    <row r="35" spans="2:102" s="14" customFormat="1" x14ac:dyDescent="0.2">
      <c r="B35" s="34"/>
      <c r="C35" s="35">
        <v>7</v>
      </c>
      <c r="D35" s="114">
        <f>AVERAGE(E10,G10)</f>
        <v>0.72199999999999998</v>
      </c>
      <c r="E35" s="115">
        <f>AVERAGE(J10,L10)</f>
        <v>0.81600000000000006</v>
      </c>
      <c r="N35" s="35">
        <v>7</v>
      </c>
      <c r="O35" s="94" t="s">
        <v>199</v>
      </c>
      <c r="P35" s="95">
        <v>1.103</v>
      </c>
      <c r="Q35" s="96">
        <v>7</v>
      </c>
      <c r="R35" s="94" t="s">
        <v>183</v>
      </c>
      <c r="S35" s="97">
        <v>0.22500000000000001</v>
      </c>
      <c r="T35" s="102"/>
      <c r="U35" s="35">
        <v>7</v>
      </c>
      <c r="V35" s="114">
        <f>AVERAGE(W10,Y10)</f>
        <v>0.89849999999999997</v>
      </c>
      <c r="W35" s="115">
        <f>AVERAGE(AB10,AD10)</f>
        <v>0.27449999999999997</v>
      </c>
      <c r="AF35" s="35">
        <v>7</v>
      </c>
      <c r="AG35" s="114">
        <f>AVERAGE(AH10,AJ10)</f>
        <v>1.1339999999999999</v>
      </c>
      <c r="AH35" s="115">
        <f>AVERAGE(AM10,AO10)</f>
        <v>0.26700000000000002</v>
      </c>
      <c r="AQ35" s="35">
        <v>7</v>
      </c>
      <c r="AR35" s="114">
        <f>AVERAGE(AS10,AU10)</f>
        <v>0.86499999999999999</v>
      </c>
      <c r="AS35" s="115">
        <f>AVERAGE(AX10,AZ10)</f>
        <v>0.35149999999999998</v>
      </c>
      <c r="BB35" s="35">
        <v>7</v>
      </c>
      <c r="BC35" s="114">
        <f>AVERAGE(BD10,BF10)</f>
        <v>0.94899999999999995</v>
      </c>
      <c r="BD35" s="115">
        <f>AVERAGE(BI10,BK10)</f>
        <v>0.23799999999999999</v>
      </c>
      <c r="BE35" s="115">
        <f>AVERAGE(BM10)</f>
        <v>0.221</v>
      </c>
      <c r="BO35" s="35">
        <v>7</v>
      </c>
      <c r="BP35" s="114">
        <f>AVERAGE(BQ10,BS10)</f>
        <v>1.1324999999999998</v>
      </c>
      <c r="BQ35" s="115">
        <f>AVERAGE(BV10,BX10)</f>
        <v>0.31950000000000001</v>
      </c>
      <c r="BZ35" s="35">
        <v>7</v>
      </c>
      <c r="CA35" s="114">
        <f>AVERAGE(CB10,CD10)</f>
        <v>0.84</v>
      </c>
      <c r="CB35" s="115">
        <f>AVERAGE(CG10,CI10)</f>
        <v>0.254</v>
      </c>
      <c r="CK35" s="35">
        <v>7</v>
      </c>
      <c r="CL35" s="114">
        <f>AVERAGE(CM10,CO10)</f>
        <v>0.91700000000000004</v>
      </c>
      <c r="CM35" s="115">
        <f>AVERAGE(CR10,CT10)</f>
        <v>0.28849999999999998</v>
      </c>
      <c r="CV35" s="35">
        <v>7</v>
      </c>
      <c r="CW35" s="114">
        <f>AVERAGE(CX10,CZ10)</f>
        <v>0.9395</v>
      </c>
      <c r="CX35" s="115">
        <f>AVERAGE(DC10,DE10)</f>
        <v>0.24049999999999999</v>
      </c>
    </row>
    <row r="36" spans="2:102" s="14" customFormat="1" x14ac:dyDescent="0.2">
      <c r="B36" s="34"/>
      <c r="C36" s="53">
        <v>10</v>
      </c>
      <c r="D36" s="114">
        <f>AVERAGE(E13,G13)</f>
        <v>0.80249999999999999</v>
      </c>
      <c r="E36" s="115">
        <f>AVERAGE(J13,L13)</f>
        <v>1.026</v>
      </c>
      <c r="N36" s="35">
        <v>10</v>
      </c>
      <c r="O36" s="94" t="s">
        <v>200</v>
      </c>
      <c r="P36" s="99">
        <v>0.85099999999999998</v>
      </c>
      <c r="Q36" s="100">
        <v>10</v>
      </c>
      <c r="R36" s="94" t="s">
        <v>213</v>
      </c>
      <c r="S36" s="101">
        <v>0.40600000000000003</v>
      </c>
      <c r="T36" s="102"/>
      <c r="U36" s="53">
        <v>10</v>
      </c>
      <c r="V36" s="114">
        <f>AVERAGE(W13,Y13)</f>
        <v>0.78249999999999997</v>
      </c>
      <c r="W36" s="115">
        <f>AVERAGE(AB13,AD13)</f>
        <v>0.25850000000000001</v>
      </c>
      <c r="AF36" s="53">
        <v>10</v>
      </c>
      <c r="AG36" s="114">
        <f>AVERAGE(AH13,AJ13)</f>
        <v>0.75600000000000001</v>
      </c>
      <c r="AH36" s="115">
        <f>AVERAGE(AM13,AO13)</f>
        <v>0.42149999999999999</v>
      </c>
      <c r="AQ36" s="53">
        <v>10</v>
      </c>
      <c r="AR36" s="114">
        <f>AVERAGE(AS13,AU13)</f>
        <v>1.0554999999999999</v>
      </c>
      <c r="AS36" s="115">
        <f>AVERAGE(AX13,AZ13)</f>
        <v>0.252</v>
      </c>
      <c r="BB36" s="53">
        <v>10</v>
      </c>
      <c r="BC36" s="114">
        <f>AVERAGE(BD13,BF13)</f>
        <v>1.0655000000000001</v>
      </c>
      <c r="BD36" s="115">
        <f>AVERAGE(BI13,BK13)</f>
        <v>0.2155</v>
      </c>
      <c r="BE36" s="115">
        <f>AVERAGE(BM13)</f>
        <v>0.35599999999999998</v>
      </c>
      <c r="BO36" s="53">
        <v>10</v>
      </c>
      <c r="BP36" s="114">
        <f>AVERAGE(BQ13,BS13)</f>
        <v>0.97150000000000003</v>
      </c>
      <c r="BQ36" s="115">
        <f>AVERAGE(BV13,BX13)</f>
        <v>0.17499999999999999</v>
      </c>
      <c r="BZ36" s="53">
        <v>10</v>
      </c>
      <c r="CA36" s="114">
        <f>AVERAGE(CB13,CD13)</f>
        <v>0.76949999999999996</v>
      </c>
      <c r="CB36" s="115">
        <f>AVERAGE(CG13,CI13)</f>
        <v>0.20350000000000001</v>
      </c>
      <c r="CK36" s="53">
        <v>10</v>
      </c>
      <c r="CL36" s="114">
        <f>AVERAGE(CM13,CO13)</f>
        <v>0.77750000000000008</v>
      </c>
      <c r="CM36" s="115">
        <f>AVERAGE(CR13,CT13)</f>
        <v>0.38100000000000001</v>
      </c>
      <c r="CV36" s="53">
        <v>10</v>
      </c>
      <c r="CW36" s="114">
        <f>AVERAGE(CX13,CZ13)</f>
        <v>0.9355</v>
      </c>
      <c r="CX36" s="115">
        <f>AVERAGE(DC13,DE13)</f>
        <v>0.31850000000000001</v>
      </c>
    </row>
    <row r="37" spans="2:102" s="14" customFormat="1" ht="15.75" thickBot="1" x14ac:dyDescent="0.25">
      <c r="B37" s="34"/>
      <c r="C37" s="65">
        <v>12</v>
      </c>
      <c r="D37" s="116">
        <f>AVERAGE(E15,G15)</f>
        <v>0.81600000000000006</v>
      </c>
      <c r="E37" s="117">
        <f>AVERAGE(J15,L15)</f>
        <v>1.1870000000000001</v>
      </c>
      <c r="N37" s="35">
        <v>12</v>
      </c>
      <c r="O37" s="94" t="s">
        <v>206</v>
      </c>
      <c r="P37" s="95">
        <v>0.77400000000000002</v>
      </c>
      <c r="Q37" s="96">
        <v>12</v>
      </c>
      <c r="R37" s="94" t="s">
        <v>198</v>
      </c>
      <c r="S37" s="97">
        <v>8.5999999999999993E-2</v>
      </c>
      <c r="T37" s="102"/>
      <c r="U37" s="65">
        <v>12</v>
      </c>
      <c r="V37" s="116">
        <f>AVERAGE(W15,Y15)</f>
        <v>0.77099999999999991</v>
      </c>
      <c r="W37" s="117">
        <f>AVERAGE(AB15,AD15)</f>
        <v>0.254</v>
      </c>
      <c r="AF37" s="65">
        <v>12</v>
      </c>
      <c r="AG37" s="116">
        <f>AVERAGE(AH15,AJ15)</f>
        <v>1.0229999999999999</v>
      </c>
      <c r="AH37" s="117">
        <f>AVERAGE(AM15,AO15)</f>
        <v>0.38700000000000001</v>
      </c>
      <c r="AQ37" s="65">
        <v>12</v>
      </c>
      <c r="AR37" s="116">
        <f>AVERAGE(AS15,AU15)</f>
        <v>0.89799999999999991</v>
      </c>
      <c r="AS37" s="117">
        <f>AVERAGE(AX15,AZ15)</f>
        <v>0.40700000000000003</v>
      </c>
      <c r="BB37" s="65">
        <v>12</v>
      </c>
      <c r="BC37" s="116">
        <f>AVERAGE(BD15,BF15)</f>
        <v>0.98849999999999993</v>
      </c>
      <c r="BD37" s="117">
        <f>AVERAGE(BI15,BK15)</f>
        <v>0.30449999999999999</v>
      </c>
      <c r="BE37" s="117">
        <f>AVERAGE(BM15)</f>
        <v>0.28299999999999997</v>
      </c>
      <c r="BO37" s="65">
        <v>12</v>
      </c>
      <c r="BP37" s="116">
        <f>AVERAGE(BQ15,BS15)</f>
        <v>1.0884999999999998</v>
      </c>
      <c r="BQ37" s="117">
        <f>AVERAGE(BV15,BX15)</f>
        <v>0.28299999999999997</v>
      </c>
      <c r="BZ37" s="65">
        <v>12</v>
      </c>
      <c r="CA37" s="116">
        <f>AVERAGE(CB15,CD15)</f>
        <v>0.75249999999999995</v>
      </c>
      <c r="CB37" s="117">
        <f>AVERAGE(CG15,CI15)</f>
        <v>0.28299999999999997</v>
      </c>
      <c r="CK37" s="65">
        <v>12</v>
      </c>
      <c r="CL37" s="116">
        <f>AVERAGE(CM15,CO15)</f>
        <v>1.0325</v>
      </c>
      <c r="CM37" s="117">
        <f>AVERAGE(CR15,CT15)</f>
        <v>0.254</v>
      </c>
      <c r="CV37" s="65">
        <v>12</v>
      </c>
      <c r="CW37" s="116">
        <f>AVERAGE(CX15,CZ15)</f>
        <v>0.98849999999999993</v>
      </c>
      <c r="CX37" s="117">
        <f>AVERAGE(DC15,DE15)</f>
        <v>0.251</v>
      </c>
    </row>
    <row r="38" spans="2:102" s="14" customFormat="1" ht="15.75" thickBot="1" x14ac:dyDescent="0.3">
      <c r="B38" s="15"/>
      <c r="C38" s="78"/>
      <c r="D38" s="108">
        <f>AVERAGE(D32:D37)</f>
        <v>0.85349999999999993</v>
      </c>
      <c r="E38" s="118">
        <f>AVERAGE(E32:E37)</f>
        <v>0.97824999999999995</v>
      </c>
      <c r="N38" s="119"/>
      <c r="O38" s="120"/>
      <c r="P38" s="121">
        <f>AVERAGE(P32:P37)</f>
        <v>0.80149999999999999</v>
      </c>
      <c r="Q38" s="120"/>
      <c r="R38" s="120"/>
      <c r="S38" s="122">
        <f>AVERAGE(S32:S37)</f>
        <v>0.20716666666666669</v>
      </c>
      <c r="T38" s="102"/>
      <c r="U38" s="78"/>
      <c r="V38" s="108">
        <f>AVERAGE(V32:V37)</f>
        <v>0.87616666666666665</v>
      </c>
      <c r="W38" s="118">
        <f>AVERAGE(W32:W37)</f>
        <v>0.2508333333333333</v>
      </c>
      <c r="AF38" s="78"/>
      <c r="AG38" s="108">
        <f>AVERAGE(AG32:AG37)</f>
        <v>0.85199999999999987</v>
      </c>
      <c r="AH38" s="118">
        <f>AVERAGE(AH32:AH37)</f>
        <v>0.311</v>
      </c>
      <c r="AQ38" s="78"/>
      <c r="AR38" s="108">
        <f>AVERAGE(AR32:AR37)</f>
        <v>0.85916666666666652</v>
      </c>
      <c r="AS38" s="118">
        <f>AVERAGE(AS32:AS37)</f>
        <v>0.32841666666666669</v>
      </c>
      <c r="BB38" s="78"/>
      <c r="BC38" s="108">
        <f>AVERAGE(BC32:BC37)</f>
        <v>0.9341666666666667</v>
      </c>
      <c r="BD38" s="118">
        <f>AVERAGE(BD32:BD37)</f>
        <v>0.27975</v>
      </c>
      <c r="BE38" s="118">
        <f>AVERAGE(BE32:BE37)</f>
        <v>0.28483333333333333</v>
      </c>
      <c r="BO38" s="78"/>
      <c r="BP38" s="108">
        <f>AVERAGE(BP32:BP37)</f>
        <v>0.9554999999999999</v>
      </c>
      <c r="BQ38" s="118">
        <f>AVERAGE(BQ32:BQ37)</f>
        <v>0.23916666666666664</v>
      </c>
      <c r="BZ38" s="78"/>
      <c r="CA38" s="108">
        <f>AVERAGE(CA32:CA37)</f>
        <v>0.76675000000000004</v>
      </c>
      <c r="CB38" s="118">
        <f>AVERAGE(CB32:CB37)</f>
        <v>0.24199999999999999</v>
      </c>
      <c r="CK38" s="78"/>
      <c r="CL38" s="108">
        <f>AVERAGE(CL32:CL37)</f>
        <v>0.89324999999999999</v>
      </c>
      <c r="CM38" s="118">
        <f>AVERAGE(CM32:CM37)</f>
        <v>0.26541666666666669</v>
      </c>
      <c r="CV38" s="78"/>
      <c r="CW38" s="108">
        <f>AVERAGE(CW32:CW37)</f>
        <v>0.96608333333333329</v>
      </c>
      <c r="CX38" s="118">
        <f>AVERAGE(CX32:CX37)</f>
        <v>0.23641666666666664</v>
      </c>
    </row>
  </sheetData>
  <phoneticPr fontId="2" type="noConversion"/>
  <pageMargins left="0.69930555555555596" right="0.69930555555555596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9"/>
  <sheetViews>
    <sheetView topLeftCell="A29" workbookViewId="0">
      <selection activeCell="I48" sqref="I48"/>
    </sheetView>
  </sheetViews>
  <sheetFormatPr defaultRowHeight="13.5" x14ac:dyDescent="0.15"/>
  <cols>
    <col min="1" max="1" width="9" style="1"/>
    <col min="2" max="2" width="11.625" style="1" bestFit="1" customWidth="1"/>
    <col min="3" max="3" width="9" style="1"/>
    <col min="4" max="4" width="13.625" style="1" customWidth="1"/>
    <col min="5" max="8" width="9" style="1"/>
    <col min="9" max="9" width="15.375" style="1" customWidth="1"/>
    <col min="10" max="10" width="17.875" style="1" customWidth="1"/>
    <col min="11" max="16384" width="9" style="1"/>
  </cols>
  <sheetData>
    <row r="1" spans="2:11" x14ac:dyDescent="0.15">
      <c r="D1" s="1" t="s">
        <v>1</v>
      </c>
    </row>
    <row r="3" spans="2:11" x14ac:dyDescent="0.15">
      <c r="B3" s="1" t="s">
        <v>49</v>
      </c>
    </row>
    <row r="5" spans="2:11" x14ac:dyDescent="0.15">
      <c r="E5" s="138" t="s">
        <v>50</v>
      </c>
      <c r="F5" s="138"/>
      <c r="G5" s="138" t="s">
        <v>51</v>
      </c>
      <c r="H5" s="138"/>
      <c r="I5" s="10" t="s">
        <v>3</v>
      </c>
      <c r="J5" s="1" t="s">
        <v>52</v>
      </c>
      <c r="K5" s="10"/>
    </row>
    <row r="6" spans="2:11" x14ac:dyDescent="0.15">
      <c r="B6" s="1" t="s">
        <v>4</v>
      </c>
      <c r="C6" s="1" t="s">
        <v>5</v>
      </c>
      <c r="D6" s="1" t="s">
        <v>6</v>
      </c>
      <c r="E6" s="1" t="s">
        <v>53</v>
      </c>
      <c r="F6" s="1" t="s">
        <v>54</v>
      </c>
      <c r="G6" s="1" t="s">
        <v>53</v>
      </c>
      <c r="H6" s="1" t="s">
        <v>54</v>
      </c>
    </row>
    <row r="7" spans="2:11" x14ac:dyDescent="0.15">
      <c r="B7" s="134" t="s">
        <v>39</v>
      </c>
      <c r="C7" s="1">
        <v>34</v>
      </c>
      <c r="D7" s="3" t="s">
        <v>34</v>
      </c>
      <c r="E7" s="1">
        <v>5222.1000000000004</v>
      </c>
      <c r="F7" s="1">
        <v>13.2</v>
      </c>
      <c r="G7" s="1">
        <v>13308.7</v>
      </c>
      <c r="H7" s="1">
        <v>25.4</v>
      </c>
      <c r="I7" s="137">
        <v>20180731</v>
      </c>
      <c r="J7" s="1" t="s">
        <v>55</v>
      </c>
    </row>
    <row r="8" spans="2:11" x14ac:dyDescent="0.15">
      <c r="B8" s="134"/>
      <c r="C8" s="1">
        <v>36</v>
      </c>
      <c r="D8" s="3" t="s">
        <v>34</v>
      </c>
      <c r="E8" s="1">
        <v>5990.2</v>
      </c>
      <c r="F8" s="1">
        <v>14.1</v>
      </c>
      <c r="G8" s="1">
        <v>14996.9</v>
      </c>
      <c r="H8" s="1">
        <v>27</v>
      </c>
      <c r="I8" s="137"/>
      <c r="J8" s="1" t="s">
        <v>56</v>
      </c>
    </row>
    <row r="9" spans="2:11" x14ac:dyDescent="0.15">
      <c r="B9" s="136" t="s">
        <v>57</v>
      </c>
      <c r="C9" s="1">
        <v>42</v>
      </c>
      <c r="D9" s="4" t="s">
        <v>58</v>
      </c>
      <c r="E9" s="1">
        <v>6394.3</v>
      </c>
      <c r="F9" s="1">
        <v>15.1</v>
      </c>
      <c r="G9" s="1">
        <v>11559.2</v>
      </c>
      <c r="H9" s="1">
        <v>23.5</v>
      </c>
      <c r="I9" s="137"/>
      <c r="J9" s="1" t="s">
        <v>59</v>
      </c>
    </row>
    <row r="10" spans="2:11" x14ac:dyDescent="0.15">
      <c r="B10" s="136"/>
      <c r="C10" s="1">
        <v>43</v>
      </c>
      <c r="D10" s="4" t="s">
        <v>15</v>
      </c>
      <c r="E10" s="1">
        <v>2749.3</v>
      </c>
      <c r="F10" s="1">
        <v>10.6</v>
      </c>
      <c r="G10" s="1">
        <v>11935.6</v>
      </c>
      <c r="H10" s="1">
        <v>24.9</v>
      </c>
      <c r="I10" s="137"/>
      <c r="J10" s="1" t="s">
        <v>60</v>
      </c>
    </row>
    <row r="11" spans="2:11" x14ac:dyDescent="0.15">
      <c r="B11" s="134" t="s">
        <v>61</v>
      </c>
      <c r="C11" s="1">
        <v>56</v>
      </c>
      <c r="D11" s="4" t="s">
        <v>14</v>
      </c>
      <c r="E11" s="1">
        <v>4588.6000000000004</v>
      </c>
      <c r="F11" s="1">
        <v>13.1</v>
      </c>
      <c r="G11" s="1">
        <v>10999</v>
      </c>
      <c r="H11" s="1">
        <v>22.1</v>
      </c>
      <c r="I11" s="134">
        <v>20170821</v>
      </c>
    </row>
    <row r="12" spans="2:11" x14ac:dyDescent="0.15">
      <c r="B12" s="134"/>
      <c r="C12" s="1">
        <v>60</v>
      </c>
      <c r="D12" s="3" t="s">
        <v>62</v>
      </c>
      <c r="E12" s="1">
        <v>4936</v>
      </c>
      <c r="F12" s="1">
        <v>13.5</v>
      </c>
      <c r="G12" s="1">
        <v>12677.2</v>
      </c>
      <c r="H12" s="1">
        <v>25.2</v>
      </c>
      <c r="I12" s="134"/>
    </row>
    <row r="13" spans="2:11" x14ac:dyDescent="0.15">
      <c r="B13" s="134"/>
      <c r="C13" s="1">
        <v>59</v>
      </c>
      <c r="D13" s="3" t="s">
        <v>34</v>
      </c>
      <c r="E13" s="1">
        <v>5256.5</v>
      </c>
      <c r="F13" s="1">
        <v>14.3</v>
      </c>
      <c r="G13" s="1">
        <v>12841.3</v>
      </c>
      <c r="H13" s="1">
        <v>25.4</v>
      </c>
      <c r="I13" s="134"/>
    </row>
    <row r="14" spans="2:11" x14ac:dyDescent="0.15">
      <c r="B14" s="134"/>
      <c r="C14" s="1">
        <v>57</v>
      </c>
      <c r="D14" s="4" t="s">
        <v>14</v>
      </c>
      <c r="E14" s="1">
        <v>4251.6000000000004</v>
      </c>
      <c r="F14" s="1">
        <v>12.5</v>
      </c>
      <c r="G14" s="1">
        <v>8127.4</v>
      </c>
      <c r="H14" s="1">
        <v>18.600000000000001</v>
      </c>
      <c r="I14" s="134"/>
    </row>
    <row r="15" spans="2:11" x14ac:dyDescent="0.15">
      <c r="B15" s="134"/>
      <c r="C15" s="1">
        <v>67</v>
      </c>
      <c r="D15" s="4" t="s">
        <v>14</v>
      </c>
      <c r="E15" s="1">
        <v>4733</v>
      </c>
      <c r="F15" s="1">
        <v>13.4</v>
      </c>
      <c r="G15" s="1">
        <v>10725.7</v>
      </c>
      <c r="H15" s="1">
        <v>23.6</v>
      </c>
      <c r="I15" s="134"/>
    </row>
    <row r="16" spans="2:11" x14ac:dyDescent="0.15">
      <c r="B16" s="134"/>
      <c r="C16" s="1">
        <v>61</v>
      </c>
      <c r="D16" s="4" t="s">
        <v>14</v>
      </c>
      <c r="E16" s="1">
        <v>4629.6000000000004</v>
      </c>
      <c r="F16" s="1">
        <v>12.5</v>
      </c>
      <c r="G16" s="1">
        <v>11168.3</v>
      </c>
      <c r="H16" s="1">
        <v>22.8</v>
      </c>
      <c r="I16" s="134"/>
    </row>
    <row r="17" spans="2:10" x14ac:dyDescent="0.15">
      <c r="B17" s="134" t="s">
        <v>41</v>
      </c>
      <c r="C17" s="1">
        <v>51</v>
      </c>
      <c r="D17" s="5" t="s">
        <v>63</v>
      </c>
      <c r="E17" s="1">
        <v>4385.3999999999996</v>
      </c>
      <c r="F17" s="1">
        <v>14.6</v>
      </c>
      <c r="G17" s="1">
        <v>3068</v>
      </c>
      <c r="H17" s="1">
        <v>12.9</v>
      </c>
      <c r="I17" s="134"/>
    </row>
    <row r="18" spans="2:10" x14ac:dyDescent="0.15">
      <c r="B18" s="134"/>
      <c r="C18" s="1">
        <v>47</v>
      </c>
      <c r="D18" s="4" t="s">
        <v>14</v>
      </c>
      <c r="E18" s="1">
        <v>3949.4</v>
      </c>
      <c r="F18" s="1">
        <v>12.5</v>
      </c>
      <c r="G18" s="1">
        <v>12376.5</v>
      </c>
      <c r="H18" s="1">
        <v>26</v>
      </c>
      <c r="I18" s="134"/>
    </row>
    <row r="19" spans="2:10" x14ac:dyDescent="0.15">
      <c r="B19" s="134"/>
      <c r="C19" s="1">
        <v>48</v>
      </c>
      <c r="D19" s="4" t="s">
        <v>58</v>
      </c>
      <c r="E19" s="1">
        <v>3902.3</v>
      </c>
      <c r="F19" s="1">
        <v>12.8</v>
      </c>
      <c r="G19" s="1">
        <v>10842.1</v>
      </c>
      <c r="H19" s="1">
        <v>23.5</v>
      </c>
      <c r="I19" s="134"/>
    </row>
    <row r="20" spans="2:10" x14ac:dyDescent="0.15">
      <c r="B20" s="134"/>
      <c r="C20" s="1">
        <v>52</v>
      </c>
      <c r="D20" s="3" t="s">
        <v>34</v>
      </c>
      <c r="E20" s="1">
        <v>6121.5</v>
      </c>
      <c r="F20" s="1">
        <v>15.6</v>
      </c>
      <c r="G20" s="1">
        <v>11868.5</v>
      </c>
      <c r="H20" s="1">
        <v>24.1</v>
      </c>
      <c r="I20" s="134"/>
    </row>
    <row r="21" spans="2:10" x14ac:dyDescent="0.15">
      <c r="B21" s="134" t="s">
        <v>64</v>
      </c>
      <c r="C21" s="1">
        <v>72</v>
      </c>
      <c r="D21" s="5" t="s">
        <v>65</v>
      </c>
      <c r="E21" s="1">
        <v>2201.3000000000002</v>
      </c>
      <c r="F21" s="1">
        <v>10.7</v>
      </c>
      <c r="G21" s="1">
        <v>1656.8</v>
      </c>
      <c r="H21" s="1">
        <v>10.5</v>
      </c>
      <c r="I21" s="137" t="s">
        <v>66</v>
      </c>
      <c r="J21" s="1" t="s">
        <v>67</v>
      </c>
    </row>
    <row r="22" spans="2:10" x14ac:dyDescent="0.15">
      <c r="B22" s="134"/>
      <c r="C22" s="10">
        <v>68</v>
      </c>
      <c r="D22" s="3" t="s">
        <v>34</v>
      </c>
      <c r="E22" s="1">
        <v>3523.3</v>
      </c>
      <c r="F22" s="1">
        <v>13.2</v>
      </c>
      <c r="G22" s="1">
        <v>12060.4</v>
      </c>
      <c r="H22" s="1">
        <v>23.4</v>
      </c>
      <c r="I22" s="137"/>
      <c r="J22" s="1" t="s">
        <v>68</v>
      </c>
    </row>
    <row r="23" spans="2:10" x14ac:dyDescent="0.15">
      <c r="B23" s="134"/>
      <c r="C23" s="1">
        <v>69</v>
      </c>
      <c r="D23" s="3" t="s">
        <v>34</v>
      </c>
      <c r="E23" s="1">
        <v>2356.6999999999998</v>
      </c>
      <c r="F23" s="1">
        <v>12.2</v>
      </c>
      <c r="G23" s="1">
        <v>10704.5</v>
      </c>
      <c r="H23" s="1">
        <v>26.8</v>
      </c>
      <c r="I23" s="137"/>
      <c r="J23" s="1" t="s">
        <v>69</v>
      </c>
    </row>
    <row r="24" spans="2:10" x14ac:dyDescent="0.15">
      <c r="B24" s="134"/>
      <c r="C24" s="1">
        <v>70</v>
      </c>
      <c r="D24" s="4" t="s">
        <v>14</v>
      </c>
      <c r="E24" s="1">
        <v>2982.5</v>
      </c>
      <c r="F24" s="1">
        <v>13</v>
      </c>
      <c r="G24" s="1">
        <v>7176.3</v>
      </c>
      <c r="H24" s="1">
        <v>23.3</v>
      </c>
      <c r="I24" s="137"/>
      <c r="J24" s="1" t="s">
        <v>70</v>
      </c>
    </row>
    <row r="25" spans="2:10" x14ac:dyDescent="0.15">
      <c r="B25" s="134"/>
      <c r="C25" s="1">
        <v>66</v>
      </c>
      <c r="D25" s="5" t="s">
        <v>63</v>
      </c>
      <c r="E25" s="1">
        <v>2616</v>
      </c>
      <c r="F25" s="1">
        <v>11.2</v>
      </c>
      <c r="G25" s="1">
        <v>2526.1</v>
      </c>
      <c r="H25" s="1">
        <v>12.5</v>
      </c>
      <c r="I25" s="137"/>
      <c r="J25" s="1" t="s">
        <v>71</v>
      </c>
    </row>
    <row r="26" spans="2:10" x14ac:dyDescent="0.15">
      <c r="B26" s="134"/>
      <c r="C26" s="1">
        <v>71</v>
      </c>
      <c r="D26" s="5" t="s">
        <v>22</v>
      </c>
      <c r="G26" s="1">
        <v>1676.5</v>
      </c>
      <c r="H26" s="1">
        <v>10.4</v>
      </c>
      <c r="I26" s="137"/>
      <c r="J26" s="1" t="s">
        <v>72</v>
      </c>
    </row>
    <row r="27" spans="2:10" x14ac:dyDescent="0.15">
      <c r="B27" s="137" t="s">
        <v>73</v>
      </c>
      <c r="C27" s="1">
        <v>73</v>
      </c>
      <c r="D27" s="4" t="s">
        <v>14</v>
      </c>
      <c r="E27" s="1">
        <v>2406.5</v>
      </c>
      <c r="F27" s="1">
        <v>10.7</v>
      </c>
      <c r="G27" s="1">
        <v>15531</v>
      </c>
      <c r="H27" s="1">
        <v>30.4</v>
      </c>
      <c r="I27" s="137"/>
      <c r="J27" s="1" t="s">
        <v>60</v>
      </c>
    </row>
    <row r="28" spans="2:10" x14ac:dyDescent="0.15">
      <c r="B28" s="137"/>
      <c r="C28" s="1">
        <v>74</v>
      </c>
      <c r="D28" s="5" t="s">
        <v>22</v>
      </c>
      <c r="E28" s="1">
        <v>4030.2</v>
      </c>
      <c r="F28" s="1">
        <v>12.9</v>
      </c>
      <c r="G28" s="1">
        <v>2436</v>
      </c>
      <c r="H28" s="1">
        <v>13.6</v>
      </c>
      <c r="I28" s="137"/>
      <c r="J28" s="1" t="s">
        <v>74</v>
      </c>
    </row>
    <row r="29" spans="2:10" x14ac:dyDescent="0.15">
      <c r="B29" s="137"/>
      <c r="C29" s="1">
        <v>80</v>
      </c>
      <c r="D29" s="5" t="s">
        <v>22</v>
      </c>
      <c r="E29" s="1">
        <v>2672.6</v>
      </c>
      <c r="F29" s="1">
        <v>10.6</v>
      </c>
      <c r="G29" s="1">
        <v>2133</v>
      </c>
      <c r="H29" s="1">
        <v>13.4</v>
      </c>
      <c r="I29" s="137"/>
      <c r="J29" s="1" t="s">
        <v>59</v>
      </c>
    </row>
    <row r="30" spans="2:10" x14ac:dyDescent="0.15">
      <c r="B30" s="137"/>
      <c r="C30" s="1">
        <v>76</v>
      </c>
      <c r="D30" s="5" t="s">
        <v>22</v>
      </c>
      <c r="E30" s="1">
        <v>3220.2</v>
      </c>
      <c r="F30" s="1">
        <v>11.7</v>
      </c>
      <c r="G30" s="1">
        <v>1846.3</v>
      </c>
      <c r="H30" s="1">
        <v>11.5</v>
      </c>
      <c r="I30" s="137"/>
      <c r="J30" s="1" t="s">
        <v>75</v>
      </c>
    </row>
    <row r="31" spans="2:10" x14ac:dyDescent="0.15">
      <c r="B31" s="137"/>
      <c r="C31" s="1">
        <v>75</v>
      </c>
      <c r="D31" s="4" t="s">
        <v>14</v>
      </c>
      <c r="E31" s="1">
        <v>4101.3999999999996</v>
      </c>
      <c r="F31" s="1">
        <v>14.9</v>
      </c>
      <c r="G31" s="1">
        <v>15884.7</v>
      </c>
      <c r="H31" s="1">
        <v>33</v>
      </c>
      <c r="I31" s="137"/>
      <c r="J31" s="1" t="s">
        <v>76</v>
      </c>
    </row>
    <row r="32" spans="2:10" x14ac:dyDescent="0.15">
      <c r="B32" s="134" t="s">
        <v>77</v>
      </c>
      <c r="C32" s="1">
        <v>77</v>
      </c>
      <c r="D32" s="4" t="s">
        <v>14</v>
      </c>
      <c r="E32" s="1">
        <v>4832.2</v>
      </c>
      <c r="F32" s="1">
        <v>13.5</v>
      </c>
      <c r="G32" s="1">
        <v>8190.1</v>
      </c>
      <c r="H32" s="1">
        <v>17.7</v>
      </c>
      <c r="I32" s="137"/>
      <c r="J32" s="1" t="s">
        <v>78</v>
      </c>
    </row>
    <row r="33" spans="2:10" x14ac:dyDescent="0.15">
      <c r="B33" s="134"/>
      <c r="C33" s="10">
        <v>78</v>
      </c>
      <c r="D33" s="3" t="s">
        <v>34</v>
      </c>
      <c r="E33" s="1">
        <v>4402.3999999999996</v>
      </c>
      <c r="F33" s="1">
        <v>13.7</v>
      </c>
      <c r="G33" s="1">
        <v>9272.7999999999993</v>
      </c>
      <c r="H33" s="1">
        <v>18.8</v>
      </c>
      <c r="I33" s="137"/>
      <c r="J33" s="1" t="s">
        <v>79</v>
      </c>
    </row>
    <row r="34" spans="2:10" x14ac:dyDescent="0.15">
      <c r="B34" s="134"/>
      <c r="C34" s="1">
        <v>79</v>
      </c>
      <c r="D34" s="5" t="s">
        <v>22</v>
      </c>
      <c r="E34" s="1">
        <v>3226.4</v>
      </c>
      <c r="F34" s="1">
        <v>12</v>
      </c>
      <c r="G34" s="1">
        <v>3017.2</v>
      </c>
      <c r="H34" s="1">
        <v>10.5</v>
      </c>
      <c r="I34" s="137"/>
      <c r="J34" s="1" t="s">
        <v>80</v>
      </c>
    </row>
    <row r="35" spans="2:10" x14ac:dyDescent="0.15">
      <c r="B35" s="134"/>
      <c r="C35" s="1">
        <v>80</v>
      </c>
      <c r="D35" s="3" t="s">
        <v>34</v>
      </c>
      <c r="E35" s="1">
        <v>4715.6000000000004</v>
      </c>
      <c r="F35" s="1">
        <v>13.5</v>
      </c>
      <c r="G35" s="1">
        <v>10984.9</v>
      </c>
      <c r="H35" s="1">
        <v>22.3</v>
      </c>
      <c r="I35" s="137"/>
      <c r="J35" s="1" t="s">
        <v>81</v>
      </c>
    </row>
    <row r="36" spans="2:10" x14ac:dyDescent="0.15">
      <c r="B36" s="136" t="s">
        <v>48</v>
      </c>
      <c r="C36" s="1">
        <v>75</v>
      </c>
      <c r="D36" s="5" t="s">
        <v>22</v>
      </c>
      <c r="E36" s="1">
        <v>4949.3999999999996</v>
      </c>
      <c r="F36" s="1">
        <v>13.3</v>
      </c>
      <c r="G36" s="1">
        <v>4979.8</v>
      </c>
      <c r="H36" s="1">
        <v>13.3</v>
      </c>
      <c r="I36" s="137"/>
      <c r="J36" s="1" t="s">
        <v>82</v>
      </c>
    </row>
    <row r="37" spans="2:10" x14ac:dyDescent="0.15">
      <c r="B37" s="136"/>
      <c r="C37" s="1">
        <v>76</v>
      </c>
      <c r="D37" s="3" t="s">
        <v>34</v>
      </c>
      <c r="G37" s="1">
        <v>9249.7999999999993</v>
      </c>
      <c r="H37" s="1">
        <v>20</v>
      </c>
      <c r="I37" s="137"/>
      <c r="J37" s="1" t="s">
        <v>83</v>
      </c>
    </row>
    <row r="38" spans="2:10" x14ac:dyDescent="0.15">
      <c r="B38" s="136"/>
      <c r="C38" s="1">
        <v>74</v>
      </c>
      <c r="D38" s="3" t="s">
        <v>34</v>
      </c>
      <c r="E38" s="1">
        <v>4350.8</v>
      </c>
      <c r="F38" s="1">
        <v>12.4</v>
      </c>
      <c r="G38" s="1">
        <v>8440.6</v>
      </c>
      <c r="H38" s="1">
        <v>19.3</v>
      </c>
      <c r="I38" s="137"/>
      <c r="J38" s="1" t="s">
        <v>84</v>
      </c>
    </row>
    <row r="39" spans="2:10" x14ac:dyDescent="0.15">
      <c r="B39" s="136"/>
      <c r="C39" s="1">
        <v>73</v>
      </c>
      <c r="D39" s="3" t="s">
        <v>34</v>
      </c>
      <c r="E39" s="1">
        <v>3485</v>
      </c>
      <c r="F39" s="1">
        <v>11.7</v>
      </c>
      <c r="G39" s="1">
        <v>7003.3</v>
      </c>
      <c r="H39" s="1">
        <v>18.3</v>
      </c>
      <c r="I39" s="137"/>
      <c r="J39" s="1" t="s">
        <v>85</v>
      </c>
    </row>
  </sheetData>
  <mergeCells count="13">
    <mergeCell ref="B11:B16"/>
    <mergeCell ref="I11:I20"/>
    <mergeCell ref="B17:B20"/>
    <mergeCell ref="B21:B26"/>
    <mergeCell ref="I21:I39"/>
    <mergeCell ref="B27:B31"/>
    <mergeCell ref="B32:B35"/>
    <mergeCell ref="B36:B39"/>
    <mergeCell ref="E5:F5"/>
    <mergeCell ref="G5:H5"/>
    <mergeCell ref="B7:B8"/>
    <mergeCell ref="I7:I10"/>
    <mergeCell ref="B9:B10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workbookViewId="0">
      <selection activeCell="F41" sqref="F41"/>
    </sheetView>
  </sheetViews>
  <sheetFormatPr defaultRowHeight="13.5" x14ac:dyDescent="0.15"/>
  <cols>
    <col min="1" max="1" width="16.125" style="1" customWidth="1"/>
    <col min="2" max="3" width="9" style="1"/>
    <col min="4" max="4" width="12.125" style="1" customWidth="1"/>
    <col min="5" max="16384" width="9" style="1"/>
  </cols>
  <sheetData>
    <row r="1" spans="1:12" x14ac:dyDescent="0.15">
      <c r="C1" s="1" t="s">
        <v>0</v>
      </c>
    </row>
    <row r="2" spans="1:12" x14ac:dyDescent="0.15">
      <c r="C2" s="1" t="s">
        <v>1</v>
      </c>
    </row>
    <row r="5" spans="1:12" x14ac:dyDescent="0.15">
      <c r="E5" s="138" t="s">
        <v>2</v>
      </c>
      <c r="F5" s="138"/>
      <c r="G5" s="138"/>
      <c r="H5" s="138"/>
      <c r="I5" s="138"/>
      <c r="J5" s="138"/>
      <c r="K5" s="138"/>
    </row>
    <row r="6" spans="1:12" ht="27" x14ac:dyDescent="0.15">
      <c r="A6" s="1" t="s">
        <v>3</v>
      </c>
      <c r="B6" s="1" t="s">
        <v>4</v>
      </c>
      <c r="C6" s="1" t="s">
        <v>5</v>
      </c>
      <c r="D6" s="1" t="s">
        <v>6</v>
      </c>
      <c r="E6" s="138" t="s">
        <v>7</v>
      </c>
      <c r="F6" s="138"/>
      <c r="G6" s="138"/>
      <c r="H6" s="138" t="s">
        <v>8</v>
      </c>
      <c r="I6" s="138"/>
      <c r="J6" s="2" t="s">
        <v>9</v>
      </c>
      <c r="K6" s="2" t="s">
        <v>10</v>
      </c>
      <c r="L6" s="1" t="s">
        <v>11</v>
      </c>
    </row>
    <row r="7" spans="1:12" x14ac:dyDescent="0.15">
      <c r="A7" s="134">
        <v>2017818</v>
      </c>
      <c r="B7" s="134" t="s">
        <v>16</v>
      </c>
      <c r="C7" s="1">
        <v>56</v>
      </c>
      <c r="D7" s="4" t="s">
        <v>17</v>
      </c>
      <c r="E7" s="1">
        <v>2.84</v>
      </c>
      <c r="F7" s="1">
        <v>2.97</v>
      </c>
      <c r="G7" s="1">
        <v>3.13</v>
      </c>
      <c r="H7" s="1">
        <v>20</v>
      </c>
      <c r="I7" s="1">
        <v>20</v>
      </c>
      <c r="J7" s="1">
        <f t="shared" ref="J7:J35" si="0">AVERAGE(E7:G7)</f>
        <v>2.9800000000000004</v>
      </c>
      <c r="K7" s="1">
        <f t="shared" ref="K7:K35" si="1">AVERAGE(H7:I7)</f>
        <v>20</v>
      </c>
      <c r="L7" s="1">
        <f t="shared" ref="L7:L35" si="2">(K7-J7)/(20-J7)*100</f>
        <v>100</v>
      </c>
    </row>
    <row r="8" spans="1:12" x14ac:dyDescent="0.15">
      <c r="A8" s="134"/>
      <c r="B8" s="134"/>
      <c r="C8" s="1">
        <v>60</v>
      </c>
      <c r="D8" s="3" t="s">
        <v>18</v>
      </c>
      <c r="E8" s="1">
        <v>2.16</v>
      </c>
      <c r="F8" s="1">
        <v>2.8</v>
      </c>
      <c r="G8" s="1">
        <v>2.65</v>
      </c>
      <c r="H8" s="1">
        <v>5.38</v>
      </c>
      <c r="I8" s="1">
        <v>9.9700000000000006</v>
      </c>
      <c r="J8" s="1">
        <f t="shared" si="0"/>
        <v>2.5366666666666666</v>
      </c>
      <c r="K8" s="1">
        <f t="shared" si="1"/>
        <v>7.6750000000000007</v>
      </c>
      <c r="L8" s="1">
        <f t="shared" si="2"/>
        <v>29.423554113380419</v>
      </c>
    </row>
    <row r="9" spans="1:12" x14ac:dyDescent="0.15">
      <c r="A9" s="134"/>
      <c r="B9" s="134"/>
      <c r="C9" s="1">
        <v>59</v>
      </c>
      <c r="D9" s="3" t="s">
        <v>19</v>
      </c>
      <c r="E9" s="1">
        <v>2.75</v>
      </c>
      <c r="F9" s="1">
        <v>2.13</v>
      </c>
      <c r="G9" s="1">
        <v>2.65</v>
      </c>
      <c r="H9" s="1">
        <v>20</v>
      </c>
      <c r="I9" s="1">
        <v>20</v>
      </c>
      <c r="J9" s="1">
        <f t="shared" si="0"/>
        <v>2.5099999999999998</v>
      </c>
      <c r="K9" s="1">
        <f t="shared" si="1"/>
        <v>20</v>
      </c>
      <c r="L9" s="1">
        <f t="shared" si="2"/>
        <v>100</v>
      </c>
    </row>
    <row r="10" spans="1:12" x14ac:dyDescent="0.15">
      <c r="A10" s="134"/>
      <c r="B10" s="134"/>
      <c r="C10" s="1">
        <v>57</v>
      </c>
      <c r="D10" s="4" t="s">
        <v>20</v>
      </c>
      <c r="E10" s="1">
        <v>3.5</v>
      </c>
      <c r="F10" s="1">
        <v>2.62</v>
      </c>
      <c r="G10" s="1">
        <v>2.2799999999999998</v>
      </c>
      <c r="H10" s="1">
        <v>20</v>
      </c>
      <c r="I10" s="1">
        <v>20</v>
      </c>
      <c r="J10" s="1">
        <f t="shared" si="0"/>
        <v>2.8000000000000003</v>
      </c>
      <c r="K10" s="1">
        <f t="shared" si="1"/>
        <v>20</v>
      </c>
      <c r="L10" s="1">
        <f t="shared" si="2"/>
        <v>100</v>
      </c>
    </row>
    <row r="11" spans="1:12" x14ac:dyDescent="0.15">
      <c r="A11" s="134"/>
      <c r="B11" s="134"/>
      <c r="C11" s="1">
        <v>67</v>
      </c>
      <c r="D11" s="4" t="s">
        <v>20</v>
      </c>
      <c r="E11" s="1">
        <v>2.13</v>
      </c>
      <c r="F11" s="1">
        <v>2.56</v>
      </c>
      <c r="G11" s="1">
        <v>2.1800000000000002</v>
      </c>
      <c r="H11" s="1">
        <v>5.25</v>
      </c>
      <c r="I11" s="1">
        <v>6.35</v>
      </c>
      <c r="J11" s="1">
        <f t="shared" si="0"/>
        <v>2.2899999999999996</v>
      </c>
      <c r="K11" s="1">
        <f t="shared" si="1"/>
        <v>5.8</v>
      </c>
      <c r="L11" s="1">
        <f t="shared" si="2"/>
        <v>19.819311123658949</v>
      </c>
    </row>
    <row r="12" spans="1:12" x14ac:dyDescent="0.15">
      <c r="A12" s="134"/>
      <c r="B12" s="134"/>
      <c r="C12" s="1">
        <v>61</v>
      </c>
      <c r="D12" s="4" t="s">
        <v>17</v>
      </c>
      <c r="E12" s="1">
        <v>2.65</v>
      </c>
      <c r="F12" s="1">
        <v>3.07</v>
      </c>
      <c r="G12" s="1">
        <v>3.03</v>
      </c>
      <c r="H12" s="1">
        <v>7.47</v>
      </c>
      <c r="I12" s="1">
        <v>7.06</v>
      </c>
      <c r="J12" s="1">
        <f t="shared" si="0"/>
        <v>2.9166666666666665</v>
      </c>
      <c r="K12" s="1">
        <f t="shared" si="1"/>
        <v>7.2649999999999997</v>
      </c>
      <c r="L12" s="1">
        <f t="shared" si="2"/>
        <v>25.453658536585365</v>
      </c>
    </row>
    <row r="13" spans="1:12" x14ac:dyDescent="0.15">
      <c r="A13" s="134"/>
      <c r="B13" s="134" t="s">
        <v>21</v>
      </c>
      <c r="C13" s="1">
        <v>51</v>
      </c>
      <c r="D13" s="5" t="s">
        <v>22</v>
      </c>
      <c r="E13" s="1">
        <v>2.63</v>
      </c>
      <c r="F13" s="1">
        <v>2.5299999999999998</v>
      </c>
      <c r="G13" s="1">
        <v>2.21</v>
      </c>
      <c r="H13" s="1">
        <v>2.75</v>
      </c>
      <c r="I13" s="1">
        <v>2.4</v>
      </c>
      <c r="J13" s="1">
        <f t="shared" si="0"/>
        <v>2.4566666666666666</v>
      </c>
      <c r="K13" s="1">
        <f t="shared" si="1"/>
        <v>2.5750000000000002</v>
      </c>
      <c r="L13" s="1">
        <f t="shared" si="2"/>
        <v>0.67452023560706986</v>
      </c>
    </row>
    <row r="14" spans="1:12" x14ac:dyDescent="0.15">
      <c r="A14" s="134"/>
      <c r="B14" s="134"/>
      <c r="C14" s="1">
        <v>47</v>
      </c>
      <c r="D14" s="4" t="s">
        <v>23</v>
      </c>
      <c r="E14" s="1">
        <v>2.13</v>
      </c>
      <c r="F14" s="1">
        <v>2.5</v>
      </c>
      <c r="G14" s="1">
        <v>1.97</v>
      </c>
      <c r="H14" s="1">
        <v>6.94</v>
      </c>
      <c r="I14" s="1">
        <v>4.28</v>
      </c>
      <c r="J14" s="1">
        <f t="shared" si="0"/>
        <v>2.1999999999999997</v>
      </c>
      <c r="K14" s="1">
        <f t="shared" si="1"/>
        <v>5.61</v>
      </c>
      <c r="L14" s="1">
        <f t="shared" si="2"/>
        <v>19.157303370786519</v>
      </c>
    </row>
    <row r="15" spans="1:12" x14ac:dyDescent="0.15">
      <c r="A15" s="134"/>
      <c r="B15" s="134"/>
      <c r="C15" s="1">
        <v>48</v>
      </c>
      <c r="D15" s="4" t="s">
        <v>24</v>
      </c>
      <c r="E15" s="1">
        <v>2.4700000000000002</v>
      </c>
      <c r="F15" s="1">
        <v>2.5099999999999998</v>
      </c>
      <c r="G15" s="1">
        <v>3.28</v>
      </c>
      <c r="H15" s="1">
        <v>20</v>
      </c>
      <c r="I15" s="1">
        <v>20</v>
      </c>
      <c r="J15" s="1">
        <f t="shared" si="0"/>
        <v>2.7533333333333334</v>
      </c>
      <c r="K15" s="1">
        <f t="shared" si="1"/>
        <v>20</v>
      </c>
      <c r="L15" s="1">
        <f t="shared" si="2"/>
        <v>100</v>
      </c>
    </row>
    <row r="16" spans="1:12" x14ac:dyDescent="0.15">
      <c r="A16" s="134"/>
      <c r="B16" s="134"/>
      <c r="C16" s="1">
        <v>52</v>
      </c>
      <c r="D16" s="3" t="s">
        <v>19</v>
      </c>
      <c r="E16" s="1">
        <v>2.2799999999999998</v>
      </c>
      <c r="F16" s="1">
        <v>2.82</v>
      </c>
      <c r="G16" s="1">
        <v>3.84</v>
      </c>
      <c r="H16" s="1">
        <v>20</v>
      </c>
      <c r="I16" s="1">
        <v>20</v>
      </c>
      <c r="J16" s="1">
        <f t="shared" si="0"/>
        <v>2.98</v>
      </c>
      <c r="K16" s="1">
        <f t="shared" si="1"/>
        <v>20</v>
      </c>
      <c r="L16" s="1">
        <f t="shared" si="2"/>
        <v>100</v>
      </c>
    </row>
    <row r="17" spans="1:12" x14ac:dyDescent="0.15">
      <c r="A17" s="134">
        <v>20170908</v>
      </c>
      <c r="B17" s="134" t="s">
        <v>25</v>
      </c>
      <c r="C17" s="1">
        <v>72</v>
      </c>
      <c r="D17" s="5" t="s">
        <v>26</v>
      </c>
      <c r="E17" s="1">
        <v>2.69</v>
      </c>
      <c r="F17" s="1">
        <v>2.2799999999999998</v>
      </c>
      <c r="G17" s="1">
        <v>3.22</v>
      </c>
      <c r="H17" s="1">
        <v>2.4700000000000002</v>
      </c>
      <c r="I17" s="1">
        <v>3.56</v>
      </c>
      <c r="J17" s="1">
        <f t="shared" si="0"/>
        <v>2.73</v>
      </c>
      <c r="K17" s="1">
        <f t="shared" si="1"/>
        <v>3.0150000000000001</v>
      </c>
      <c r="L17" s="1">
        <f t="shared" si="2"/>
        <v>1.6502605674580204</v>
      </c>
    </row>
    <row r="18" spans="1:12" x14ac:dyDescent="0.15">
      <c r="A18" s="134"/>
      <c r="B18" s="134"/>
      <c r="C18" s="6">
        <v>68</v>
      </c>
      <c r="D18" s="3" t="s">
        <v>22</v>
      </c>
      <c r="E18" s="1">
        <v>3.18</v>
      </c>
      <c r="F18" s="1">
        <v>2.84</v>
      </c>
      <c r="G18" s="1">
        <v>2.79</v>
      </c>
      <c r="H18" s="1">
        <v>20</v>
      </c>
      <c r="I18" s="1">
        <v>20</v>
      </c>
      <c r="J18" s="1">
        <f t="shared" si="0"/>
        <v>2.9366666666666661</v>
      </c>
      <c r="K18" s="1">
        <f t="shared" si="1"/>
        <v>20</v>
      </c>
      <c r="L18" s="1">
        <f t="shared" si="2"/>
        <v>100</v>
      </c>
    </row>
    <row r="19" spans="1:12" x14ac:dyDescent="0.15">
      <c r="A19" s="134"/>
      <c r="B19" s="134"/>
      <c r="C19" s="1">
        <v>69</v>
      </c>
      <c r="D19" s="3" t="s">
        <v>27</v>
      </c>
      <c r="E19" s="1">
        <v>2.81</v>
      </c>
      <c r="F19" s="1">
        <v>2.85</v>
      </c>
      <c r="G19" s="1">
        <v>3.65</v>
      </c>
      <c r="H19" s="1">
        <v>20</v>
      </c>
      <c r="I19" s="1">
        <v>20</v>
      </c>
      <c r="J19" s="1">
        <f t="shared" si="0"/>
        <v>3.1033333333333335</v>
      </c>
      <c r="K19" s="1">
        <f t="shared" si="1"/>
        <v>20</v>
      </c>
      <c r="L19" s="1">
        <f t="shared" si="2"/>
        <v>100</v>
      </c>
    </row>
    <row r="20" spans="1:12" x14ac:dyDescent="0.15">
      <c r="A20" s="134"/>
      <c r="B20" s="134"/>
      <c r="C20" s="1">
        <v>70</v>
      </c>
      <c r="D20" s="4" t="s">
        <v>17</v>
      </c>
      <c r="E20" s="1">
        <v>2.72</v>
      </c>
      <c r="F20" s="1">
        <v>2.41</v>
      </c>
      <c r="G20" s="1">
        <v>3.03</v>
      </c>
      <c r="H20" s="1">
        <v>20</v>
      </c>
      <c r="I20" s="1">
        <v>20</v>
      </c>
      <c r="J20" s="1">
        <f t="shared" si="0"/>
        <v>2.72</v>
      </c>
      <c r="K20" s="1">
        <f t="shared" si="1"/>
        <v>20</v>
      </c>
      <c r="L20" s="1">
        <f t="shared" si="2"/>
        <v>100</v>
      </c>
    </row>
    <row r="21" spans="1:12" x14ac:dyDescent="0.15">
      <c r="A21" s="134"/>
      <c r="B21" s="134"/>
      <c r="C21" s="1">
        <v>66</v>
      </c>
      <c r="D21" s="5" t="s">
        <v>28</v>
      </c>
      <c r="E21" s="1">
        <v>2.69</v>
      </c>
      <c r="F21" s="1">
        <v>3.75</v>
      </c>
      <c r="G21" s="1">
        <v>3.31</v>
      </c>
      <c r="H21" s="1">
        <v>3.1</v>
      </c>
      <c r="I21" s="1">
        <v>3.06</v>
      </c>
      <c r="J21" s="1">
        <f t="shared" si="0"/>
        <v>3.25</v>
      </c>
      <c r="K21" s="1">
        <f t="shared" si="1"/>
        <v>3.08</v>
      </c>
      <c r="L21" s="1">
        <f t="shared" si="2"/>
        <v>-1.014925373134328</v>
      </c>
    </row>
    <row r="22" spans="1:12" x14ac:dyDescent="0.15">
      <c r="A22" s="134"/>
      <c r="B22" s="134"/>
      <c r="C22" s="1">
        <v>71</v>
      </c>
      <c r="D22" s="5" t="s">
        <v>29</v>
      </c>
      <c r="E22" s="1">
        <v>3</v>
      </c>
      <c r="F22" s="1">
        <v>2.85</v>
      </c>
      <c r="G22" s="1">
        <v>2.5</v>
      </c>
      <c r="H22" s="1">
        <v>3.03</v>
      </c>
      <c r="I22" s="1">
        <v>3.23</v>
      </c>
      <c r="J22" s="1">
        <f t="shared" si="0"/>
        <v>2.7833333333333332</v>
      </c>
      <c r="K22" s="1">
        <f t="shared" si="1"/>
        <v>3.13</v>
      </c>
      <c r="L22" s="1">
        <f t="shared" si="2"/>
        <v>2.0135527589545013</v>
      </c>
    </row>
    <row r="23" spans="1:12" x14ac:dyDescent="0.15">
      <c r="A23" s="134"/>
      <c r="B23" s="137" t="s">
        <v>30</v>
      </c>
      <c r="C23" s="1">
        <v>73</v>
      </c>
      <c r="D23" s="4" t="s">
        <v>31</v>
      </c>
      <c r="E23" s="1">
        <v>2.57</v>
      </c>
      <c r="F23" s="1">
        <v>2.78</v>
      </c>
      <c r="G23" s="1">
        <v>2.88</v>
      </c>
      <c r="H23" s="1">
        <v>20</v>
      </c>
      <c r="I23" s="1">
        <v>20</v>
      </c>
      <c r="J23" s="1">
        <f t="shared" si="0"/>
        <v>2.7433333333333336</v>
      </c>
      <c r="K23" s="1">
        <f t="shared" si="1"/>
        <v>20</v>
      </c>
      <c r="L23" s="1">
        <f t="shared" si="2"/>
        <v>100</v>
      </c>
    </row>
    <row r="24" spans="1:12" x14ac:dyDescent="0.15">
      <c r="A24" s="134"/>
      <c r="B24" s="137"/>
      <c r="C24" s="1">
        <v>74</v>
      </c>
      <c r="D24" s="5" t="s">
        <v>26</v>
      </c>
      <c r="E24" s="1">
        <v>2.88</v>
      </c>
      <c r="F24" s="1">
        <v>1.65</v>
      </c>
      <c r="G24" s="1">
        <v>2.6</v>
      </c>
      <c r="H24" s="1">
        <v>3.62</v>
      </c>
      <c r="I24" s="1">
        <v>3.43</v>
      </c>
      <c r="J24" s="1">
        <f t="shared" si="0"/>
        <v>2.3766666666666665</v>
      </c>
      <c r="K24" s="1">
        <f t="shared" si="1"/>
        <v>3.5250000000000004</v>
      </c>
      <c r="L24" s="1">
        <f t="shared" si="2"/>
        <v>6.515982598827315</v>
      </c>
    </row>
    <row r="25" spans="1:12" x14ac:dyDescent="0.15">
      <c r="A25" s="134"/>
      <c r="B25" s="137"/>
      <c r="C25" s="1">
        <v>80</v>
      </c>
      <c r="D25" s="5" t="s">
        <v>28</v>
      </c>
      <c r="E25" s="1">
        <v>2.16</v>
      </c>
      <c r="F25" s="1">
        <v>2.5</v>
      </c>
      <c r="G25" s="1">
        <v>2.5</v>
      </c>
      <c r="H25" s="1">
        <v>2.75</v>
      </c>
      <c r="I25" s="1">
        <v>2.78</v>
      </c>
      <c r="J25" s="1">
        <f t="shared" si="0"/>
        <v>2.3866666666666667</v>
      </c>
      <c r="K25" s="1">
        <f t="shared" si="1"/>
        <v>2.7649999999999997</v>
      </c>
      <c r="L25" s="1">
        <f t="shared" si="2"/>
        <v>2.1479939439818301</v>
      </c>
    </row>
    <row r="26" spans="1:12" x14ac:dyDescent="0.15">
      <c r="A26" s="134"/>
      <c r="B26" s="137"/>
      <c r="C26" s="1">
        <v>76</v>
      </c>
      <c r="D26" s="5" t="s">
        <v>22</v>
      </c>
      <c r="E26" s="1">
        <v>2.75</v>
      </c>
      <c r="F26" s="1">
        <v>3.85</v>
      </c>
      <c r="G26" s="1">
        <v>3.75</v>
      </c>
      <c r="H26" s="1">
        <v>2.65</v>
      </c>
      <c r="I26" s="1">
        <v>3.75</v>
      </c>
      <c r="J26" s="1">
        <f t="shared" si="0"/>
        <v>3.4499999999999997</v>
      </c>
      <c r="K26" s="1">
        <f t="shared" si="1"/>
        <v>3.2</v>
      </c>
      <c r="L26" s="1">
        <f t="shared" si="2"/>
        <v>-1.5105740181268856</v>
      </c>
    </row>
    <row r="27" spans="1:12" x14ac:dyDescent="0.15">
      <c r="A27" s="134"/>
      <c r="B27" s="137"/>
      <c r="C27" s="1">
        <v>75</v>
      </c>
      <c r="D27" s="4" t="s">
        <v>14</v>
      </c>
      <c r="E27" s="1">
        <v>2.56</v>
      </c>
      <c r="F27" s="1">
        <v>2.69</v>
      </c>
      <c r="G27" s="1">
        <v>2.63</v>
      </c>
      <c r="H27" s="1">
        <v>20</v>
      </c>
      <c r="I27" s="1">
        <v>20</v>
      </c>
      <c r="J27" s="1">
        <f t="shared" si="0"/>
        <v>2.6266666666666665</v>
      </c>
      <c r="K27" s="1">
        <f t="shared" si="1"/>
        <v>20</v>
      </c>
      <c r="L27" s="1">
        <f t="shared" si="2"/>
        <v>100</v>
      </c>
    </row>
    <row r="28" spans="1:12" x14ac:dyDescent="0.15">
      <c r="A28" s="134">
        <v>20170919</v>
      </c>
      <c r="B28" s="134" t="s">
        <v>32</v>
      </c>
      <c r="C28" s="1">
        <v>77</v>
      </c>
      <c r="D28" s="4" t="s">
        <v>14</v>
      </c>
      <c r="E28" s="1">
        <v>2.44</v>
      </c>
      <c r="F28" s="1">
        <v>2.9</v>
      </c>
      <c r="G28" s="1">
        <v>3.18</v>
      </c>
      <c r="H28" s="1">
        <v>20</v>
      </c>
      <c r="I28" s="1">
        <v>20</v>
      </c>
      <c r="J28" s="1">
        <f t="shared" si="0"/>
        <v>2.84</v>
      </c>
      <c r="K28" s="1">
        <f t="shared" si="1"/>
        <v>20</v>
      </c>
      <c r="L28" s="1">
        <f t="shared" si="2"/>
        <v>100</v>
      </c>
    </row>
    <row r="29" spans="1:12" x14ac:dyDescent="0.15">
      <c r="A29" s="134"/>
      <c r="B29" s="134"/>
      <c r="C29" s="1">
        <v>78</v>
      </c>
      <c r="D29" s="3" t="s">
        <v>13</v>
      </c>
      <c r="E29" s="1">
        <v>2.72</v>
      </c>
      <c r="F29" s="1">
        <v>2.5</v>
      </c>
      <c r="G29" s="1">
        <v>3.38</v>
      </c>
      <c r="H29" s="1">
        <v>20</v>
      </c>
      <c r="I29" s="1">
        <v>20</v>
      </c>
      <c r="J29" s="1">
        <f t="shared" si="0"/>
        <v>2.8666666666666671</v>
      </c>
      <c r="K29" s="1">
        <f t="shared" si="1"/>
        <v>20</v>
      </c>
      <c r="L29" s="1">
        <f t="shared" si="2"/>
        <v>100</v>
      </c>
    </row>
    <row r="30" spans="1:12" x14ac:dyDescent="0.15">
      <c r="A30" s="134"/>
      <c r="B30" s="134"/>
      <c r="C30" s="1">
        <v>79</v>
      </c>
      <c r="D30" s="5" t="s">
        <v>33</v>
      </c>
      <c r="E30" s="1">
        <v>4.5</v>
      </c>
      <c r="F30" s="1">
        <v>3.54</v>
      </c>
      <c r="G30" s="1">
        <v>3.65</v>
      </c>
      <c r="H30" s="1">
        <v>3.97</v>
      </c>
      <c r="I30" s="1">
        <v>5.16</v>
      </c>
      <c r="J30" s="1">
        <f t="shared" si="0"/>
        <v>3.8966666666666665</v>
      </c>
      <c r="K30" s="1">
        <f t="shared" si="1"/>
        <v>4.5650000000000004</v>
      </c>
      <c r="L30" s="1">
        <f t="shared" si="2"/>
        <v>4.150279445249434</v>
      </c>
    </row>
    <row r="31" spans="1:12" x14ac:dyDescent="0.15">
      <c r="A31" s="134"/>
      <c r="B31" s="134"/>
      <c r="C31" s="1">
        <v>80</v>
      </c>
      <c r="D31" s="3" t="s">
        <v>34</v>
      </c>
      <c r="E31" s="1">
        <v>2.19</v>
      </c>
      <c r="F31" s="1">
        <v>2.78</v>
      </c>
      <c r="G31" s="1">
        <v>2.15</v>
      </c>
      <c r="H31" s="1">
        <v>20</v>
      </c>
      <c r="I31" s="1">
        <v>20</v>
      </c>
      <c r="J31" s="1">
        <f t="shared" si="0"/>
        <v>2.3733333333333331</v>
      </c>
      <c r="K31" s="1">
        <f t="shared" si="1"/>
        <v>20</v>
      </c>
      <c r="L31" s="1">
        <f t="shared" si="2"/>
        <v>100</v>
      </c>
    </row>
    <row r="32" spans="1:12" x14ac:dyDescent="0.15">
      <c r="A32" s="134"/>
      <c r="B32" s="136" t="s">
        <v>35</v>
      </c>
      <c r="C32" s="1">
        <v>75</v>
      </c>
      <c r="D32" s="5" t="s">
        <v>36</v>
      </c>
      <c r="E32" s="1">
        <v>3.44</v>
      </c>
      <c r="F32" s="1">
        <v>2.72</v>
      </c>
      <c r="G32" s="1">
        <v>3</v>
      </c>
      <c r="H32" s="1">
        <v>3.19</v>
      </c>
      <c r="I32" s="1">
        <v>3.33</v>
      </c>
      <c r="J32" s="1">
        <f t="shared" si="0"/>
        <v>3.0533333333333332</v>
      </c>
      <c r="K32" s="1">
        <f t="shared" si="1"/>
        <v>3.26</v>
      </c>
      <c r="L32" s="1">
        <f t="shared" si="2"/>
        <v>1.2195121951219505</v>
      </c>
    </row>
    <row r="33" spans="1:12" x14ac:dyDescent="0.15">
      <c r="A33" s="134"/>
      <c r="B33" s="136"/>
      <c r="C33" s="1">
        <v>76</v>
      </c>
      <c r="D33" s="3" t="s">
        <v>27</v>
      </c>
      <c r="E33" s="1">
        <v>2.37</v>
      </c>
      <c r="F33" s="1">
        <v>3.28</v>
      </c>
      <c r="G33" s="1">
        <v>3.32</v>
      </c>
      <c r="H33" s="1">
        <v>20</v>
      </c>
      <c r="I33" s="1">
        <v>20</v>
      </c>
      <c r="J33" s="1">
        <f t="shared" si="0"/>
        <v>2.99</v>
      </c>
      <c r="K33" s="1">
        <f t="shared" si="1"/>
        <v>20</v>
      </c>
      <c r="L33" s="1">
        <f t="shared" si="2"/>
        <v>100</v>
      </c>
    </row>
    <row r="34" spans="1:12" x14ac:dyDescent="0.15">
      <c r="A34" s="134"/>
      <c r="B34" s="136"/>
      <c r="C34" s="1">
        <v>74</v>
      </c>
      <c r="D34" s="3" t="s">
        <v>12</v>
      </c>
      <c r="E34" s="1">
        <v>2.62</v>
      </c>
      <c r="F34" s="1">
        <v>3.25</v>
      </c>
      <c r="G34" s="1">
        <v>3.37</v>
      </c>
      <c r="H34" s="1">
        <v>20</v>
      </c>
      <c r="I34" s="1">
        <v>20</v>
      </c>
      <c r="J34" s="1">
        <f t="shared" si="0"/>
        <v>3.08</v>
      </c>
      <c r="K34" s="1">
        <f t="shared" si="1"/>
        <v>20</v>
      </c>
      <c r="L34" s="1">
        <f t="shared" si="2"/>
        <v>100</v>
      </c>
    </row>
    <row r="35" spans="1:12" x14ac:dyDescent="0.15">
      <c r="A35" s="134"/>
      <c r="B35" s="136"/>
      <c r="C35" s="1">
        <v>73</v>
      </c>
      <c r="D35" s="3" t="s">
        <v>12</v>
      </c>
      <c r="E35" s="1">
        <v>4</v>
      </c>
      <c r="F35" s="1">
        <v>4.78</v>
      </c>
      <c r="G35" s="1">
        <v>3.9</v>
      </c>
      <c r="H35" s="1">
        <v>20</v>
      </c>
      <c r="I35" s="1">
        <v>20</v>
      </c>
      <c r="J35" s="1">
        <f t="shared" si="0"/>
        <v>4.2266666666666675</v>
      </c>
      <c r="K35" s="1">
        <f t="shared" si="1"/>
        <v>20</v>
      </c>
      <c r="L35" s="1">
        <f t="shared" si="2"/>
        <v>100</v>
      </c>
    </row>
  </sheetData>
  <mergeCells count="12">
    <mergeCell ref="E5:K5"/>
    <mergeCell ref="E6:G6"/>
    <mergeCell ref="H6:I6"/>
    <mergeCell ref="A28:A35"/>
    <mergeCell ref="B28:B31"/>
    <mergeCell ref="B32:B35"/>
    <mergeCell ref="A7:A16"/>
    <mergeCell ref="B7:B12"/>
    <mergeCell ref="B13:B16"/>
    <mergeCell ref="A17:A27"/>
    <mergeCell ref="B17:B22"/>
    <mergeCell ref="B23:B27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O17" sqref="O17"/>
    </sheetView>
  </sheetViews>
  <sheetFormatPr defaultRowHeight="13.5" x14ac:dyDescent="0.15"/>
  <cols>
    <col min="1" max="1" width="12.75" style="1" customWidth="1"/>
    <col min="2" max="3" width="9" style="1"/>
    <col min="4" max="4" width="13.875" style="1" customWidth="1"/>
    <col min="5" max="6" width="9" style="1"/>
    <col min="7" max="7" width="10.75" style="1" customWidth="1"/>
    <col min="8" max="8" width="11.25" style="1" customWidth="1"/>
    <col min="9" max="16384" width="9" style="1"/>
  </cols>
  <sheetData>
    <row r="1" spans="1:13" x14ac:dyDescent="0.15">
      <c r="C1" s="1" t="s">
        <v>37</v>
      </c>
    </row>
    <row r="2" spans="1:13" x14ac:dyDescent="0.15">
      <c r="C2" s="1" t="s">
        <v>1</v>
      </c>
    </row>
    <row r="5" spans="1:13" x14ac:dyDescent="0.15">
      <c r="E5" s="9" t="s">
        <v>2</v>
      </c>
      <c r="F5" s="9"/>
      <c r="G5" s="9"/>
      <c r="H5" s="9"/>
      <c r="I5" s="9"/>
      <c r="J5" s="9"/>
    </row>
    <row r="6" spans="1:13" ht="27" x14ac:dyDescent="0.15">
      <c r="A6" s="1" t="s">
        <v>3</v>
      </c>
      <c r="B6" s="1" t="s">
        <v>4</v>
      </c>
      <c r="C6" s="1" t="s">
        <v>5</v>
      </c>
      <c r="D6" s="1" t="s">
        <v>6</v>
      </c>
      <c r="E6" s="138" t="s">
        <v>7</v>
      </c>
      <c r="F6" s="138"/>
      <c r="G6" s="138" t="s">
        <v>8</v>
      </c>
      <c r="H6" s="138"/>
      <c r="I6" s="2" t="s">
        <v>9</v>
      </c>
      <c r="J6" s="2" t="s">
        <v>10</v>
      </c>
      <c r="K6" s="1" t="s">
        <v>11</v>
      </c>
      <c r="M6" s="1" t="s">
        <v>38</v>
      </c>
    </row>
    <row r="7" spans="1:13" x14ac:dyDescent="0.15">
      <c r="A7" s="134">
        <v>20170818</v>
      </c>
      <c r="B7" s="134" t="s">
        <v>16</v>
      </c>
      <c r="C7" s="1">
        <v>56</v>
      </c>
      <c r="D7" s="4" t="s">
        <v>40</v>
      </c>
      <c r="E7" s="1">
        <v>21.8</v>
      </c>
      <c r="F7" s="1">
        <v>18.7</v>
      </c>
      <c r="G7" s="1">
        <v>45</v>
      </c>
      <c r="H7" s="1">
        <v>24.3</v>
      </c>
      <c r="I7" s="1">
        <f t="shared" ref="I7:I22" si="0">AVERAGE(E7:F7)</f>
        <v>20.25</v>
      </c>
      <c r="J7" s="1">
        <f t="shared" ref="J7:J35" si="1">AVERAGE(G7:H7)</f>
        <v>34.65</v>
      </c>
      <c r="K7" s="1">
        <f t="shared" ref="K7:K35" si="2">(J7-I7)/(45-I7)*100</f>
        <v>58.18181818181818</v>
      </c>
      <c r="M7" s="1">
        <v>28.7</v>
      </c>
    </row>
    <row r="8" spans="1:13" x14ac:dyDescent="0.15">
      <c r="A8" s="134"/>
      <c r="B8" s="134"/>
      <c r="C8" s="1">
        <v>60</v>
      </c>
      <c r="D8" s="3" t="s">
        <v>34</v>
      </c>
      <c r="E8" s="1">
        <v>20.8</v>
      </c>
      <c r="F8" s="1">
        <v>20.2</v>
      </c>
      <c r="G8" s="1">
        <v>45</v>
      </c>
      <c r="H8" s="1">
        <v>30.7</v>
      </c>
      <c r="I8" s="1">
        <f t="shared" si="0"/>
        <v>20.5</v>
      </c>
      <c r="J8" s="1">
        <f t="shared" si="1"/>
        <v>37.85</v>
      </c>
      <c r="K8" s="1">
        <f t="shared" si="2"/>
        <v>70.816326530612244</v>
      </c>
      <c r="M8" s="1">
        <v>24.6</v>
      </c>
    </row>
    <row r="9" spans="1:13" x14ac:dyDescent="0.15">
      <c r="A9" s="134"/>
      <c r="B9" s="134"/>
      <c r="C9" s="1">
        <v>59</v>
      </c>
      <c r="D9" s="3" t="s">
        <v>34</v>
      </c>
      <c r="E9" s="1">
        <v>20.3</v>
      </c>
      <c r="F9" s="1">
        <v>23.7</v>
      </c>
      <c r="G9" s="1">
        <v>45</v>
      </c>
      <c r="H9" s="1">
        <v>45</v>
      </c>
      <c r="I9" s="1">
        <f t="shared" si="0"/>
        <v>22</v>
      </c>
      <c r="J9" s="1">
        <f t="shared" si="1"/>
        <v>45</v>
      </c>
      <c r="K9" s="1">
        <f t="shared" si="2"/>
        <v>100</v>
      </c>
      <c r="M9" s="1">
        <v>25.6</v>
      </c>
    </row>
    <row r="10" spans="1:13" x14ac:dyDescent="0.15">
      <c r="A10" s="134"/>
      <c r="B10" s="134"/>
      <c r="C10" s="1">
        <v>57</v>
      </c>
      <c r="D10" s="4" t="s">
        <v>40</v>
      </c>
      <c r="E10" s="1">
        <v>21.2</v>
      </c>
      <c r="F10" s="1">
        <v>24.5</v>
      </c>
      <c r="G10" s="1">
        <v>45</v>
      </c>
      <c r="H10" s="1">
        <v>38.9</v>
      </c>
      <c r="I10" s="1">
        <f t="shared" si="0"/>
        <v>22.85</v>
      </c>
      <c r="J10" s="1">
        <f t="shared" si="1"/>
        <v>41.95</v>
      </c>
      <c r="K10" s="1">
        <f t="shared" si="2"/>
        <v>86.230248306997765</v>
      </c>
      <c r="M10" s="1">
        <v>29.2</v>
      </c>
    </row>
    <row r="11" spans="1:13" x14ac:dyDescent="0.15">
      <c r="A11" s="134"/>
      <c r="B11" s="134"/>
      <c r="C11" s="1">
        <v>67</v>
      </c>
      <c r="D11" s="4" t="s">
        <v>40</v>
      </c>
      <c r="E11" s="1">
        <v>23.1</v>
      </c>
      <c r="F11" s="1">
        <v>22.6</v>
      </c>
      <c r="G11" s="1">
        <v>29.5</v>
      </c>
      <c r="H11" s="1">
        <v>18.600000000000001</v>
      </c>
      <c r="I11" s="1">
        <f t="shared" si="0"/>
        <v>22.85</v>
      </c>
      <c r="J11" s="1">
        <f t="shared" si="1"/>
        <v>24.05</v>
      </c>
      <c r="K11" s="1">
        <f t="shared" si="2"/>
        <v>5.4176072234762955</v>
      </c>
      <c r="M11" s="1">
        <v>26.9</v>
      </c>
    </row>
    <row r="12" spans="1:13" x14ac:dyDescent="0.15">
      <c r="A12" s="134"/>
      <c r="B12" s="134"/>
      <c r="C12" s="1">
        <v>61</v>
      </c>
      <c r="D12" s="4" t="s">
        <v>14</v>
      </c>
      <c r="E12" s="1">
        <v>18.3</v>
      </c>
      <c r="F12" s="1">
        <v>13.9</v>
      </c>
      <c r="G12" s="1">
        <v>42.9</v>
      </c>
      <c r="H12" s="1">
        <v>21</v>
      </c>
      <c r="I12" s="1">
        <f t="shared" si="0"/>
        <v>16.100000000000001</v>
      </c>
      <c r="J12" s="1">
        <f t="shared" si="1"/>
        <v>31.95</v>
      </c>
      <c r="K12" s="1">
        <f t="shared" si="2"/>
        <v>54.844290657439444</v>
      </c>
      <c r="M12" s="1">
        <v>27.4</v>
      </c>
    </row>
    <row r="13" spans="1:13" x14ac:dyDescent="0.15">
      <c r="A13" s="134"/>
      <c r="B13" s="134" t="s">
        <v>41</v>
      </c>
      <c r="C13" s="1">
        <v>51</v>
      </c>
      <c r="D13" s="5" t="s">
        <v>42</v>
      </c>
      <c r="E13" s="1">
        <v>15.8</v>
      </c>
      <c r="F13" s="1">
        <v>15.7</v>
      </c>
      <c r="G13" s="1">
        <v>20.8</v>
      </c>
      <c r="H13" s="1">
        <v>25.6</v>
      </c>
      <c r="I13" s="1">
        <f t="shared" si="0"/>
        <v>15.75</v>
      </c>
      <c r="J13" s="1">
        <f t="shared" si="1"/>
        <v>23.200000000000003</v>
      </c>
      <c r="K13" s="1">
        <f t="shared" si="2"/>
        <v>25.470085470085479</v>
      </c>
      <c r="M13" s="1">
        <v>25.3</v>
      </c>
    </row>
    <row r="14" spans="1:13" x14ac:dyDescent="0.15">
      <c r="A14" s="134"/>
      <c r="B14" s="134"/>
      <c r="C14" s="1">
        <v>47</v>
      </c>
      <c r="D14" s="4" t="s">
        <v>40</v>
      </c>
      <c r="E14" s="1">
        <v>23.3</v>
      </c>
      <c r="F14" s="1">
        <v>26.7</v>
      </c>
      <c r="G14" s="1">
        <v>40.6</v>
      </c>
      <c r="H14" s="1">
        <v>39.5</v>
      </c>
      <c r="I14" s="1">
        <f t="shared" si="0"/>
        <v>25</v>
      </c>
      <c r="J14" s="1">
        <f t="shared" si="1"/>
        <v>40.049999999999997</v>
      </c>
      <c r="K14" s="1">
        <f t="shared" si="2"/>
        <v>75.249999999999986</v>
      </c>
      <c r="M14" s="1">
        <v>27.8</v>
      </c>
    </row>
    <row r="15" spans="1:13" x14ac:dyDescent="0.15">
      <c r="A15" s="134"/>
      <c r="B15" s="134"/>
      <c r="C15" s="1">
        <v>48</v>
      </c>
      <c r="D15" s="4" t="s">
        <v>14</v>
      </c>
      <c r="E15" s="1">
        <v>26.2</v>
      </c>
      <c r="F15" s="1">
        <v>23.9</v>
      </c>
      <c r="G15" s="1">
        <v>45</v>
      </c>
      <c r="H15" s="1">
        <v>45</v>
      </c>
      <c r="I15" s="1">
        <f t="shared" si="0"/>
        <v>25.049999999999997</v>
      </c>
      <c r="J15" s="1">
        <f t="shared" si="1"/>
        <v>45</v>
      </c>
      <c r="K15" s="1">
        <f t="shared" si="2"/>
        <v>100</v>
      </c>
      <c r="M15" s="1">
        <v>27.1</v>
      </c>
    </row>
    <row r="16" spans="1:13" x14ac:dyDescent="0.15">
      <c r="A16" s="134"/>
      <c r="B16" s="134"/>
      <c r="C16" s="1">
        <v>52</v>
      </c>
      <c r="D16" s="3" t="s">
        <v>34</v>
      </c>
      <c r="E16" s="1">
        <v>24</v>
      </c>
      <c r="F16" s="1">
        <v>18.100000000000001</v>
      </c>
      <c r="G16" s="1">
        <v>38.6</v>
      </c>
      <c r="H16" s="1">
        <v>39.799999999999997</v>
      </c>
      <c r="I16" s="1">
        <f t="shared" si="0"/>
        <v>21.05</v>
      </c>
      <c r="J16" s="1">
        <f t="shared" si="1"/>
        <v>39.200000000000003</v>
      </c>
      <c r="K16" s="1">
        <f t="shared" si="2"/>
        <v>75.782881002087692</v>
      </c>
      <c r="M16" s="1">
        <v>24.2</v>
      </c>
    </row>
    <row r="17" spans="1:13" x14ac:dyDescent="0.15">
      <c r="A17" s="134">
        <v>20170908</v>
      </c>
      <c r="B17" s="134" t="s">
        <v>43</v>
      </c>
      <c r="C17" s="1">
        <v>72</v>
      </c>
      <c r="D17" s="5" t="s">
        <v>44</v>
      </c>
      <c r="E17" s="1">
        <v>14.9</v>
      </c>
      <c r="F17" s="1">
        <v>11.9</v>
      </c>
      <c r="G17" s="1">
        <v>13.7</v>
      </c>
      <c r="H17" s="1">
        <v>15.1</v>
      </c>
      <c r="I17" s="1">
        <f t="shared" si="0"/>
        <v>13.4</v>
      </c>
      <c r="J17" s="1">
        <f t="shared" si="1"/>
        <v>14.399999999999999</v>
      </c>
      <c r="K17" s="1">
        <f t="shared" si="2"/>
        <v>3.1645569620253102</v>
      </c>
      <c r="M17" s="1">
        <v>32</v>
      </c>
    </row>
    <row r="18" spans="1:13" x14ac:dyDescent="0.15">
      <c r="A18" s="134"/>
      <c r="B18" s="134"/>
      <c r="C18" s="10">
        <v>68</v>
      </c>
      <c r="D18" s="3" t="s">
        <v>34</v>
      </c>
      <c r="E18" s="1">
        <v>17</v>
      </c>
      <c r="F18" s="1">
        <v>22.8</v>
      </c>
      <c r="G18" s="1">
        <v>44</v>
      </c>
      <c r="H18" s="1">
        <v>38.4</v>
      </c>
      <c r="I18" s="1">
        <f t="shared" si="0"/>
        <v>19.899999999999999</v>
      </c>
      <c r="J18" s="1">
        <f t="shared" si="1"/>
        <v>41.2</v>
      </c>
      <c r="K18" s="1">
        <f t="shared" si="2"/>
        <v>84.860557768924309</v>
      </c>
      <c r="M18" s="1">
        <v>28.8</v>
      </c>
    </row>
    <row r="19" spans="1:13" x14ac:dyDescent="0.15">
      <c r="A19" s="134"/>
      <c r="B19" s="134"/>
      <c r="C19" s="1">
        <v>69</v>
      </c>
      <c r="D19" s="3" t="s">
        <v>34</v>
      </c>
      <c r="E19" s="1">
        <v>23.6</v>
      </c>
      <c r="F19" s="1">
        <v>15.6</v>
      </c>
      <c r="G19" s="1">
        <v>45</v>
      </c>
      <c r="H19" s="1">
        <v>34.200000000000003</v>
      </c>
      <c r="I19" s="1">
        <f t="shared" si="0"/>
        <v>19.600000000000001</v>
      </c>
      <c r="J19" s="1">
        <f t="shared" si="1"/>
        <v>39.6</v>
      </c>
      <c r="K19" s="1">
        <f t="shared" si="2"/>
        <v>78.740157480314963</v>
      </c>
      <c r="M19" s="1">
        <v>27.7</v>
      </c>
    </row>
    <row r="20" spans="1:13" x14ac:dyDescent="0.15">
      <c r="A20" s="134"/>
      <c r="B20" s="134"/>
      <c r="C20" s="1">
        <v>70</v>
      </c>
      <c r="D20" s="4" t="s">
        <v>45</v>
      </c>
      <c r="E20" s="1">
        <v>14.8</v>
      </c>
      <c r="F20" s="1">
        <v>23.4</v>
      </c>
      <c r="G20" s="1">
        <v>39.799999999999997</v>
      </c>
      <c r="H20" s="1">
        <v>40.4</v>
      </c>
      <c r="I20" s="1">
        <f t="shared" si="0"/>
        <v>19.100000000000001</v>
      </c>
      <c r="J20" s="1">
        <f t="shared" si="1"/>
        <v>40.099999999999994</v>
      </c>
      <c r="K20" s="1">
        <f t="shared" si="2"/>
        <v>81.081081081081066</v>
      </c>
      <c r="M20" s="1">
        <v>29.9</v>
      </c>
    </row>
    <row r="21" spans="1:13" x14ac:dyDescent="0.15">
      <c r="A21" s="134"/>
      <c r="B21" s="134"/>
      <c r="C21" s="1">
        <v>66</v>
      </c>
      <c r="D21" s="5" t="s">
        <v>42</v>
      </c>
      <c r="E21" s="1">
        <v>16.2</v>
      </c>
      <c r="F21" s="1">
        <v>12.6</v>
      </c>
      <c r="G21" s="1">
        <v>21</v>
      </c>
      <c r="H21" s="1">
        <v>21.2</v>
      </c>
      <c r="I21" s="1">
        <f t="shared" si="0"/>
        <v>14.399999999999999</v>
      </c>
      <c r="J21" s="1">
        <f t="shared" si="1"/>
        <v>21.1</v>
      </c>
      <c r="K21" s="1">
        <f t="shared" si="2"/>
        <v>21.895424836601315</v>
      </c>
      <c r="M21" s="1">
        <v>29.7</v>
      </c>
    </row>
    <row r="22" spans="1:13" x14ac:dyDescent="0.15">
      <c r="A22" s="134"/>
      <c r="B22" s="134"/>
      <c r="C22" s="1">
        <v>71</v>
      </c>
      <c r="D22" s="5" t="s">
        <v>22</v>
      </c>
      <c r="E22" s="1">
        <v>16.600000000000001</v>
      </c>
      <c r="F22" s="1">
        <v>14.6</v>
      </c>
      <c r="G22" s="1">
        <v>11.6</v>
      </c>
      <c r="H22" s="1">
        <v>15</v>
      </c>
      <c r="I22" s="1">
        <f t="shared" si="0"/>
        <v>15.600000000000001</v>
      </c>
      <c r="J22" s="1">
        <f t="shared" si="1"/>
        <v>13.3</v>
      </c>
      <c r="K22" s="1">
        <f t="shared" si="2"/>
        <v>-7.8231292517006832</v>
      </c>
      <c r="M22" s="1">
        <v>33.9</v>
      </c>
    </row>
    <row r="23" spans="1:13" x14ac:dyDescent="0.15">
      <c r="A23" s="134"/>
      <c r="B23" s="137" t="s">
        <v>46</v>
      </c>
      <c r="C23" s="1">
        <v>73</v>
      </c>
      <c r="D23" s="4" t="s">
        <v>45</v>
      </c>
      <c r="E23" s="1">
        <v>14.6</v>
      </c>
      <c r="F23" s="1">
        <v>11.4</v>
      </c>
      <c r="G23" s="1">
        <v>16.399999999999999</v>
      </c>
      <c r="H23" s="1">
        <v>19.600000000000001</v>
      </c>
      <c r="I23" s="1">
        <f t="shared" ref="I23:I35" si="3">AVERAGE(E23:H23)</f>
        <v>15.5</v>
      </c>
      <c r="J23" s="1">
        <f t="shared" si="1"/>
        <v>18</v>
      </c>
      <c r="K23" s="1">
        <f t="shared" si="2"/>
        <v>8.4745762711864394</v>
      </c>
      <c r="M23" s="1">
        <v>27.2</v>
      </c>
    </row>
    <row r="24" spans="1:13" x14ac:dyDescent="0.15">
      <c r="A24" s="134"/>
      <c r="B24" s="137"/>
      <c r="C24" s="1">
        <v>74</v>
      </c>
      <c r="D24" s="5" t="s">
        <v>42</v>
      </c>
      <c r="E24" s="1">
        <v>21.8</v>
      </c>
      <c r="F24" s="1">
        <v>17.399999999999999</v>
      </c>
      <c r="G24" s="1">
        <v>22.2</v>
      </c>
      <c r="H24" s="1">
        <v>24.2</v>
      </c>
      <c r="I24" s="1">
        <f t="shared" si="3"/>
        <v>21.400000000000002</v>
      </c>
      <c r="J24" s="1">
        <f t="shared" si="1"/>
        <v>23.2</v>
      </c>
      <c r="K24" s="1">
        <f t="shared" si="2"/>
        <v>7.6271186440677843</v>
      </c>
      <c r="M24" s="1">
        <v>30.3</v>
      </c>
    </row>
    <row r="25" spans="1:13" x14ac:dyDescent="0.15">
      <c r="A25" s="134"/>
      <c r="B25" s="137"/>
      <c r="C25" s="1">
        <v>80</v>
      </c>
      <c r="D25" s="5" t="s">
        <v>22</v>
      </c>
      <c r="E25" s="1">
        <v>19.399999999999999</v>
      </c>
      <c r="F25" s="1">
        <v>22</v>
      </c>
      <c r="G25" s="1">
        <v>25.3</v>
      </c>
      <c r="H25" s="1">
        <v>20.6</v>
      </c>
      <c r="I25" s="1">
        <f t="shared" si="3"/>
        <v>21.825000000000003</v>
      </c>
      <c r="J25" s="1">
        <f t="shared" si="1"/>
        <v>22.950000000000003</v>
      </c>
      <c r="K25" s="1">
        <f t="shared" si="2"/>
        <v>4.8543689320388355</v>
      </c>
      <c r="M25" s="1">
        <v>31.2</v>
      </c>
    </row>
    <row r="26" spans="1:13" x14ac:dyDescent="0.15">
      <c r="A26" s="134"/>
      <c r="B26" s="137"/>
      <c r="C26" s="1">
        <v>76</v>
      </c>
      <c r="D26" s="5" t="s">
        <v>22</v>
      </c>
      <c r="E26" s="1">
        <v>17</v>
      </c>
      <c r="F26" s="1">
        <v>13.8</v>
      </c>
      <c r="G26" s="1">
        <v>15.1</v>
      </c>
      <c r="H26" s="1">
        <v>14.7</v>
      </c>
      <c r="I26" s="1">
        <f t="shared" si="3"/>
        <v>15.149999999999999</v>
      </c>
      <c r="J26" s="1">
        <f t="shared" si="1"/>
        <v>14.899999999999999</v>
      </c>
      <c r="K26" s="1">
        <f t="shared" si="2"/>
        <v>-0.83752093802345051</v>
      </c>
      <c r="M26" s="1">
        <v>29.3</v>
      </c>
    </row>
    <row r="27" spans="1:13" x14ac:dyDescent="0.15">
      <c r="A27" s="134"/>
      <c r="B27" s="137"/>
      <c r="C27" s="1">
        <v>75</v>
      </c>
      <c r="D27" s="4" t="s">
        <v>40</v>
      </c>
      <c r="E27" s="1">
        <v>15</v>
      </c>
      <c r="F27" s="1">
        <v>16.399999999999999</v>
      </c>
      <c r="G27" s="1">
        <v>36.5</v>
      </c>
      <c r="H27" s="1">
        <v>27.1</v>
      </c>
      <c r="I27" s="1">
        <f t="shared" si="3"/>
        <v>23.75</v>
      </c>
      <c r="J27" s="1">
        <f t="shared" si="1"/>
        <v>31.8</v>
      </c>
      <c r="K27" s="1">
        <f t="shared" si="2"/>
        <v>37.882352941176471</v>
      </c>
      <c r="M27" s="1">
        <v>29.8</v>
      </c>
    </row>
    <row r="28" spans="1:13" x14ac:dyDescent="0.15">
      <c r="A28" s="134">
        <v>20170919</v>
      </c>
      <c r="B28" s="134" t="s">
        <v>32</v>
      </c>
      <c r="C28" s="1">
        <v>77</v>
      </c>
      <c r="D28" s="4" t="s">
        <v>40</v>
      </c>
      <c r="E28" s="1">
        <v>14.4</v>
      </c>
      <c r="F28" s="1">
        <v>14.6</v>
      </c>
      <c r="G28" s="1">
        <v>23.9</v>
      </c>
      <c r="H28" s="1">
        <v>35.700000000000003</v>
      </c>
      <c r="I28" s="1">
        <f t="shared" si="3"/>
        <v>22.15</v>
      </c>
      <c r="J28" s="1">
        <f t="shared" si="1"/>
        <v>29.8</v>
      </c>
      <c r="K28" s="1">
        <f t="shared" si="2"/>
        <v>33.479212253829324</v>
      </c>
      <c r="M28" s="1">
        <v>30.4</v>
      </c>
    </row>
    <row r="29" spans="1:13" x14ac:dyDescent="0.15">
      <c r="A29" s="134"/>
      <c r="B29" s="134"/>
      <c r="C29" s="1">
        <v>78</v>
      </c>
      <c r="D29" s="3" t="s">
        <v>34</v>
      </c>
      <c r="E29" s="1">
        <v>15.3</v>
      </c>
      <c r="F29" s="1">
        <v>19.3</v>
      </c>
      <c r="G29" s="1">
        <v>25.5</v>
      </c>
      <c r="H29" s="1">
        <v>26.7</v>
      </c>
      <c r="I29" s="1">
        <f t="shared" si="3"/>
        <v>21.7</v>
      </c>
      <c r="J29" s="1">
        <f t="shared" si="1"/>
        <v>26.1</v>
      </c>
      <c r="K29" s="1">
        <f t="shared" si="2"/>
        <v>18.884120171673828</v>
      </c>
      <c r="M29" s="1">
        <v>30.3</v>
      </c>
    </row>
    <row r="30" spans="1:13" x14ac:dyDescent="0.15">
      <c r="A30" s="134"/>
      <c r="B30" s="134"/>
      <c r="C30" s="1">
        <v>79</v>
      </c>
      <c r="D30" s="5" t="s">
        <v>44</v>
      </c>
      <c r="E30" s="1">
        <v>12.7</v>
      </c>
      <c r="F30" s="1">
        <v>13.8</v>
      </c>
      <c r="G30" s="1">
        <v>13.3</v>
      </c>
      <c r="H30" s="1">
        <v>17.7</v>
      </c>
      <c r="I30" s="1">
        <f t="shared" si="3"/>
        <v>14.375</v>
      </c>
      <c r="J30" s="1">
        <f t="shared" si="1"/>
        <v>15.5</v>
      </c>
      <c r="K30" s="1">
        <f t="shared" si="2"/>
        <v>3.6734693877551026</v>
      </c>
      <c r="M30" s="1">
        <v>26.8</v>
      </c>
    </row>
    <row r="31" spans="1:13" x14ac:dyDescent="0.15">
      <c r="A31" s="134"/>
      <c r="B31" s="134"/>
      <c r="C31" s="1">
        <v>80</v>
      </c>
      <c r="D31" s="3" t="s">
        <v>47</v>
      </c>
      <c r="E31" s="1">
        <v>14.4</v>
      </c>
      <c r="F31" s="1">
        <v>12.2</v>
      </c>
      <c r="G31" s="1">
        <v>25.3</v>
      </c>
      <c r="H31" s="1">
        <v>24.5</v>
      </c>
      <c r="I31" s="1">
        <f t="shared" si="3"/>
        <v>19.100000000000001</v>
      </c>
      <c r="J31" s="1">
        <f t="shared" si="1"/>
        <v>24.9</v>
      </c>
      <c r="K31" s="1">
        <f t="shared" si="2"/>
        <v>22.393822393822386</v>
      </c>
      <c r="M31" s="1">
        <v>20</v>
      </c>
    </row>
    <row r="32" spans="1:13" x14ac:dyDescent="0.15">
      <c r="A32" s="134"/>
      <c r="B32" s="136" t="s">
        <v>48</v>
      </c>
      <c r="C32" s="1">
        <v>75</v>
      </c>
      <c r="D32" s="5" t="s">
        <v>22</v>
      </c>
      <c r="E32" s="1">
        <v>21.5</v>
      </c>
      <c r="F32" s="1">
        <v>24.1</v>
      </c>
      <c r="G32" s="1">
        <v>18.899999999999999</v>
      </c>
      <c r="H32" s="1">
        <v>23.5</v>
      </c>
      <c r="I32" s="1">
        <f t="shared" si="3"/>
        <v>22</v>
      </c>
      <c r="J32" s="1">
        <f t="shared" si="1"/>
        <v>21.2</v>
      </c>
      <c r="K32" s="1">
        <f t="shared" si="2"/>
        <v>-3.4782608695652204</v>
      </c>
      <c r="M32" s="1">
        <v>26.8</v>
      </c>
    </row>
    <row r="33" spans="1:13" x14ac:dyDescent="0.15">
      <c r="A33" s="134"/>
      <c r="B33" s="136"/>
      <c r="C33" s="1">
        <v>76</v>
      </c>
      <c r="D33" s="3" t="s">
        <v>34</v>
      </c>
      <c r="E33" s="1">
        <v>20.6</v>
      </c>
      <c r="F33" s="1">
        <v>18.7</v>
      </c>
      <c r="G33" s="1">
        <v>44.9</v>
      </c>
      <c r="H33" s="1">
        <v>43.5</v>
      </c>
      <c r="I33" s="1">
        <f t="shared" si="3"/>
        <v>31.924999999999997</v>
      </c>
      <c r="J33" s="1">
        <f t="shared" si="1"/>
        <v>44.2</v>
      </c>
      <c r="K33" s="1">
        <f t="shared" si="2"/>
        <v>93.881453154875743</v>
      </c>
      <c r="M33" s="1">
        <v>25.6</v>
      </c>
    </row>
    <row r="34" spans="1:13" x14ac:dyDescent="0.15">
      <c r="A34" s="134"/>
      <c r="B34" s="136"/>
      <c r="C34" s="1">
        <v>74</v>
      </c>
      <c r="D34" s="3" t="s">
        <v>34</v>
      </c>
      <c r="E34" s="1">
        <v>17</v>
      </c>
      <c r="F34" s="1">
        <v>12.2</v>
      </c>
      <c r="G34" s="1">
        <v>10.3</v>
      </c>
      <c r="H34" s="1">
        <v>21.5</v>
      </c>
      <c r="I34" s="1">
        <f t="shared" si="3"/>
        <v>15.25</v>
      </c>
      <c r="J34" s="1">
        <f t="shared" si="1"/>
        <v>15.9</v>
      </c>
      <c r="K34" s="1">
        <f t="shared" si="2"/>
        <v>2.1848739495798331</v>
      </c>
      <c r="M34" s="1">
        <v>25.6</v>
      </c>
    </row>
    <row r="35" spans="1:13" x14ac:dyDescent="0.15">
      <c r="A35" s="134"/>
      <c r="B35" s="136"/>
      <c r="C35" s="1">
        <v>73</v>
      </c>
      <c r="D35" s="3" t="s">
        <v>47</v>
      </c>
      <c r="E35" s="1">
        <v>19.8</v>
      </c>
      <c r="F35" s="1">
        <v>12.2</v>
      </c>
      <c r="G35" s="1">
        <v>31.8</v>
      </c>
      <c r="H35" s="1">
        <v>39.799999999999997</v>
      </c>
      <c r="I35" s="1">
        <f t="shared" si="3"/>
        <v>25.9</v>
      </c>
      <c r="J35" s="1">
        <f t="shared" si="1"/>
        <v>35.799999999999997</v>
      </c>
      <c r="K35" s="1">
        <f t="shared" si="2"/>
        <v>51.832460732984288</v>
      </c>
      <c r="M35" s="1">
        <v>25.6</v>
      </c>
    </row>
  </sheetData>
  <mergeCells count="11">
    <mergeCell ref="A17:A27"/>
    <mergeCell ref="B17:B22"/>
    <mergeCell ref="B23:B27"/>
    <mergeCell ref="A28:A35"/>
    <mergeCell ref="B28:B31"/>
    <mergeCell ref="B32:B35"/>
    <mergeCell ref="E6:F6"/>
    <mergeCell ref="G6:H6"/>
    <mergeCell ref="A7:A16"/>
    <mergeCell ref="B7:B12"/>
    <mergeCell ref="B13:B16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2de- MOR-KI oft locomotor</vt:lpstr>
      <vt:lpstr>2f-MOR-KI s.c. tail immersion</vt:lpstr>
      <vt:lpstr>2g-MOR-KI s.c. hot plate</vt:lpstr>
      <vt:lpstr>2h-MOR-KI HE formalin</vt:lpstr>
      <vt:lpstr>2i-MOR-KI Hargreaves</vt:lpstr>
      <vt:lpstr>2j-MOR-KI von-Frey up and down</vt:lpstr>
      <vt:lpstr>2mn-nestinki oft</vt:lpstr>
      <vt:lpstr>2o-nestinki s.c. tail immersion</vt:lpstr>
      <vt:lpstr>2p-nestinki s.c. hot plate</vt:lpstr>
      <vt:lpstr>2-s1b nestin ki DAB summary</vt:lpstr>
      <vt:lpstr>wt4-122</vt:lpstr>
      <vt:lpstr>nestinki-122</vt:lpstr>
      <vt:lpstr>wt4-130</vt:lpstr>
      <vt:lpstr>nestinki-130</vt:lpstr>
      <vt:lpstr>wt5-123</vt:lpstr>
      <vt:lpstr>nestinki-123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XYZ</dc:creator>
  <cp:lastModifiedBy>XYZ</cp:lastModifiedBy>
  <dcterms:created xsi:type="dcterms:W3CDTF">2020-04-18T09:44:29Z</dcterms:created>
  <dcterms:modified xsi:type="dcterms:W3CDTF">2020-04-18T13:49:47Z</dcterms:modified>
</cp:coreProperties>
</file>