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I\figure 201910\202004 ai figure\data\"/>
    </mc:Choice>
  </mc:AlternateContent>
  <bookViews>
    <workbookView xWindow="0" yWindow="0" windowWidth="21570" windowHeight="8145" firstSheet="21" activeTab="23"/>
  </bookViews>
  <sheets>
    <sheet name="3c-DAB vglut2ki summary" sheetId="2" r:id="rId1"/>
    <sheet name="DAB wt2-170" sheetId="3" r:id="rId2"/>
    <sheet name="DAB vglut2ki-170" sheetId="4" r:id="rId3"/>
    <sheet name="DAB wt6-164" sheetId="5" r:id="rId4"/>
    <sheet name="DAB vglut2ki-164" sheetId="6" r:id="rId5"/>
    <sheet name="DAB wt3-175" sheetId="7" r:id="rId6"/>
    <sheet name="DAB vglut2ki-175" sheetId="8" r:id="rId7"/>
    <sheet name="3d-vglut2ki s.c. tail immersion" sheetId="14" r:id="rId8"/>
    <sheet name="3e-vglut2ki s.c. hot plate" sheetId="15" r:id="rId9"/>
    <sheet name="3f-vglut2KI von frey s.c. m" sheetId="13" r:id="rId10"/>
    <sheet name="3gh-Vglut2-cre MOR-KI formalin" sheetId="1" r:id="rId11"/>
    <sheet name="3i-vglut2ki Hargreaves morphine" sheetId="9" r:id="rId12"/>
    <sheet name="3j-vglut2ki von-Frey morphine" sheetId="10" r:id="rId13"/>
    <sheet name="3k-vglut2ki Hargreaves" sheetId="11" r:id="rId14"/>
    <sheet name="3l-vglut2ki vonFrey up and down" sheetId="12" r:id="rId15"/>
    <sheet name="3-s1c" sheetId="16" r:id="rId16"/>
    <sheet name="3-s1d" sheetId="17" r:id="rId17"/>
    <sheet name="3-s1e" sheetId="18" r:id="rId18"/>
    <sheet name="3-s1hi" sheetId="19" r:id="rId19"/>
    <sheet name="3-s2c vglut2flx s.c. tail immer" sheetId="21" r:id="rId20"/>
    <sheet name="3-s2d vglut2flx s.c. hot plate" sheetId="22" r:id="rId21"/>
    <sheet name="3-s2e vglut2flx s.c. von frey" sheetId="23" r:id="rId22"/>
    <sheet name="3-s2f vglut2flx Hargreaves" sheetId="24" r:id="rId23"/>
    <sheet name="3-s2g vglut2flx von-Frey" sheetId="25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2" i="25" l="1"/>
  <c r="BM52" i="25"/>
  <c r="BI52" i="25"/>
  <c r="BF52" i="25"/>
  <c r="BB52" i="25"/>
  <c r="AY52" i="25"/>
  <c r="AU52" i="25"/>
  <c r="AR52" i="25"/>
  <c r="AM52" i="25"/>
  <c r="AJ52" i="25"/>
  <c r="AE52" i="25"/>
  <c r="AB52" i="25"/>
  <c r="X52" i="25"/>
  <c r="U52" i="25"/>
  <c r="Q52" i="25"/>
  <c r="N52" i="25"/>
  <c r="J52" i="25"/>
  <c r="G52" i="25"/>
  <c r="BP41" i="25"/>
  <c r="BM41" i="25"/>
  <c r="BI41" i="25"/>
  <c r="BF41" i="25"/>
  <c r="BB41" i="25"/>
  <c r="AY41" i="25"/>
  <c r="AU41" i="25"/>
  <c r="AR41" i="25"/>
  <c r="AM41" i="25"/>
  <c r="AJ41" i="25"/>
  <c r="AE41" i="25"/>
  <c r="AB41" i="25"/>
  <c r="X41" i="25"/>
  <c r="U41" i="25"/>
  <c r="Q41" i="25"/>
  <c r="N41" i="25"/>
  <c r="J41" i="25"/>
  <c r="G41" i="25"/>
  <c r="CZ51" i="24"/>
  <c r="CY51" i="24"/>
  <c r="CO51" i="24"/>
  <c r="CN51" i="24"/>
  <c r="CD51" i="24"/>
  <c r="CC51" i="24"/>
  <c r="BR51" i="24"/>
  <c r="BQ51" i="24"/>
  <c r="BG51" i="24"/>
  <c r="BF51" i="24"/>
  <c r="AU51" i="24"/>
  <c r="AT51" i="24"/>
  <c r="AJ51" i="24"/>
  <c r="AI51" i="24"/>
  <c r="Y51" i="24"/>
  <c r="X51" i="24"/>
  <c r="N51" i="24"/>
  <c r="M51" i="24"/>
  <c r="CZ50" i="24"/>
  <c r="CY50" i="24"/>
  <c r="CO50" i="24"/>
  <c r="CN50" i="24"/>
  <c r="CD50" i="24"/>
  <c r="CC50" i="24"/>
  <c r="BR50" i="24"/>
  <c r="BQ50" i="24"/>
  <c r="BG50" i="24"/>
  <c r="BF50" i="24"/>
  <c r="AU50" i="24"/>
  <c r="AT50" i="24"/>
  <c r="AJ50" i="24"/>
  <c r="AI50" i="24"/>
  <c r="Y50" i="24"/>
  <c r="X50" i="24"/>
  <c r="N50" i="24"/>
  <c r="M50" i="24"/>
  <c r="CZ49" i="24"/>
  <c r="CY49" i="24"/>
  <c r="CO49" i="24"/>
  <c r="CN49" i="24"/>
  <c r="CD49" i="24"/>
  <c r="CC49" i="24"/>
  <c r="BR49" i="24"/>
  <c r="BQ49" i="24"/>
  <c r="BG49" i="24"/>
  <c r="BF49" i="24"/>
  <c r="AU49" i="24"/>
  <c r="AT49" i="24"/>
  <c r="AJ49" i="24"/>
  <c r="AI49" i="24"/>
  <c r="Y49" i="24"/>
  <c r="X49" i="24"/>
  <c r="N49" i="24"/>
  <c r="M49" i="24"/>
  <c r="CZ48" i="24"/>
  <c r="CY48" i="24"/>
  <c r="CO48" i="24"/>
  <c r="CN48" i="24"/>
  <c r="CD48" i="24"/>
  <c r="CC48" i="24"/>
  <c r="BR48" i="24"/>
  <c r="BQ48" i="24"/>
  <c r="BG48" i="24"/>
  <c r="BF48" i="24"/>
  <c r="AU48" i="24"/>
  <c r="AT48" i="24"/>
  <c r="AJ48" i="24"/>
  <c r="AI48" i="24"/>
  <c r="Y48" i="24"/>
  <c r="X48" i="24"/>
  <c r="N48" i="24"/>
  <c r="M48" i="24"/>
  <c r="CZ47" i="24"/>
  <c r="CY47" i="24"/>
  <c r="CO47" i="24"/>
  <c r="CN47" i="24"/>
  <c r="CD47" i="24"/>
  <c r="CC47" i="24"/>
  <c r="BR47" i="24"/>
  <c r="BQ47" i="24"/>
  <c r="BG47" i="24"/>
  <c r="BF47" i="24"/>
  <c r="AU47" i="24"/>
  <c r="AT47" i="24"/>
  <c r="AJ47" i="24"/>
  <c r="AI47" i="24"/>
  <c r="Y47" i="24"/>
  <c r="X47" i="24"/>
  <c r="N47" i="24"/>
  <c r="M47" i="24"/>
  <c r="CZ46" i="24"/>
  <c r="CY46" i="24"/>
  <c r="CO46" i="24"/>
  <c r="CN46" i="24"/>
  <c r="CD46" i="24"/>
  <c r="CC46" i="24"/>
  <c r="BR46" i="24"/>
  <c r="BQ46" i="24"/>
  <c r="BG46" i="24"/>
  <c r="BF46" i="24"/>
  <c r="AU46" i="24"/>
  <c r="AT46" i="24"/>
  <c r="AJ46" i="24"/>
  <c r="AI46" i="24"/>
  <c r="Y46" i="24"/>
  <c r="X46" i="24"/>
  <c r="N46" i="24"/>
  <c r="M46" i="24"/>
  <c r="CZ45" i="24"/>
  <c r="CY45" i="24"/>
  <c r="CO45" i="24"/>
  <c r="CN45" i="24"/>
  <c r="CD45" i="24"/>
  <c r="CC45" i="24"/>
  <c r="BR45" i="24"/>
  <c r="BQ45" i="24"/>
  <c r="BG45" i="24"/>
  <c r="BF45" i="24"/>
  <c r="AU45" i="24"/>
  <c r="AT45" i="24"/>
  <c r="AJ45" i="24"/>
  <c r="AI45" i="24"/>
  <c r="Y45" i="24"/>
  <c r="X45" i="24"/>
  <c r="N45" i="24"/>
  <c r="M45" i="24"/>
  <c r="CZ44" i="24"/>
  <c r="CY44" i="24"/>
  <c r="CO44" i="24"/>
  <c r="CN44" i="24"/>
  <c r="CD44" i="24"/>
  <c r="CC44" i="24"/>
  <c r="BR44" i="24"/>
  <c r="BQ44" i="24"/>
  <c r="BG44" i="24"/>
  <c r="BF44" i="24"/>
  <c r="AU44" i="24"/>
  <c r="AT44" i="24"/>
  <c r="AJ44" i="24"/>
  <c r="AI44" i="24"/>
  <c r="Y44" i="24"/>
  <c r="X44" i="24"/>
  <c r="N44" i="24"/>
  <c r="M44" i="24"/>
  <c r="CZ43" i="24"/>
  <c r="CY43" i="24"/>
  <c r="CO43" i="24"/>
  <c r="CN43" i="24"/>
  <c r="CD43" i="24"/>
  <c r="CC43" i="24"/>
  <c r="BR43" i="24"/>
  <c r="BQ43" i="24"/>
  <c r="BG43" i="24"/>
  <c r="BF43" i="24"/>
  <c r="AU43" i="24"/>
  <c r="AT43" i="24"/>
  <c r="AJ43" i="24"/>
  <c r="AI43" i="24"/>
  <c r="Y43" i="24"/>
  <c r="X43" i="24"/>
  <c r="N43" i="24"/>
  <c r="M43" i="24"/>
  <c r="CZ42" i="24"/>
  <c r="CZ52" i="24" s="1"/>
  <c r="CY42" i="24"/>
  <c r="CY52" i="24" s="1"/>
  <c r="CO42" i="24"/>
  <c r="CO52" i="24" s="1"/>
  <c r="CN42" i="24"/>
  <c r="CN52" i="24" s="1"/>
  <c r="CD42" i="24"/>
  <c r="CD52" i="24" s="1"/>
  <c r="CC42" i="24"/>
  <c r="CC52" i="24" s="1"/>
  <c r="BR42" i="24"/>
  <c r="BR52" i="24" s="1"/>
  <c r="BQ42" i="24"/>
  <c r="BQ52" i="24" s="1"/>
  <c r="BG42" i="24"/>
  <c r="BG52" i="24" s="1"/>
  <c r="BF42" i="24"/>
  <c r="BF52" i="24" s="1"/>
  <c r="AU42" i="24"/>
  <c r="AU52" i="24" s="1"/>
  <c r="AT42" i="24"/>
  <c r="AT52" i="24" s="1"/>
  <c r="AJ42" i="24"/>
  <c r="AJ52" i="24" s="1"/>
  <c r="AI42" i="24"/>
  <c r="AI52" i="24" s="1"/>
  <c r="Y42" i="24"/>
  <c r="Y52" i="24" s="1"/>
  <c r="X42" i="24"/>
  <c r="X52" i="24" s="1"/>
  <c r="N42" i="24"/>
  <c r="N52" i="24" s="1"/>
  <c r="M42" i="24"/>
  <c r="M52" i="24" s="1"/>
  <c r="CZ40" i="24"/>
  <c r="CY40" i="24"/>
  <c r="CO40" i="24"/>
  <c r="CN40" i="24"/>
  <c r="CD40" i="24"/>
  <c r="CC40" i="24"/>
  <c r="BR40" i="24"/>
  <c r="BQ40" i="24"/>
  <c r="BG40" i="24"/>
  <c r="BF40" i="24"/>
  <c r="AU40" i="24"/>
  <c r="AT40" i="24"/>
  <c r="AJ40" i="24"/>
  <c r="AI40" i="24"/>
  <c r="Y40" i="24"/>
  <c r="X40" i="24"/>
  <c r="N40" i="24"/>
  <c r="M40" i="24"/>
  <c r="CZ39" i="24"/>
  <c r="CY39" i="24"/>
  <c r="CO39" i="24"/>
  <c r="CN39" i="24"/>
  <c r="CD39" i="24"/>
  <c r="CC39" i="24"/>
  <c r="BR39" i="24"/>
  <c r="BQ39" i="24"/>
  <c r="BG39" i="24"/>
  <c r="BF39" i="24"/>
  <c r="AU39" i="24"/>
  <c r="AT39" i="24"/>
  <c r="AJ39" i="24"/>
  <c r="AI39" i="24"/>
  <c r="Y39" i="24"/>
  <c r="X39" i="24"/>
  <c r="N39" i="24"/>
  <c r="M39" i="24"/>
  <c r="CZ38" i="24"/>
  <c r="CY38" i="24"/>
  <c r="CO38" i="24"/>
  <c r="CN38" i="24"/>
  <c r="CD38" i="24"/>
  <c r="CC38" i="24"/>
  <c r="BR38" i="24"/>
  <c r="BQ38" i="24"/>
  <c r="BG38" i="24"/>
  <c r="BF38" i="24"/>
  <c r="AU38" i="24"/>
  <c r="AT38" i="24"/>
  <c r="AJ38" i="24"/>
  <c r="AI38" i="24"/>
  <c r="Y38" i="24"/>
  <c r="X38" i="24"/>
  <c r="N38" i="24"/>
  <c r="M38" i="24"/>
  <c r="CZ37" i="24"/>
  <c r="CY37" i="24"/>
  <c r="CO37" i="24"/>
  <c r="CN37" i="24"/>
  <c r="CD37" i="24"/>
  <c r="CC37" i="24"/>
  <c r="BR37" i="24"/>
  <c r="BQ37" i="24"/>
  <c r="BG37" i="24"/>
  <c r="BF37" i="24"/>
  <c r="AU37" i="24"/>
  <c r="AT37" i="24"/>
  <c r="AJ37" i="24"/>
  <c r="AI37" i="24"/>
  <c r="Y37" i="24"/>
  <c r="X37" i="24"/>
  <c r="N37" i="24"/>
  <c r="M37" i="24"/>
  <c r="CZ36" i="24"/>
  <c r="CY36" i="24"/>
  <c r="CO36" i="24"/>
  <c r="CN36" i="24"/>
  <c r="CD36" i="24"/>
  <c r="CC36" i="24"/>
  <c r="BR36" i="24"/>
  <c r="BQ36" i="24"/>
  <c r="BG36" i="24"/>
  <c r="BF36" i="24"/>
  <c r="AU36" i="24"/>
  <c r="AT36" i="24"/>
  <c r="AJ36" i="24"/>
  <c r="AI36" i="24"/>
  <c r="Y36" i="24"/>
  <c r="X36" i="24"/>
  <c r="N36" i="24"/>
  <c r="M36" i="24"/>
  <c r="CZ35" i="24"/>
  <c r="CY35" i="24"/>
  <c r="CO35" i="24"/>
  <c r="CN35" i="24"/>
  <c r="CD35" i="24"/>
  <c r="CC35" i="24"/>
  <c r="BR35" i="24"/>
  <c r="BQ35" i="24"/>
  <c r="BG35" i="24"/>
  <c r="BF35" i="24"/>
  <c r="AU35" i="24"/>
  <c r="AT35" i="24"/>
  <c r="AJ35" i="24"/>
  <c r="AI35" i="24"/>
  <c r="Y35" i="24"/>
  <c r="X35" i="24"/>
  <c r="N35" i="24"/>
  <c r="M35" i="24"/>
  <c r="CZ34" i="24"/>
  <c r="CY34" i="24"/>
  <c r="CO34" i="24"/>
  <c r="CN34" i="24"/>
  <c r="CD34" i="24"/>
  <c r="CC34" i="24"/>
  <c r="BR34" i="24"/>
  <c r="BQ34" i="24"/>
  <c r="BG34" i="24"/>
  <c r="BF34" i="24"/>
  <c r="AU34" i="24"/>
  <c r="AT34" i="24"/>
  <c r="AJ34" i="24"/>
  <c r="AI34" i="24"/>
  <c r="Y34" i="24"/>
  <c r="X34" i="24"/>
  <c r="N34" i="24"/>
  <c r="M34" i="24"/>
  <c r="CZ33" i="24"/>
  <c r="CY33" i="24"/>
  <c r="CO33" i="24"/>
  <c r="CN33" i="24"/>
  <c r="CD33" i="24"/>
  <c r="CC33" i="24"/>
  <c r="BR33" i="24"/>
  <c r="BQ33" i="24"/>
  <c r="BG33" i="24"/>
  <c r="BF33" i="24"/>
  <c r="AU33" i="24"/>
  <c r="AT33" i="24"/>
  <c r="AJ33" i="24"/>
  <c r="AI33" i="24"/>
  <c r="Y33" i="24"/>
  <c r="X33" i="24"/>
  <c r="N33" i="24"/>
  <c r="M33" i="24"/>
  <c r="CZ32" i="24"/>
  <c r="CY32" i="24"/>
  <c r="CO32" i="24"/>
  <c r="CN32" i="24"/>
  <c r="CD32" i="24"/>
  <c r="CC32" i="24"/>
  <c r="BR32" i="24"/>
  <c r="BQ32" i="24"/>
  <c r="BG32" i="24"/>
  <c r="BF32" i="24"/>
  <c r="AU32" i="24"/>
  <c r="AT32" i="24"/>
  <c r="AJ32" i="24"/>
  <c r="AI32" i="24"/>
  <c r="Y32" i="24"/>
  <c r="X32" i="24"/>
  <c r="N32" i="24"/>
  <c r="M32" i="24"/>
  <c r="CZ31" i="24"/>
  <c r="CZ41" i="24" s="1"/>
  <c r="CY31" i="24"/>
  <c r="CY41" i="24" s="1"/>
  <c r="CO31" i="24"/>
  <c r="CO41" i="24" s="1"/>
  <c r="CN31" i="24"/>
  <c r="CN41" i="24" s="1"/>
  <c r="CD31" i="24"/>
  <c r="CD41" i="24" s="1"/>
  <c r="CC31" i="24"/>
  <c r="CC41" i="24" s="1"/>
  <c r="BR31" i="24"/>
  <c r="BR41" i="24" s="1"/>
  <c r="BQ31" i="24"/>
  <c r="BQ41" i="24" s="1"/>
  <c r="BG31" i="24"/>
  <c r="BG41" i="24" s="1"/>
  <c r="BF31" i="24"/>
  <c r="BF41" i="24" s="1"/>
  <c r="AU31" i="24"/>
  <c r="AU41" i="24" s="1"/>
  <c r="AT31" i="24"/>
  <c r="AT41" i="24" s="1"/>
  <c r="AJ31" i="24"/>
  <c r="AJ41" i="24" s="1"/>
  <c r="AI31" i="24"/>
  <c r="AI41" i="24" s="1"/>
  <c r="Y31" i="24"/>
  <c r="Y41" i="24" s="1"/>
  <c r="X31" i="24"/>
  <c r="X41" i="24" s="1"/>
  <c r="N31" i="24"/>
  <c r="N41" i="24" s="1"/>
  <c r="M31" i="24"/>
  <c r="M41" i="24" s="1"/>
  <c r="CZ24" i="24"/>
  <c r="CY24" i="24"/>
  <c r="CO24" i="24"/>
  <c r="CN24" i="24"/>
  <c r="CD24" i="24"/>
  <c r="CC24" i="24"/>
  <c r="BR24" i="24"/>
  <c r="BQ24" i="24"/>
  <c r="BG24" i="24"/>
  <c r="BF24" i="24"/>
  <c r="AU24" i="24"/>
  <c r="AT24" i="24"/>
  <c r="AJ24" i="24"/>
  <c r="AI24" i="24"/>
  <c r="Y24" i="24"/>
  <c r="X24" i="24"/>
  <c r="N24" i="24"/>
  <c r="M24" i="24"/>
  <c r="CZ23" i="24"/>
  <c r="CY23" i="24"/>
  <c r="CO23" i="24"/>
  <c r="CN23" i="24"/>
  <c r="CD23" i="24"/>
  <c r="CC23" i="24"/>
  <c r="BR23" i="24"/>
  <c r="BQ23" i="24"/>
  <c r="BG23" i="24"/>
  <c r="BF23" i="24"/>
  <c r="AU23" i="24"/>
  <c r="AT23" i="24"/>
  <c r="AJ23" i="24"/>
  <c r="AI23" i="24"/>
  <c r="Y23" i="24"/>
  <c r="X23" i="24"/>
  <c r="N23" i="24"/>
  <c r="M23" i="24"/>
  <c r="CZ22" i="24"/>
  <c r="CY22" i="24"/>
  <c r="CO22" i="24"/>
  <c r="CN22" i="24"/>
  <c r="CD22" i="24"/>
  <c r="CC22" i="24"/>
  <c r="BR22" i="24"/>
  <c r="BQ22" i="24"/>
  <c r="BG22" i="24"/>
  <c r="BF22" i="24"/>
  <c r="AU22" i="24"/>
  <c r="AT22" i="24"/>
  <c r="AJ22" i="24"/>
  <c r="AI22" i="24"/>
  <c r="Y22" i="24"/>
  <c r="X22" i="24"/>
  <c r="N22" i="24"/>
  <c r="M22" i="24"/>
  <c r="CZ21" i="24"/>
  <c r="CY21" i="24"/>
  <c r="CO21" i="24"/>
  <c r="CN21" i="24"/>
  <c r="CD21" i="24"/>
  <c r="CC21" i="24"/>
  <c r="BR21" i="24"/>
  <c r="BQ21" i="24"/>
  <c r="BG21" i="24"/>
  <c r="BF21" i="24"/>
  <c r="AU21" i="24"/>
  <c r="AT21" i="24"/>
  <c r="AJ21" i="24"/>
  <c r="AI21" i="24"/>
  <c r="Y21" i="24"/>
  <c r="X21" i="24"/>
  <c r="N21" i="24"/>
  <c r="M21" i="24"/>
  <c r="CZ20" i="24"/>
  <c r="CY20" i="24"/>
  <c r="CO20" i="24"/>
  <c r="CN20" i="24"/>
  <c r="CD20" i="24"/>
  <c r="CC20" i="24"/>
  <c r="BR20" i="24"/>
  <c r="BQ20" i="24"/>
  <c r="BG20" i="24"/>
  <c r="BF20" i="24"/>
  <c r="AU20" i="24"/>
  <c r="AT20" i="24"/>
  <c r="AJ20" i="24"/>
  <c r="AI20" i="24"/>
  <c r="Y20" i="24"/>
  <c r="X20" i="24"/>
  <c r="N20" i="24"/>
  <c r="M20" i="24"/>
  <c r="CZ19" i="24"/>
  <c r="CY19" i="24"/>
  <c r="CO19" i="24"/>
  <c r="CN19" i="24"/>
  <c r="CD19" i="24"/>
  <c r="CC19" i="24"/>
  <c r="BR19" i="24"/>
  <c r="BQ19" i="24"/>
  <c r="BG19" i="24"/>
  <c r="BF19" i="24"/>
  <c r="AU19" i="24"/>
  <c r="AT19" i="24"/>
  <c r="AJ19" i="24"/>
  <c r="AI19" i="24"/>
  <c r="Y19" i="24"/>
  <c r="X19" i="24"/>
  <c r="N19" i="24"/>
  <c r="M19" i="24"/>
  <c r="CZ18" i="24"/>
  <c r="CY18" i="24"/>
  <c r="CO18" i="24"/>
  <c r="CN18" i="24"/>
  <c r="CD18" i="24"/>
  <c r="CC18" i="24"/>
  <c r="BR18" i="24"/>
  <c r="BQ18" i="24"/>
  <c r="BG18" i="24"/>
  <c r="BF18" i="24"/>
  <c r="AU18" i="24"/>
  <c r="AT18" i="24"/>
  <c r="AJ18" i="24"/>
  <c r="AI18" i="24"/>
  <c r="Y18" i="24"/>
  <c r="X18" i="24"/>
  <c r="N18" i="24"/>
  <c r="M18" i="24"/>
  <c r="CZ17" i="24"/>
  <c r="CY17" i="24"/>
  <c r="CO17" i="24"/>
  <c r="CN17" i="24"/>
  <c r="CD17" i="24"/>
  <c r="CC17" i="24"/>
  <c r="BR17" i="24"/>
  <c r="BQ17" i="24"/>
  <c r="BG17" i="24"/>
  <c r="BF17" i="24"/>
  <c r="AU17" i="24"/>
  <c r="AT17" i="24"/>
  <c r="AJ17" i="24"/>
  <c r="AI17" i="24"/>
  <c r="Y17" i="24"/>
  <c r="X17" i="24"/>
  <c r="N17" i="24"/>
  <c r="M17" i="24"/>
  <c r="CZ16" i="24"/>
  <c r="CY16" i="24"/>
  <c r="CO16" i="24"/>
  <c r="CN16" i="24"/>
  <c r="CD16" i="24"/>
  <c r="CC16" i="24"/>
  <c r="BR16" i="24"/>
  <c r="BQ16" i="24"/>
  <c r="BG16" i="24"/>
  <c r="BF16" i="24"/>
  <c r="AU16" i="24"/>
  <c r="AT16" i="24"/>
  <c r="AJ16" i="24"/>
  <c r="AI16" i="24"/>
  <c r="Y16" i="24"/>
  <c r="X16" i="24"/>
  <c r="N16" i="24"/>
  <c r="M16" i="24"/>
  <c r="CZ15" i="24"/>
  <c r="CY15" i="24"/>
  <c r="CO15" i="24"/>
  <c r="CN15" i="24"/>
  <c r="CD15" i="24"/>
  <c r="CC15" i="24"/>
  <c r="BR15" i="24"/>
  <c r="BQ15" i="24"/>
  <c r="BG15" i="24"/>
  <c r="BF15" i="24"/>
  <c r="AU15" i="24"/>
  <c r="AT15" i="24"/>
  <c r="AJ15" i="24"/>
  <c r="AI15" i="24"/>
  <c r="Y15" i="24"/>
  <c r="X15" i="24"/>
  <c r="N15" i="24"/>
  <c r="M15" i="24"/>
  <c r="CZ14" i="24"/>
  <c r="CY14" i="24"/>
  <c r="CO14" i="24"/>
  <c r="CN14" i="24"/>
  <c r="CD14" i="24"/>
  <c r="CC14" i="24"/>
  <c r="BR14" i="24"/>
  <c r="BQ14" i="24"/>
  <c r="BG14" i="24"/>
  <c r="BF14" i="24"/>
  <c r="AU14" i="24"/>
  <c r="AT14" i="24"/>
  <c r="AJ14" i="24"/>
  <c r="AI14" i="24"/>
  <c r="Y14" i="24"/>
  <c r="X14" i="24"/>
  <c r="N14" i="24"/>
  <c r="M14" i="24"/>
  <c r="CZ13" i="24"/>
  <c r="CY13" i="24"/>
  <c r="CO13" i="24"/>
  <c r="CN13" i="24"/>
  <c r="CD13" i="24"/>
  <c r="CC13" i="24"/>
  <c r="BR13" i="24"/>
  <c r="BQ13" i="24"/>
  <c r="BG13" i="24"/>
  <c r="BF13" i="24"/>
  <c r="AU13" i="24"/>
  <c r="AT13" i="24"/>
  <c r="AJ13" i="24"/>
  <c r="AI13" i="24"/>
  <c r="Y13" i="24"/>
  <c r="X13" i="24"/>
  <c r="N13" i="24"/>
  <c r="M13" i="24"/>
  <c r="CZ12" i="24"/>
  <c r="CY12" i="24"/>
  <c r="CO12" i="24"/>
  <c r="CN12" i="24"/>
  <c r="CD12" i="24"/>
  <c r="CC12" i="24"/>
  <c r="BR12" i="24"/>
  <c r="BQ12" i="24"/>
  <c r="BG12" i="24"/>
  <c r="BF12" i="24"/>
  <c r="AU12" i="24"/>
  <c r="AT12" i="24"/>
  <c r="AJ12" i="24"/>
  <c r="AI12" i="24"/>
  <c r="Y12" i="24"/>
  <c r="X12" i="24"/>
  <c r="N12" i="24"/>
  <c r="M12" i="24"/>
  <c r="CZ11" i="24"/>
  <c r="CY11" i="24"/>
  <c r="CO11" i="24"/>
  <c r="CN11" i="24"/>
  <c r="CD11" i="24"/>
  <c r="CC11" i="24"/>
  <c r="BR11" i="24"/>
  <c r="BQ11" i="24"/>
  <c r="BG11" i="24"/>
  <c r="BF11" i="24"/>
  <c r="AU11" i="24"/>
  <c r="AT11" i="24"/>
  <c r="AJ11" i="24"/>
  <c r="AI11" i="24"/>
  <c r="Y11" i="24"/>
  <c r="X11" i="24"/>
  <c r="N11" i="24"/>
  <c r="M11" i="24"/>
  <c r="CZ10" i="24"/>
  <c r="CY10" i="24"/>
  <c r="CO10" i="24"/>
  <c r="CN10" i="24"/>
  <c r="CD10" i="24"/>
  <c r="CC10" i="24"/>
  <c r="BR10" i="24"/>
  <c r="BQ10" i="24"/>
  <c r="BG10" i="24"/>
  <c r="BF10" i="24"/>
  <c r="AU10" i="24"/>
  <c r="AT10" i="24"/>
  <c r="AJ10" i="24"/>
  <c r="AI10" i="24"/>
  <c r="Y10" i="24"/>
  <c r="X10" i="24"/>
  <c r="N10" i="24"/>
  <c r="M10" i="24"/>
  <c r="CZ9" i="24"/>
  <c r="CY9" i="24"/>
  <c r="CO9" i="24"/>
  <c r="CN9" i="24"/>
  <c r="CD9" i="24"/>
  <c r="CC9" i="24"/>
  <c r="BR9" i="24"/>
  <c r="BQ9" i="24"/>
  <c r="BG9" i="24"/>
  <c r="BF9" i="24"/>
  <c r="AU9" i="24"/>
  <c r="AT9" i="24"/>
  <c r="AJ9" i="24"/>
  <c r="AI9" i="24"/>
  <c r="Y9" i="24"/>
  <c r="X9" i="24"/>
  <c r="N9" i="24"/>
  <c r="M9" i="24"/>
  <c r="CZ8" i="24"/>
  <c r="CY8" i="24"/>
  <c r="CO8" i="24"/>
  <c r="CN8" i="24"/>
  <c r="CD8" i="24"/>
  <c r="CC8" i="24"/>
  <c r="BR8" i="24"/>
  <c r="BQ8" i="24"/>
  <c r="BG8" i="24"/>
  <c r="BF8" i="24"/>
  <c r="AU8" i="24"/>
  <c r="AT8" i="24"/>
  <c r="AJ8" i="24"/>
  <c r="AI8" i="24"/>
  <c r="Y8" i="24"/>
  <c r="X8" i="24"/>
  <c r="N8" i="24"/>
  <c r="M8" i="24"/>
  <c r="CZ7" i="24"/>
  <c r="CY7" i="24"/>
  <c r="CO7" i="24"/>
  <c r="CN7" i="24"/>
  <c r="CD7" i="24"/>
  <c r="CC7" i="24"/>
  <c r="BR7" i="24"/>
  <c r="BQ7" i="24"/>
  <c r="BG7" i="24"/>
  <c r="BF7" i="24"/>
  <c r="AU7" i="24"/>
  <c r="AT7" i="24"/>
  <c r="AJ7" i="24"/>
  <c r="AI7" i="24"/>
  <c r="Y7" i="24"/>
  <c r="X7" i="24"/>
  <c r="N7" i="24"/>
  <c r="M7" i="24"/>
  <c r="CZ6" i="24"/>
  <c r="CY6" i="24"/>
  <c r="CO6" i="24"/>
  <c r="CN6" i="24"/>
  <c r="CD6" i="24"/>
  <c r="CC6" i="24"/>
  <c r="BR6" i="24"/>
  <c r="BQ6" i="24"/>
  <c r="BG6" i="24"/>
  <c r="BF6" i="24"/>
  <c r="AU6" i="24"/>
  <c r="AT6" i="24"/>
  <c r="AJ6" i="24"/>
  <c r="AI6" i="24"/>
  <c r="Y6" i="24"/>
  <c r="X6" i="24"/>
  <c r="N6" i="24"/>
  <c r="M6" i="24"/>
  <c r="CZ5" i="24"/>
  <c r="CY5" i="24"/>
  <c r="CO5" i="24"/>
  <c r="CN5" i="24"/>
  <c r="CD5" i="24"/>
  <c r="CC5" i="24"/>
  <c r="BR5" i="24"/>
  <c r="BQ5" i="24"/>
  <c r="BG5" i="24"/>
  <c r="BF5" i="24"/>
  <c r="AU5" i="24"/>
  <c r="AT5" i="24"/>
  <c r="AJ5" i="24"/>
  <c r="AI5" i="24"/>
  <c r="Y5" i="24"/>
  <c r="X5" i="24"/>
  <c r="N5" i="24"/>
  <c r="M5" i="24"/>
  <c r="K67" i="22" l="1"/>
  <c r="G67" i="22"/>
  <c r="M65" i="22"/>
  <c r="I65" i="22"/>
  <c r="L64" i="22"/>
  <c r="H64" i="22"/>
  <c r="K63" i="22"/>
  <c r="G63" i="22"/>
  <c r="M61" i="22"/>
  <c r="I61" i="22"/>
  <c r="L60" i="22"/>
  <c r="H60" i="22"/>
  <c r="K59" i="22"/>
  <c r="G59" i="22"/>
  <c r="M57" i="22"/>
  <c r="I57" i="22"/>
  <c r="L56" i="22"/>
  <c r="H56" i="22"/>
  <c r="K55" i="22"/>
  <c r="G55" i="22"/>
  <c r="M53" i="22"/>
  <c r="I53" i="22"/>
  <c r="L52" i="22"/>
  <c r="H52" i="22"/>
  <c r="K51" i="22"/>
  <c r="G51" i="22"/>
  <c r="M49" i="22"/>
  <c r="I49" i="22"/>
  <c r="L48" i="22"/>
  <c r="H48" i="22"/>
  <c r="K47" i="22"/>
  <c r="G47" i="22"/>
  <c r="M45" i="22"/>
  <c r="I45" i="22"/>
  <c r="L44" i="22"/>
  <c r="H44" i="22"/>
  <c r="K43" i="22"/>
  <c r="G43" i="22"/>
  <c r="M41" i="22"/>
  <c r="I41" i="22"/>
  <c r="L40" i="22"/>
  <c r="H40" i="22"/>
  <c r="K39" i="22"/>
  <c r="G39" i="22"/>
  <c r="M37" i="22"/>
  <c r="I37" i="22"/>
  <c r="F34" i="22"/>
  <c r="M67" i="22" s="1"/>
  <c r="F33" i="22"/>
  <c r="F32" i="22"/>
  <c r="K65" i="22" s="1"/>
  <c r="F31" i="22"/>
  <c r="J64" i="22" s="1"/>
  <c r="F30" i="22"/>
  <c r="M63" i="22" s="1"/>
  <c r="F29" i="22"/>
  <c r="F28" i="22"/>
  <c r="K61" i="22" s="1"/>
  <c r="F27" i="22"/>
  <c r="J60" i="22" s="1"/>
  <c r="F26" i="22"/>
  <c r="M59" i="22" s="1"/>
  <c r="F25" i="22"/>
  <c r="J58" i="22" s="1"/>
  <c r="F24" i="22"/>
  <c r="K57" i="22" s="1"/>
  <c r="F23" i="22"/>
  <c r="J56" i="22" s="1"/>
  <c r="F22" i="22"/>
  <c r="M55" i="22" s="1"/>
  <c r="F21" i="22"/>
  <c r="F20" i="22"/>
  <c r="K53" i="22" s="1"/>
  <c r="F19" i="22"/>
  <c r="J52" i="22" s="1"/>
  <c r="F18" i="22"/>
  <c r="M51" i="22" s="1"/>
  <c r="F17" i="22"/>
  <c r="J50" i="22" s="1"/>
  <c r="F16" i="22"/>
  <c r="K49" i="22" s="1"/>
  <c r="F15" i="22"/>
  <c r="J48" i="22" s="1"/>
  <c r="F14" i="22"/>
  <c r="M47" i="22" s="1"/>
  <c r="F13" i="22"/>
  <c r="J46" i="22" s="1"/>
  <c r="F12" i="22"/>
  <c r="K45" i="22" s="1"/>
  <c r="F11" i="22"/>
  <c r="J44" i="22" s="1"/>
  <c r="F10" i="22"/>
  <c r="M43" i="22" s="1"/>
  <c r="F9" i="22"/>
  <c r="J42" i="22" s="1"/>
  <c r="F8" i="22"/>
  <c r="K41" i="22" s="1"/>
  <c r="F7" i="22"/>
  <c r="J40" i="22" s="1"/>
  <c r="F6" i="22"/>
  <c r="M39" i="22" s="1"/>
  <c r="F5" i="22"/>
  <c r="F4" i="22"/>
  <c r="K37" i="22" s="1"/>
  <c r="J67" i="21"/>
  <c r="P66" i="21"/>
  <c r="N63" i="21"/>
  <c r="L62" i="21"/>
  <c r="H62" i="21"/>
  <c r="J59" i="21"/>
  <c r="P58" i="21"/>
  <c r="J57" i="21"/>
  <c r="P55" i="21"/>
  <c r="L55" i="21"/>
  <c r="K55" i="21"/>
  <c r="H55" i="21"/>
  <c r="G55" i="21"/>
  <c r="N54" i="21"/>
  <c r="M54" i="21"/>
  <c r="J54" i="21"/>
  <c r="I54" i="21"/>
  <c r="O53" i="21"/>
  <c r="K53" i="21"/>
  <c r="G53" i="21"/>
  <c r="P51" i="21"/>
  <c r="O51" i="21"/>
  <c r="L51" i="21"/>
  <c r="K51" i="21"/>
  <c r="H51" i="21"/>
  <c r="G51" i="21"/>
  <c r="N50" i="21"/>
  <c r="M50" i="21"/>
  <c r="J50" i="21"/>
  <c r="I50" i="21"/>
  <c r="O49" i="21"/>
  <c r="K49" i="21"/>
  <c r="G49" i="21"/>
  <c r="P47" i="21"/>
  <c r="O47" i="21"/>
  <c r="L47" i="21"/>
  <c r="K47" i="21"/>
  <c r="H47" i="21"/>
  <c r="G47" i="21"/>
  <c r="N46" i="21"/>
  <c r="M46" i="21"/>
  <c r="J46" i="21"/>
  <c r="I46" i="21"/>
  <c r="O45" i="21"/>
  <c r="K45" i="21"/>
  <c r="G45" i="21"/>
  <c r="P43" i="21"/>
  <c r="O43" i="21"/>
  <c r="L43" i="21"/>
  <c r="K43" i="21"/>
  <c r="H43" i="21"/>
  <c r="G43" i="21"/>
  <c r="N42" i="21"/>
  <c r="M42" i="21"/>
  <c r="J42" i="21"/>
  <c r="I42" i="21"/>
  <c r="O41" i="21"/>
  <c r="K41" i="21"/>
  <c r="G41" i="21"/>
  <c r="P39" i="21"/>
  <c r="O39" i="21"/>
  <c r="L39" i="21"/>
  <c r="K39" i="21"/>
  <c r="H39" i="21"/>
  <c r="G39" i="21"/>
  <c r="N38" i="21"/>
  <c r="M38" i="21"/>
  <c r="J38" i="21"/>
  <c r="I38" i="21"/>
  <c r="O37" i="21"/>
  <c r="K37" i="21"/>
  <c r="G37" i="21"/>
  <c r="F34" i="21"/>
  <c r="N67" i="21" s="1"/>
  <c r="F33" i="21"/>
  <c r="F32" i="21"/>
  <c r="J65" i="21" s="1"/>
  <c r="F31" i="21"/>
  <c r="L64" i="21" s="1"/>
  <c r="F30" i="21"/>
  <c r="F29" i="21"/>
  <c r="F28" i="21"/>
  <c r="F27" i="21"/>
  <c r="F26" i="21"/>
  <c r="N59" i="21" s="1"/>
  <c r="F25" i="21"/>
  <c r="F24" i="21"/>
  <c r="F23" i="21"/>
  <c r="P56" i="21" s="1"/>
  <c r="F22" i="21"/>
  <c r="O55" i="21" s="1"/>
  <c r="F21" i="21"/>
  <c r="P54" i="21" s="1"/>
  <c r="F20" i="21"/>
  <c r="N53" i="21" s="1"/>
  <c r="F19" i="21"/>
  <c r="J52" i="21" s="1"/>
  <c r="F18" i="21"/>
  <c r="N51" i="21" s="1"/>
  <c r="F17" i="21"/>
  <c r="P50" i="21" s="1"/>
  <c r="F16" i="21"/>
  <c r="H49" i="21" s="1"/>
  <c r="F15" i="21"/>
  <c r="M48" i="21" s="1"/>
  <c r="F14" i="21"/>
  <c r="N47" i="21" s="1"/>
  <c r="F13" i="21"/>
  <c r="P46" i="21" s="1"/>
  <c r="F12" i="21"/>
  <c r="P45" i="21" s="1"/>
  <c r="F11" i="21"/>
  <c r="N44" i="21" s="1"/>
  <c r="F10" i="21"/>
  <c r="N43" i="21" s="1"/>
  <c r="F9" i="21"/>
  <c r="P42" i="21" s="1"/>
  <c r="F8" i="21"/>
  <c r="P41" i="21" s="1"/>
  <c r="F7" i="21"/>
  <c r="I40" i="21" s="1"/>
  <c r="F6" i="21"/>
  <c r="N39" i="21" s="1"/>
  <c r="F5" i="21"/>
  <c r="P38" i="21" s="1"/>
  <c r="F4" i="21"/>
  <c r="N37" i="21" s="1"/>
  <c r="N60" i="21" l="1"/>
  <c r="J60" i="21"/>
  <c r="M60" i="21"/>
  <c r="I60" i="21"/>
  <c r="O60" i="21"/>
  <c r="K60" i="21"/>
  <c r="G60" i="21"/>
  <c r="I44" i="21"/>
  <c r="I52" i="21"/>
  <c r="P61" i="21"/>
  <c r="L61" i="21"/>
  <c r="H61" i="21"/>
  <c r="O61" i="21"/>
  <c r="K61" i="21"/>
  <c r="G61" i="21"/>
  <c r="M61" i="21"/>
  <c r="I61" i="21"/>
  <c r="L37" i="21"/>
  <c r="P37" i="21"/>
  <c r="J40" i="21"/>
  <c r="L41" i="21"/>
  <c r="H45" i="21"/>
  <c r="N48" i="21"/>
  <c r="P49" i="21"/>
  <c r="H53" i="21"/>
  <c r="L53" i="21"/>
  <c r="P53" i="21"/>
  <c r="H56" i="21"/>
  <c r="N65" i="21"/>
  <c r="N58" i="21"/>
  <c r="J58" i="21"/>
  <c r="M58" i="21"/>
  <c r="I58" i="21"/>
  <c r="O58" i="21"/>
  <c r="K58" i="21"/>
  <c r="G58" i="21"/>
  <c r="N62" i="21"/>
  <c r="J62" i="21"/>
  <c r="M62" i="21"/>
  <c r="I62" i="21"/>
  <c r="O62" i="21"/>
  <c r="K62" i="21"/>
  <c r="G62" i="21"/>
  <c r="N66" i="21"/>
  <c r="J66" i="21"/>
  <c r="M66" i="21"/>
  <c r="I66" i="21"/>
  <c r="O66" i="21"/>
  <c r="K66" i="21"/>
  <c r="G66" i="21"/>
  <c r="I37" i="21"/>
  <c r="M37" i="21"/>
  <c r="G38" i="21"/>
  <c r="K38" i="21"/>
  <c r="O38" i="21"/>
  <c r="I39" i="21"/>
  <c r="M39" i="21"/>
  <c r="G40" i="21"/>
  <c r="K40" i="21"/>
  <c r="O40" i="21"/>
  <c r="I41" i="21"/>
  <c r="M41" i="21"/>
  <c r="G42" i="21"/>
  <c r="K42" i="21"/>
  <c r="O42" i="21"/>
  <c r="I43" i="21"/>
  <c r="M43" i="21"/>
  <c r="G44" i="21"/>
  <c r="K44" i="21"/>
  <c r="O44" i="21"/>
  <c r="I45" i="21"/>
  <c r="M45" i="21"/>
  <c r="G46" i="21"/>
  <c r="K46" i="21"/>
  <c r="O46" i="21"/>
  <c r="I47" i="21"/>
  <c r="M47" i="21"/>
  <c r="G48" i="21"/>
  <c r="K48" i="21"/>
  <c r="O48" i="21"/>
  <c r="I49" i="21"/>
  <c r="M49" i="21"/>
  <c r="G50" i="21"/>
  <c r="K50" i="21"/>
  <c r="O50" i="21"/>
  <c r="I51" i="21"/>
  <c r="M51" i="21"/>
  <c r="G52" i="21"/>
  <c r="K52" i="21"/>
  <c r="O52" i="21"/>
  <c r="I53" i="21"/>
  <c r="M53" i="21"/>
  <c r="G54" i="21"/>
  <c r="K54" i="21"/>
  <c r="O54" i="21"/>
  <c r="I55" i="21"/>
  <c r="M55" i="21"/>
  <c r="L56" i="21"/>
  <c r="H58" i="21"/>
  <c r="J61" i="21"/>
  <c r="P62" i="21"/>
  <c r="H66" i="21"/>
  <c r="N64" i="21"/>
  <c r="J64" i="21"/>
  <c r="M64" i="21"/>
  <c r="I64" i="21"/>
  <c r="O64" i="21"/>
  <c r="K64" i="21"/>
  <c r="G64" i="21"/>
  <c r="M40" i="21"/>
  <c r="M44" i="21"/>
  <c r="I48" i="21"/>
  <c r="P57" i="21"/>
  <c r="L57" i="21"/>
  <c r="H57" i="21"/>
  <c r="O57" i="21"/>
  <c r="K57" i="21"/>
  <c r="G57" i="21"/>
  <c r="M57" i="21"/>
  <c r="I57" i="21"/>
  <c r="H37" i="21"/>
  <c r="N40" i="21"/>
  <c r="H41" i="21"/>
  <c r="J44" i="21"/>
  <c r="J48" i="21"/>
  <c r="L49" i="21"/>
  <c r="N52" i="21"/>
  <c r="N57" i="21"/>
  <c r="P60" i="21"/>
  <c r="H64" i="21"/>
  <c r="P59" i="21"/>
  <c r="L59" i="21"/>
  <c r="H59" i="21"/>
  <c r="O59" i="21"/>
  <c r="K59" i="21"/>
  <c r="G59" i="21"/>
  <c r="M59" i="21"/>
  <c r="I59" i="21"/>
  <c r="P63" i="21"/>
  <c r="L63" i="21"/>
  <c r="H63" i="21"/>
  <c r="O63" i="21"/>
  <c r="K63" i="21"/>
  <c r="G63" i="21"/>
  <c r="M63" i="21"/>
  <c r="I63" i="21"/>
  <c r="P67" i="21"/>
  <c r="L67" i="21"/>
  <c r="H67" i="21"/>
  <c r="O67" i="21"/>
  <c r="K67" i="21"/>
  <c r="G67" i="21"/>
  <c r="M67" i="21"/>
  <c r="I67" i="21"/>
  <c r="J37" i="21"/>
  <c r="H38" i="21"/>
  <c r="L38" i="21"/>
  <c r="J39" i="21"/>
  <c r="H40" i="21"/>
  <c r="L40" i="21"/>
  <c r="P40" i="21"/>
  <c r="J41" i="21"/>
  <c r="N41" i="21"/>
  <c r="H42" i="21"/>
  <c r="L42" i="21"/>
  <c r="J43" i="21"/>
  <c r="H44" i="21"/>
  <c r="L44" i="21"/>
  <c r="P44" i="21"/>
  <c r="J45" i="21"/>
  <c r="N45" i="21"/>
  <c r="H46" i="21"/>
  <c r="L46" i="21"/>
  <c r="J47" i="21"/>
  <c r="H48" i="21"/>
  <c r="L48" i="21"/>
  <c r="P48" i="21"/>
  <c r="J49" i="21"/>
  <c r="N49" i="21"/>
  <c r="H50" i="21"/>
  <c r="L50" i="21"/>
  <c r="J51" i="21"/>
  <c r="H52" i="21"/>
  <c r="L52" i="21"/>
  <c r="P52" i="21"/>
  <c r="J53" i="21"/>
  <c r="H54" i="21"/>
  <c r="L54" i="21"/>
  <c r="J55" i="21"/>
  <c r="N55" i="21"/>
  <c r="L58" i="21"/>
  <c r="H60" i="21"/>
  <c r="N61" i="21"/>
  <c r="J63" i="21"/>
  <c r="P64" i="21"/>
  <c r="L66" i="21"/>
  <c r="N56" i="21"/>
  <c r="J56" i="21"/>
  <c r="M56" i="21"/>
  <c r="I56" i="21"/>
  <c r="O56" i="21"/>
  <c r="K56" i="21"/>
  <c r="G56" i="21"/>
  <c r="M52" i="21"/>
  <c r="L60" i="21"/>
  <c r="L38" i="22"/>
  <c r="H38" i="22"/>
  <c r="K38" i="22"/>
  <c r="G38" i="22"/>
  <c r="M38" i="22"/>
  <c r="I38" i="22"/>
  <c r="L42" i="22"/>
  <c r="H42" i="22"/>
  <c r="K42" i="22"/>
  <c r="G42" i="22"/>
  <c r="M42" i="22"/>
  <c r="I42" i="22"/>
  <c r="L46" i="22"/>
  <c r="H46" i="22"/>
  <c r="K46" i="22"/>
  <c r="G46" i="22"/>
  <c r="M46" i="22"/>
  <c r="I46" i="22"/>
  <c r="L50" i="22"/>
  <c r="H50" i="22"/>
  <c r="K50" i="22"/>
  <c r="G50" i="22"/>
  <c r="M50" i="22"/>
  <c r="I50" i="22"/>
  <c r="L54" i="22"/>
  <c r="H54" i="22"/>
  <c r="K54" i="22"/>
  <c r="G54" i="22"/>
  <c r="M54" i="22"/>
  <c r="I54" i="22"/>
  <c r="L58" i="22"/>
  <c r="H58" i="22"/>
  <c r="K58" i="22"/>
  <c r="G58" i="22"/>
  <c r="M58" i="22"/>
  <c r="I58" i="22"/>
  <c r="L62" i="22"/>
  <c r="H62" i="22"/>
  <c r="K62" i="22"/>
  <c r="G62" i="22"/>
  <c r="J62" i="22"/>
  <c r="M62" i="22"/>
  <c r="I62" i="22"/>
  <c r="L66" i="22"/>
  <c r="H66" i="22"/>
  <c r="K66" i="22"/>
  <c r="G66" i="22"/>
  <c r="J66" i="22"/>
  <c r="M66" i="22"/>
  <c r="I66" i="22"/>
  <c r="J38" i="22"/>
  <c r="J54" i="22"/>
  <c r="P65" i="21"/>
  <c r="L65" i="21"/>
  <c r="H65" i="21"/>
  <c r="O65" i="21"/>
  <c r="K65" i="21"/>
  <c r="G65" i="21"/>
  <c r="M65" i="21"/>
  <c r="I65" i="21"/>
  <c r="L45" i="21"/>
  <c r="H37" i="22"/>
  <c r="L37" i="22"/>
  <c r="J39" i="22"/>
  <c r="G40" i="22"/>
  <c r="K40" i="22"/>
  <c r="H41" i="22"/>
  <c r="L41" i="22"/>
  <c r="J43" i="22"/>
  <c r="G44" i="22"/>
  <c r="K44" i="22"/>
  <c r="H45" i="22"/>
  <c r="L45" i="22"/>
  <c r="J47" i="22"/>
  <c r="G48" i="22"/>
  <c r="K48" i="22"/>
  <c r="H49" i="22"/>
  <c r="L49" i="22"/>
  <c r="J51" i="22"/>
  <c r="G52" i="22"/>
  <c r="K52" i="22"/>
  <c r="H53" i="22"/>
  <c r="L53" i="22"/>
  <c r="J55" i="22"/>
  <c r="G56" i="22"/>
  <c r="K56" i="22"/>
  <c r="H57" i="22"/>
  <c r="L57" i="22"/>
  <c r="J59" i="22"/>
  <c r="G60" i="22"/>
  <c r="K60" i="22"/>
  <c r="H61" i="22"/>
  <c r="L61" i="22"/>
  <c r="J63" i="22"/>
  <c r="G64" i="22"/>
  <c r="K64" i="22"/>
  <c r="H65" i="22"/>
  <c r="L65" i="22"/>
  <c r="J67" i="22"/>
  <c r="J37" i="22"/>
  <c r="H39" i="22"/>
  <c r="L39" i="22"/>
  <c r="I40" i="22"/>
  <c r="M40" i="22"/>
  <c r="J41" i="22"/>
  <c r="H43" i="22"/>
  <c r="L43" i="22"/>
  <c r="I44" i="22"/>
  <c r="M44" i="22"/>
  <c r="J45" i="22"/>
  <c r="H47" i="22"/>
  <c r="L47" i="22"/>
  <c r="I48" i="22"/>
  <c r="M48" i="22"/>
  <c r="J49" i="22"/>
  <c r="H51" i="22"/>
  <c r="L51" i="22"/>
  <c r="I52" i="22"/>
  <c r="M52" i="22"/>
  <c r="J53" i="22"/>
  <c r="H55" i="22"/>
  <c r="L55" i="22"/>
  <c r="I56" i="22"/>
  <c r="M56" i="22"/>
  <c r="J57" i="22"/>
  <c r="H59" i="22"/>
  <c r="L59" i="22"/>
  <c r="I60" i="22"/>
  <c r="M60" i="22"/>
  <c r="J61" i="22"/>
  <c r="H63" i="22"/>
  <c r="L63" i="22"/>
  <c r="I64" i="22"/>
  <c r="M64" i="22"/>
  <c r="J65" i="22"/>
  <c r="H67" i="22"/>
  <c r="L67" i="22"/>
  <c r="G37" i="22"/>
  <c r="I39" i="22"/>
  <c r="G41" i="22"/>
  <c r="I43" i="22"/>
  <c r="G45" i="22"/>
  <c r="I47" i="22"/>
  <c r="G49" i="22"/>
  <c r="I51" i="22"/>
  <c r="G53" i="22"/>
  <c r="I55" i="22"/>
  <c r="G57" i="22"/>
  <c r="I59" i="22"/>
  <c r="G61" i="22"/>
  <c r="I63" i="22"/>
  <c r="G65" i="22"/>
  <c r="I67" i="22"/>
  <c r="M38" i="15" l="1"/>
  <c r="I38" i="15"/>
  <c r="L36" i="15"/>
  <c r="K36" i="15"/>
  <c r="H36" i="15"/>
  <c r="G36" i="15"/>
  <c r="K35" i="15"/>
  <c r="J35" i="15"/>
  <c r="G35" i="15"/>
  <c r="M34" i="15"/>
  <c r="I34" i="15"/>
  <c r="L32" i="15"/>
  <c r="K32" i="15"/>
  <c r="H32" i="15"/>
  <c r="G32" i="15"/>
  <c r="K31" i="15"/>
  <c r="J31" i="15"/>
  <c r="G31" i="15"/>
  <c r="M30" i="15"/>
  <c r="J30" i="15"/>
  <c r="I30" i="15"/>
  <c r="I29" i="15"/>
  <c r="H29" i="15"/>
  <c r="L28" i="15"/>
  <c r="K28" i="15"/>
  <c r="H28" i="15"/>
  <c r="G28" i="15"/>
  <c r="K27" i="15"/>
  <c r="J27" i="15"/>
  <c r="G27" i="15"/>
  <c r="M26" i="15"/>
  <c r="I26" i="15"/>
  <c r="M25" i="15"/>
  <c r="L25" i="15"/>
  <c r="L24" i="15"/>
  <c r="K24" i="15"/>
  <c r="H24" i="15"/>
  <c r="G24" i="15"/>
  <c r="K23" i="15"/>
  <c r="J23" i="15"/>
  <c r="G23" i="15"/>
  <c r="M22" i="15"/>
  <c r="J22" i="15"/>
  <c r="I22" i="15"/>
  <c r="F20" i="15"/>
  <c r="F19" i="15"/>
  <c r="F18" i="15"/>
  <c r="J36" i="15" s="1"/>
  <c r="F17" i="15"/>
  <c r="M35" i="15" s="1"/>
  <c r="F16" i="15"/>
  <c r="F15" i="15"/>
  <c r="F14" i="15"/>
  <c r="J32" i="15" s="1"/>
  <c r="F13" i="15"/>
  <c r="M31" i="15" s="1"/>
  <c r="F12" i="15"/>
  <c r="F11" i="15"/>
  <c r="F10" i="15"/>
  <c r="J28" i="15" s="1"/>
  <c r="F9" i="15"/>
  <c r="M27" i="15" s="1"/>
  <c r="F8" i="15"/>
  <c r="F7" i="15"/>
  <c r="F6" i="15"/>
  <c r="J24" i="15" s="1"/>
  <c r="F5" i="15"/>
  <c r="M23" i="15" s="1"/>
  <c r="F4" i="15"/>
  <c r="P49" i="14"/>
  <c r="M49" i="14"/>
  <c r="L49" i="14"/>
  <c r="H49" i="14"/>
  <c r="O48" i="14"/>
  <c r="N48" i="14"/>
  <c r="K48" i="14"/>
  <c r="J48" i="14"/>
  <c r="G48" i="14"/>
  <c r="P47" i="14"/>
  <c r="M47" i="14"/>
  <c r="L47" i="14"/>
  <c r="I47" i="14"/>
  <c r="H47" i="14"/>
  <c r="P45" i="14"/>
  <c r="M45" i="14"/>
  <c r="L45" i="14"/>
  <c r="H45" i="14"/>
  <c r="O44" i="14"/>
  <c r="N44" i="14"/>
  <c r="K44" i="14"/>
  <c r="J44" i="14"/>
  <c r="G44" i="14"/>
  <c r="P43" i="14"/>
  <c r="M43" i="14"/>
  <c r="L43" i="14"/>
  <c r="I43" i="14"/>
  <c r="H43" i="14"/>
  <c r="P41" i="14"/>
  <c r="M41" i="14"/>
  <c r="L41" i="14"/>
  <c r="H41" i="14"/>
  <c r="O40" i="14"/>
  <c r="N40" i="14"/>
  <c r="K40" i="14"/>
  <c r="J40" i="14"/>
  <c r="G40" i="14"/>
  <c r="P39" i="14"/>
  <c r="M39" i="14"/>
  <c r="L39" i="14"/>
  <c r="I39" i="14"/>
  <c r="H39" i="14"/>
  <c r="P37" i="14"/>
  <c r="O37" i="14"/>
  <c r="N37" i="14"/>
  <c r="M37" i="14"/>
  <c r="L37" i="14"/>
  <c r="K37" i="14"/>
  <c r="J37" i="14"/>
  <c r="I37" i="14"/>
  <c r="H37" i="14"/>
  <c r="G37" i="14"/>
  <c r="O36" i="14"/>
  <c r="K36" i="14"/>
  <c r="J36" i="14"/>
  <c r="G36" i="14"/>
  <c r="P35" i="14"/>
  <c r="M35" i="14"/>
  <c r="L35" i="14"/>
  <c r="I35" i="14"/>
  <c r="H35" i="14"/>
  <c r="O34" i="14"/>
  <c r="N34" i="14"/>
  <c r="K34" i="14"/>
  <c r="J34" i="14"/>
  <c r="G34" i="14"/>
  <c r="O32" i="14"/>
  <c r="K32" i="14"/>
  <c r="J32" i="14"/>
  <c r="G32" i="14"/>
  <c r="P31" i="14"/>
  <c r="M31" i="14"/>
  <c r="L31" i="14"/>
  <c r="I31" i="14"/>
  <c r="H31" i="14"/>
  <c r="O30" i="14"/>
  <c r="N30" i="14"/>
  <c r="K30" i="14"/>
  <c r="J30" i="14"/>
  <c r="G30" i="14"/>
  <c r="O28" i="14"/>
  <c r="K28" i="14"/>
  <c r="J28" i="14"/>
  <c r="G28" i="14"/>
  <c r="F25" i="14"/>
  <c r="F24" i="14"/>
  <c r="M48" i="14" s="1"/>
  <c r="F23" i="14"/>
  <c r="O47" i="14" s="1"/>
  <c r="F22" i="14"/>
  <c r="J46" i="14" s="1"/>
  <c r="F21" i="14"/>
  <c r="F20" i="14"/>
  <c r="M44" i="14" s="1"/>
  <c r="F19" i="14"/>
  <c r="O43" i="14" s="1"/>
  <c r="F18" i="14"/>
  <c r="F17" i="14"/>
  <c r="F16" i="14"/>
  <c r="M40" i="14" s="1"/>
  <c r="F15" i="14"/>
  <c r="O39" i="14" s="1"/>
  <c r="F14" i="14"/>
  <c r="F12" i="14"/>
  <c r="F11" i="14"/>
  <c r="O35" i="14" s="1"/>
  <c r="F10" i="14"/>
  <c r="M34" i="14" s="1"/>
  <c r="F9" i="14"/>
  <c r="L33" i="14" s="1"/>
  <c r="F8" i="14"/>
  <c r="F7" i="14"/>
  <c r="O31" i="14" s="1"/>
  <c r="F6" i="14"/>
  <c r="M30" i="14" s="1"/>
  <c r="F5" i="14"/>
  <c r="F4" i="14"/>
  <c r="O29" i="14" l="1"/>
  <c r="K29" i="14"/>
  <c r="G29" i="14"/>
  <c r="N29" i="14"/>
  <c r="J29" i="14"/>
  <c r="M38" i="14"/>
  <c r="I38" i="14"/>
  <c r="P38" i="14"/>
  <c r="L38" i="14"/>
  <c r="H38" i="14"/>
  <c r="M42" i="14"/>
  <c r="I42" i="14"/>
  <c r="P42" i="14"/>
  <c r="L42" i="14"/>
  <c r="H42" i="14"/>
  <c r="P29" i="14"/>
  <c r="H33" i="14"/>
  <c r="I29" i="14"/>
  <c r="I33" i="14"/>
  <c r="N38" i="14"/>
  <c r="N42" i="14"/>
  <c r="N46" i="14"/>
  <c r="K25" i="15"/>
  <c r="G25" i="15"/>
  <c r="J25" i="15"/>
  <c r="K29" i="15"/>
  <c r="G29" i="15"/>
  <c r="J29" i="15"/>
  <c r="K33" i="15"/>
  <c r="G33" i="15"/>
  <c r="J33" i="15"/>
  <c r="M33" i="15"/>
  <c r="K37" i="15"/>
  <c r="G37" i="15"/>
  <c r="M37" i="15"/>
  <c r="I37" i="15"/>
  <c r="J37" i="15"/>
  <c r="H25" i="15"/>
  <c r="L29" i="15"/>
  <c r="H33" i="15"/>
  <c r="H37" i="15"/>
  <c r="M28" i="14"/>
  <c r="I28" i="14"/>
  <c r="P28" i="14"/>
  <c r="L28" i="14"/>
  <c r="H28" i="14"/>
  <c r="M32" i="14"/>
  <c r="I32" i="14"/>
  <c r="P32" i="14"/>
  <c r="L32" i="14"/>
  <c r="H32" i="14"/>
  <c r="M36" i="14"/>
  <c r="I36" i="14"/>
  <c r="P36" i="14"/>
  <c r="L36" i="14"/>
  <c r="H36" i="14"/>
  <c r="O41" i="14"/>
  <c r="K41" i="14"/>
  <c r="G41" i="14"/>
  <c r="N41" i="14"/>
  <c r="J41" i="14"/>
  <c r="O45" i="14"/>
  <c r="K45" i="14"/>
  <c r="G45" i="14"/>
  <c r="N45" i="14"/>
  <c r="J45" i="14"/>
  <c r="O49" i="14"/>
  <c r="K49" i="14"/>
  <c r="G49" i="14"/>
  <c r="N49" i="14"/>
  <c r="J49" i="14"/>
  <c r="N28" i="14"/>
  <c r="L29" i="14"/>
  <c r="N32" i="14"/>
  <c r="N36" i="14"/>
  <c r="G38" i="14"/>
  <c r="O38" i="14"/>
  <c r="I41" i="14"/>
  <c r="G42" i="14"/>
  <c r="O42" i="14"/>
  <c r="I45" i="14"/>
  <c r="G46" i="14"/>
  <c r="O46" i="14"/>
  <c r="I49" i="14"/>
  <c r="L22" i="15"/>
  <c r="H22" i="15"/>
  <c r="K22" i="15"/>
  <c r="G22" i="15"/>
  <c r="L26" i="15"/>
  <c r="H26" i="15"/>
  <c r="K26" i="15"/>
  <c r="G26" i="15"/>
  <c r="L30" i="15"/>
  <c r="H30" i="15"/>
  <c r="K30" i="15"/>
  <c r="G30" i="15"/>
  <c r="L34" i="15"/>
  <c r="H34" i="15"/>
  <c r="J34" i="15"/>
  <c r="K34" i="15"/>
  <c r="G34" i="15"/>
  <c r="L38" i="15"/>
  <c r="H38" i="15"/>
  <c r="K38" i="15"/>
  <c r="G38" i="15"/>
  <c r="J38" i="15"/>
  <c r="I25" i="15"/>
  <c r="J26" i="15"/>
  <c r="M29" i="15"/>
  <c r="I33" i="15"/>
  <c r="L37" i="15"/>
  <c r="O33" i="14"/>
  <c r="K33" i="14"/>
  <c r="G33" i="14"/>
  <c r="N33" i="14"/>
  <c r="J33" i="14"/>
  <c r="M29" i="14"/>
  <c r="M33" i="14"/>
  <c r="J38" i="14"/>
  <c r="J42" i="14"/>
  <c r="L33" i="15"/>
  <c r="M46" i="14"/>
  <c r="I46" i="14"/>
  <c r="P46" i="14"/>
  <c r="L46" i="14"/>
  <c r="H46" i="14"/>
  <c r="H29" i="14"/>
  <c r="P33" i="14"/>
  <c r="K38" i="14"/>
  <c r="K42" i="14"/>
  <c r="K46" i="14"/>
  <c r="H30" i="14"/>
  <c r="L30" i="14"/>
  <c r="P30" i="14"/>
  <c r="J31" i="14"/>
  <c r="N31" i="14"/>
  <c r="H34" i="14"/>
  <c r="L34" i="14"/>
  <c r="P34" i="14"/>
  <c r="J35" i="14"/>
  <c r="N35" i="14"/>
  <c r="J39" i="14"/>
  <c r="N39" i="14"/>
  <c r="H40" i="14"/>
  <c r="L40" i="14"/>
  <c r="P40" i="14"/>
  <c r="J43" i="14"/>
  <c r="N43" i="14"/>
  <c r="H44" i="14"/>
  <c r="L44" i="14"/>
  <c r="P44" i="14"/>
  <c r="J47" i="14"/>
  <c r="N47" i="14"/>
  <c r="H48" i="14"/>
  <c r="L48" i="14"/>
  <c r="P48" i="14"/>
  <c r="H23" i="15"/>
  <c r="L23" i="15"/>
  <c r="I24" i="15"/>
  <c r="M24" i="15"/>
  <c r="H27" i="15"/>
  <c r="L27" i="15"/>
  <c r="I28" i="15"/>
  <c r="M28" i="15"/>
  <c r="H31" i="15"/>
  <c r="L31" i="15"/>
  <c r="I32" i="15"/>
  <c r="M32" i="15"/>
  <c r="H35" i="15"/>
  <c r="L35" i="15"/>
  <c r="I36" i="15"/>
  <c r="M36" i="15"/>
  <c r="I30" i="14"/>
  <c r="G31" i="14"/>
  <c r="K31" i="14"/>
  <c r="I34" i="14"/>
  <c r="G35" i="14"/>
  <c r="K35" i="14"/>
  <c r="G39" i="14"/>
  <c r="K39" i="14"/>
  <c r="I40" i="14"/>
  <c r="G43" i="14"/>
  <c r="K43" i="14"/>
  <c r="I44" i="14"/>
  <c r="G47" i="14"/>
  <c r="K47" i="14"/>
  <c r="I48" i="14"/>
  <c r="I23" i="15"/>
  <c r="I27" i="15"/>
  <c r="I31" i="15"/>
  <c r="I35" i="15"/>
  <c r="AO41" i="12" l="1"/>
  <c r="AK41" i="12"/>
  <c r="AG41" i="12"/>
  <c r="AC41" i="12"/>
  <c r="Y41" i="12"/>
  <c r="U41" i="12"/>
  <c r="Q41" i="12"/>
  <c r="M41" i="12"/>
  <c r="I41" i="12"/>
  <c r="E41" i="12"/>
  <c r="CV40" i="12"/>
  <c r="CP40" i="12"/>
  <c r="CJ40" i="12"/>
  <c r="CD40" i="12"/>
  <c r="BX40" i="12"/>
  <c r="BR40" i="12"/>
  <c r="BK40" i="12"/>
  <c r="BE40" i="12"/>
  <c r="AY40" i="12"/>
  <c r="AS40" i="12"/>
  <c r="CV39" i="12"/>
  <c r="CP39" i="12"/>
  <c r="CJ39" i="12"/>
  <c r="CD39" i="12"/>
  <c r="BX39" i="12"/>
  <c r="BR39" i="12"/>
  <c r="BK39" i="12"/>
  <c r="BE39" i="12"/>
  <c r="AY39" i="12"/>
  <c r="AS39" i="12"/>
  <c r="CV38" i="12"/>
  <c r="CP38" i="12"/>
  <c r="CJ38" i="12"/>
  <c r="CD38" i="12"/>
  <c r="BX38" i="12"/>
  <c r="BR38" i="12"/>
  <c r="BK38" i="12"/>
  <c r="BE38" i="12"/>
  <c r="AY38" i="12"/>
  <c r="AS38" i="12"/>
  <c r="CV37" i="12"/>
  <c r="CP37" i="12"/>
  <c r="CJ37" i="12"/>
  <c r="CD37" i="12"/>
  <c r="BX37" i="12"/>
  <c r="BR37" i="12"/>
  <c r="BK37" i="12"/>
  <c r="BE37" i="12"/>
  <c r="AY37" i="12"/>
  <c r="AS37" i="12"/>
  <c r="CV36" i="12"/>
  <c r="CP36" i="12"/>
  <c r="CJ36" i="12"/>
  <c r="CD36" i="12"/>
  <c r="BX36" i="12"/>
  <c r="BR36" i="12"/>
  <c r="BK36" i="12"/>
  <c r="BE36" i="12"/>
  <c r="AY36" i="12"/>
  <c r="AS36" i="12"/>
  <c r="CV35" i="12"/>
  <c r="CP35" i="12"/>
  <c r="CJ35" i="12"/>
  <c r="CD35" i="12"/>
  <c r="BX35" i="12"/>
  <c r="BR35" i="12"/>
  <c r="BK35" i="12"/>
  <c r="BE35" i="12"/>
  <c r="AY35" i="12"/>
  <c r="AS35" i="12"/>
  <c r="CV34" i="12"/>
  <c r="CV41" i="12" s="1"/>
  <c r="CP34" i="12"/>
  <c r="CP41" i="12" s="1"/>
  <c r="CJ34" i="12"/>
  <c r="CJ41" i="12" s="1"/>
  <c r="CD34" i="12"/>
  <c r="CD41" i="12" s="1"/>
  <c r="BX34" i="12"/>
  <c r="BX41" i="12" s="1"/>
  <c r="BR34" i="12"/>
  <c r="BR41" i="12" s="1"/>
  <c r="BK34" i="12"/>
  <c r="BK41" i="12" s="1"/>
  <c r="BE34" i="12"/>
  <c r="BE41" i="12" s="1"/>
  <c r="AY34" i="12"/>
  <c r="AY41" i="12" s="1"/>
  <c r="AS34" i="12"/>
  <c r="AS41" i="12" s="1"/>
  <c r="AO33" i="12"/>
  <c r="AK33" i="12"/>
  <c r="AG33" i="12"/>
  <c r="AC33" i="12"/>
  <c r="Y33" i="12"/>
  <c r="U33" i="12"/>
  <c r="Q33" i="12"/>
  <c r="M33" i="12"/>
  <c r="I33" i="12"/>
  <c r="E33" i="12"/>
  <c r="CV32" i="12"/>
  <c r="CP32" i="12"/>
  <c r="CJ32" i="12"/>
  <c r="CD32" i="12"/>
  <c r="BX32" i="12"/>
  <c r="BR32" i="12"/>
  <c r="BK32" i="12"/>
  <c r="BE32" i="12"/>
  <c r="AY32" i="12"/>
  <c r="AS32" i="12"/>
  <c r="CV31" i="12"/>
  <c r="CP31" i="12"/>
  <c r="CJ31" i="12"/>
  <c r="CD31" i="12"/>
  <c r="BX31" i="12"/>
  <c r="BR31" i="12"/>
  <c r="BK31" i="12"/>
  <c r="BE31" i="12"/>
  <c r="AY31" i="12"/>
  <c r="AS31" i="12"/>
  <c r="CV30" i="12"/>
  <c r="CP30" i="12"/>
  <c r="CJ30" i="12"/>
  <c r="CD30" i="12"/>
  <c r="BX30" i="12"/>
  <c r="BR30" i="12"/>
  <c r="BK30" i="12"/>
  <c r="BE30" i="12"/>
  <c r="AY30" i="12"/>
  <c r="AS30" i="12"/>
  <c r="CV29" i="12"/>
  <c r="CP29" i="12"/>
  <c r="CJ29" i="12"/>
  <c r="CD29" i="12"/>
  <c r="BX29" i="12"/>
  <c r="BR29" i="12"/>
  <c r="BK29" i="12"/>
  <c r="BE29" i="12"/>
  <c r="AY29" i="12"/>
  <c r="AS29" i="12"/>
  <c r="CV28" i="12"/>
  <c r="CP28" i="12"/>
  <c r="CJ28" i="12"/>
  <c r="CD28" i="12"/>
  <c r="BX28" i="12"/>
  <c r="BR28" i="12"/>
  <c r="BK28" i="12"/>
  <c r="BE28" i="12"/>
  <c r="AY28" i="12"/>
  <c r="AS28" i="12"/>
  <c r="CV27" i="12"/>
  <c r="CP27" i="12"/>
  <c r="CJ27" i="12"/>
  <c r="CD27" i="12"/>
  <c r="BX27" i="12"/>
  <c r="BR27" i="12"/>
  <c r="BK27" i="12"/>
  <c r="BE27" i="12"/>
  <c r="AY27" i="12"/>
  <c r="AS27" i="12"/>
  <c r="CV26" i="12"/>
  <c r="CP26" i="12"/>
  <c r="CJ26" i="12"/>
  <c r="CD26" i="12"/>
  <c r="BX26" i="12"/>
  <c r="BR26" i="12"/>
  <c r="BK26" i="12"/>
  <c r="BE26" i="12"/>
  <c r="AY26" i="12"/>
  <c r="AS26" i="12"/>
  <c r="CV25" i="12"/>
  <c r="CP25" i="12"/>
  <c r="CJ25" i="12"/>
  <c r="CD25" i="12"/>
  <c r="BX25" i="12"/>
  <c r="BR25" i="12"/>
  <c r="BK25" i="12"/>
  <c r="BE25" i="12"/>
  <c r="AY25" i="12"/>
  <c r="AS25" i="12"/>
  <c r="CV24" i="12"/>
  <c r="CV33" i="12" s="1"/>
  <c r="CP24" i="12"/>
  <c r="CP33" i="12" s="1"/>
  <c r="CJ24" i="12"/>
  <c r="CJ33" i="12" s="1"/>
  <c r="CD24" i="12"/>
  <c r="CD33" i="12" s="1"/>
  <c r="BX24" i="12"/>
  <c r="BX33" i="12" s="1"/>
  <c r="BR24" i="12"/>
  <c r="BR33" i="12" s="1"/>
  <c r="BK24" i="12"/>
  <c r="BK33" i="12" s="1"/>
  <c r="BE24" i="12"/>
  <c r="BE33" i="12" s="1"/>
  <c r="AY24" i="12"/>
  <c r="AY33" i="12" s="1"/>
  <c r="AS24" i="12"/>
  <c r="AS33" i="12" s="1"/>
  <c r="DK38" i="11"/>
  <c r="DJ38" i="11"/>
  <c r="CY38" i="11"/>
  <c r="CX38" i="11"/>
  <c r="CL38" i="11"/>
  <c r="CK38" i="11"/>
  <c r="BZ38" i="11"/>
  <c r="BY38" i="11"/>
  <c r="BO38" i="11"/>
  <c r="BN38" i="11"/>
  <c r="BD38" i="11"/>
  <c r="BC38" i="11"/>
  <c r="AS38" i="11"/>
  <c r="AR38" i="11"/>
  <c r="AH38" i="11"/>
  <c r="AG38" i="11"/>
  <c r="W38" i="11"/>
  <c r="V38" i="11"/>
  <c r="L38" i="11"/>
  <c r="K38" i="11"/>
  <c r="DK37" i="11"/>
  <c r="DJ37" i="11"/>
  <c r="CY37" i="11"/>
  <c r="CX37" i="11"/>
  <c r="CL37" i="11"/>
  <c r="CK37" i="11"/>
  <c r="BZ37" i="11"/>
  <c r="BY37" i="11"/>
  <c r="BO37" i="11"/>
  <c r="BN37" i="11"/>
  <c r="BD37" i="11"/>
  <c r="BC37" i="11"/>
  <c r="AS37" i="11"/>
  <c r="AR37" i="11"/>
  <c r="AH37" i="11"/>
  <c r="AG37" i="11"/>
  <c r="W37" i="11"/>
  <c r="V37" i="11"/>
  <c r="L37" i="11"/>
  <c r="K37" i="11"/>
  <c r="DK36" i="11"/>
  <c r="DJ36" i="11"/>
  <c r="CY36" i="11"/>
  <c r="CX36" i="11"/>
  <c r="CL36" i="11"/>
  <c r="CK36" i="11"/>
  <c r="BZ36" i="11"/>
  <c r="BY36" i="11"/>
  <c r="BO36" i="11"/>
  <c r="BN36" i="11"/>
  <c r="BD36" i="11"/>
  <c r="BC36" i="11"/>
  <c r="AS36" i="11"/>
  <c r="AR36" i="11"/>
  <c r="AH36" i="11"/>
  <c r="AG36" i="11"/>
  <c r="W36" i="11"/>
  <c r="V36" i="11"/>
  <c r="L36" i="11"/>
  <c r="K36" i="11"/>
  <c r="DK35" i="11"/>
  <c r="DJ35" i="11"/>
  <c r="CY35" i="11"/>
  <c r="CX35" i="11"/>
  <c r="CL35" i="11"/>
  <c r="CK35" i="11"/>
  <c r="BZ35" i="11"/>
  <c r="BY35" i="11"/>
  <c r="BO35" i="11"/>
  <c r="BN35" i="11"/>
  <c r="BD35" i="11"/>
  <c r="BC35" i="11"/>
  <c r="AS35" i="11"/>
  <c r="AR35" i="11"/>
  <c r="AH35" i="11"/>
  <c r="AG35" i="11"/>
  <c r="W35" i="11"/>
  <c r="V35" i="11"/>
  <c r="L35" i="11"/>
  <c r="K35" i="11"/>
  <c r="DK34" i="11"/>
  <c r="DJ34" i="11"/>
  <c r="CY34" i="11"/>
  <c r="CX34" i="11"/>
  <c r="CL34" i="11"/>
  <c r="CK34" i="11"/>
  <c r="BZ34" i="11"/>
  <c r="BY34" i="11"/>
  <c r="BO34" i="11"/>
  <c r="BN34" i="11"/>
  <c r="BD34" i="11"/>
  <c r="BC34" i="11"/>
  <c r="AS34" i="11"/>
  <c r="AR34" i="11"/>
  <c r="AH34" i="11"/>
  <c r="AG34" i="11"/>
  <c r="W34" i="11"/>
  <c r="V34" i="11"/>
  <c r="L34" i="11"/>
  <c r="K34" i="11"/>
  <c r="DK33" i="11"/>
  <c r="DJ33" i="11"/>
  <c r="CY33" i="11"/>
  <c r="CX33" i="11"/>
  <c r="CL33" i="11"/>
  <c r="CK33" i="11"/>
  <c r="BZ33" i="11"/>
  <c r="BY33" i="11"/>
  <c r="BO33" i="11"/>
  <c r="BN33" i="11"/>
  <c r="BD33" i="11"/>
  <c r="BC33" i="11"/>
  <c r="AS33" i="11"/>
  <c r="AR33" i="11"/>
  <c r="AH33" i="11"/>
  <c r="AG33" i="11"/>
  <c r="W33" i="11"/>
  <c r="V33" i="11"/>
  <c r="L33" i="11"/>
  <c r="K33" i="11"/>
  <c r="DK32" i="11"/>
  <c r="DK39" i="11" s="1"/>
  <c r="DJ32" i="11"/>
  <c r="DJ39" i="11" s="1"/>
  <c r="CY32" i="11"/>
  <c r="CY39" i="11" s="1"/>
  <c r="CX32" i="11"/>
  <c r="CX39" i="11" s="1"/>
  <c r="CL32" i="11"/>
  <c r="CL39" i="11" s="1"/>
  <c r="CK32" i="11"/>
  <c r="CK39" i="11" s="1"/>
  <c r="BZ32" i="11"/>
  <c r="BZ39" i="11" s="1"/>
  <c r="BY32" i="11"/>
  <c r="BY39" i="11" s="1"/>
  <c r="BO32" i="11"/>
  <c r="BO39" i="11" s="1"/>
  <c r="BN32" i="11"/>
  <c r="BN39" i="11" s="1"/>
  <c r="BD32" i="11"/>
  <c r="BD39" i="11" s="1"/>
  <c r="BC32" i="11"/>
  <c r="BC39" i="11" s="1"/>
  <c r="AS32" i="11"/>
  <c r="AS39" i="11" s="1"/>
  <c r="AR32" i="11"/>
  <c r="AR39" i="11" s="1"/>
  <c r="AH32" i="11"/>
  <c r="AH39" i="11" s="1"/>
  <c r="AG32" i="11"/>
  <c r="AG39" i="11" s="1"/>
  <c r="W32" i="11"/>
  <c r="W39" i="11" s="1"/>
  <c r="V32" i="11"/>
  <c r="V39" i="11" s="1"/>
  <c r="L32" i="11"/>
  <c r="L39" i="11" s="1"/>
  <c r="K32" i="11"/>
  <c r="K39" i="11" s="1"/>
  <c r="DK30" i="11"/>
  <c r="DJ30" i="11"/>
  <c r="CY30" i="11"/>
  <c r="CX30" i="11"/>
  <c r="CL30" i="11"/>
  <c r="CK30" i="11"/>
  <c r="BZ30" i="11"/>
  <c r="BY30" i="11"/>
  <c r="BO30" i="11"/>
  <c r="BN30" i="11"/>
  <c r="BD30" i="11"/>
  <c r="BC30" i="11"/>
  <c r="AS30" i="11"/>
  <c r="AR30" i="11"/>
  <c r="AH30" i="11"/>
  <c r="AG30" i="11"/>
  <c r="W30" i="11"/>
  <c r="V30" i="11"/>
  <c r="L30" i="11"/>
  <c r="K30" i="11"/>
  <c r="DK29" i="11"/>
  <c r="DJ29" i="11"/>
  <c r="CY29" i="11"/>
  <c r="CX29" i="11"/>
  <c r="CL29" i="11"/>
  <c r="CK29" i="11"/>
  <c r="BZ29" i="11"/>
  <c r="BY29" i="11"/>
  <c r="BO29" i="11"/>
  <c r="BN29" i="11"/>
  <c r="BD29" i="11"/>
  <c r="BC29" i="11"/>
  <c r="AS29" i="11"/>
  <c r="AR29" i="11"/>
  <c r="AH29" i="11"/>
  <c r="AG29" i="11"/>
  <c r="W29" i="11"/>
  <c r="V29" i="11"/>
  <c r="L29" i="11"/>
  <c r="K29" i="11"/>
  <c r="DK28" i="11"/>
  <c r="DJ28" i="11"/>
  <c r="CY28" i="11"/>
  <c r="CX28" i="11"/>
  <c r="CL28" i="11"/>
  <c r="CK28" i="11"/>
  <c r="BZ28" i="11"/>
  <c r="BY28" i="11"/>
  <c r="BO28" i="11"/>
  <c r="BN28" i="11"/>
  <c r="BD28" i="11"/>
  <c r="BC28" i="11"/>
  <c r="AS28" i="11"/>
  <c r="AR28" i="11"/>
  <c r="AH28" i="11"/>
  <c r="AG28" i="11"/>
  <c r="W28" i="11"/>
  <c r="V28" i="11"/>
  <c r="L28" i="11"/>
  <c r="K28" i="11"/>
  <c r="DK27" i="11"/>
  <c r="DJ27" i="11"/>
  <c r="CY27" i="11"/>
  <c r="CX27" i="11"/>
  <c r="CL27" i="11"/>
  <c r="CK27" i="11"/>
  <c r="BZ27" i="11"/>
  <c r="BY27" i="11"/>
  <c r="BO27" i="11"/>
  <c r="BN27" i="11"/>
  <c r="BD27" i="11"/>
  <c r="BC27" i="11"/>
  <c r="AS27" i="11"/>
  <c r="AR27" i="11"/>
  <c r="AH27" i="11"/>
  <c r="AG27" i="11"/>
  <c r="W27" i="11"/>
  <c r="V27" i="11"/>
  <c r="L27" i="11"/>
  <c r="K27" i="11"/>
  <c r="DK26" i="11"/>
  <c r="DJ26" i="11"/>
  <c r="CY26" i="11"/>
  <c r="CX26" i="11"/>
  <c r="CL26" i="11"/>
  <c r="CK26" i="11"/>
  <c r="BZ26" i="11"/>
  <c r="BY26" i="11"/>
  <c r="BO26" i="11"/>
  <c r="BN26" i="11"/>
  <c r="BD26" i="11"/>
  <c r="BC26" i="11"/>
  <c r="AS26" i="11"/>
  <c r="AR26" i="11"/>
  <c r="AH26" i="11"/>
  <c r="AG26" i="11"/>
  <c r="W26" i="11"/>
  <c r="V26" i="11"/>
  <c r="L26" i="11"/>
  <c r="K26" i="11"/>
  <c r="DK25" i="11"/>
  <c r="DJ25" i="11"/>
  <c r="CY25" i="11"/>
  <c r="CX25" i="11"/>
  <c r="CL25" i="11"/>
  <c r="CK25" i="11"/>
  <c r="BZ25" i="11"/>
  <c r="BY25" i="11"/>
  <c r="BO25" i="11"/>
  <c r="BN25" i="11"/>
  <c r="BD25" i="11"/>
  <c r="BC25" i="11"/>
  <c r="AS25" i="11"/>
  <c r="AR25" i="11"/>
  <c r="AH25" i="11"/>
  <c r="AG25" i="11"/>
  <c r="W25" i="11"/>
  <c r="V25" i="11"/>
  <c r="L25" i="11"/>
  <c r="K25" i="11"/>
  <c r="DK24" i="11"/>
  <c r="DJ24" i="11"/>
  <c r="CY24" i="11"/>
  <c r="CX24" i="11"/>
  <c r="CL24" i="11"/>
  <c r="CK24" i="11"/>
  <c r="BZ24" i="11"/>
  <c r="BY24" i="11"/>
  <c r="BO24" i="11"/>
  <c r="BN24" i="11"/>
  <c r="BD24" i="11"/>
  <c r="BC24" i="11"/>
  <c r="AS24" i="11"/>
  <c r="AR24" i="11"/>
  <c r="AH24" i="11"/>
  <c r="AG24" i="11"/>
  <c r="W24" i="11"/>
  <c r="V24" i="11"/>
  <c r="L24" i="11"/>
  <c r="K24" i="11"/>
  <c r="DK23" i="11"/>
  <c r="DJ23" i="11"/>
  <c r="CY23" i="11"/>
  <c r="CX23" i="11"/>
  <c r="CL23" i="11"/>
  <c r="CK23" i="11"/>
  <c r="BZ23" i="11"/>
  <c r="BY23" i="11"/>
  <c r="BO23" i="11"/>
  <c r="BN23" i="11"/>
  <c r="BD23" i="11"/>
  <c r="BC23" i="11"/>
  <c r="AS23" i="11"/>
  <c r="AR23" i="11"/>
  <c r="AH23" i="11"/>
  <c r="AG23" i="11"/>
  <c r="W23" i="11"/>
  <c r="V23" i="11"/>
  <c r="L23" i="11"/>
  <c r="K23" i="11"/>
  <c r="DK22" i="11"/>
  <c r="DK31" i="11" s="1"/>
  <c r="DJ22" i="11"/>
  <c r="DJ31" i="11" s="1"/>
  <c r="CY22" i="11"/>
  <c r="CY31" i="11" s="1"/>
  <c r="CX22" i="11"/>
  <c r="CX31" i="11" s="1"/>
  <c r="CL22" i="11"/>
  <c r="CL31" i="11" s="1"/>
  <c r="CK22" i="11"/>
  <c r="CK31" i="11" s="1"/>
  <c r="BZ22" i="11"/>
  <c r="BZ31" i="11" s="1"/>
  <c r="BY22" i="11"/>
  <c r="BY31" i="11" s="1"/>
  <c r="BO22" i="11"/>
  <c r="BO31" i="11" s="1"/>
  <c r="BN22" i="11"/>
  <c r="BN31" i="11" s="1"/>
  <c r="BD22" i="11"/>
  <c r="BD31" i="11" s="1"/>
  <c r="BC22" i="11"/>
  <c r="BC31" i="11" s="1"/>
  <c r="AS22" i="11"/>
  <c r="AS31" i="11" s="1"/>
  <c r="AR22" i="11"/>
  <c r="AR31" i="11" s="1"/>
  <c r="AH22" i="11"/>
  <c r="AH31" i="11" s="1"/>
  <c r="AG22" i="11"/>
  <c r="AG31" i="11" s="1"/>
  <c r="W22" i="11"/>
  <c r="W31" i="11" s="1"/>
  <c r="V22" i="11"/>
  <c r="V31" i="11" s="1"/>
  <c r="L22" i="11"/>
  <c r="L31" i="11" s="1"/>
  <c r="K22" i="11"/>
  <c r="K31" i="11" s="1"/>
  <c r="DK19" i="11"/>
  <c r="DJ19" i="11"/>
  <c r="CY19" i="11"/>
  <c r="CX19" i="11"/>
  <c r="CL19" i="11"/>
  <c r="CK19" i="11"/>
  <c r="BZ19" i="11"/>
  <c r="BY19" i="11"/>
  <c r="BO19" i="11"/>
  <c r="BN19" i="11"/>
  <c r="BD19" i="11"/>
  <c r="BC19" i="11"/>
  <c r="AS19" i="11"/>
  <c r="AR19" i="11"/>
  <c r="AH19" i="11"/>
  <c r="AG19" i="11"/>
  <c r="W19" i="11"/>
  <c r="V19" i="11"/>
  <c r="L19" i="11"/>
  <c r="K19" i="11"/>
  <c r="DK18" i="11"/>
  <c r="DJ18" i="11"/>
  <c r="CY18" i="11"/>
  <c r="CX18" i="11"/>
  <c r="CL18" i="11"/>
  <c r="CK18" i="11"/>
  <c r="BZ18" i="11"/>
  <c r="BY18" i="11"/>
  <c r="BO18" i="11"/>
  <c r="BN18" i="11"/>
  <c r="BD18" i="11"/>
  <c r="BC18" i="11"/>
  <c r="AS18" i="11"/>
  <c r="AR18" i="11"/>
  <c r="AH18" i="11"/>
  <c r="AG18" i="11"/>
  <c r="W18" i="11"/>
  <c r="V18" i="11"/>
  <c r="L18" i="11"/>
  <c r="K18" i="11"/>
  <c r="DK17" i="11"/>
  <c r="DJ17" i="11"/>
  <c r="CY17" i="11"/>
  <c r="CX17" i="11"/>
  <c r="CL17" i="11"/>
  <c r="CK17" i="11"/>
  <c r="BZ17" i="11"/>
  <c r="BY17" i="11"/>
  <c r="BO17" i="11"/>
  <c r="BN17" i="11"/>
  <c r="BD17" i="11"/>
  <c r="BC17" i="11"/>
  <c r="AS17" i="11"/>
  <c r="AR17" i="11"/>
  <c r="AH17" i="11"/>
  <c r="AG17" i="11"/>
  <c r="W17" i="11"/>
  <c r="V17" i="11"/>
  <c r="L17" i="11"/>
  <c r="K17" i="11"/>
  <c r="DK16" i="11"/>
  <c r="DJ16" i="11"/>
  <c r="CY16" i="11"/>
  <c r="CX16" i="11"/>
  <c r="CL16" i="11"/>
  <c r="CK16" i="11"/>
  <c r="BZ16" i="11"/>
  <c r="BY16" i="11"/>
  <c r="BO16" i="11"/>
  <c r="BN16" i="11"/>
  <c r="BD16" i="11"/>
  <c r="BC16" i="11"/>
  <c r="AS16" i="11"/>
  <c r="AR16" i="11"/>
  <c r="AH16" i="11"/>
  <c r="AG16" i="11"/>
  <c r="W16" i="11"/>
  <c r="V16" i="11"/>
  <c r="L16" i="11"/>
  <c r="K16" i="11"/>
  <c r="DK15" i="11"/>
  <c r="DJ15" i="11"/>
  <c r="CY15" i="11"/>
  <c r="CX15" i="11"/>
  <c r="CL15" i="11"/>
  <c r="CK15" i="11"/>
  <c r="BZ15" i="11"/>
  <c r="BY15" i="11"/>
  <c r="BO15" i="11"/>
  <c r="BN15" i="11"/>
  <c r="BD15" i="11"/>
  <c r="BC15" i="11"/>
  <c r="AS15" i="11"/>
  <c r="AR15" i="11"/>
  <c r="AH15" i="11"/>
  <c r="AG15" i="11"/>
  <c r="W15" i="11"/>
  <c r="V15" i="11"/>
  <c r="L15" i="11"/>
  <c r="K15" i="11"/>
  <c r="DK14" i="11"/>
  <c r="DJ14" i="11"/>
  <c r="CY14" i="11"/>
  <c r="CX14" i="11"/>
  <c r="CL14" i="11"/>
  <c r="CK14" i="11"/>
  <c r="BZ14" i="11"/>
  <c r="BY14" i="11"/>
  <c r="BO14" i="11"/>
  <c r="BN14" i="11"/>
  <c r="BD14" i="11"/>
  <c r="BC14" i="11"/>
  <c r="AS14" i="11"/>
  <c r="AR14" i="11"/>
  <c r="AH14" i="11"/>
  <c r="AG14" i="11"/>
  <c r="W14" i="11"/>
  <c r="V14" i="11"/>
  <c r="L14" i="11"/>
  <c r="K14" i="11"/>
  <c r="DK13" i="11"/>
  <c r="DJ13" i="11"/>
  <c r="CY13" i="11"/>
  <c r="CX13" i="11"/>
  <c r="CL13" i="11"/>
  <c r="CK13" i="11"/>
  <c r="BZ13" i="11"/>
  <c r="BY13" i="11"/>
  <c r="BO13" i="11"/>
  <c r="BN13" i="11"/>
  <c r="BD13" i="11"/>
  <c r="BC13" i="11"/>
  <c r="AS13" i="11"/>
  <c r="AR13" i="11"/>
  <c r="AH13" i="11"/>
  <c r="AG13" i="11"/>
  <c r="W13" i="11"/>
  <c r="V13" i="11"/>
  <c r="L13" i="11"/>
  <c r="K13" i="11"/>
  <c r="DK12" i="11"/>
  <c r="DJ12" i="11"/>
  <c r="CY12" i="11"/>
  <c r="CX12" i="11"/>
  <c r="CL12" i="11"/>
  <c r="CK12" i="11"/>
  <c r="BZ12" i="11"/>
  <c r="BY12" i="11"/>
  <c r="BO12" i="11"/>
  <c r="BN12" i="11"/>
  <c r="BD12" i="11"/>
  <c r="BC12" i="11"/>
  <c r="AS12" i="11"/>
  <c r="AR12" i="11"/>
  <c r="AH12" i="11"/>
  <c r="AG12" i="11"/>
  <c r="W12" i="11"/>
  <c r="V12" i="11"/>
  <c r="L12" i="11"/>
  <c r="K12" i="11"/>
  <c r="DK11" i="11"/>
  <c r="DJ11" i="11"/>
  <c r="CY11" i="11"/>
  <c r="CX11" i="11"/>
  <c r="CL11" i="11"/>
  <c r="CK11" i="11"/>
  <c r="BZ11" i="11"/>
  <c r="BY11" i="11"/>
  <c r="BO11" i="11"/>
  <c r="BN11" i="11"/>
  <c r="BD11" i="11"/>
  <c r="BC11" i="11"/>
  <c r="AS11" i="11"/>
  <c r="AR11" i="11"/>
  <c r="AH11" i="11"/>
  <c r="AG11" i="11"/>
  <c r="W11" i="11"/>
  <c r="V11" i="11"/>
  <c r="L11" i="11"/>
  <c r="K11" i="11"/>
  <c r="DK10" i="11"/>
  <c r="DJ10" i="11"/>
  <c r="CY10" i="11"/>
  <c r="CX10" i="11"/>
  <c r="CL10" i="11"/>
  <c r="CK10" i="11"/>
  <c r="BZ10" i="11"/>
  <c r="BY10" i="11"/>
  <c r="BO10" i="11"/>
  <c r="BN10" i="11"/>
  <c r="BD10" i="11"/>
  <c r="BC10" i="11"/>
  <c r="AS10" i="11"/>
  <c r="AR10" i="11"/>
  <c r="AH10" i="11"/>
  <c r="AG10" i="11"/>
  <c r="W10" i="11"/>
  <c r="V10" i="11"/>
  <c r="L10" i="11"/>
  <c r="K10" i="11"/>
  <c r="DK9" i="11"/>
  <c r="DJ9" i="11"/>
  <c r="CY9" i="11"/>
  <c r="CX9" i="11"/>
  <c r="CL9" i="11"/>
  <c r="CK9" i="11"/>
  <c r="BZ9" i="11"/>
  <c r="BY9" i="11"/>
  <c r="BO9" i="11"/>
  <c r="BN9" i="11"/>
  <c r="BD9" i="11"/>
  <c r="BC9" i="11"/>
  <c r="AS9" i="11"/>
  <c r="AR9" i="11"/>
  <c r="AH9" i="11"/>
  <c r="AG9" i="11"/>
  <c r="W9" i="11"/>
  <c r="V9" i="11"/>
  <c r="L9" i="11"/>
  <c r="K9" i="11"/>
  <c r="DK8" i="11"/>
  <c r="DJ8" i="11"/>
  <c r="CY8" i="11"/>
  <c r="CX8" i="11"/>
  <c r="CL8" i="11"/>
  <c r="CK8" i="11"/>
  <c r="BZ8" i="11"/>
  <c r="BY8" i="11"/>
  <c r="BO8" i="11"/>
  <c r="BN8" i="11"/>
  <c r="BD8" i="11"/>
  <c r="BC8" i="11"/>
  <c r="AS8" i="11"/>
  <c r="AR8" i="11"/>
  <c r="AH8" i="11"/>
  <c r="AG8" i="11"/>
  <c r="W8" i="11"/>
  <c r="V8" i="11"/>
  <c r="L8" i="11"/>
  <c r="K8" i="11"/>
  <c r="DK7" i="11"/>
  <c r="DJ7" i="11"/>
  <c r="CY7" i="11"/>
  <c r="CX7" i="11"/>
  <c r="CL7" i="11"/>
  <c r="CK7" i="11"/>
  <c r="BZ7" i="11"/>
  <c r="BY7" i="11"/>
  <c r="BO7" i="11"/>
  <c r="BN7" i="11"/>
  <c r="BD7" i="11"/>
  <c r="BC7" i="11"/>
  <c r="AS7" i="11"/>
  <c r="AR7" i="11"/>
  <c r="AH7" i="11"/>
  <c r="AG7" i="11"/>
  <c r="W7" i="11"/>
  <c r="V7" i="11"/>
  <c r="L7" i="11"/>
  <c r="K7" i="11"/>
  <c r="DK6" i="11"/>
  <c r="DJ6" i="11"/>
  <c r="CY6" i="11"/>
  <c r="CX6" i="11"/>
  <c r="CL6" i="11"/>
  <c r="CK6" i="11"/>
  <c r="BZ6" i="11"/>
  <c r="BY6" i="11"/>
  <c r="BO6" i="11"/>
  <c r="BN6" i="11"/>
  <c r="BD6" i="11"/>
  <c r="BC6" i="11"/>
  <c r="AS6" i="11"/>
  <c r="AR6" i="11"/>
  <c r="AH6" i="11"/>
  <c r="AG6" i="11"/>
  <c r="W6" i="11"/>
  <c r="V6" i="11"/>
  <c r="L6" i="11"/>
  <c r="K6" i="11"/>
  <c r="DK5" i="11"/>
  <c r="DJ5" i="11"/>
  <c r="CY5" i="11"/>
  <c r="CX5" i="11"/>
  <c r="CL5" i="11"/>
  <c r="CK5" i="11"/>
  <c r="BZ5" i="11"/>
  <c r="BY5" i="11"/>
  <c r="BO5" i="11"/>
  <c r="BN5" i="11"/>
  <c r="BD5" i="11"/>
  <c r="BC5" i="11"/>
  <c r="AS5" i="11"/>
  <c r="AR5" i="11"/>
  <c r="AH5" i="11"/>
  <c r="AG5" i="11"/>
  <c r="W5" i="11"/>
  <c r="V5" i="11"/>
  <c r="L5" i="11"/>
  <c r="K5" i="11"/>
  <c r="DK4" i="11"/>
  <c r="DJ4" i="11"/>
  <c r="CY4" i="11"/>
  <c r="CX4" i="11"/>
  <c r="CL4" i="11"/>
  <c r="CK4" i="11"/>
  <c r="BZ4" i="11"/>
  <c r="BY4" i="11"/>
  <c r="BO4" i="11"/>
  <c r="BN4" i="11"/>
  <c r="BD4" i="11"/>
  <c r="BC4" i="11"/>
  <c r="AS4" i="11"/>
  <c r="AR4" i="11"/>
  <c r="AH4" i="11"/>
  <c r="AG4" i="11"/>
  <c r="W4" i="11"/>
  <c r="V4" i="11"/>
  <c r="L4" i="11"/>
  <c r="K4" i="11"/>
  <c r="AK56" i="10" l="1"/>
  <c r="AJ56" i="10"/>
  <c r="AI56" i="10"/>
  <c r="AH56" i="10"/>
  <c r="AG56" i="10"/>
  <c r="AF56" i="10"/>
  <c r="AE56" i="10"/>
  <c r="AK48" i="10"/>
  <c r="AJ48" i="10"/>
  <c r="AI48" i="10"/>
  <c r="AH48" i="10"/>
  <c r="AG48" i="10"/>
  <c r="AF48" i="10"/>
  <c r="AE48" i="10"/>
  <c r="AR36" i="10"/>
  <c r="AQ36" i="10"/>
  <c r="AP36" i="10"/>
  <c r="AO36" i="10"/>
  <c r="AN36" i="10"/>
  <c r="AM36" i="10"/>
  <c r="AL36" i="10"/>
  <c r="AK36" i="10"/>
  <c r="AJ36" i="10"/>
  <c r="AI36" i="10"/>
  <c r="AH36" i="10"/>
  <c r="AG36" i="10"/>
  <c r="AE36" i="10"/>
  <c r="Z35" i="10"/>
  <c r="S35" i="10"/>
  <c r="L35" i="10"/>
  <c r="E35" i="10"/>
  <c r="Z34" i="10"/>
  <c r="S34" i="10"/>
  <c r="L34" i="10"/>
  <c r="E34" i="10"/>
  <c r="Z33" i="10"/>
  <c r="S33" i="10"/>
  <c r="L33" i="10"/>
  <c r="E33" i="10"/>
  <c r="Z32" i="10"/>
  <c r="S32" i="10"/>
  <c r="L32" i="10"/>
  <c r="E32" i="10"/>
  <c r="Z31" i="10"/>
  <c r="S31" i="10"/>
  <c r="L31" i="10"/>
  <c r="E31" i="10"/>
  <c r="Z30" i="10"/>
  <c r="S30" i="10"/>
  <c r="L30" i="10"/>
  <c r="E30" i="10"/>
  <c r="Z29" i="10"/>
  <c r="Z36" i="10" s="1"/>
  <c r="S29" i="10"/>
  <c r="S36" i="10" s="1"/>
  <c r="L29" i="10"/>
  <c r="L36" i="10" s="1"/>
  <c r="E29" i="10"/>
  <c r="E36" i="10" s="1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E28" i="10"/>
  <c r="Z27" i="10"/>
  <c r="S27" i="10"/>
  <c r="L27" i="10"/>
  <c r="E27" i="10"/>
  <c r="Z26" i="10"/>
  <c r="S26" i="10"/>
  <c r="L26" i="10"/>
  <c r="E26" i="10"/>
  <c r="Z25" i="10"/>
  <c r="S25" i="10"/>
  <c r="L25" i="10"/>
  <c r="E25" i="10"/>
  <c r="Z24" i="10"/>
  <c r="S24" i="10"/>
  <c r="L24" i="10"/>
  <c r="E24" i="10"/>
  <c r="Z23" i="10"/>
  <c r="S23" i="10"/>
  <c r="L23" i="10"/>
  <c r="E23" i="10"/>
  <c r="Z22" i="10"/>
  <c r="S22" i="10"/>
  <c r="L22" i="10"/>
  <c r="E22" i="10"/>
  <c r="Z21" i="10"/>
  <c r="Z28" i="10" s="1"/>
  <c r="S21" i="10"/>
  <c r="S28" i="10" s="1"/>
  <c r="L21" i="10"/>
  <c r="L28" i="10" s="1"/>
  <c r="E21" i="10"/>
  <c r="E28" i="10" s="1"/>
  <c r="AD35" i="9"/>
  <c r="AC35" i="9"/>
  <c r="AB35" i="9"/>
  <c r="AA35" i="9"/>
  <c r="Z35" i="9"/>
  <c r="Y35" i="9"/>
  <c r="X35" i="9"/>
  <c r="U34" i="9"/>
  <c r="N34" i="9"/>
  <c r="G34" i="9"/>
  <c r="U33" i="9"/>
  <c r="N33" i="9"/>
  <c r="G33" i="9"/>
  <c r="U32" i="9"/>
  <c r="N32" i="9"/>
  <c r="G32" i="9"/>
  <c r="U31" i="9"/>
  <c r="N31" i="9"/>
  <c r="G31" i="9"/>
  <c r="U30" i="9"/>
  <c r="N30" i="9"/>
  <c r="G30" i="9"/>
  <c r="U29" i="9"/>
  <c r="N29" i="9"/>
  <c r="N35" i="9" s="1"/>
  <c r="G29" i="9"/>
  <c r="U28" i="9"/>
  <c r="U35" i="9" s="1"/>
  <c r="N28" i="9"/>
  <c r="G28" i="9"/>
  <c r="G35" i="9" s="1"/>
  <c r="AD27" i="9"/>
  <c r="AC27" i="9"/>
  <c r="AB27" i="9"/>
  <c r="AA27" i="9"/>
  <c r="Z27" i="9"/>
  <c r="Y27" i="9"/>
  <c r="X27" i="9"/>
  <c r="U26" i="9"/>
  <c r="N26" i="9"/>
  <c r="G26" i="9"/>
  <c r="U25" i="9"/>
  <c r="N25" i="9"/>
  <c r="G25" i="9"/>
  <c r="U24" i="9"/>
  <c r="N24" i="9"/>
  <c r="G24" i="9"/>
  <c r="U23" i="9"/>
  <c r="N23" i="9"/>
  <c r="G23" i="9"/>
  <c r="U22" i="9"/>
  <c r="N22" i="9"/>
  <c r="G22" i="9"/>
  <c r="U21" i="9"/>
  <c r="U27" i="9" s="1"/>
  <c r="N21" i="9"/>
  <c r="G21" i="9"/>
  <c r="G27" i="9" s="1"/>
  <c r="U20" i="9"/>
  <c r="N20" i="9"/>
  <c r="N27" i="9" s="1"/>
  <c r="G20" i="9"/>
  <c r="U17" i="9"/>
  <c r="N17" i="9"/>
  <c r="G17" i="9"/>
  <c r="U16" i="9"/>
  <c r="N16" i="9"/>
  <c r="G16" i="9"/>
  <c r="U15" i="9"/>
  <c r="N15" i="9"/>
  <c r="G15" i="9"/>
  <c r="U14" i="9"/>
  <c r="N14" i="9"/>
  <c r="G14" i="9"/>
  <c r="U13" i="9"/>
  <c r="N13" i="9"/>
  <c r="G13" i="9"/>
  <c r="U12" i="9"/>
  <c r="N12" i="9"/>
  <c r="G12" i="9"/>
  <c r="U11" i="9"/>
  <c r="N11" i="9"/>
  <c r="G11" i="9"/>
  <c r="U10" i="9"/>
  <c r="N10" i="9"/>
  <c r="G10" i="9"/>
  <c r="U9" i="9"/>
  <c r="N9" i="9"/>
  <c r="G9" i="9"/>
  <c r="U8" i="9"/>
  <c r="N8" i="9"/>
  <c r="G8" i="9"/>
  <c r="U7" i="9"/>
  <c r="N7" i="9"/>
  <c r="G7" i="9"/>
  <c r="U6" i="9"/>
  <c r="N6" i="9"/>
  <c r="G6" i="9"/>
  <c r="U5" i="9"/>
  <c r="N5" i="9"/>
  <c r="G5" i="9"/>
  <c r="U4" i="9"/>
  <c r="N4" i="9"/>
  <c r="G4" i="9"/>
  <c r="J29" i="8" l="1"/>
  <c r="J28" i="8"/>
  <c r="J27" i="8"/>
  <c r="J26" i="8"/>
  <c r="J25" i="8"/>
  <c r="J24" i="8"/>
  <c r="J23" i="8"/>
  <c r="J22" i="8"/>
  <c r="J30" i="8" s="1"/>
  <c r="J20" i="8"/>
  <c r="J19" i="8"/>
  <c r="J18" i="8"/>
  <c r="J17" i="8"/>
  <c r="J16" i="8"/>
  <c r="J15" i="8"/>
  <c r="J21" i="8" s="1"/>
  <c r="J13" i="8"/>
  <c r="J12" i="8"/>
  <c r="J11" i="8"/>
  <c r="J10" i="8"/>
  <c r="J9" i="8"/>
  <c r="J8" i="8"/>
  <c r="J7" i="8"/>
  <c r="J6" i="8"/>
  <c r="J5" i="8"/>
  <c r="J4" i="8"/>
  <c r="J3" i="8"/>
  <c r="J2" i="8"/>
  <c r="J14" i="8" s="1"/>
  <c r="J27" i="7"/>
  <c r="J26" i="7"/>
  <c r="J25" i="7"/>
  <c r="J24" i="7"/>
  <c r="J23" i="7"/>
  <c r="J22" i="7"/>
  <c r="J28" i="7" s="1"/>
  <c r="J19" i="7"/>
  <c r="J18" i="7"/>
  <c r="J17" i="7"/>
  <c r="J16" i="7"/>
  <c r="J15" i="7"/>
  <c r="J20" i="7" s="1"/>
  <c r="J13" i="7"/>
  <c r="J12" i="7"/>
  <c r="J11" i="7"/>
  <c r="J10" i="7"/>
  <c r="J9" i="7"/>
  <c r="J8" i="7"/>
  <c r="J7" i="7"/>
  <c r="J6" i="7"/>
  <c r="J5" i="7"/>
  <c r="J4" i="7"/>
  <c r="J3" i="7"/>
  <c r="J2" i="7"/>
  <c r="J14" i="7" s="1"/>
  <c r="J27" i="6"/>
  <c r="J26" i="6"/>
  <c r="J25" i="6"/>
  <c r="J24" i="6"/>
  <c r="J28" i="6" s="1"/>
  <c r="J23" i="6"/>
  <c r="J22" i="6"/>
  <c r="J20" i="6"/>
  <c r="J19" i="6"/>
  <c r="J18" i="6"/>
  <c r="J17" i="6"/>
  <c r="J16" i="6"/>
  <c r="J21" i="6" s="1"/>
  <c r="J15" i="6"/>
  <c r="J11" i="6"/>
  <c r="J10" i="6"/>
  <c r="J9" i="6"/>
  <c r="J8" i="6"/>
  <c r="J7" i="6"/>
  <c r="J6" i="6"/>
  <c r="J5" i="6"/>
  <c r="J4" i="6"/>
  <c r="J3" i="6"/>
  <c r="J2" i="6"/>
  <c r="J12" i="6" s="1"/>
  <c r="J28" i="5"/>
  <c r="J27" i="5"/>
  <c r="J26" i="5"/>
  <c r="J25" i="5"/>
  <c r="J24" i="5"/>
  <c r="J23" i="5"/>
  <c r="J22" i="5"/>
  <c r="J29" i="5" s="1"/>
  <c r="J19" i="5"/>
  <c r="J18" i="5"/>
  <c r="J17" i="5"/>
  <c r="J16" i="5"/>
  <c r="J15" i="5"/>
  <c r="J20" i="5" s="1"/>
  <c r="J11" i="5"/>
  <c r="J10" i="5"/>
  <c r="J9" i="5"/>
  <c r="J8" i="5"/>
  <c r="J7" i="5"/>
  <c r="J6" i="5"/>
  <c r="J5" i="5"/>
  <c r="J4" i="5"/>
  <c r="J3" i="5"/>
  <c r="J12" i="5" s="1"/>
  <c r="J2" i="5"/>
  <c r="J27" i="4"/>
  <c r="J26" i="4"/>
  <c r="J25" i="4"/>
  <c r="J24" i="4"/>
  <c r="J23" i="4"/>
  <c r="J22" i="4"/>
  <c r="J28" i="4" s="1"/>
  <c r="J20" i="4"/>
  <c r="J19" i="4"/>
  <c r="J18" i="4"/>
  <c r="J17" i="4"/>
  <c r="J16" i="4"/>
  <c r="J15" i="4"/>
  <c r="J21" i="4" s="1"/>
  <c r="J13" i="4"/>
  <c r="J12" i="4"/>
  <c r="J11" i="4"/>
  <c r="J10" i="4"/>
  <c r="J9" i="4"/>
  <c r="J8" i="4"/>
  <c r="J7" i="4"/>
  <c r="J6" i="4"/>
  <c r="J5" i="4"/>
  <c r="J4" i="4"/>
  <c r="J3" i="4"/>
  <c r="J2" i="4"/>
  <c r="J14" i="4" s="1"/>
  <c r="J27" i="3"/>
  <c r="J26" i="3"/>
  <c r="J25" i="3"/>
  <c r="J24" i="3"/>
  <c r="J23" i="3"/>
  <c r="J22" i="3"/>
  <c r="J28" i="3" s="1"/>
  <c r="J19" i="3"/>
  <c r="J18" i="3"/>
  <c r="J17" i="3"/>
  <c r="J16" i="3"/>
  <c r="J20" i="3" s="1"/>
  <c r="J15" i="3"/>
  <c r="J10" i="3"/>
  <c r="J9" i="3"/>
  <c r="J8" i="3"/>
  <c r="J7" i="3"/>
  <c r="J6" i="3"/>
  <c r="J5" i="3"/>
  <c r="J4" i="3"/>
  <c r="J3" i="3"/>
  <c r="J2" i="3"/>
  <c r="J11" i="3" s="1"/>
  <c r="L7" i="2"/>
  <c r="P7" i="2" s="1"/>
  <c r="I7" i="2"/>
  <c r="H7" i="2"/>
  <c r="K7" i="2" s="1"/>
  <c r="O7" i="2" s="1"/>
  <c r="L6" i="2"/>
  <c r="P6" i="2" s="1"/>
  <c r="I6" i="2"/>
  <c r="H6" i="2"/>
  <c r="K6" i="2" s="1"/>
  <c r="O6" i="2" s="1"/>
  <c r="L5" i="2"/>
  <c r="P5" i="2" s="1"/>
  <c r="I5" i="2"/>
  <c r="H5" i="2"/>
  <c r="K5" i="2" s="1"/>
  <c r="O5" i="2" s="1"/>
  <c r="M6" i="2" l="1"/>
  <c r="Q6" i="2" s="1"/>
  <c r="M5" i="2"/>
  <c r="Q5" i="2" s="1"/>
  <c r="M7" i="2"/>
  <c r="Q7" i="2" s="1"/>
  <c r="V44" i="1" l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V4" i="1"/>
  <c r="U4" i="1"/>
</calcChain>
</file>

<file path=xl/sharedStrings.xml><?xml version="1.0" encoding="utf-8"?>
<sst xmlns="http://schemas.openxmlformats.org/spreadsheetml/2006/main" count="3537" uniqueCount="696">
  <si>
    <t>Morphine 10mg/kg, s.c.</t>
    <phoneticPr fontId="3" type="noConversion"/>
  </si>
  <si>
    <t>Saline</t>
    <phoneticPr fontId="3" type="noConversion"/>
  </si>
  <si>
    <t>Experiment date</t>
    <phoneticPr fontId="3" type="noConversion"/>
  </si>
  <si>
    <t>Video</t>
    <phoneticPr fontId="3" type="noConversion"/>
  </si>
  <si>
    <t>Number</t>
    <phoneticPr fontId="3" type="noConversion"/>
  </si>
  <si>
    <t>start time</t>
    <phoneticPr fontId="3" type="noConversion"/>
  </si>
  <si>
    <t>Date of birth</t>
    <phoneticPr fontId="3" type="noConversion"/>
  </si>
  <si>
    <t>Mouse NO.</t>
    <phoneticPr fontId="3" type="noConversion"/>
  </si>
  <si>
    <t>Weight(g)</t>
    <phoneticPr fontId="3" type="noConversion"/>
  </si>
  <si>
    <t>Treatment</t>
    <phoneticPr fontId="3" type="noConversion"/>
  </si>
  <si>
    <t>0-5</t>
    <phoneticPr fontId="3" type="noConversion"/>
  </si>
  <si>
    <t>5-10</t>
    <phoneticPr fontId="3" type="noConversion"/>
  </si>
  <si>
    <t>10-15</t>
    <phoneticPr fontId="3" type="noConversion"/>
  </si>
  <si>
    <t>15-20</t>
    <phoneticPr fontId="3" type="noConversion"/>
  </si>
  <si>
    <t>20-25</t>
    <phoneticPr fontId="3" type="noConversion"/>
  </si>
  <si>
    <t>25-30</t>
    <phoneticPr fontId="3" type="noConversion"/>
  </si>
  <si>
    <t>30-35</t>
    <phoneticPr fontId="3" type="noConversion"/>
  </si>
  <si>
    <t>35-40</t>
    <phoneticPr fontId="3" type="noConversion"/>
  </si>
  <si>
    <t>40-45</t>
    <phoneticPr fontId="3" type="noConversion"/>
  </si>
  <si>
    <t>45-50</t>
    <phoneticPr fontId="3" type="noConversion"/>
  </si>
  <si>
    <t>50-55</t>
    <phoneticPr fontId="3" type="noConversion"/>
  </si>
  <si>
    <t>55-60</t>
    <phoneticPr fontId="3" type="noConversion"/>
  </si>
  <si>
    <t>0-10</t>
    <phoneticPr fontId="3" type="noConversion"/>
  </si>
  <si>
    <t>10-60</t>
    <phoneticPr fontId="3" type="noConversion"/>
  </si>
  <si>
    <t>6/4/18</t>
    <phoneticPr fontId="3" type="noConversion"/>
  </si>
  <si>
    <t>Video 155</t>
    <phoneticPr fontId="3" type="noConversion"/>
  </si>
  <si>
    <t>3/1/18</t>
    <phoneticPr fontId="3" type="noConversion"/>
  </si>
  <si>
    <t>M</t>
    <phoneticPr fontId="3" type="noConversion"/>
  </si>
  <si>
    <t>cre-/saline</t>
    <phoneticPr fontId="3" type="noConversion"/>
  </si>
  <si>
    <t>S</t>
    <phoneticPr fontId="3" type="noConversion"/>
  </si>
  <si>
    <t>cre+/saline</t>
    <phoneticPr fontId="3" type="noConversion"/>
  </si>
  <si>
    <t>S</t>
    <phoneticPr fontId="3" type="noConversion"/>
  </si>
  <si>
    <t>cre+/morphine</t>
    <phoneticPr fontId="3" type="noConversion"/>
  </si>
  <si>
    <t>Video 1134</t>
    <phoneticPr fontId="3" type="noConversion"/>
  </si>
  <si>
    <t>M</t>
    <phoneticPr fontId="3" type="noConversion"/>
  </si>
  <si>
    <t>3/22/18</t>
    <phoneticPr fontId="3" type="noConversion"/>
  </si>
  <si>
    <t>S</t>
    <phoneticPr fontId="3" type="noConversion"/>
  </si>
  <si>
    <t>Video 156</t>
    <phoneticPr fontId="3" type="noConversion"/>
  </si>
  <si>
    <t>3/10/18</t>
    <phoneticPr fontId="3" type="noConversion"/>
  </si>
  <si>
    <t>M</t>
    <phoneticPr fontId="3" type="noConversion"/>
  </si>
  <si>
    <t>Video 81</t>
    <phoneticPr fontId="3" type="noConversion"/>
  </si>
  <si>
    <t>3/22/18</t>
    <phoneticPr fontId="3" type="noConversion"/>
  </si>
  <si>
    <t>6/15/18</t>
    <phoneticPr fontId="3" type="noConversion"/>
  </si>
  <si>
    <t>Video 47</t>
    <phoneticPr fontId="3" type="noConversion"/>
  </si>
  <si>
    <t>4/15/18</t>
    <phoneticPr fontId="3" type="noConversion"/>
  </si>
  <si>
    <t>Video 161</t>
    <phoneticPr fontId="3" type="noConversion"/>
  </si>
  <si>
    <t>6/22/18</t>
    <phoneticPr fontId="3" type="noConversion"/>
  </si>
  <si>
    <t>Video 163</t>
    <phoneticPr fontId="3" type="noConversion"/>
  </si>
  <si>
    <t>4/23/18</t>
    <phoneticPr fontId="3" type="noConversion"/>
  </si>
  <si>
    <t>M 浓度不对</t>
    <phoneticPr fontId="3" type="noConversion"/>
  </si>
  <si>
    <t>M 浓度不对</t>
    <phoneticPr fontId="3" type="noConversion"/>
  </si>
  <si>
    <t>Video 49</t>
    <phoneticPr fontId="3" type="noConversion"/>
  </si>
  <si>
    <t>7/3/18</t>
    <phoneticPr fontId="3" type="noConversion"/>
  </si>
  <si>
    <t>Video 166</t>
    <phoneticPr fontId="3" type="noConversion"/>
  </si>
  <si>
    <t>5/3/18</t>
    <phoneticPr fontId="3" type="noConversion"/>
  </si>
  <si>
    <t>编号不对</t>
    <phoneticPr fontId="3" type="noConversion"/>
  </si>
  <si>
    <t>4/28/18</t>
    <phoneticPr fontId="3" type="noConversion"/>
  </si>
  <si>
    <t>8/2/18</t>
    <phoneticPr fontId="3" type="noConversion"/>
  </si>
  <si>
    <t>Video 66</t>
    <phoneticPr fontId="3" type="noConversion"/>
  </si>
  <si>
    <t>5/9/18</t>
    <phoneticPr fontId="3" type="noConversion"/>
  </si>
  <si>
    <t>Video 67</t>
    <phoneticPr fontId="3" type="noConversion"/>
  </si>
  <si>
    <t>5/27/18&amp; 5/30/18</t>
    <phoneticPr fontId="3" type="noConversion"/>
  </si>
  <si>
    <t>Video 178&amp;179</t>
    <phoneticPr fontId="3" type="noConversion"/>
  </si>
  <si>
    <t>9/8/18</t>
    <phoneticPr fontId="3" type="noConversion"/>
  </si>
  <si>
    <t>Video 4</t>
    <phoneticPr fontId="3" type="noConversion"/>
  </si>
  <si>
    <t>Video 143</t>
    <phoneticPr fontId="3" type="noConversion"/>
  </si>
  <si>
    <t>6/23/18</t>
    <phoneticPr fontId="3" type="noConversion"/>
  </si>
  <si>
    <t>Video 5</t>
    <phoneticPr fontId="3" type="noConversion"/>
  </si>
  <si>
    <t>wt2-170</t>
  </si>
  <si>
    <t>170 vglut2ki</t>
  </si>
  <si>
    <t>wt6-164</t>
  </si>
  <si>
    <t>164-vglut2ki</t>
  </si>
  <si>
    <t>wt3-175</t>
  </si>
  <si>
    <t>175-vglut2ki</t>
  </si>
  <si>
    <t>average</t>
  </si>
  <si>
    <t>Habenula</t>
  </si>
  <si>
    <t>CM</t>
  </si>
  <si>
    <t>PB</t>
  </si>
  <si>
    <t>area</t>
  </si>
  <si>
    <t>mean</t>
  </si>
  <si>
    <t>Min</t>
  </si>
  <si>
    <t>Max</t>
  </si>
  <si>
    <t>Maxthreshold</t>
  </si>
  <si>
    <t>habenula-1</t>
  </si>
  <si>
    <t>image 06</t>
  </si>
  <si>
    <t>habenula-2</t>
  </si>
  <si>
    <t>image 07</t>
  </si>
  <si>
    <t>habenula-3</t>
  </si>
  <si>
    <t>image 08</t>
  </si>
  <si>
    <t>habenula-4</t>
  </si>
  <si>
    <t>image 09</t>
  </si>
  <si>
    <t>habenula-5</t>
  </si>
  <si>
    <t>image 10</t>
  </si>
  <si>
    <t>habenula-6</t>
  </si>
  <si>
    <t>image 15</t>
  </si>
  <si>
    <t>habenula-7</t>
  </si>
  <si>
    <t>image 16</t>
  </si>
  <si>
    <t>habenula-8</t>
  </si>
  <si>
    <t>image 17</t>
  </si>
  <si>
    <t>habenula-9</t>
  </si>
  <si>
    <t>image 18</t>
  </si>
  <si>
    <t>CM-1</t>
  </si>
  <si>
    <t>CM-2</t>
  </si>
  <si>
    <t>CM-3</t>
  </si>
  <si>
    <t>CM-4</t>
  </si>
  <si>
    <t>CM-5</t>
  </si>
  <si>
    <t>PB-1</t>
  </si>
  <si>
    <t>PB-2</t>
  </si>
  <si>
    <t>PB-3</t>
  </si>
  <si>
    <t>PB-4</t>
  </si>
  <si>
    <t>PB-5</t>
  </si>
  <si>
    <t>PB-6</t>
  </si>
  <si>
    <t>image 22</t>
  </si>
  <si>
    <t>image 23</t>
  </si>
  <si>
    <t>image 24</t>
  </si>
  <si>
    <t>image 25</t>
  </si>
  <si>
    <t>image 26</t>
  </si>
  <si>
    <t>image 11</t>
  </si>
  <si>
    <t>habenula-10</t>
  </si>
  <si>
    <t>habenula-11</t>
  </si>
  <si>
    <t>habenula-12</t>
  </si>
  <si>
    <t>CM-6</t>
  </si>
  <si>
    <t>image 19</t>
  </si>
  <si>
    <t>image 20</t>
  </si>
  <si>
    <t>PB-7</t>
  </si>
  <si>
    <t>image 12</t>
  </si>
  <si>
    <t>image 13</t>
  </si>
  <si>
    <t>image 14</t>
  </si>
  <si>
    <t>image 01</t>
  </si>
  <si>
    <t>image 02</t>
  </si>
  <si>
    <t>image 03</t>
  </si>
  <si>
    <t>?</t>
  </si>
  <si>
    <t>image 05</t>
  </si>
  <si>
    <t>PB-8</t>
  </si>
  <si>
    <t>Vglut2-Cre/MOR-KI</t>
  </si>
  <si>
    <t>Hargreaves`</t>
  </si>
  <si>
    <t>Intensity=10</t>
  </si>
  <si>
    <t>morphine (10 mg/kg, s.c.)</t>
    <phoneticPr fontId="3" type="noConversion"/>
  </si>
  <si>
    <t>No.</t>
  </si>
  <si>
    <t>Baseline</t>
    <phoneticPr fontId="3" type="noConversion"/>
  </si>
  <si>
    <t>right hindpaw</t>
  </si>
  <si>
    <t>rhp</t>
  </si>
  <si>
    <t>CFA d1</t>
    <phoneticPr fontId="3" type="noConversion"/>
  </si>
  <si>
    <t>BW(g)</t>
    <phoneticPr fontId="3" type="noConversion"/>
  </si>
  <si>
    <t>CFA d7</t>
    <phoneticPr fontId="3" type="noConversion"/>
  </si>
  <si>
    <t>0 min</t>
    <phoneticPr fontId="3" type="noConversion"/>
  </si>
  <si>
    <t>30 min</t>
    <phoneticPr fontId="3" type="noConversion"/>
  </si>
  <si>
    <t>60 min</t>
    <phoneticPr fontId="3" type="noConversion"/>
  </si>
  <si>
    <t>90 min</t>
    <phoneticPr fontId="3" type="noConversion"/>
  </si>
  <si>
    <t>120 min</t>
    <phoneticPr fontId="3" type="noConversion"/>
  </si>
  <si>
    <t>180 min</t>
    <phoneticPr fontId="3" type="noConversion"/>
  </si>
  <si>
    <t>240 min</t>
    <phoneticPr fontId="3" type="noConversion"/>
  </si>
  <si>
    <t>C1-13</t>
    <phoneticPr fontId="3" type="noConversion"/>
  </si>
  <si>
    <r>
      <t>Vglut2-Cre</t>
    </r>
    <r>
      <rPr>
        <vertAlign val="superscript"/>
        <sz val="11"/>
        <color theme="1"/>
        <rFont val="Arial"/>
        <family val="2"/>
      </rPr>
      <t>+/-</t>
    </r>
    <r>
      <rPr>
        <sz val="11"/>
        <color theme="1"/>
        <rFont val="Arial"/>
        <family val="2"/>
      </rPr>
      <t>/MOR-KI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</si>
  <si>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C1-14</t>
    <phoneticPr fontId="3" type="noConversion"/>
  </si>
  <si>
    <t>C1-15</t>
  </si>
  <si>
    <t>C1-16</t>
  </si>
  <si>
    <t>C2-9</t>
    <phoneticPr fontId="3" type="noConversion"/>
  </si>
  <si>
    <t>C2-10</t>
    <phoneticPr fontId="3" type="noConversion"/>
  </si>
  <si>
    <t>C2-11</t>
  </si>
  <si>
    <t>C2-12</t>
  </si>
  <si>
    <t>C3-96</t>
    <phoneticPr fontId="3" type="noConversion"/>
  </si>
  <si>
    <t>C3-97</t>
    <phoneticPr fontId="3" type="noConversion"/>
  </si>
  <si>
    <t>C3-98</t>
    <phoneticPr fontId="3" type="noConversion"/>
  </si>
  <si>
    <t>C3-1</t>
    <phoneticPr fontId="3" type="noConversion"/>
  </si>
  <si>
    <t>C3-2</t>
    <phoneticPr fontId="3" type="noConversion"/>
  </si>
  <si>
    <t>C3-3</t>
    <phoneticPr fontId="3" type="noConversion"/>
  </si>
  <si>
    <t>C2-9</t>
    <phoneticPr fontId="3" type="noConversion"/>
  </si>
  <si>
    <t>MOR-KI</t>
    <phoneticPr fontId="3" type="noConversion"/>
  </si>
  <si>
    <t>C1-14</t>
    <phoneticPr fontId="3" type="noConversion"/>
  </si>
  <si>
    <r>
      <t>Vglut2-Cre</t>
    </r>
    <r>
      <rPr>
        <vertAlign val="superscript"/>
        <sz val="11"/>
        <color theme="1"/>
        <rFont val="Arial"/>
        <family val="2"/>
      </rPr>
      <t>+/-</t>
    </r>
    <r>
      <rPr>
        <sz val="11"/>
        <color theme="1"/>
        <rFont val="Arial"/>
        <family val="2"/>
      </rPr>
      <t>/MOR-KI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</si>
  <si>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C3-1</t>
    <phoneticPr fontId="3" type="noConversion"/>
  </si>
  <si>
    <t>Von- Frey</t>
  </si>
  <si>
    <t>Morphine (10 mg/kg, s.c.)</t>
    <phoneticPr fontId="3" type="noConversion"/>
  </si>
  <si>
    <t>Baseline</t>
  </si>
  <si>
    <t>O and X</t>
  </si>
  <si>
    <t>threshold</t>
  </si>
  <si>
    <t>CFA d1</t>
    <phoneticPr fontId="3" type="noConversion"/>
  </si>
  <si>
    <t>BW (g)</t>
    <phoneticPr fontId="3" type="noConversion"/>
  </si>
  <si>
    <t>CFA d14</t>
    <phoneticPr fontId="3" type="noConversion"/>
  </si>
  <si>
    <t>30 min</t>
    <phoneticPr fontId="3" type="noConversion"/>
  </si>
  <si>
    <t>60 min</t>
    <phoneticPr fontId="3" type="noConversion"/>
  </si>
  <si>
    <t>90 min</t>
    <phoneticPr fontId="3" type="noConversion"/>
  </si>
  <si>
    <t>120 min</t>
    <phoneticPr fontId="3" type="noConversion"/>
  </si>
  <si>
    <t>C1-13</t>
    <phoneticPr fontId="3" type="noConversion"/>
  </si>
  <si>
    <t>OOOOXXOXO</t>
    <phoneticPr fontId="3" type="noConversion"/>
  </si>
  <si>
    <t>OOOXOXOX</t>
    <phoneticPr fontId="3" type="noConversion"/>
  </si>
  <si>
    <t>OOXXXOX</t>
    <phoneticPr fontId="3" type="noConversion"/>
  </si>
  <si>
    <t>OXOOXX</t>
    <phoneticPr fontId="3" type="noConversion"/>
  </si>
  <si>
    <t>OXOXOX</t>
    <phoneticPr fontId="3" type="noConversion"/>
  </si>
  <si>
    <t>OXOXXO</t>
    <phoneticPr fontId="3" type="noConversion"/>
  </si>
  <si>
    <t>XOXOXO</t>
    <phoneticPr fontId="3" type="noConversion"/>
  </si>
  <si>
    <t>XOOXOX</t>
    <phoneticPr fontId="3" type="noConversion"/>
  </si>
  <si>
    <t>OOXOXXO</t>
    <phoneticPr fontId="3" type="noConversion"/>
  </si>
  <si>
    <t>OOOXOOXX</t>
    <phoneticPr fontId="3" type="noConversion"/>
  </si>
  <si>
    <t>OOXOOXO</t>
    <phoneticPr fontId="3" type="noConversion"/>
  </si>
  <si>
    <t>C1-14</t>
    <phoneticPr fontId="3" type="noConversion"/>
  </si>
  <si>
    <t>OXXOXO</t>
    <phoneticPr fontId="3" type="noConversion"/>
  </si>
  <si>
    <t>XOOXXO</t>
    <phoneticPr fontId="3" type="noConversion"/>
  </si>
  <si>
    <t>OOOXXOXO</t>
    <phoneticPr fontId="3" type="noConversion"/>
  </si>
  <si>
    <t>OOOXOXXO</t>
    <phoneticPr fontId="3" type="noConversion"/>
  </si>
  <si>
    <t>OOOXOOXO</t>
    <phoneticPr fontId="3" type="noConversion"/>
  </si>
  <si>
    <t>OOXXOXO</t>
    <phoneticPr fontId="3" type="noConversion"/>
  </si>
  <si>
    <t>OXOXOO</t>
    <phoneticPr fontId="3" type="noConversion"/>
  </si>
  <si>
    <t>OXXOOX</t>
    <phoneticPr fontId="3" type="noConversion"/>
  </si>
  <si>
    <t>OOXOXXX</t>
    <phoneticPr fontId="3" type="noConversion"/>
  </si>
  <si>
    <t>OOXXOXX</t>
    <phoneticPr fontId="3" type="noConversion"/>
  </si>
  <si>
    <t>OOOOXOXOX</t>
    <phoneticPr fontId="3" type="noConversion"/>
  </si>
  <si>
    <t>OOOXXOOX</t>
    <phoneticPr fontId="3" type="noConversion"/>
  </si>
  <si>
    <t>OOXOOXX</t>
    <phoneticPr fontId="3" type="noConversion"/>
  </si>
  <si>
    <t>OXOXOO</t>
    <phoneticPr fontId="3" type="noConversion"/>
  </si>
  <si>
    <t>OOXXOOX</t>
    <phoneticPr fontId="3" type="noConversion"/>
  </si>
  <si>
    <t>OOXXOXX</t>
    <phoneticPr fontId="3" type="noConversion"/>
  </si>
  <si>
    <t>OOOOXXOXX</t>
    <phoneticPr fontId="3" type="noConversion"/>
  </si>
  <si>
    <t>OOXXOXO</t>
    <phoneticPr fontId="3" type="noConversion"/>
  </si>
  <si>
    <t>OOOXOXOO</t>
    <phoneticPr fontId="3" type="noConversion"/>
  </si>
  <si>
    <t>OXXOXX</t>
    <phoneticPr fontId="3" type="noConversion"/>
  </si>
  <si>
    <t>OOOOXXOOX</t>
    <phoneticPr fontId="3" type="noConversion"/>
  </si>
  <si>
    <t>OXOOXO</t>
    <phoneticPr fontId="3" type="noConversion"/>
  </si>
  <si>
    <r>
      <t>Vglut2-Cre</t>
    </r>
    <r>
      <rPr>
        <vertAlign val="superscript"/>
        <sz val="11"/>
        <color theme="1"/>
        <rFont val="Arial"/>
        <family val="2"/>
      </rPr>
      <t>+/-</t>
    </r>
    <r>
      <rPr>
        <sz val="11"/>
        <color theme="1"/>
        <rFont val="Arial"/>
        <family val="2"/>
      </rPr>
      <t>/MOR-KI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</si>
  <si>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XOXOOX</t>
    <phoneticPr fontId="3" type="noConversion"/>
  </si>
  <si>
    <t>OXOXXO</t>
    <phoneticPr fontId="3" type="noConversion"/>
  </si>
  <si>
    <t>XOOXOO</t>
    <phoneticPr fontId="3" type="noConversion"/>
  </si>
  <si>
    <t>OOXXOOX</t>
    <phoneticPr fontId="3" type="noConversion"/>
  </si>
  <si>
    <t>C3-97</t>
    <phoneticPr fontId="3" type="noConversion"/>
  </si>
  <si>
    <t>OXOXOX</t>
    <phoneticPr fontId="3" type="noConversion"/>
  </si>
  <si>
    <t>OXOOXX</t>
    <phoneticPr fontId="3" type="noConversion"/>
  </si>
  <si>
    <t>OOOXXOXX</t>
    <phoneticPr fontId="3" type="noConversion"/>
  </si>
  <si>
    <t>OOXXXOO</t>
    <phoneticPr fontId="3" type="noConversion"/>
  </si>
  <si>
    <t>OOOOXOXXX</t>
    <phoneticPr fontId="3" type="noConversion"/>
  </si>
  <si>
    <t>C3-98</t>
    <phoneticPr fontId="3" type="noConversion"/>
  </si>
  <si>
    <t>OXOXXX</t>
    <phoneticPr fontId="3" type="noConversion"/>
  </si>
  <si>
    <t>OOOXOXXX</t>
    <phoneticPr fontId="3" type="noConversion"/>
  </si>
  <si>
    <t>OXXOOO</t>
    <phoneticPr fontId="3" type="noConversion"/>
  </si>
  <si>
    <t>C3-2</t>
    <phoneticPr fontId="3" type="noConversion"/>
  </si>
  <si>
    <t>OOXOOOX</t>
    <phoneticPr fontId="3" type="noConversion"/>
  </si>
  <si>
    <t>OOXXXXO</t>
    <phoneticPr fontId="3" type="noConversion"/>
  </si>
  <si>
    <t>up and down</t>
  </si>
  <si>
    <t>CFA d14</t>
    <phoneticPr fontId="3" type="noConversion"/>
  </si>
  <si>
    <r>
      <t>Vglut2-Cre</t>
    </r>
    <r>
      <rPr>
        <vertAlign val="superscript"/>
        <sz val="11"/>
        <color theme="1"/>
        <rFont val="Arial"/>
        <family val="2"/>
      </rPr>
      <t>+/-</t>
    </r>
    <r>
      <rPr>
        <sz val="11"/>
        <color theme="1"/>
        <rFont val="Arial"/>
        <family val="2"/>
      </rPr>
      <t>/MOR-KI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</si>
  <si>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C1-14</t>
    <phoneticPr fontId="3" type="noConversion"/>
  </si>
  <si>
    <t>OOOXXOXO</t>
    <phoneticPr fontId="3" type="noConversion"/>
  </si>
  <si>
    <t>OOOXOXXO</t>
    <phoneticPr fontId="3" type="noConversion"/>
  </si>
  <si>
    <t>OOOXOOXO</t>
    <phoneticPr fontId="3" type="noConversion"/>
  </si>
  <si>
    <t>OOXXOXO</t>
    <phoneticPr fontId="3" type="noConversion"/>
  </si>
  <si>
    <t>XOOXXO</t>
    <phoneticPr fontId="3" type="noConversion"/>
  </si>
  <si>
    <t>OOXOOXO</t>
    <phoneticPr fontId="3" type="noConversion"/>
  </si>
  <si>
    <t>OOOOXOXOX</t>
    <phoneticPr fontId="3" type="noConversion"/>
  </si>
  <si>
    <t>OOOXXOOX</t>
    <phoneticPr fontId="3" type="noConversion"/>
  </si>
  <si>
    <t>OOXOOXX</t>
    <phoneticPr fontId="3" type="noConversion"/>
  </si>
  <si>
    <t>OXOXXO</t>
    <phoneticPr fontId="3" type="noConversion"/>
  </si>
  <si>
    <t>OOXXOXX</t>
    <phoneticPr fontId="3" type="noConversion"/>
  </si>
  <si>
    <t>OOOOXXOOX</t>
    <phoneticPr fontId="3" type="noConversion"/>
  </si>
  <si>
    <t>OXOOXO</t>
    <phoneticPr fontId="3" type="noConversion"/>
  </si>
  <si>
    <t>C3-96</t>
    <phoneticPr fontId="3" type="noConversion"/>
  </si>
  <si>
    <t>OXOXOO</t>
    <phoneticPr fontId="3" type="noConversion"/>
  </si>
  <si>
    <t>OOXXOOX</t>
    <phoneticPr fontId="3" type="noConversion"/>
  </si>
  <si>
    <t>OXOXOX</t>
    <phoneticPr fontId="3" type="noConversion"/>
  </si>
  <si>
    <t>C3-97</t>
    <phoneticPr fontId="3" type="noConversion"/>
  </si>
  <si>
    <t>OOOXXOXX</t>
    <phoneticPr fontId="3" type="noConversion"/>
  </si>
  <si>
    <t>OOOXOXOO</t>
    <phoneticPr fontId="3" type="noConversion"/>
  </si>
  <si>
    <t>OOXXXOO</t>
    <phoneticPr fontId="3" type="noConversion"/>
  </si>
  <si>
    <t>OXXOXO</t>
    <phoneticPr fontId="3" type="noConversion"/>
  </si>
  <si>
    <t>C3-1</t>
    <phoneticPr fontId="3" type="noConversion"/>
  </si>
  <si>
    <t>OOOXOXXX</t>
    <phoneticPr fontId="3" type="noConversion"/>
  </si>
  <si>
    <t>OXOOXX</t>
    <phoneticPr fontId="3" type="noConversion"/>
  </si>
  <si>
    <t>OXXOOO</t>
    <phoneticPr fontId="3" type="noConversion"/>
  </si>
  <si>
    <t>C3-2</t>
    <phoneticPr fontId="3" type="noConversion"/>
  </si>
  <si>
    <t>0 min</t>
    <phoneticPr fontId="3" type="noConversion"/>
  </si>
  <si>
    <t>30 min</t>
    <phoneticPr fontId="3" type="noConversion"/>
  </si>
  <si>
    <t>60 min</t>
    <phoneticPr fontId="3" type="noConversion"/>
  </si>
  <si>
    <t>120 min</t>
    <phoneticPr fontId="3" type="noConversion"/>
  </si>
  <si>
    <t>180 min</t>
    <phoneticPr fontId="3" type="noConversion"/>
  </si>
  <si>
    <t>240 min</t>
    <phoneticPr fontId="3" type="noConversion"/>
  </si>
  <si>
    <t>baseline</t>
  </si>
  <si>
    <t>CFA 2 h</t>
  </si>
  <si>
    <t>CFA d1</t>
  </si>
  <si>
    <t>CFA d3</t>
  </si>
  <si>
    <t>CFA d5</t>
  </si>
  <si>
    <t>CFA d7</t>
  </si>
  <si>
    <t>CFA d14</t>
  </si>
  <si>
    <t>CFA d21</t>
    <phoneticPr fontId="3" type="noConversion"/>
  </si>
  <si>
    <t>CFA d28</t>
    <phoneticPr fontId="3" type="noConversion"/>
  </si>
  <si>
    <t>CFA d56</t>
    <phoneticPr fontId="3" type="noConversion"/>
  </si>
  <si>
    <t>left hindpaw</t>
  </si>
  <si>
    <t>lhp</t>
  </si>
  <si>
    <t>BW (g)</t>
    <phoneticPr fontId="3" type="noConversion"/>
  </si>
  <si>
    <r>
      <t>Vglut2-Cre</t>
    </r>
    <r>
      <rPr>
        <vertAlign val="superscript"/>
        <sz val="11"/>
        <color theme="1"/>
        <rFont val="Arial"/>
        <family val="2"/>
      </rPr>
      <t>+/-</t>
    </r>
    <r>
      <rPr>
        <sz val="11"/>
        <color theme="1"/>
        <rFont val="Arial"/>
        <family val="2"/>
      </rPr>
      <t>/MOR-KI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</si>
  <si>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CFA d21</t>
    <phoneticPr fontId="3" type="noConversion"/>
  </si>
  <si>
    <t>CFA d21</t>
  </si>
  <si>
    <r>
      <t>Vglut2-Cre</t>
    </r>
    <r>
      <rPr>
        <vertAlign val="superscript"/>
        <sz val="11"/>
        <color theme="1"/>
        <rFont val="Arial"/>
        <family val="2"/>
      </rPr>
      <t>+/-</t>
    </r>
    <r>
      <rPr>
        <sz val="11"/>
        <color theme="1"/>
        <rFont val="Arial"/>
        <family val="2"/>
      </rPr>
      <t>/MOR-KI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</si>
  <si>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Vglut2-Cre/MOR-KI</t>
    <phoneticPr fontId="3" type="noConversion"/>
  </si>
  <si>
    <t>Vglut2-Cre/MOR-KI</t>
    <phoneticPr fontId="3" type="noConversion"/>
  </si>
  <si>
    <t>Vglut2-Cre/MOR-KI</t>
    <phoneticPr fontId="3" type="noConversion"/>
  </si>
  <si>
    <t>CFA d28</t>
    <phoneticPr fontId="3" type="noConversion"/>
  </si>
  <si>
    <t>CFA d56</t>
    <phoneticPr fontId="3" type="noConversion"/>
  </si>
  <si>
    <t>OXXOOX</t>
    <phoneticPr fontId="3" type="noConversion"/>
  </si>
  <si>
    <t>OOXOOXO</t>
    <phoneticPr fontId="3" type="noConversion"/>
  </si>
  <si>
    <t>OOXXOXO</t>
    <phoneticPr fontId="3" type="noConversion"/>
  </si>
  <si>
    <t>OOOXXOOX</t>
    <phoneticPr fontId="3" type="noConversion"/>
  </si>
  <si>
    <t>OXOXXO</t>
    <phoneticPr fontId="3" type="noConversion"/>
  </si>
  <si>
    <t>OXXOXO</t>
    <phoneticPr fontId="3" type="noConversion"/>
  </si>
  <si>
    <t>XOXXOX</t>
    <phoneticPr fontId="3" type="noConversion"/>
  </si>
  <si>
    <t>OOXOXOX</t>
    <phoneticPr fontId="3" type="noConversion"/>
  </si>
  <si>
    <t>OOOOXXXOX</t>
    <phoneticPr fontId="3" type="noConversion"/>
  </si>
  <si>
    <t>OXXXOX</t>
    <phoneticPr fontId="3" type="noConversion"/>
  </si>
  <si>
    <t>OXOOXO</t>
    <phoneticPr fontId="3" type="noConversion"/>
  </si>
  <si>
    <t>OOXOXOO</t>
    <phoneticPr fontId="3" type="noConversion"/>
  </si>
  <si>
    <t>OOOXXOOO</t>
    <phoneticPr fontId="3" type="noConversion"/>
  </si>
  <si>
    <t>OOOXXOOX</t>
    <phoneticPr fontId="3" type="noConversion"/>
  </si>
  <si>
    <t>OXOOOX</t>
    <phoneticPr fontId="3" type="noConversion"/>
  </si>
  <si>
    <t>OOOOXXOXO</t>
    <phoneticPr fontId="3" type="noConversion"/>
  </si>
  <si>
    <t>OOXOXOX</t>
    <phoneticPr fontId="3" type="noConversion"/>
  </si>
  <si>
    <t>OOXXOXX</t>
    <phoneticPr fontId="3" type="noConversion"/>
  </si>
  <si>
    <t>OXXOOX</t>
    <phoneticPr fontId="3" type="noConversion"/>
  </si>
  <si>
    <t>OOXOOXX</t>
    <phoneticPr fontId="3" type="noConversion"/>
  </si>
  <si>
    <t>OOOOXXOOX</t>
    <phoneticPr fontId="3" type="noConversion"/>
  </si>
  <si>
    <t>OXOXXO</t>
    <phoneticPr fontId="3" type="noConversion"/>
  </si>
  <si>
    <t>OOOXOXOX</t>
    <phoneticPr fontId="3" type="noConversion"/>
  </si>
  <si>
    <t>OOXXOOX</t>
    <phoneticPr fontId="3" type="noConversion"/>
  </si>
  <si>
    <t>OXOXXX</t>
    <phoneticPr fontId="3" type="noConversion"/>
  </si>
  <si>
    <t>OOOXXOXO</t>
    <phoneticPr fontId="3" type="noConversion"/>
  </si>
  <si>
    <t>XOOXXX</t>
    <phoneticPr fontId="3" type="noConversion"/>
  </si>
  <si>
    <t>OOOXOOXX</t>
    <phoneticPr fontId="3" type="noConversion"/>
  </si>
  <si>
    <t>XXOXOXX</t>
    <phoneticPr fontId="3" type="noConversion"/>
  </si>
  <si>
    <t>OOOXOXOO</t>
    <phoneticPr fontId="3" type="noConversion"/>
  </si>
  <si>
    <t>OOOXOXXO</t>
    <phoneticPr fontId="3" type="noConversion"/>
  </si>
  <si>
    <t>XXOOXOX</t>
    <phoneticPr fontId="3" type="noConversion"/>
  </si>
  <si>
    <t>OOOXOXOX</t>
    <phoneticPr fontId="3" type="noConversion"/>
  </si>
  <si>
    <t>XXOOXXO</t>
    <phoneticPr fontId="3" type="noConversion"/>
  </si>
  <si>
    <t>XOOXOX</t>
    <phoneticPr fontId="3" type="noConversion"/>
  </si>
  <si>
    <t>OOOXOXXO</t>
    <phoneticPr fontId="3" type="noConversion"/>
  </si>
  <si>
    <t>XOXXOX</t>
    <phoneticPr fontId="3" type="noConversion"/>
  </si>
  <si>
    <t>OOXOXOO</t>
    <phoneticPr fontId="3" type="noConversion"/>
  </si>
  <si>
    <t>OOOXXOXO</t>
    <phoneticPr fontId="3" type="noConversion"/>
  </si>
  <si>
    <t>OXXOXO</t>
    <phoneticPr fontId="3" type="noConversion"/>
  </si>
  <si>
    <t>OOXXOXX</t>
    <phoneticPr fontId="3" type="noConversion"/>
  </si>
  <si>
    <t>XOOXOX</t>
    <phoneticPr fontId="3" type="noConversion"/>
  </si>
  <si>
    <t>OOOOXOXXO</t>
    <phoneticPr fontId="3" type="noConversion"/>
  </si>
  <si>
    <t>OXOXOX</t>
    <phoneticPr fontId="3" type="noConversion"/>
  </si>
  <si>
    <t>OOXOXOO</t>
    <phoneticPr fontId="3" type="noConversion"/>
  </si>
  <si>
    <t>OXOXOO</t>
    <phoneticPr fontId="3" type="noConversion"/>
  </si>
  <si>
    <t>OOXOOXO</t>
    <phoneticPr fontId="3" type="noConversion"/>
  </si>
  <si>
    <t>OOXXXOX</t>
    <phoneticPr fontId="3" type="noConversion"/>
  </si>
  <si>
    <t>OXOXOX</t>
    <phoneticPr fontId="3" type="noConversion"/>
  </si>
  <si>
    <t>OOXOXXX</t>
    <phoneticPr fontId="3" type="noConversion"/>
  </si>
  <si>
    <t>OOOOXOXXO</t>
    <phoneticPr fontId="3" type="noConversion"/>
  </si>
  <si>
    <t>OOOXXOOO</t>
    <phoneticPr fontId="3" type="noConversion"/>
  </si>
  <si>
    <t>OXOOOX</t>
    <phoneticPr fontId="3" type="noConversion"/>
  </si>
  <si>
    <t>OXOOOO</t>
    <phoneticPr fontId="3" type="noConversion"/>
  </si>
  <si>
    <t>XOXOXX</t>
    <phoneticPr fontId="3" type="noConversion"/>
  </si>
  <si>
    <t>XOOXOO</t>
    <phoneticPr fontId="3" type="noConversion"/>
  </si>
  <si>
    <t>OOXOXXO</t>
    <phoneticPr fontId="3" type="noConversion"/>
  </si>
  <si>
    <t>OOOXXXOX</t>
    <phoneticPr fontId="3" type="noConversion"/>
  </si>
  <si>
    <t>XOXOOX</t>
    <phoneticPr fontId="3" type="noConversion"/>
  </si>
  <si>
    <t>OXXOXX</t>
    <phoneticPr fontId="3" type="noConversion"/>
  </si>
  <si>
    <t>OOOXOOXX</t>
    <phoneticPr fontId="3" type="noConversion"/>
  </si>
  <si>
    <t>OXOOXX</t>
    <phoneticPr fontId="3" type="noConversion"/>
  </si>
  <si>
    <r>
      <t>Vglut2-Cre</t>
    </r>
    <r>
      <rPr>
        <vertAlign val="superscript"/>
        <sz val="11"/>
        <color theme="1"/>
        <rFont val="Arial"/>
        <family val="2"/>
      </rPr>
      <t>+/-</t>
    </r>
    <r>
      <rPr>
        <sz val="11"/>
        <color theme="1"/>
        <rFont val="Arial"/>
        <family val="2"/>
      </rPr>
      <t>/MOR-KI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</si>
  <si>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XXOXOXO</t>
    <phoneticPr fontId="3" type="noConversion"/>
  </si>
  <si>
    <t>XOXOOO</t>
    <phoneticPr fontId="3" type="noConversion"/>
  </si>
  <si>
    <t>OOXXOOO</t>
    <phoneticPr fontId="3" type="noConversion"/>
  </si>
  <si>
    <t>OOXOOOX</t>
    <phoneticPr fontId="3" type="noConversion"/>
  </si>
  <si>
    <t>XOOXXO</t>
    <phoneticPr fontId="3" type="noConversion"/>
  </si>
  <si>
    <t>OXXXOO</t>
    <phoneticPr fontId="3" type="noConversion"/>
  </si>
  <si>
    <t>XOOXXX</t>
    <phoneticPr fontId="3" type="noConversion"/>
  </si>
  <si>
    <t>OOOXOXOO</t>
    <phoneticPr fontId="3" type="noConversion"/>
  </si>
  <si>
    <t>XOOXXO</t>
    <phoneticPr fontId="3" type="noConversion"/>
  </si>
  <si>
    <t>OOOOXXXOX</t>
    <phoneticPr fontId="3" type="noConversion"/>
  </si>
  <si>
    <t>XXOOXOO</t>
    <phoneticPr fontId="3" type="noConversion"/>
  </si>
  <si>
    <t>XXOOOXX</t>
    <phoneticPr fontId="3" type="noConversion"/>
  </si>
  <si>
    <t>OOOOXXXOO</t>
    <phoneticPr fontId="3" type="noConversion"/>
  </si>
  <si>
    <t>XXOOXOX</t>
    <phoneticPr fontId="3" type="noConversion"/>
  </si>
  <si>
    <t>OXXOXX</t>
    <phoneticPr fontId="3" type="noConversion"/>
  </si>
  <si>
    <t>OOXOOXX</t>
    <phoneticPr fontId="3" type="noConversion"/>
  </si>
  <si>
    <t>XXOOXXO</t>
    <phoneticPr fontId="3" type="noConversion"/>
  </si>
  <si>
    <t>XOXOXO</t>
    <phoneticPr fontId="3" type="noConversion"/>
  </si>
  <si>
    <t>OOOOXXOXX</t>
    <phoneticPr fontId="3" type="noConversion"/>
  </si>
  <si>
    <t>OXXXOX</t>
    <phoneticPr fontId="3" type="noConversion"/>
  </si>
  <si>
    <t>XXOOXOO</t>
    <phoneticPr fontId="3" type="noConversion"/>
  </si>
  <si>
    <t>OOOXXOOO</t>
    <phoneticPr fontId="3" type="noConversion"/>
  </si>
  <si>
    <t>OOOXOXOX</t>
    <phoneticPr fontId="3" type="noConversion"/>
  </si>
  <si>
    <t>OOOXOXXO</t>
    <phoneticPr fontId="3" type="noConversion"/>
  </si>
  <si>
    <t>XOXXOX</t>
    <phoneticPr fontId="3" type="noConversion"/>
  </si>
  <si>
    <t>OOOXOOXO</t>
    <phoneticPr fontId="3" type="noConversion"/>
  </si>
  <si>
    <t>OXXOOO</t>
    <phoneticPr fontId="3" type="noConversion"/>
  </si>
  <si>
    <t>mouse no.</t>
    <phoneticPr fontId="25" type="noConversion"/>
  </si>
  <si>
    <t>s.c. 10mg/kg morphine</t>
    <phoneticPr fontId="3" type="noConversion"/>
  </si>
  <si>
    <t>50du tail immersion</t>
    <phoneticPr fontId="3" type="noConversion"/>
  </si>
  <si>
    <t>vglut2-cre/MOR-KI</t>
    <phoneticPr fontId="3" type="noConversion"/>
  </si>
  <si>
    <t>Time</t>
    <phoneticPr fontId="3" type="noConversion"/>
  </si>
  <si>
    <t>Mouse NO.</t>
    <phoneticPr fontId="3" type="noConversion"/>
  </si>
  <si>
    <t>DOB</t>
    <phoneticPr fontId="3" type="noConversion"/>
  </si>
  <si>
    <t>baseline</t>
    <phoneticPr fontId="3" type="noConversion"/>
  </si>
  <si>
    <t>average</t>
    <phoneticPr fontId="3" type="noConversion"/>
  </si>
  <si>
    <t>8/7/17 8/13/17</t>
    <phoneticPr fontId="3" type="noConversion"/>
  </si>
  <si>
    <t>8/22/17</t>
    <phoneticPr fontId="3" type="noConversion"/>
  </si>
  <si>
    <t>8/23/17</t>
    <phoneticPr fontId="3" type="noConversion"/>
  </si>
  <si>
    <t>9/20/17</t>
    <phoneticPr fontId="3" type="noConversion"/>
  </si>
  <si>
    <t>%MPE</t>
    <phoneticPr fontId="3" type="noConversion"/>
  </si>
  <si>
    <t>vglut2-cre/MOR-KI</t>
    <phoneticPr fontId="3" type="noConversion"/>
  </si>
  <si>
    <t>s.c. 10mg/kg morphine</t>
    <phoneticPr fontId="3" type="noConversion"/>
  </si>
  <si>
    <t>52du hot plate</t>
    <phoneticPr fontId="3" type="noConversion"/>
  </si>
  <si>
    <t>Time</t>
    <phoneticPr fontId="3" type="noConversion"/>
  </si>
  <si>
    <t>Mouse NO.</t>
    <phoneticPr fontId="3" type="noConversion"/>
  </si>
  <si>
    <t>DOB</t>
    <phoneticPr fontId="3" type="noConversion"/>
  </si>
  <si>
    <t>baseline</t>
    <phoneticPr fontId="3" type="noConversion"/>
  </si>
  <si>
    <t>average</t>
    <phoneticPr fontId="3" type="noConversion"/>
  </si>
  <si>
    <t>8/7/17 8/13/17</t>
    <phoneticPr fontId="3" type="noConversion"/>
  </si>
  <si>
    <t>8/22/17</t>
    <phoneticPr fontId="3" type="noConversion"/>
  </si>
  <si>
    <t>9/20/17</t>
    <phoneticPr fontId="3" type="noConversion"/>
  </si>
  <si>
    <t>%MPE</t>
  </si>
  <si>
    <r>
      <t>MOR-KI</t>
    </r>
    <r>
      <rPr>
        <vertAlign val="superscript"/>
        <sz val="10"/>
        <rFont val="Arial"/>
        <family val="2"/>
      </rPr>
      <t>-/-</t>
    </r>
  </si>
  <si>
    <t>Vglut2/MOR-KI</t>
  </si>
  <si>
    <t>Force(g)</t>
  </si>
  <si>
    <t>vglut2/MOR-KI</t>
  </si>
  <si>
    <t>distance</t>
    <phoneticPr fontId="3" type="noConversion"/>
  </si>
  <si>
    <t>Morphine</t>
  </si>
  <si>
    <t>speed</t>
    <phoneticPr fontId="3" type="noConversion"/>
  </si>
  <si>
    <t>vglut2-cre/MOR-flx</t>
    <phoneticPr fontId="3" type="noConversion"/>
  </si>
  <si>
    <t>s.c. 10mg/kg morphine</t>
    <phoneticPr fontId="3" type="noConversion"/>
  </si>
  <si>
    <t>50度</t>
    <phoneticPr fontId="3" type="noConversion"/>
  </si>
  <si>
    <t>Time</t>
    <phoneticPr fontId="3" type="noConversion"/>
  </si>
  <si>
    <t>Mouse NO.</t>
    <phoneticPr fontId="3" type="noConversion"/>
  </si>
  <si>
    <t>DOB</t>
    <phoneticPr fontId="3" type="noConversion"/>
  </si>
  <si>
    <t>baseline</t>
    <phoneticPr fontId="3" type="noConversion"/>
  </si>
  <si>
    <t>weight</t>
    <phoneticPr fontId="3" type="noConversion"/>
  </si>
  <si>
    <t>9/20/17</t>
    <phoneticPr fontId="3" type="noConversion"/>
  </si>
  <si>
    <t>1/6/18重测</t>
    <phoneticPr fontId="3" type="noConversion"/>
  </si>
  <si>
    <t>9/22/17</t>
    <phoneticPr fontId="3" type="noConversion"/>
  </si>
  <si>
    <t>10/8/17</t>
    <phoneticPr fontId="3" type="noConversion"/>
  </si>
  <si>
    <t>11/2/17</t>
    <phoneticPr fontId="3" type="noConversion"/>
  </si>
  <si>
    <t>5/30/18</t>
    <phoneticPr fontId="3" type="noConversion"/>
  </si>
  <si>
    <t>5/7/18</t>
    <phoneticPr fontId="3" type="noConversion"/>
  </si>
  <si>
    <t>%MPE</t>
    <phoneticPr fontId="3" type="noConversion"/>
  </si>
  <si>
    <t>vglut2-cre/MOR-flx</t>
    <phoneticPr fontId="3" type="noConversion"/>
  </si>
  <si>
    <t>s.c. 10mg/kg morphine</t>
    <phoneticPr fontId="3" type="noConversion"/>
  </si>
  <si>
    <t>52度 hot plate</t>
    <phoneticPr fontId="3" type="noConversion"/>
  </si>
  <si>
    <t>Time</t>
    <phoneticPr fontId="3" type="noConversion"/>
  </si>
  <si>
    <t>Mouse NO.</t>
    <phoneticPr fontId="3" type="noConversion"/>
  </si>
  <si>
    <t>DOB</t>
    <phoneticPr fontId="3" type="noConversion"/>
  </si>
  <si>
    <t>baseline</t>
    <phoneticPr fontId="3" type="noConversion"/>
  </si>
  <si>
    <t>9/20/17</t>
    <phoneticPr fontId="3" type="noConversion"/>
  </si>
  <si>
    <t>9/22/17</t>
    <phoneticPr fontId="3" type="noConversion"/>
  </si>
  <si>
    <t>10/8/17</t>
    <phoneticPr fontId="3" type="noConversion"/>
  </si>
  <si>
    <t>11/2/17</t>
    <phoneticPr fontId="3" type="noConversion"/>
  </si>
  <si>
    <t>5/30/18</t>
    <phoneticPr fontId="3" type="noConversion"/>
  </si>
  <si>
    <t>5/7/18</t>
    <phoneticPr fontId="3" type="noConversion"/>
  </si>
  <si>
    <t>%MPE</t>
    <phoneticPr fontId="3" type="noConversion"/>
  </si>
  <si>
    <t>vglut2-cre/MOR-flx</t>
    <phoneticPr fontId="25" type="noConversion"/>
  </si>
  <si>
    <t>cre+</t>
    <phoneticPr fontId="25" type="noConversion"/>
  </si>
  <si>
    <t>10 mg/kg morphine,s.c.</t>
    <phoneticPr fontId="25" type="noConversion"/>
  </si>
  <si>
    <t>date：        /   /</t>
    <phoneticPr fontId="25" type="noConversion"/>
  </si>
  <si>
    <t>mouse no.</t>
    <phoneticPr fontId="25" type="noConversion"/>
  </si>
  <si>
    <t>12/16/18</t>
    <phoneticPr fontId="25" type="noConversion"/>
  </si>
  <si>
    <t>1/11/18</t>
    <phoneticPr fontId="25" type="noConversion"/>
  </si>
  <si>
    <t>9/4/18</t>
    <phoneticPr fontId="25" type="noConversion"/>
  </si>
  <si>
    <t>baseline</t>
    <phoneticPr fontId="3" type="noConversion"/>
  </si>
  <si>
    <t>after morphine</t>
    <phoneticPr fontId="3" type="noConversion"/>
  </si>
  <si>
    <t>Vglut2-Cre/MOR-flox</t>
    <phoneticPr fontId="3" type="noConversion"/>
  </si>
  <si>
    <t>Vglut2-Cre/MOR-flox</t>
    <phoneticPr fontId="3" type="noConversion"/>
  </si>
  <si>
    <t>Vglut2-Cre/MOR-flox</t>
    <phoneticPr fontId="3" type="noConversion"/>
  </si>
  <si>
    <t>CFA d0</t>
    <phoneticPr fontId="3" type="noConversion"/>
  </si>
  <si>
    <t>CFA d0</t>
    <phoneticPr fontId="3" type="noConversion"/>
  </si>
  <si>
    <t>baseline</t>
    <phoneticPr fontId="3" type="noConversion"/>
  </si>
  <si>
    <t>baseline</t>
    <phoneticPr fontId="3" type="noConversion"/>
  </si>
  <si>
    <t>Hargreaves`</t>
    <phoneticPr fontId="3" type="noConversion"/>
  </si>
  <si>
    <t>Intens=10</t>
    <phoneticPr fontId="3" type="noConversion"/>
  </si>
  <si>
    <t>Intens=10</t>
    <phoneticPr fontId="3" type="noConversion"/>
  </si>
  <si>
    <t>mean</t>
    <phoneticPr fontId="3" type="noConversion"/>
  </si>
  <si>
    <t>mean</t>
    <phoneticPr fontId="3" type="noConversion"/>
  </si>
  <si>
    <t>CFA 2h</t>
    <phoneticPr fontId="3" type="noConversion"/>
  </si>
  <si>
    <t>Hargreaves`</t>
    <phoneticPr fontId="3" type="noConversion"/>
  </si>
  <si>
    <t>Intens=10</t>
    <phoneticPr fontId="3" type="noConversion"/>
  </si>
  <si>
    <t>mean</t>
    <phoneticPr fontId="3" type="noConversion"/>
  </si>
  <si>
    <t>CFA d1</t>
    <phoneticPr fontId="3" type="noConversion"/>
  </si>
  <si>
    <t>Intens=10</t>
    <phoneticPr fontId="3" type="noConversion"/>
  </si>
  <si>
    <t>mean</t>
    <phoneticPr fontId="3" type="noConversion"/>
  </si>
  <si>
    <t>CFA d7</t>
    <phoneticPr fontId="3" type="noConversion"/>
  </si>
  <si>
    <t>Hargreaves`</t>
    <phoneticPr fontId="3" type="noConversion"/>
  </si>
  <si>
    <t>CFA d14</t>
    <phoneticPr fontId="3" type="noConversion"/>
  </si>
  <si>
    <t>CFA d21</t>
    <phoneticPr fontId="3" type="noConversion"/>
  </si>
  <si>
    <t>mean</t>
    <phoneticPr fontId="3" type="noConversion"/>
  </si>
  <si>
    <t>CFA d28</t>
    <phoneticPr fontId="3" type="noConversion"/>
  </si>
  <si>
    <t>Hargreaves`</t>
    <phoneticPr fontId="3" type="noConversion"/>
  </si>
  <si>
    <t>CFA d49</t>
    <phoneticPr fontId="3" type="noConversion"/>
  </si>
  <si>
    <t>CFA d56</t>
    <phoneticPr fontId="3" type="noConversion"/>
  </si>
  <si>
    <t>Cage</t>
    <phoneticPr fontId="3" type="noConversion"/>
  </si>
  <si>
    <t>DOB</t>
    <phoneticPr fontId="3" type="noConversion"/>
  </si>
  <si>
    <t>DOB</t>
    <phoneticPr fontId="3" type="noConversion"/>
  </si>
  <si>
    <t>Genotype</t>
    <phoneticPr fontId="3" type="noConversion"/>
  </si>
  <si>
    <t>Genotype</t>
    <phoneticPr fontId="3" type="noConversion"/>
  </si>
  <si>
    <t>original No.</t>
    <phoneticPr fontId="3" type="noConversion"/>
  </si>
  <si>
    <t>original No.</t>
    <phoneticPr fontId="3" type="noConversion"/>
  </si>
  <si>
    <t>left hindpaw</t>
    <phoneticPr fontId="3" type="noConversion"/>
  </si>
  <si>
    <t>left hindpaw</t>
    <phoneticPr fontId="3" type="noConversion"/>
  </si>
  <si>
    <t>right hindpaw</t>
    <phoneticPr fontId="3" type="noConversion"/>
  </si>
  <si>
    <t>lhp</t>
    <phoneticPr fontId="3" type="noConversion"/>
  </si>
  <si>
    <t>lhp</t>
    <phoneticPr fontId="3" type="noConversion"/>
  </si>
  <si>
    <t>rhp</t>
    <phoneticPr fontId="3" type="noConversion"/>
  </si>
  <si>
    <t>rhp</t>
    <phoneticPr fontId="3" type="noConversion"/>
  </si>
  <si>
    <t>left hindpaw</t>
    <phoneticPr fontId="3" type="noConversion"/>
  </si>
  <si>
    <t>lhp</t>
    <phoneticPr fontId="3" type="noConversion"/>
  </si>
  <si>
    <t>rhp</t>
    <phoneticPr fontId="3" type="noConversion"/>
  </si>
  <si>
    <t>left hindpaw</t>
    <phoneticPr fontId="3" type="noConversion"/>
  </si>
  <si>
    <t>right hindpaw</t>
    <phoneticPr fontId="3" type="noConversion"/>
  </si>
  <si>
    <t>lhp</t>
    <phoneticPr fontId="3" type="noConversion"/>
  </si>
  <si>
    <t>right hindpaw</t>
    <phoneticPr fontId="3" type="noConversion"/>
  </si>
  <si>
    <t>rhp</t>
    <phoneticPr fontId="3" type="noConversion"/>
  </si>
  <si>
    <t>right hindpaw</t>
    <phoneticPr fontId="3" type="noConversion"/>
  </si>
  <si>
    <t>rhp</t>
    <phoneticPr fontId="3" type="noConversion"/>
  </si>
  <si>
    <t>left hindpaw</t>
    <phoneticPr fontId="3" type="noConversion"/>
  </si>
  <si>
    <t>C1</t>
    <phoneticPr fontId="3" type="noConversion"/>
  </si>
  <si>
    <t>C1</t>
    <phoneticPr fontId="3" type="noConversion"/>
  </si>
  <si>
    <r>
      <t>Vglut2-Cre</t>
    </r>
    <r>
      <rPr>
        <vertAlign val="superscript"/>
        <sz val="11"/>
        <color theme="1"/>
        <rFont val="Arial"/>
        <family val="2"/>
      </rPr>
      <t>+/+</t>
    </r>
    <r>
      <rPr>
        <sz val="11"/>
        <color theme="1"/>
        <rFont val="Arial"/>
        <family val="2"/>
      </rPr>
      <t>/MOR-flox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</si>
  <si>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C1</t>
    <phoneticPr fontId="3" type="noConversion"/>
  </si>
  <si>
    <r>
      <t>Vglut2-Cre</t>
    </r>
    <r>
      <rPr>
        <vertAlign val="superscript"/>
        <sz val="11"/>
        <color rgb="FFFF0000"/>
        <rFont val="Arial"/>
        <family val="2"/>
      </rPr>
      <t>+/-</t>
    </r>
    <r>
      <rPr>
        <sz val="11"/>
        <color rgb="FFFF0000"/>
        <rFont val="Arial"/>
        <family val="2"/>
      </rPr>
      <t>/MOR-flox</t>
    </r>
    <r>
      <rPr>
        <vertAlign val="superscript"/>
        <sz val="11"/>
        <color rgb="FFFF0000"/>
        <rFont val="Arial"/>
        <family val="2"/>
      </rPr>
      <t>-/-</t>
    </r>
    <phoneticPr fontId="3" type="noConversion"/>
  </si>
  <si>
    <r>
      <t>Vglut2-Cre</t>
    </r>
    <r>
      <rPr>
        <vertAlign val="superscript"/>
        <sz val="11"/>
        <color rgb="FFFF0000"/>
        <rFont val="Arial"/>
        <family val="2"/>
      </rPr>
      <t>+/-</t>
    </r>
    <r>
      <rPr>
        <sz val="11"/>
        <color rgb="FFFF0000"/>
        <rFont val="Arial"/>
        <family val="2"/>
      </rPr>
      <t>/MOR-flox</t>
    </r>
    <r>
      <rPr>
        <vertAlign val="superscript"/>
        <sz val="11"/>
        <color rgb="FFFF0000"/>
        <rFont val="Arial"/>
        <family val="2"/>
      </rPr>
      <t>-/-</t>
    </r>
    <phoneticPr fontId="3" type="noConversion"/>
  </si>
  <si>
    <t>C1</t>
    <phoneticPr fontId="3" type="noConversion"/>
  </si>
  <si>
    <r>
      <t>Vglut2-Cre</t>
    </r>
    <r>
      <rPr>
        <vertAlign val="superscript"/>
        <sz val="11"/>
        <color rgb="FFFF0000"/>
        <rFont val="Arial"/>
        <family val="2"/>
      </rPr>
      <t>+/-</t>
    </r>
    <r>
      <rPr>
        <sz val="11"/>
        <color rgb="FFFF0000"/>
        <rFont val="Arial"/>
        <family val="2"/>
      </rPr>
      <t>/MOR-flox</t>
    </r>
    <r>
      <rPr>
        <vertAlign val="superscript"/>
        <sz val="11"/>
        <color rgb="FFFF0000"/>
        <rFont val="Arial"/>
        <family val="2"/>
      </rPr>
      <t>-/-</t>
    </r>
    <phoneticPr fontId="3" type="noConversion"/>
  </si>
  <si>
    <t>C2</t>
  </si>
  <si>
    <r>
      <t>Vglut2-Cre</t>
    </r>
    <r>
      <rPr>
        <vertAlign val="superscript"/>
        <sz val="11"/>
        <color theme="1"/>
        <rFont val="Arial"/>
        <family val="2"/>
      </rPr>
      <t>+/+</t>
    </r>
    <r>
      <rPr>
        <sz val="11"/>
        <color theme="1"/>
        <rFont val="Arial"/>
        <family val="2"/>
      </rPr>
      <t>/MOR-flox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</si>
  <si>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r>
      <t>Vglut2-Cre</t>
    </r>
    <r>
      <rPr>
        <vertAlign val="superscript"/>
        <sz val="11"/>
        <color theme="1"/>
        <rFont val="Arial"/>
        <family val="2"/>
      </rPr>
      <t>+/+</t>
    </r>
    <r>
      <rPr>
        <sz val="11"/>
        <color theme="1"/>
        <rFont val="Arial"/>
        <family val="2"/>
      </rPr>
      <t>/MOR-flox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</si>
  <si>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C3</t>
  </si>
  <si>
    <r>
      <t>Vglut2-Cre</t>
    </r>
    <r>
      <rPr>
        <vertAlign val="superscript"/>
        <sz val="11"/>
        <color theme="1"/>
        <rFont val="Arial"/>
        <family val="2"/>
      </rPr>
      <t>+/+</t>
    </r>
    <r>
      <rPr>
        <sz val="11"/>
        <color theme="1"/>
        <rFont val="Arial"/>
        <family val="2"/>
      </rPr>
      <t>/MOR-flox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</si>
  <si>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r>
      <t>Vglut2-Cre</t>
    </r>
    <r>
      <rPr>
        <vertAlign val="superscript"/>
        <sz val="11"/>
        <color rgb="FFFF0000"/>
        <rFont val="Arial"/>
        <family val="2"/>
      </rPr>
      <t>+/-</t>
    </r>
    <r>
      <rPr>
        <sz val="11"/>
        <color rgb="FFFF0000"/>
        <rFont val="Arial"/>
        <family val="2"/>
      </rPr>
      <t>/MOR-flox</t>
    </r>
    <r>
      <rPr>
        <vertAlign val="superscript"/>
        <sz val="11"/>
        <color rgb="FFFF0000"/>
        <rFont val="Arial"/>
        <family val="2"/>
      </rPr>
      <t>-/-</t>
    </r>
    <phoneticPr fontId="3" type="noConversion"/>
  </si>
  <si>
    <t>C4</t>
  </si>
  <si>
    <t>CFA d0</t>
    <phoneticPr fontId="3" type="noConversion"/>
  </si>
  <si>
    <t>CFA 2h</t>
    <phoneticPr fontId="3" type="noConversion"/>
  </si>
  <si>
    <t>CFA d1</t>
    <phoneticPr fontId="3" type="noConversion"/>
  </si>
  <si>
    <t>CFA d7</t>
    <phoneticPr fontId="3" type="noConversion"/>
  </si>
  <si>
    <t>CFA d14</t>
    <phoneticPr fontId="3" type="noConversion"/>
  </si>
  <si>
    <t>CFA d21</t>
    <phoneticPr fontId="3" type="noConversion"/>
  </si>
  <si>
    <t>CFA d28</t>
    <phoneticPr fontId="3" type="noConversion"/>
  </si>
  <si>
    <t>CFA d49</t>
    <phoneticPr fontId="3" type="noConversion"/>
  </si>
  <si>
    <t>CFA d56</t>
    <phoneticPr fontId="3" type="noConversion"/>
  </si>
  <si>
    <t>Cage</t>
    <phoneticPr fontId="3" type="noConversion"/>
  </si>
  <si>
    <t>DOB</t>
    <phoneticPr fontId="3" type="noConversion"/>
  </si>
  <si>
    <t>Genotype</t>
    <phoneticPr fontId="3" type="noConversion"/>
  </si>
  <si>
    <t>original No.</t>
    <phoneticPr fontId="3" type="noConversion"/>
  </si>
  <si>
    <t>C1</t>
    <phoneticPr fontId="3" type="noConversion"/>
  </si>
  <si>
    <t>Vglut2-Cre/MOR-flox</t>
    <phoneticPr fontId="3" type="noConversion"/>
  </si>
  <si>
    <t>CFA d0</t>
    <phoneticPr fontId="3" type="noConversion"/>
  </si>
  <si>
    <t>Von- Frey</t>
    <phoneticPr fontId="3" type="noConversion"/>
  </si>
  <si>
    <t>Von- Frey</t>
    <phoneticPr fontId="3" type="noConversion"/>
  </si>
  <si>
    <t>up and down</t>
    <phoneticPr fontId="3" type="noConversion"/>
  </si>
  <si>
    <t>CFA d1</t>
    <phoneticPr fontId="3" type="noConversion"/>
  </si>
  <si>
    <t>up and down</t>
    <phoneticPr fontId="3" type="noConversion"/>
  </si>
  <si>
    <t>CFA d7</t>
    <phoneticPr fontId="3" type="noConversion"/>
  </si>
  <si>
    <t>CFA d21</t>
    <phoneticPr fontId="3" type="noConversion"/>
  </si>
  <si>
    <t>CFA d28</t>
    <phoneticPr fontId="3" type="noConversion"/>
  </si>
  <si>
    <t>CFA d49</t>
    <phoneticPr fontId="3" type="noConversion"/>
  </si>
  <si>
    <t>original No.</t>
    <phoneticPr fontId="3" type="noConversion"/>
  </si>
  <si>
    <t>O and X</t>
    <phoneticPr fontId="3" type="noConversion"/>
  </si>
  <si>
    <t>threshold</t>
    <phoneticPr fontId="3" type="noConversion"/>
  </si>
  <si>
    <t>rhp</t>
    <phoneticPr fontId="3" type="noConversion"/>
  </si>
  <si>
    <t>O and X</t>
    <phoneticPr fontId="3" type="noConversion"/>
  </si>
  <si>
    <t>BW (g)</t>
    <phoneticPr fontId="3" type="noConversion"/>
  </si>
  <si>
    <t>threshold</t>
    <phoneticPr fontId="3" type="noConversion"/>
  </si>
  <si>
    <t>lhp</t>
    <phoneticPr fontId="3" type="noConversion"/>
  </si>
  <si>
    <t>C1</t>
    <phoneticPr fontId="3" type="noConversion"/>
  </si>
  <si>
    <t>OOOXOXOX</t>
    <phoneticPr fontId="3" type="noConversion"/>
  </si>
  <si>
    <t>OOOOXXOOX</t>
    <phoneticPr fontId="3" type="noConversion"/>
  </si>
  <si>
    <t>OOOOXOXXO</t>
    <phoneticPr fontId="3" type="noConversion"/>
  </si>
  <si>
    <t>OOXOXXO</t>
    <phoneticPr fontId="3" type="noConversion"/>
  </si>
  <si>
    <t>OOOXOXOO</t>
    <phoneticPr fontId="3" type="noConversion"/>
  </si>
  <si>
    <t>OXOXOO</t>
    <phoneticPr fontId="3" type="noConversion"/>
  </si>
  <si>
    <t>OXOOXX</t>
    <phoneticPr fontId="3" type="noConversion"/>
  </si>
  <si>
    <t>OOOXXOOX</t>
    <phoneticPr fontId="3" type="noConversion"/>
  </si>
  <si>
    <t>OXOXOX</t>
    <phoneticPr fontId="3" type="noConversion"/>
  </si>
  <si>
    <t>OOXXOOX</t>
    <phoneticPr fontId="3" type="noConversion"/>
  </si>
  <si>
    <t>OOOOXOXOX</t>
    <phoneticPr fontId="3" type="noConversion"/>
  </si>
  <si>
    <t>OXOOXO</t>
    <phoneticPr fontId="3" type="noConversion"/>
  </si>
  <si>
    <t>OOOOXXOXX</t>
    <phoneticPr fontId="3" type="noConversion"/>
  </si>
  <si>
    <t>OOOXXOXO</t>
    <phoneticPr fontId="3" type="noConversion"/>
  </si>
  <si>
    <t>OOXOOXX</t>
    <phoneticPr fontId="3" type="noConversion"/>
  </si>
  <si>
    <t>OOXOOXO</t>
    <phoneticPr fontId="3" type="noConversion"/>
  </si>
  <si>
    <t>OOOXOXXO</t>
    <phoneticPr fontId="3" type="noConversion"/>
  </si>
  <si>
    <t>OOOOXXXOO</t>
    <phoneticPr fontId="3" type="noConversion"/>
  </si>
  <si>
    <t>OOOOXXXOO</t>
    <phoneticPr fontId="3" type="noConversion"/>
  </si>
  <si>
    <t>OXXOXX</t>
    <phoneticPr fontId="3" type="noConversion"/>
  </si>
  <si>
    <t>OOOXOOXX</t>
    <phoneticPr fontId="3" type="noConversion"/>
  </si>
  <si>
    <t>OXXOXO</t>
    <phoneticPr fontId="3" type="noConversion"/>
  </si>
  <si>
    <t>OXOXXO</t>
    <phoneticPr fontId="3" type="noConversion"/>
  </si>
  <si>
    <t>OOXOXXO</t>
    <phoneticPr fontId="3" type="noConversion"/>
  </si>
  <si>
    <t>OOXXOXO</t>
    <phoneticPr fontId="3" type="noConversion"/>
  </si>
  <si>
    <t>OOOXXOXX</t>
    <phoneticPr fontId="3" type="noConversion"/>
  </si>
  <si>
    <r>
      <t>Vglut2-Cre</t>
    </r>
    <r>
      <rPr>
        <vertAlign val="superscript"/>
        <sz val="11"/>
        <color theme="1"/>
        <rFont val="Arial"/>
        <family val="2"/>
      </rPr>
      <t>+/+</t>
    </r>
    <r>
      <rPr>
        <sz val="11"/>
        <color theme="1"/>
        <rFont val="Arial"/>
        <family val="2"/>
      </rPr>
      <t>/MOR-flox</t>
    </r>
    <r>
      <rPr>
        <vertAlign val="superscript"/>
        <sz val="11"/>
        <color theme="1"/>
        <rFont val="Arial"/>
        <family val="2"/>
      </rPr>
      <t>-/-</t>
    </r>
    <phoneticPr fontId="3" type="noConversion"/>
  </si>
  <si>
    <t>OOXOXOX</t>
    <phoneticPr fontId="3" type="noConversion"/>
  </si>
  <si>
    <t>OOXXOXO</t>
    <phoneticPr fontId="3" type="noConversion"/>
  </si>
  <si>
    <t>OOOOXOXXX</t>
    <phoneticPr fontId="3" type="noConversion"/>
  </si>
  <si>
    <t>OOXOXOX</t>
    <phoneticPr fontId="3" type="noConversion"/>
  </si>
  <si>
    <t>OOOXOOXO</t>
    <phoneticPr fontId="3" type="noConversion"/>
  </si>
  <si>
    <t>OOXXOOO</t>
    <phoneticPr fontId="3" type="noConversion"/>
  </si>
  <si>
    <t>OOOOXXOXX</t>
    <phoneticPr fontId="3" type="noConversion"/>
  </si>
  <si>
    <t>OOXOOOX</t>
    <phoneticPr fontId="3" type="noConversion"/>
  </si>
  <si>
    <t>OOXOOOX</t>
    <phoneticPr fontId="3" type="noConversion"/>
  </si>
  <si>
    <t>OOXOOXX</t>
    <phoneticPr fontId="3" type="noConversion"/>
  </si>
  <si>
    <t>XOXOOX</t>
    <phoneticPr fontId="3" type="noConversion"/>
  </si>
  <si>
    <t>OOOXXOOO</t>
    <phoneticPr fontId="3" type="noConversion"/>
  </si>
  <si>
    <t>OXOXXO</t>
    <phoneticPr fontId="3" type="noConversion"/>
  </si>
  <si>
    <t>OOOOXOXXO</t>
    <phoneticPr fontId="3" type="noConversion"/>
  </si>
  <si>
    <t>OOOOXXOXO</t>
    <phoneticPr fontId="3" type="noConversion"/>
  </si>
  <si>
    <t>OOXOXXX</t>
    <phoneticPr fontId="3" type="noConversion"/>
  </si>
  <si>
    <t>OOOXXOOX</t>
    <phoneticPr fontId="3" type="noConversion"/>
  </si>
  <si>
    <t>OOOXOXOX</t>
    <phoneticPr fontId="3" type="noConversion"/>
  </si>
  <si>
    <t>OOOXOOXO</t>
    <phoneticPr fontId="3" type="noConversion"/>
  </si>
  <si>
    <t>OXXOOX</t>
    <phoneticPr fontId="3" type="noConversion"/>
  </si>
  <si>
    <t>OOOXOOXX</t>
    <phoneticPr fontId="3" type="noConversion"/>
  </si>
  <si>
    <t>OXOOXO</t>
    <phoneticPr fontId="3" type="noConversion"/>
  </si>
  <si>
    <t>OOOOXXOXO</t>
    <phoneticPr fontId="3" type="noConversion"/>
  </si>
  <si>
    <t>OXOOOX</t>
    <phoneticPr fontId="3" type="noConversion"/>
  </si>
  <si>
    <t>OOOXOXOO</t>
    <phoneticPr fontId="3" type="noConversion"/>
  </si>
  <si>
    <t>OXXOOX</t>
    <phoneticPr fontId="3" type="noConversion"/>
  </si>
  <si>
    <t>OOOOXOXXX</t>
    <phoneticPr fontId="3" type="noConversion"/>
  </si>
  <si>
    <t>OOOXXOXO</t>
    <phoneticPr fontId="3" type="noConversion"/>
  </si>
  <si>
    <t>OOXXOOX</t>
    <phoneticPr fontId="3" type="noConversion"/>
  </si>
  <si>
    <t>OOXXOXX</t>
    <phoneticPr fontId="3" type="noConversion"/>
  </si>
  <si>
    <t>OOXOOXO</t>
    <phoneticPr fontId="3" type="noConversion"/>
  </si>
  <si>
    <t>OXOOXX</t>
    <phoneticPr fontId="3" type="noConversion"/>
  </si>
  <si>
    <t>OOXXOXX</t>
    <phoneticPr fontId="3" type="noConversion"/>
  </si>
  <si>
    <t>XOXOOX</t>
    <phoneticPr fontId="3" type="noConversion"/>
  </si>
  <si>
    <t>OOOXOXXO</t>
    <phoneticPr fontId="3" type="noConversion"/>
  </si>
  <si>
    <t>OOXXXOO</t>
    <phoneticPr fontId="3" type="noConversion"/>
  </si>
  <si>
    <t>OXOXOX</t>
    <phoneticPr fontId="3" type="noConversion"/>
  </si>
  <si>
    <t>OXXXOX</t>
    <phoneticPr fontId="3" type="noConversion"/>
  </si>
  <si>
    <t>XOOXOX</t>
    <phoneticPr fontId="3" type="noConversion"/>
  </si>
  <si>
    <t>OXOXOO</t>
    <phoneticPr fontId="3" type="noConversion"/>
  </si>
  <si>
    <t>OXXOXX</t>
    <phoneticPr fontId="3" type="noConversion"/>
  </si>
  <si>
    <t>XOOXXO</t>
    <phoneticPr fontId="3" type="noConversion"/>
  </si>
  <si>
    <t>XOOOXX</t>
    <phoneticPr fontId="3" type="noConversion"/>
  </si>
  <si>
    <t>OOXOXOO</t>
    <phoneticPr fontId="3" type="noConversion"/>
  </si>
  <si>
    <r>
      <t>Vglut2-Cre</t>
    </r>
    <r>
      <rPr>
        <vertAlign val="superscript"/>
        <sz val="11"/>
        <color rgb="FFFF0000"/>
        <rFont val="Arial"/>
        <family val="2"/>
      </rPr>
      <t>+/-</t>
    </r>
    <r>
      <rPr>
        <sz val="11"/>
        <color rgb="FFFF0000"/>
        <rFont val="Arial"/>
        <family val="2"/>
      </rPr>
      <t>/MOR-flox</t>
    </r>
    <r>
      <rPr>
        <vertAlign val="superscript"/>
        <sz val="11"/>
        <color rgb="FFFF0000"/>
        <rFont val="Arial"/>
        <family val="2"/>
      </rPr>
      <t>-/-</t>
    </r>
    <phoneticPr fontId="3" type="noConversion"/>
  </si>
  <si>
    <t>OOXOXOO</t>
    <phoneticPr fontId="3" type="noConversion"/>
  </si>
  <si>
    <t>OXXXOO</t>
    <phoneticPr fontId="3" type="noConversion"/>
  </si>
  <si>
    <t>OXOOOX</t>
    <phoneticPr fontId="3" type="noConversion"/>
  </si>
  <si>
    <t>OOOOXXXOX</t>
    <phoneticPr fontId="3" type="noConversion"/>
  </si>
  <si>
    <t>OOOOXXXOX</t>
    <phoneticPr fontId="3" type="noConversion"/>
  </si>
  <si>
    <t>XOOXXO</t>
    <phoneticPr fontId="3" type="noConversion"/>
  </si>
  <si>
    <t>OOOOXXOOX</t>
    <phoneticPr fontId="3" type="noConversion"/>
  </si>
  <si>
    <t>XXOXOXO</t>
    <phoneticPr fontId="3" type="noConversion"/>
  </si>
  <si>
    <t>XOXOXX</t>
    <phoneticPr fontId="3" type="noConversion"/>
  </si>
  <si>
    <t>OOOOXOXOX</t>
    <phoneticPr fontId="3" type="noConversion"/>
  </si>
  <si>
    <t>OOXXXOX</t>
    <phoneticPr fontId="3" type="noConversion"/>
  </si>
  <si>
    <t>XOOXOO</t>
    <phoneticPr fontId="3" type="noConversion"/>
  </si>
  <si>
    <t>OOXOXXX</t>
    <phoneticPr fontId="3" type="noConversion"/>
  </si>
  <si>
    <t>baseline</t>
    <phoneticPr fontId="3" type="noConversion"/>
  </si>
  <si>
    <t>CFA d7</t>
    <phoneticPr fontId="3" type="noConversion"/>
  </si>
  <si>
    <t>CFA d21</t>
    <phoneticPr fontId="3" type="noConversion"/>
  </si>
  <si>
    <t>CFA d28</t>
    <phoneticPr fontId="3" type="noConversion"/>
  </si>
  <si>
    <t>CFA d49</t>
    <phoneticPr fontId="3" type="noConversion"/>
  </si>
  <si>
    <t>DOB</t>
    <phoneticPr fontId="3" type="noConversion"/>
  </si>
  <si>
    <t>OXXOXO</t>
    <phoneticPr fontId="3" type="noConversion"/>
  </si>
  <si>
    <t>OOXXOOO</t>
    <phoneticPr fontId="3" type="noConversion"/>
  </si>
  <si>
    <t>OOOXXOXX</t>
    <phoneticPr fontId="3" type="noConversion"/>
  </si>
  <si>
    <t>OOXXXOX</t>
    <phoneticPr fontId="3" type="noConversion"/>
  </si>
  <si>
    <t>XOOXOO</t>
    <phoneticPr fontId="3" type="noConversion"/>
  </si>
  <si>
    <t>OOOXOOXX</t>
    <phoneticPr fontId="3" type="noConversion"/>
  </si>
  <si>
    <t>OXOOXX</t>
    <phoneticPr fontId="3" type="noConversion"/>
  </si>
  <si>
    <t>OOOXOXXO</t>
    <phoneticPr fontId="3" type="noConversion"/>
  </si>
  <si>
    <t>OOOXOXOX</t>
    <phoneticPr fontId="3" type="noConversion"/>
  </si>
  <si>
    <t>OOXOXXO</t>
    <phoneticPr fontId="3" type="noConversion"/>
  </si>
  <si>
    <t>OOOXXOOX</t>
    <phoneticPr fontId="3" type="noConversion"/>
  </si>
  <si>
    <t>OOXXOXO</t>
    <phoneticPr fontId="3" type="noConversion"/>
  </si>
  <si>
    <t>OOXOOOX</t>
    <phoneticPr fontId="3" type="noConversion"/>
  </si>
  <si>
    <t>OOOXXOXO</t>
    <phoneticPr fontId="3" type="noConversion"/>
  </si>
  <si>
    <t>OXXOXO</t>
    <phoneticPr fontId="3" type="noConversion"/>
  </si>
  <si>
    <t>OOXOOXO</t>
    <phoneticPr fontId="3" type="noConversion"/>
  </si>
  <si>
    <t>XOXOOX</t>
    <phoneticPr fontId="3" type="noConversion"/>
  </si>
  <si>
    <t>OOXXOOX</t>
    <phoneticPr fontId="3" type="noConversion"/>
  </si>
  <si>
    <t>OOOXXOOO</t>
    <phoneticPr fontId="3" type="noConversion"/>
  </si>
  <si>
    <t>OXOXXO</t>
    <phoneticPr fontId="3" type="noConversion"/>
  </si>
  <si>
    <t>OOOOXOXXO</t>
    <phoneticPr fontId="3" type="noConversion"/>
  </si>
  <si>
    <t>OOXOXXX</t>
    <phoneticPr fontId="3" type="noConversion"/>
  </si>
  <si>
    <t>OXOXOX</t>
    <phoneticPr fontId="3" type="noConversion"/>
  </si>
  <si>
    <t>OXOXOO</t>
    <phoneticPr fontId="3" type="noConversion"/>
  </si>
  <si>
    <t>OOOOXXOXO</t>
    <phoneticPr fontId="3" type="noConversion"/>
  </si>
  <si>
    <t>OXOOXO</t>
    <phoneticPr fontId="3" type="noConversion"/>
  </si>
  <si>
    <t>OOXXOXX</t>
    <phoneticPr fontId="3" type="noConversion"/>
  </si>
  <si>
    <t>OOOXXOOO</t>
    <phoneticPr fontId="3" type="noConversion"/>
  </si>
  <si>
    <t>OOXXOOO</t>
    <phoneticPr fontId="3" type="noConversion"/>
  </si>
  <si>
    <t>OOXXXOO</t>
    <phoneticPr fontId="3" type="noConversion"/>
  </si>
  <si>
    <t>OOOOXXOOX</t>
    <phoneticPr fontId="3" type="noConversion"/>
  </si>
  <si>
    <t>OOOXOOXO</t>
    <phoneticPr fontId="3" type="noConversion"/>
  </si>
  <si>
    <t>OOXOXOX</t>
    <phoneticPr fontId="3" type="noConversion"/>
  </si>
  <si>
    <t>OOOXOXOO</t>
    <phoneticPr fontId="3" type="noConversion"/>
  </si>
  <si>
    <t>OXXXOX</t>
    <phoneticPr fontId="3" type="noConversion"/>
  </si>
  <si>
    <t>XOOXOX</t>
    <phoneticPr fontId="3" type="noConversion"/>
  </si>
  <si>
    <t>OXXOXX</t>
    <phoneticPr fontId="3" type="noConversion"/>
  </si>
  <si>
    <t>XOOXXO</t>
    <phoneticPr fontId="3" type="noConversion"/>
  </si>
  <si>
    <t>OOOXXOXX</t>
    <phoneticPr fontId="3" type="noConversion"/>
  </si>
  <si>
    <t>OOXOXOO</t>
    <phoneticPr fontId="3" type="noConversion"/>
  </si>
  <si>
    <t>OXXXOO</t>
    <phoneticPr fontId="3" type="noConversion"/>
  </si>
  <si>
    <t>OXOOOX</t>
    <phoneticPr fontId="3" type="noConversion"/>
  </si>
  <si>
    <t>OOOOXXXOO</t>
    <phoneticPr fontId="3" type="noConversion"/>
  </si>
  <si>
    <t>OOXOOXX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</si>
</sst>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3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i/>
      <sz val="11"/>
      <color rgb="FF0000FF"/>
      <name val="Arial"/>
      <family val="2"/>
    </font>
    <font>
      <sz val="10"/>
      <color rgb="FF0000FF"/>
      <name val="Arial"/>
      <family val="2"/>
    </font>
    <font>
      <vertAlign val="superscript"/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i/>
      <sz val="8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FF"/>
      <name val="宋体"/>
      <family val="3"/>
      <charset val="134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color rgb="FF7030A0"/>
      <name val="Arial"/>
      <family val="2"/>
    </font>
    <font>
      <sz val="9"/>
      <name val="宋体"/>
      <family val="2"/>
      <charset val="134"/>
      <scheme val="minor"/>
    </font>
    <font>
      <sz val="11"/>
      <name val="宋体"/>
      <family val="2"/>
      <scheme val="minor"/>
    </font>
    <font>
      <vertAlign val="superscript"/>
      <sz val="10"/>
      <name val="Arial"/>
      <family val="2"/>
    </font>
    <font>
      <i/>
      <sz val="11"/>
      <color rgb="FFFF0000"/>
      <name val="Arial"/>
      <family val="2"/>
    </font>
    <font>
      <i/>
      <sz val="11"/>
      <color rgb="FF0000FF"/>
      <name val="Arial"/>
      <family val="2"/>
    </font>
    <font>
      <vertAlign val="superscript"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1"/>
      <color rgb="FFFF0000"/>
      <name val="Arial Unicode MS"/>
      <family val="2"/>
      <charset val="134"/>
    </font>
    <font>
      <sz val="11"/>
      <color theme="1"/>
      <name val="Arial Unicode MS"/>
      <family val="2"/>
      <charset val="134"/>
    </font>
    <font>
      <b/>
      <i/>
      <sz val="11"/>
      <color rgb="FF0000FF"/>
      <name val="Arial Unicode MS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1" fillId="0" borderId="0">
      <alignment vertical="center"/>
    </xf>
  </cellStyleXfs>
  <cellXfs count="255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/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20" fontId="0" fillId="0" borderId="0" xfId="0" applyNumberFormat="1" applyAlignment="1">
      <alignment horizontal="center" vertical="center" wrapText="1"/>
    </xf>
    <xf numFmtId="0" fontId="0" fillId="4" borderId="0" xfId="0" applyFill="1"/>
    <xf numFmtId="0" fontId="0" fillId="0" borderId="0" xfId="0" applyFill="1" applyAlignment="1">
      <alignment horizontal="center" vertical="center"/>
    </xf>
    <xf numFmtId="20" fontId="0" fillId="2" borderId="0" xfId="0" applyNumberFormat="1" applyFill="1" applyAlignment="1">
      <alignment horizontal="center" vertical="center" wrapText="1"/>
    </xf>
    <xf numFmtId="0" fontId="0" fillId="5" borderId="0" xfId="0" applyFill="1"/>
    <xf numFmtId="20" fontId="0" fillId="0" borderId="0" xfId="0" applyNumberFormat="1" applyAlignment="1">
      <alignment horizontal="center"/>
    </xf>
    <xf numFmtId="20" fontId="0" fillId="0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4" fillId="0" borderId="0" xfId="1">
      <alignment vertical="center"/>
    </xf>
    <xf numFmtId="0" fontId="4" fillId="6" borderId="0" xfId="1" applyFill="1">
      <alignment vertical="center"/>
    </xf>
    <xf numFmtId="0" fontId="4" fillId="0" borderId="0" xfId="1" applyFill="1">
      <alignment vertical="center"/>
    </xf>
    <xf numFmtId="0" fontId="4" fillId="4" borderId="0" xfId="1" applyFill="1">
      <alignment vertical="center"/>
    </xf>
    <xf numFmtId="0" fontId="5" fillId="0" borderId="0" xfId="2" applyFont="1"/>
    <xf numFmtId="0" fontId="6" fillId="0" borderId="0" xfId="2" applyFont="1"/>
    <xf numFmtId="0" fontId="7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center" vertical="center"/>
    </xf>
    <xf numFmtId="0" fontId="8" fillId="0" borderId="0" xfId="2" applyFont="1"/>
    <xf numFmtId="0" fontId="9" fillId="0" borderId="0" xfId="2" applyFont="1"/>
    <xf numFmtId="0" fontId="5" fillId="0" borderId="0" xfId="2" applyFont="1" applyFill="1"/>
    <xf numFmtId="0" fontId="5" fillId="0" borderId="1" xfId="2" applyFont="1" applyFill="1" applyBorder="1" applyAlignment="1">
      <alignment horizontal="center" vertical="center"/>
    </xf>
    <xf numFmtId="0" fontId="8" fillId="7" borderId="2" xfId="2" applyFont="1" applyFill="1" applyBorder="1"/>
    <xf numFmtId="0" fontId="5" fillId="4" borderId="6" xfId="2" applyFont="1" applyFill="1" applyBorder="1"/>
    <xf numFmtId="0" fontId="8" fillId="8" borderId="2" xfId="2" applyFont="1" applyFill="1" applyBorder="1"/>
    <xf numFmtId="0" fontId="5" fillId="0" borderId="7" xfId="2" applyFont="1" applyBorder="1"/>
    <xf numFmtId="0" fontId="5" fillId="0" borderId="8" xfId="2" applyFont="1" applyBorder="1"/>
    <xf numFmtId="0" fontId="5" fillId="0" borderId="9" xfId="2" applyFont="1" applyFill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5" fillId="0" borderId="11" xfId="2" applyFont="1" applyBorder="1"/>
    <xf numFmtId="0" fontId="5" fillId="0" borderId="12" xfId="2" applyFont="1" applyBorder="1"/>
    <xf numFmtId="0" fontId="5" fillId="0" borderId="13" xfId="2" applyFont="1" applyBorder="1"/>
    <xf numFmtId="176" fontId="5" fillId="0" borderId="9" xfId="2" applyNumberFormat="1" applyFont="1" applyBorder="1"/>
    <xf numFmtId="0" fontId="5" fillId="0" borderId="11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7" borderId="0" xfId="2" applyFont="1" applyFill="1"/>
    <xf numFmtId="0" fontId="5" fillId="0" borderId="14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5" fillId="0" borderId="16" xfId="2" applyFont="1" applyBorder="1"/>
    <xf numFmtId="0" fontId="5" fillId="0" borderId="17" xfId="2" applyFont="1" applyBorder="1"/>
    <xf numFmtId="0" fontId="5" fillId="0" borderId="18" xfId="2" applyFont="1" applyBorder="1"/>
    <xf numFmtId="176" fontId="5" fillId="0" borderId="14" xfId="2" applyNumberFormat="1" applyFont="1" applyBorder="1"/>
    <xf numFmtId="0" fontId="5" fillId="0" borderId="16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19" xfId="2" applyFont="1" applyFill="1" applyBorder="1" applyAlignment="1">
      <alignment horizontal="center" vertical="center"/>
    </xf>
    <xf numFmtId="0" fontId="8" fillId="8" borderId="11" xfId="2" applyFont="1" applyFill="1" applyBorder="1"/>
    <xf numFmtId="0" fontId="5" fillId="0" borderId="20" xfId="2" applyFont="1" applyBorder="1"/>
    <xf numFmtId="0" fontId="12" fillId="0" borderId="0" xfId="2" applyFont="1" applyBorder="1"/>
    <xf numFmtId="0" fontId="5" fillId="0" borderId="0" xfId="2" applyFont="1" applyBorder="1"/>
    <xf numFmtId="176" fontId="13" fillId="0" borderId="21" xfId="2" applyNumberFormat="1" applyFont="1" applyBorder="1"/>
    <xf numFmtId="0" fontId="14" fillId="0" borderId="0" xfId="2" applyFont="1" applyBorder="1"/>
    <xf numFmtId="176" fontId="13" fillId="0" borderId="0" xfId="2" applyNumberFormat="1" applyFont="1"/>
    <xf numFmtId="176" fontId="12" fillId="0" borderId="0" xfId="2" applyNumberFormat="1" applyFont="1"/>
    <xf numFmtId="0" fontId="15" fillId="0" borderId="0" xfId="2" applyFont="1"/>
    <xf numFmtId="0" fontId="13" fillId="0" borderId="0" xfId="2" applyFont="1" applyBorder="1" applyAlignment="1">
      <alignment horizontal="center" vertical="center"/>
    </xf>
    <xf numFmtId="0" fontId="12" fillId="0" borderId="0" xfId="2" applyFont="1"/>
    <xf numFmtId="0" fontId="13" fillId="0" borderId="0" xfId="2" applyFont="1" applyAlignment="1">
      <alignment horizontal="center" vertical="center"/>
    </xf>
    <xf numFmtId="0" fontId="16" fillId="0" borderId="0" xfId="2" applyFont="1"/>
    <xf numFmtId="0" fontId="17" fillId="0" borderId="22" xfId="2" applyFont="1" applyBorder="1"/>
    <xf numFmtId="0" fontId="18" fillId="0" borderId="7" xfId="2" applyFont="1" applyFill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8" fillId="8" borderId="22" xfId="2" applyFont="1" applyFill="1" applyBorder="1"/>
    <xf numFmtId="0" fontId="18" fillId="8" borderId="2" xfId="2" applyFont="1" applyFill="1" applyBorder="1"/>
    <xf numFmtId="0" fontId="12" fillId="0" borderId="7" xfId="2" applyFont="1" applyBorder="1" applyAlignment="1">
      <alignment horizontal="center" vertical="center"/>
    </xf>
    <xf numFmtId="0" fontId="19" fillId="0" borderId="23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20" fillId="0" borderId="0" xfId="2" applyFont="1"/>
    <xf numFmtId="0" fontId="4" fillId="0" borderId="0" xfId="2" applyFont="1"/>
    <xf numFmtId="0" fontId="21" fillId="0" borderId="10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176" fontId="18" fillId="0" borderId="21" xfId="2" applyNumberFormat="1" applyFont="1" applyBorder="1" applyAlignment="1">
      <alignment horizontal="center" vertical="center"/>
    </xf>
    <xf numFmtId="0" fontId="4" fillId="0" borderId="11" xfId="2" applyFont="1" applyBorder="1"/>
    <xf numFmtId="0" fontId="21" fillId="0" borderId="15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176" fontId="16" fillId="0" borderId="0" xfId="2" applyNumberFormat="1" applyFont="1" applyAlignment="1">
      <alignment horizontal="center" vertical="center"/>
    </xf>
    <xf numFmtId="0" fontId="5" fillId="7" borderId="2" xfId="2" applyFont="1" applyFill="1" applyBorder="1"/>
    <xf numFmtId="0" fontId="5" fillId="8" borderId="2" xfId="2" applyFont="1" applyFill="1" applyBorder="1"/>
    <xf numFmtId="0" fontId="5" fillId="9" borderId="2" xfId="2" applyFont="1" applyFill="1" applyBorder="1"/>
    <xf numFmtId="0" fontId="5" fillId="10" borderId="2" xfId="2" applyFont="1" applyFill="1" applyBorder="1"/>
    <xf numFmtId="0" fontId="5" fillId="11" borderId="2" xfId="2" applyFont="1" applyFill="1" applyBorder="1"/>
    <xf numFmtId="0" fontId="5" fillId="0" borderId="2" xfId="2" applyFont="1" applyBorder="1"/>
    <xf numFmtId="0" fontId="4" fillId="11" borderId="0" xfId="2" applyFill="1" applyBorder="1" applyAlignment="1">
      <alignment horizontal="center" vertical="center"/>
    </xf>
    <xf numFmtId="0" fontId="5" fillId="4" borderId="0" xfId="2" applyFont="1" applyFill="1"/>
    <xf numFmtId="0" fontId="5" fillId="8" borderId="24" xfId="2" applyFont="1" applyFill="1" applyBorder="1"/>
    <xf numFmtId="0" fontId="5" fillId="0" borderId="12" xfId="2" applyFont="1" applyBorder="1" applyAlignment="1">
      <alignment horizontal="center"/>
    </xf>
    <xf numFmtId="0" fontId="4" fillId="11" borderId="22" xfId="2" applyFill="1" applyBorder="1" applyAlignment="1">
      <alignment horizontal="center" vertical="center"/>
    </xf>
    <xf numFmtId="176" fontId="5" fillId="0" borderId="10" xfId="2" applyNumberFormat="1" applyFont="1" applyBorder="1"/>
    <xf numFmtId="176" fontId="5" fillId="0" borderId="13" xfId="2" applyNumberFormat="1" applyFont="1" applyBorder="1"/>
    <xf numFmtId="0" fontId="21" fillId="0" borderId="23" xfId="2" applyFont="1" applyBorder="1" applyAlignment="1">
      <alignment horizontal="center" vertical="center"/>
    </xf>
    <xf numFmtId="0" fontId="5" fillId="12" borderId="0" xfId="2" applyFont="1" applyFill="1"/>
    <xf numFmtId="0" fontId="5" fillId="12" borderId="9" xfId="2" applyFont="1" applyFill="1" applyBorder="1" applyAlignment="1">
      <alignment horizontal="center" vertical="center"/>
    </xf>
    <xf numFmtId="176" fontId="5" fillId="0" borderId="15" xfId="2" applyNumberFormat="1" applyFont="1" applyBorder="1"/>
    <xf numFmtId="176" fontId="5" fillId="0" borderId="18" xfId="2" applyNumberFormat="1" applyFont="1" applyBorder="1"/>
    <xf numFmtId="0" fontId="21" fillId="0" borderId="2" xfId="2" applyFont="1" applyBorder="1" applyAlignment="1">
      <alignment horizontal="center" vertical="center"/>
    </xf>
    <xf numFmtId="0" fontId="5" fillId="0" borderId="3" xfId="2" applyFont="1" applyBorder="1"/>
    <xf numFmtId="176" fontId="5" fillId="0" borderId="2" xfId="2" applyNumberFormat="1" applyFont="1" applyBorder="1"/>
    <xf numFmtId="176" fontId="5" fillId="0" borderId="8" xfId="2" applyNumberFormat="1" applyFont="1" applyBorder="1"/>
    <xf numFmtId="0" fontId="19" fillId="0" borderId="0" xfId="2" applyFont="1" applyFill="1" applyBorder="1" applyAlignment="1">
      <alignment horizontal="left" vertical="top"/>
    </xf>
    <xf numFmtId="0" fontId="19" fillId="0" borderId="0" xfId="2" applyFont="1" applyBorder="1" applyAlignment="1">
      <alignment horizontal="left" vertical="top"/>
    </xf>
    <xf numFmtId="0" fontId="19" fillId="0" borderId="0" xfId="2" applyFont="1" applyAlignment="1">
      <alignment horizontal="center" vertical="center"/>
    </xf>
    <xf numFmtId="0" fontId="17" fillId="0" borderId="0" xfId="2" applyFont="1" applyBorder="1"/>
    <xf numFmtId="0" fontId="22" fillId="0" borderId="0" xfId="2" applyFont="1" applyBorder="1"/>
    <xf numFmtId="0" fontId="23" fillId="0" borderId="0" xfId="2" applyFont="1" applyBorder="1"/>
    <xf numFmtId="0" fontId="24" fillId="0" borderId="0" xfId="2" applyFont="1" applyBorder="1"/>
    <xf numFmtId="0" fontId="16" fillId="0" borderId="0" xfId="2" applyFont="1" applyBorder="1"/>
    <xf numFmtId="0" fontId="19" fillId="8" borderId="24" xfId="2" applyFont="1" applyFill="1" applyBorder="1" applyAlignment="1">
      <alignment horizontal="left" vertical="top"/>
    </xf>
    <xf numFmtId="0" fontId="13" fillId="0" borderId="8" xfId="2" applyFont="1" applyBorder="1" applyAlignment="1">
      <alignment horizontal="center" vertical="center"/>
    </xf>
    <xf numFmtId="0" fontId="19" fillId="13" borderId="2" xfId="2" applyFont="1" applyFill="1" applyBorder="1" applyAlignment="1">
      <alignment horizontal="left" vertical="top"/>
    </xf>
    <xf numFmtId="0" fontId="12" fillId="0" borderId="8" xfId="2" applyFont="1" applyBorder="1"/>
    <xf numFmtId="0" fontId="19" fillId="8" borderId="2" xfId="2" applyFont="1" applyFill="1" applyBorder="1" applyAlignment="1">
      <alignment horizontal="left" vertical="top"/>
    </xf>
    <xf numFmtId="0" fontId="12" fillId="0" borderId="13" xfId="2" applyFont="1" applyBorder="1"/>
    <xf numFmtId="0" fontId="12" fillId="0" borderId="18" xfId="2" applyFont="1" applyBorder="1"/>
    <xf numFmtId="0" fontId="4" fillId="0" borderId="20" xfId="2" applyFont="1" applyBorder="1"/>
    <xf numFmtId="0" fontId="4" fillId="0" borderId="0" xfId="2" applyFont="1" applyBorder="1"/>
    <xf numFmtId="0" fontId="2" fillId="0" borderId="0" xfId="3" applyFill="1">
      <alignment vertical="center"/>
    </xf>
    <xf numFmtId="0" fontId="2" fillId="0" borderId="0" xfId="3">
      <alignment vertical="center"/>
    </xf>
    <xf numFmtId="0" fontId="2" fillId="0" borderId="11" xfId="3" applyFill="1" applyBorder="1">
      <alignment vertical="center"/>
    </xf>
    <xf numFmtId="0" fontId="2" fillId="4" borderId="11" xfId="3" applyFill="1" applyBorder="1">
      <alignment vertical="center"/>
    </xf>
    <xf numFmtId="0" fontId="2" fillId="4" borderId="25" xfId="3" applyFill="1" applyBorder="1">
      <alignment vertical="center"/>
    </xf>
    <xf numFmtId="0" fontId="2" fillId="0" borderId="11" xfId="3" applyBorder="1">
      <alignment vertical="center"/>
    </xf>
    <xf numFmtId="0" fontId="26" fillId="4" borderId="0" xfId="0" applyFont="1" applyFill="1"/>
    <xf numFmtId="0" fontId="26" fillId="0" borderId="0" xfId="0" applyFont="1" applyFill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" fillId="0" borderId="11" xfId="3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4" fillId="0" borderId="4" xfId="2" applyBorder="1" applyAlignment="1">
      <alignment horizontal="center" vertical="center"/>
    </xf>
    <xf numFmtId="0" fontId="4" fillId="0" borderId="5" xfId="2" applyBorder="1" applyAlignment="1">
      <alignment horizontal="center" vertical="center"/>
    </xf>
    <xf numFmtId="0" fontId="7" fillId="11" borderId="3" xfId="2" applyFont="1" applyFill="1" applyBorder="1" applyAlignment="1">
      <alignment horizontal="center" vertical="center"/>
    </xf>
    <xf numFmtId="0" fontId="4" fillId="0" borderId="4" xfId="2" applyBorder="1" applyAlignment="1">
      <alignment vertical="center"/>
    </xf>
    <xf numFmtId="0" fontId="4" fillId="0" borderId="5" xfId="2" applyBorder="1" applyAlignment="1">
      <alignment vertical="center"/>
    </xf>
    <xf numFmtId="0" fontId="7" fillId="0" borderId="0" xfId="0" applyFont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" fillId="0" borderId="0" xfId="4">
      <alignment vertical="center"/>
    </xf>
    <xf numFmtId="0" fontId="1" fillId="4" borderId="0" xfId="4" applyFill="1">
      <alignment vertical="center"/>
    </xf>
    <xf numFmtId="0" fontId="1" fillId="0" borderId="11" xfId="4" applyBorder="1">
      <alignment vertical="center"/>
    </xf>
    <xf numFmtId="0" fontId="1" fillId="0" borderId="11" xfId="4" applyBorder="1" applyAlignment="1">
      <alignment horizontal="center" vertical="center"/>
    </xf>
    <xf numFmtId="49" fontId="1" fillId="0" borderId="26" xfId="4" applyNumberFormat="1" applyBorder="1" applyAlignment="1">
      <alignment horizontal="center" vertical="center"/>
    </xf>
    <xf numFmtId="0" fontId="1" fillId="4" borderId="11" xfId="4" applyFill="1" applyBorder="1">
      <alignment vertical="center"/>
    </xf>
    <xf numFmtId="0" fontId="1" fillId="0" borderId="25" xfId="4" applyFill="1" applyBorder="1">
      <alignment vertical="center"/>
    </xf>
    <xf numFmtId="0" fontId="1" fillId="0" borderId="27" xfId="4" applyBorder="1">
      <alignment vertical="center"/>
    </xf>
    <xf numFmtId="49" fontId="1" fillId="0" borderId="11" xfId="4" applyNumberFormat="1" applyBorder="1" applyAlignment="1">
      <alignment horizontal="center" vertical="center"/>
    </xf>
    <xf numFmtId="0" fontId="1" fillId="0" borderId="11" xfId="4" applyBorder="1" applyAlignment="1">
      <alignment vertical="center" wrapText="1"/>
    </xf>
    <xf numFmtId="0" fontId="5" fillId="0" borderId="0" xfId="0" applyFont="1"/>
    <xf numFmtId="0" fontId="6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8" fillId="14" borderId="0" xfId="0" applyFont="1" applyFill="1"/>
    <xf numFmtId="0" fontId="23" fillId="0" borderId="0" xfId="0" applyFont="1" applyBorder="1"/>
    <xf numFmtId="0" fontId="8" fillId="0" borderId="0" xfId="0" applyFont="1"/>
    <xf numFmtId="0" fontId="22" fillId="0" borderId="0" xfId="0" applyFont="1" applyBorder="1"/>
    <xf numFmtId="0" fontId="16" fillId="0" borderId="0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Fill="1" applyBorder="1" applyAlignment="1">
      <alignment horizontal="left" vertical="center"/>
    </xf>
    <xf numFmtId="0" fontId="5" fillId="0" borderId="19" xfId="0" applyFont="1" applyBorder="1"/>
    <xf numFmtId="0" fontId="7" fillId="11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2" xfId="0" applyFont="1" applyBorder="1"/>
    <xf numFmtId="0" fontId="5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5" fillId="4" borderId="6" xfId="0" applyFont="1" applyFill="1" applyBorder="1"/>
    <xf numFmtId="0" fontId="5" fillId="0" borderId="11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176" fontId="28" fillId="0" borderId="2" xfId="0" applyNumberFormat="1" applyFont="1" applyBorder="1"/>
    <xf numFmtId="176" fontId="29" fillId="0" borderId="8" xfId="0" applyNumberFormat="1" applyFont="1" applyBorder="1"/>
    <xf numFmtId="0" fontId="13" fillId="0" borderId="11" xfId="0" applyFont="1" applyBorder="1"/>
    <xf numFmtId="176" fontId="28" fillId="0" borderId="10" xfId="0" applyNumberFormat="1" applyFont="1" applyBorder="1"/>
    <xf numFmtId="176" fontId="29" fillId="0" borderId="13" xfId="0" applyNumberFormat="1" applyFont="1" applyBorder="1"/>
    <xf numFmtId="0" fontId="21" fillId="0" borderId="15" xfId="0" applyFont="1" applyBorder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176" fontId="28" fillId="0" borderId="15" xfId="0" applyNumberFormat="1" applyFont="1" applyBorder="1"/>
    <xf numFmtId="176" fontId="29" fillId="0" borderId="18" xfId="0" applyNumberFormat="1" applyFont="1" applyBorder="1"/>
    <xf numFmtId="0" fontId="5" fillId="0" borderId="0" xfId="0" applyFont="1" applyFill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/>
    <xf numFmtId="176" fontId="28" fillId="0" borderId="11" xfId="0" applyNumberFormat="1" applyFont="1" applyBorder="1"/>
    <xf numFmtId="176" fontId="29" fillId="0" borderId="11" xfId="0" applyNumberFormat="1" applyFont="1" applyBorder="1"/>
    <xf numFmtId="176" fontId="5" fillId="0" borderId="0" xfId="0" applyNumberFormat="1" applyFont="1"/>
    <xf numFmtId="0" fontId="2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Fill="1"/>
    <xf numFmtId="0" fontId="12" fillId="0" borderId="0" xfId="0" applyFont="1" applyFill="1"/>
    <xf numFmtId="0" fontId="17" fillId="0" borderId="0" xfId="0" applyFont="1" applyBorder="1"/>
    <xf numFmtId="0" fontId="5" fillId="0" borderId="1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left" vertical="top"/>
    </xf>
    <xf numFmtId="0" fontId="31" fillId="0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13" borderId="2" xfId="0" applyFont="1" applyFill="1" applyBorder="1" applyAlignment="1">
      <alignment horizontal="left" vertical="top"/>
    </xf>
    <xf numFmtId="0" fontId="12" fillId="0" borderId="8" xfId="0" applyFont="1" applyBorder="1"/>
    <xf numFmtId="0" fontId="12" fillId="0" borderId="0" xfId="0" applyFont="1" applyBorder="1"/>
    <xf numFmtId="0" fontId="19" fillId="0" borderId="1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2" fillId="0" borderId="13" xfId="0" applyFont="1" applyBorder="1"/>
    <xf numFmtId="0" fontId="32" fillId="0" borderId="11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2" fillId="0" borderId="18" xfId="0" applyFont="1" applyBorder="1"/>
    <xf numFmtId="0" fontId="5" fillId="0" borderId="0" xfId="0" applyFont="1" applyAlignment="1">
      <alignment horizontal="center" vertical="center"/>
    </xf>
    <xf numFmtId="0" fontId="12" fillId="0" borderId="0" xfId="0" applyFont="1"/>
    <xf numFmtId="177" fontId="33" fillId="0" borderId="0" xfId="0" applyNumberFormat="1" applyFont="1"/>
    <xf numFmtId="177" fontId="34" fillId="0" borderId="0" xfId="0" applyNumberFormat="1" applyFont="1"/>
    <xf numFmtId="177" fontId="35" fillId="0" borderId="0" xfId="0" applyNumberFormat="1" applyFont="1"/>
  </cellXfs>
  <cellStyles count="5">
    <cellStyle name="常规" xfId="0" builtinId="0"/>
    <cellStyle name="常规 2" xfId="1"/>
    <cellStyle name="常规 3" xfId="2"/>
    <cellStyle name="常规 4" xfId="3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"/>
  <sheetViews>
    <sheetView workbookViewId="0">
      <selection activeCell="K21" sqref="K21"/>
    </sheetView>
  </sheetViews>
  <sheetFormatPr defaultRowHeight="13.5" x14ac:dyDescent="0.15"/>
  <cols>
    <col min="1" max="16384" width="9" style="19"/>
  </cols>
  <sheetData>
    <row r="4" spans="1:17" x14ac:dyDescent="0.15">
      <c r="B4" s="19" t="s">
        <v>68</v>
      </c>
      <c r="C4" s="19" t="s">
        <v>69</v>
      </c>
      <c r="D4" s="19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74</v>
      </c>
      <c r="K4" s="19" t="s">
        <v>68</v>
      </c>
      <c r="L4" s="19" t="s">
        <v>70</v>
      </c>
      <c r="M4" s="19" t="s">
        <v>72</v>
      </c>
      <c r="O4" s="20" t="s">
        <v>69</v>
      </c>
      <c r="P4" s="20" t="s">
        <v>71</v>
      </c>
      <c r="Q4" s="20" t="s">
        <v>73</v>
      </c>
    </row>
    <row r="5" spans="1:17" x14ac:dyDescent="0.15">
      <c r="A5" s="19" t="s">
        <v>75</v>
      </c>
      <c r="B5" s="21">
        <v>9.9518888888888899</v>
      </c>
      <c r="C5" s="22">
        <v>7.4490833333333404</v>
      </c>
      <c r="D5" s="21">
        <v>12.8344</v>
      </c>
      <c r="E5" s="22">
        <v>16.328399999999998</v>
      </c>
      <c r="F5" s="21">
        <v>9.8871666666666709</v>
      </c>
      <c r="G5" s="22">
        <v>7.8193333333333301</v>
      </c>
      <c r="H5" s="19">
        <f t="shared" ref="H5:I7" si="0">AVERAGE(B5,D5,F5)</f>
        <v>10.891151851851854</v>
      </c>
      <c r="I5" s="22">
        <f t="shared" si="0"/>
        <v>10.532272222222224</v>
      </c>
      <c r="K5" s="19">
        <f t="shared" ref="K5:K7" si="1">B5/H5</f>
        <v>0.91375907932059008</v>
      </c>
      <c r="L5" s="19">
        <f t="shared" ref="L5:L7" si="2">D5/H5</f>
        <v>1.1784244838912727</v>
      </c>
      <c r="M5" s="19">
        <f t="shared" ref="M5:M7" si="3">F5/H5</f>
        <v>0.90781643678813717</v>
      </c>
      <c r="O5" s="19">
        <f t="shared" ref="O5:O7" si="4">K5*C5/B5</f>
        <v>0.68395734763965765</v>
      </c>
      <c r="P5" s="19">
        <f t="shared" ref="P5:P7" si="5">L5*E5/D5</f>
        <v>1.4992353629908883</v>
      </c>
      <c r="Q5" s="19">
        <f t="shared" ref="Q5:Q7" si="6">M5*G5/F5</f>
        <v>0.71795283361178974</v>
      </c>
    </row>
    <row r="6" spans="1:17" x14ac:dyDescent="0.15">
      <c r="A6" s="19" t="s">
        <v>76</v>
      </c>
      <c r="B6" s="21">
        <v>12.2796</v>
      </c>
      <c r="C6" s="22">
        <v>10.116</v>
      </c>
      <c r="D6" s="21">
        <v>23.3416</v>
      </c>
      <c r="E6" s="22">
        <v>24.943833333333298</v>
      </c>
      <c r="F6" s="21">
        <v>10.66</v>
      </c>
      <c r="G6" s="22">
        <v>9.9685000000000006</v>
      </c>
      <c r="H6" s="19">
        <f t="shared" si="0"/>
        <v>15.427066666666667</v>
      </c>
      <c r="I6" s="22">
        <f t="shared" si="0"/>
        <v>15.009444444444433</v>
      </c>
      <c r="K6" s="19">
        <f t="shared" si="1"/>
        <v>0.79597763238636854</v>
      </c>
      <c r="L6" s="19">
        <f t="shared" si="2"/>
        <v>1.5130290485121387</v>
      </c>
      <c r="M6" s="19">
        <f t="shared" si="3"/>
        <v>0.69099331910149264</v>
      </c>
      <c r="O6" s="19">
        <f t="shared" si="4"/>
        <v>0.65573062064077847</v>
      </c>
      <c r="P6" s="19">
        <f t="shared" si="5"/>
        <v>1.616887634719927</v>
      </c>
      <c r="Q6" s="19">
        <f t="shared" si="6"/>
        <v>0.64616950295152242</v>
      </c>
    </row>
    <row r="7" spans="1:17" x14ac:dyDescent="0.15">
      <c r="A7" s="19" t="s">
        <v>77</v>
      </c>
      <c r="B7" s="21">
        <v>10.7776666666667</v>
      </c>
      <c r="C7" s="22">
        <v>8.7888333333333399</v>
      </c>
      <c r="D7" s="21">
        <v>14.246857142857101</v>
      </c>
      <c r="E7" s="22">
        <v>18.6755</v>
      </c>
      <c r="F7" s="21">
        <v>11.093166666666701</v>
      </c>
      <c r="G7" s="22">
        <v>6.7697500000000099</v>
      </c>
      <c r="H7" s="19">
        <f t="shared" si="0"/>
        <v>12.039230158730168</v>
      </c>
      <c r="I7" s="22">
        <f t="shared" si="0"/>
        <v>11.411361111111118</v>
      </c>
      <c r="K7" s="19">
        <f t="shared" si="1"/>
        <v>0.89521227890566957</v>
      </c>
      <c r="L7" s="19">
        <f t="shared" si="2"/>
        <v>1.1833694476325038</v>
      </c>
      <c r="M7" s="19">
        <f t="shared" si="3"/>
        <v>0.92141827346182625</v>
      </c>
      <c r="O7" s="19">
        <f t="shared" si="4"/>
        <v>0.73001622341775529</v>
      </c>
      <c r="P7" s="19">
        <f t="shared" si="5"/>
        <v>1.5512204479667318</v>
      </c>
      <c r="Q7" s="19">
        <f t="shared" si="6"/>
        <v>0.56230754880044964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B2" sqref="B2:C2"/>
    </sheetView>
  </sheetViews>
  <sheetFormatPr defaultRowHeight="13.5" x14ac:dyDescent="0.15"/>
  <cols>
    <col min="1" max="1" width="10.375" style="135" customWidth="1"/>
    <col min="2" max="2" width="4.875" style="136" customWidth="1"/>
    <col min="3" max="3" width="5.125" style="136" customWidth="1"/>
    <col min="4" max="4" width="5.625" style="136" customWidth="1"/>
    <col min="5" max="5" width="5.5" style="136" customWidth="1"/>
    <col min="6" max="6" width="5.125" style="136" customWidth="1"/>
    <col min="7" max="7" width="5.5" style="136" customWidth="1"/>
    <col min="8" max="9" width="5.25" style="136" customWidth="1"/>
    <col min="10" max="10" width="5.625" style="136" customWidth="1"/>
    <col min="11" max="11" width="6" style="136" customWidth="1"/>
    <col min="12" max="12" width="5.5" style="136" customWidth="1"/>
    <col min="13" max="13" width="5.75" style="136" customWidth="1"/>
    <col min="14" max="16384" width="9" style="136"/>
  </cols>
  <sheetData>
    <row r="1" spans="1:15" x14ac:dyDescent="0.15">
      <c r="E1" s="135"/>
    </row>
    <row r="2" spans="1:15" ht="26.25" customHeight="1" x14ac:dyDescent="0.15">
      <c r="A2" s="137" t="s">
        <v>386</v>
      </c>
      <c r="B2" s="153">
        <v>7.0000000000000007E-2</v>
      </c>
      <c r="C2" s="153"/>
      <c r="D2" s="153">
        <v>0.16</v>
      </c>
      <c r="E2" s="153"/>
      <c r="F2" s="153">
        <v>0.4</v>
      </c>
      <c r="G2" s="153"/>
      <c r="H2" s="153">
        <v>0.6</v>
      </c>
      <c r="I2" s="153"/>
      <c r="J2" s="153">
        <v>1</v>
      </c>
      <c r="K2" s="153"/>
      <c r="L2" s="153">
        <v>1.4</v>
      </c>
      <c r="M2" s="153"/>
    </row>
    <row r="3" spans="1:15" ht="26.25" customHeight="1" x14ac:dyDescent="0.15">
      <c r="A3" s="138">
        <v>82</v>
      </c>
      <c r="B3" s="137">
        <v>0</v>
      </c>
      <c r="C3" s="137">
        <v>0</v>
      </c>
      <c r="D3" s="137">
        <v>0</v>
      </c>
      <c r="E3" s="137">
        <v>0</v>
      </c>
      <c r="F3" s="137">
        <v>2</v>
      </c>
      <c r="G3" s="137">
        <v>0</v>
      </c>
      <c r="H3" s="137">
        <v>5</v>
      </c>
      <c r="I3" s="137">
        <v>2</v>
      </c>
      <c r="J3" s="137">
        <v>5</v>
      </c>
      <c r="K3" s="137">
        <v>3</v>
      </c>
      <c r="L3" s="137">
        <v>5</v>
      </c>
      <c r="M3" s="137">
        <v>2</v>
      </c>
      <c r="N3" s="135"/>
      <c r="O3" s="135"/>
    </row>
    <row r="4" spans="1:15" ht="26.25" customHeight="1" x14ac:dyDescent="0.15">
      <c r="A4" s="137">
        <v>79</v>
      </c>
      <c r="B4" s="137">
        <v>0</v>
      </c>
      <c r="C4" s="137">
        <v>0</v>
      </c>
      <c r="D4" s="137">
        <v>1</v>
      </c>
      <c r="E4" s="137">
        <v>1</v>
      </c>
      <c r="F4" s="137">
        <v>1</v>
      </c>
      <c r="G4" s="137">
        <v>3</v>
      </c>
      <c r="H4" s="137">
        <v>3</v>
      </c>
      <c r="I4" s="137">
        <v>3</v>
      </c>
      <c r="J4" s="137">
        <v>4</v>
      </c>
      <c r="K4" s="137">
        <v>3</v>
      </c>
      <c r="L4" s="137">
        <v>5</v>
      </c>
      <c r="M4" s="137">
        <v>5</v>
      </c>
      <c r="N4" s="135"/>
      <c r="O4" s="135"/>
    </row>
    <row r="5" spans="1:15" ht="29.25" customHeight="1" x14ac:dyDescent="0.15">
      <c r="A5" s="137">
        <v>77</v>
      </c>
      <c r="B5" s="137">
        <v>0</v>
      </c>
      <c r="C5" s="137">
        <v>0</v>
      </c>
      <c r="D5" s="137">
        <v>0</v>
      </c>
      <c r="E5" s="137">
        <v>1</v>
      </c>
      <c r="F5" s="137">
        <v>2</v>
      </c>
      <c r="G5" s="137">
        <v>2</v>
      </c>
      <c r="H5" s="137">
        <v>4</v>
      </c>
      <c r="I5" s="137">
        <v>4</v>
      </c>
      <c r="J5" s="137">
        <v>5</v>
      </c>
      <c r="K5" s="137">
        <v>5</v>
      </c>
      <c r="L5" s="137">
        <v>5</v>
      </c>
      <c r="M5" s="137">
        <v>5</v>
      </c>
      <c r="N5" s="135"/>
      <c r="O5" s="135"/>
    </row>
    <row r="6" spans="1:15" ht="27.75" customHeight="1" x14ac:dyDescent="0.15">
      <c r="A6" s="137">
        <v>81</v>
      </c>
      <c r="B6" s="137">
        <v>0</v>
      </c>
      <c r="C6" s="137">
        <v>0</v>
      </c>
      <c r="D6" s="137">
        <v>1</v>
      </c>
      <c r="E6" s="137">
        <v>1</v>
      </c>
      <c r="F6" s="137">
        <v>2</v>
      </c>
      <c r="G6" s="137">
        <v>1</v>
      </c>
      <c r="H6" s="137">
        <v>3</v>
      </c>
      <c r="I6" s="137">
        <v>3</v>
      </c>
      <c r="J6" s="137">
        <v>5</v>
      </c>
      <c r="K6" s="137">
        <v>5</v>
      </c>
      <c r="L6" s="137">
        <v>5</v>
      </c>
      <c r="M6" s="137">
        <v>5</v>
      </c>
      <c r="N6" s="135"/>
      <c r="O6" s="135"/>
    </row>
    <row r="7" spans="1:15" ht="27.75" customHeight="1" x14ac:dyDescent="0.15">
      <c r="A7" s="138">
        <v>84</v>
      </c>
      <c r="B7" s="137">
        <v>0</v>
      </c>
      <c r="C7" s="137">
        <v>0</v>
      </c>
      <c r="D7" s="137">
        <v>1</v>
      </c>
      <c r="E7" s="137">
        <v>0</v>
      </c>
      <c r="F7" s="137">
        <v>3</v>
      </c>
      <c r="G7" s="137">
        <v>1</v>
      </c>
      <c r="H7" s="137">
        <v>4</v>
      </c>
      <c r="I7" s="137">
        <v>2</v>
      </c>
      <c r="J7" s="137">
        <v>4</v>
      </c>
      <c r="K7" s="137">
        <v>3</v>
      </c>
      <c r="L7" s="137">
        <v>5</v>
      </c>
      <c r="M7" s="137">
        <v>2</v>
      </c>
      <c r="N7" s="135"/>
      <c r="O7" s="135"/>
    </row>
    <row r="8" spans="1:15" ht="28.5" customHeight="1" x14ac:dyDescent="0.15">
      <c r="A8" s="139">
        <v>78</v>
      </c>
      <c r="B8" s="137">
        <v>0</v>
      </c>
      <c r="C8" s="137">
        <v>0</v>
      </c>
      <c r="D8" s="137">
        <v>0</v>
      </c>
      <c r="E8" s="137">
        <v>0</v>
      </c>
      <c r="F8" s="137">
        <v>3</v>
      </c>
      <c r="G8" s="137">
        <v>0</v>
      </c>
      <c r="H8" s="137">
        <v>4</v>
      </c>
      <c r="I8" s="137">
        <v>2</v>
      </c>
      <c r="J8" s="137">
        <v>5</v>
      </c>
      <c r="K8" s="137">
        <v>2</v>
      </c>
      <c r="L8" s="137">
        <v>5</v>
      </c>
      <c r="M8" s="137">
        <v>4</v>
      </c>
      <c r="N8" s="135"/>
      <c r="O8" s="135"/>
    </row>
    <row r="9" spans="1:15" ht="28.5" customHeight="1" x14ac:dyDescent="0.15">
      <c r="A9" s="138">
        <v>85</v>
      </c>
      <c r="B9" s="137">
        <v>0</v>
      </c>
      <c r="C9" s="137">
        <v>0</v>
      </c>
      <c r="D9" s="137">
        <v>1</v>
      </c>
      <c r="E9" s="137">
        <v>1</v>
      </c>
      <c r="F9" s="137">
        <v>2</v>
      </c>
      <c r="G9" s="137">
        <v>1</v>
      </c>
      <c r="H9" s="137">
        <v>4</v>
      </c>
      <c r="I9" s="137">
        <v>2</v>
      </c>
      <c r="J9" s="137">
        <v>5</v>
      </c>
      <c r="K9" s="137">
        <v>4</v>
      </c>
      <c r="L9" s="137">
        <v>5</v>
      </c>
      <c r="M9" s="137">
        <v>4</v>
      </c>
      <c r="N9" s="135"/>
      <c r="O9" s="135"/>
    </row>
    <row r="10" spans="1:15" ht="27.75" customHeight="1" x14ac:dyDescent="0.15">
      <c r="A10" s="138">
        <v>83</v>
      </c>
      <c r="B10" s="137">
        <v>0</v>
      </c>
      <c r="C10" s="137">
        <v>0</v>
      </c>
      <c r="D10" s="137">
        <v>1</v>
      </c>
      <c r="E10" s="137">
        <v>0</v>
      </c>
      <c r="F10" s="137">
        <v>2</v>
      </c>
      <c r="G10" s="137">
        <v>0</v>
      </c>
      <c r="H10" s="137">
        <v>4</v>
      </c>
      <c r="I10" s="137">
        <v>1</v>
      </c>
      <c r="J10" s="137">
        <v>5</v>
      </c>
      <c r="K10" s="137">
        <v>2</v>
      </c>
      <c r="L10" s="137">
        <v>5</v>
      </c>
      <c r="M10" s="137">
        <v>4</v>
      </c>
      <c r="N10" s="135"/>
      <c r="O10" s="135"/>
    </row>
    <row r="11" spans="1:15" ht="27" customHeight="1" x14ac:dyDescent="0.15">
      <c r="A11" s="138">
        <v>86</v>
      </c>
      <c r="B11" s="137">
        <v>0</v>
      </c>
      <c r="C11" s="137">
        <v>0</v>
      </c>
      <c r="D11" s="137">
        <v>1</v>
      </c>
      <c r="E11" s="137">
        <v>0</v>
      </c>
      <c r="F11" s="137">
        <v>2</v>
      </c>
      <c r="G11" s="137">
        <v>1</v>
      </c>
      <c r="H11" s="137">
        <v>4</v>
      </c>
      <c r="I11" s="137">
        <v>2</v>
      </c>
      <c r="J11" s="137">
        <v>5</v>
      </c>
      <c r="K11" s="137">
        <v>5</v>
      </c>
      <c r="L11" s="137">
        <v>5</v>
      </c>
      <c r="M11" s="137">
        <v>3</v>
      </c>
      <c r="N11" s="135"/>
      <c r="O11" s="135"/>
    </row>
    <row r="12" spans="1:15" ht="27" customHeight="1" x14ac:dyDescent="0.15">
      <c r="A12" s="138">
        <v>80</v>
      </c>
      <c r="B12" s="137">
        <v>0</v>
      </c>
      <c r="C12" s="137">
        <v>0</v>
      </c>
      <c r="D12" s="137">
        <v>1</v>
      </c>
      <c r="E12" s="137">
        <v>0</v>
      </c>
      <c r="F12" s="137">
        <v>2</v>
      </c>
      <c r="G12" s="137">
        <v>1</v>
      </c>
      <c r="H12" s="137">
        <v>3</v>
      </c>
      <c r="I12" s="137">
        <v>2</v>
      </c>
      <c r="J12" s="137">
        <v>5</v>
      </c>
      <c r="K12" s="137">
        <v>2</v>
      </c>
      <c r="L12" s="137">
        <v>5</v>
      </c>
      <c r="M12" s="137">
        <v>3</v>
      </c>
      <c r="N12" s="135"/>
      <c r="O12" s="135"/>
    </row>
    <row r="13" spans="1:15" ht="31.5" customHeight="1" x14ac:dyDescent="0.15">
      <c r="A13" s="138">
        <v>75</v>
      </c>
      <c r="B13" s="137">
        <v>0</v>
      </c>
      <c r="C13" s="137">
        <v>0</v>
      </c>
      <c r="D13" s="137">
        <v>1</v>
      </c>
      <c r="E13" s="137">
        <v>0</v>
      </c>
      <c r="F13" s="137">
        <v>1</v>
      </c>
      <c r="G13" s="137">
        <v>1</v>
      </c>
      <c r="H13" s="137">
        <v>2</v>
      </c>
      <c r="I13" s="137">
        <v>1</v>
      </c>
      <c r="J13" s="137">
        <v>3</v>
      </c>
      <c r="K13" s="137">
        <v>2</v>
      </c>
      <c r="L13" s="137">
        <v>5</v>
      </c>
      <c r="M13" s="137">
        <v>2</v>
      </c>
      <c r="N13" s="135"/>
      <c r="O13" s="135"/>
    </row>
    <row r="14" spans="1:15" ht="27.75" customHeight="1" x14ac:dyDescent="0.15">
      <c r="A14" s="138">
        <v>76</v>
      </c>
      <c r="B14" s="137">
        <v>0</v>
      </c>
      <c r="C14" s="137">
        <v>0</v>
      </c>
      <c r="D14" s="137">
        <v>1</v>
      </c>
      <c r="E14" s="137">
        <v>0</v>
      </c>
      <c r="F14" s="137">
        <v>1</v>
      </c>
      <c r="G14" s="137">
        <v>0</v>
      </c>
      <c r="H14" s="137">
        <v>3</v>
      </c>
      <c r="I14" s="137">
        <v>0</v>
      </c>
      <c r="J14" s="137">
        <v>4</v>
      </c>
      <c r="K14" s="137">
        <v>3</v>
      </c>
      <c r="L14" s="137">
        <v>5</v>
      </c>
      <c r="M14" s="137">
        <v>4</v>
      </c>
      <c r="N14" s="135"/>
      <c r="O14" s="135"/>
    </row>
    <row r="15" spans="1:15" ht="28.5" customHeight="1" x14ac:dyDescent="0.15">
      <c r="A15" s="138">
        <v>72</v>
      </c>
      <c r="B15" s="137">
        <v>0</v>
      </c>
      <c r="C15" s="137">
        <v>0</v>
      </c>
      <c r="D15" s="137">
        <v>1</v>
      </c>
      <c r="E15" s="137">
        <v>0</v>
      </c>
      <c r="F15" s="137">
        <v>1</v>
      </c>
      <c r="G15" s="137">
        <v>1</v>
      </c>
      <c r="H15" s="137">
        <v>4</v>
      </c>
      <c r="I15" s="137">
        <v>2</v>
      </c>
      <c r="J15" s="137">
        <v>5</v>
      </c>
      <c r="K15" s="137">
        <v>2</v>
      </c>
      <c r="L15" s="137">
        <v>5</v>
      </c>
      <c r="M15" s="137">
        <v>4</v>
      </c>
      <c r="N15" s="135"/>
      <c r="O15" s="135"/>
    </row>
    <row r="16" spans="1:15" ht="30.75" customHeight="1" x14ac:dyDescent="0.15">
      <c r="A16" s="137">
        <v>74</v>
      </c>
      <c r="B16" s="137">
        <v>0</v>
      </c>
      <c r="C16" s="137">
        <v>0</v>
      </c>
      <c r="D16" s="137">
        <v>1</v>
      </c>
      <c r="E16" s="140">
        <v>1</v>
      </c>
      <c r="F16" s="140">
        <v>3</v>
      </c>
      <c r="G16" s="140">
        <v>2</v>
      </c>
      <c r="H16" s="140">
        <v>4</v>
      </c>
      <c r="I16" s="140">
        <v>4</v>
      </c>
      <c r="J16" s="140">
        <v>4</v>
      </c>
      <c r="K16" s="140">
        <v>4</v>
      </c>
      <c r="L16" s="140">
        <v>5</v>
      </c>
      <c r="M16" s="140">
        <v>5</v>
      </c>
    </row>
    <row r="17" spans="1:13" ht="28.5" customHeight="1" x14ac:dyDescent="0.15">
      <c r="A17" s="137">
        <v>73</v>
      </c>
      <c r="B17" s="137">
        <v>0</v>
      </c>
      <c r="C17" s="137">
        <v>0</v>
      </c>
      <c r="D17" s="137">
        <v>1</v>
      </c>
      <c r="E17" s="140">
        <v>0</v>
      </c>
      <c r="F17" s="140">
        <v>3</v>
      </c>
      <c r="G17" s="140">
        <v>3</v>
      </c>
      <c r="H17" s="140">
        <v>4</v>
      </c>
      <c r="I17" s="140">
        <v>5</v>
      </c>
      <c r="J17" s="140">
        <v>5</v>
      </c>
      <c r="K17" s="140">
        <v>5</v>
      </c>
      <c r="L17" s="140">
        <v>5</v>
      </c>
      <c r="M17" s="140">
        <v>5</v>
      </c>
    </row>
    <row r="18" spans="1:13" ht="27.75" customHeight="1" x14ac:dyDescent="0.15">
      <c r="A18" s="137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</row>
    <row r="19" spans="1:13" ht="27" customHeight="1" x14ac:dyDescent="0.15">
      <c r="A19" s="137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ht="27" customHeight="1" x14ac:dyDescent="0.15">
      <c r="A20" s="137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</row>
    <row r="21" spans="1:13" ht="27" customHeight="1" x14ac:dyDescent="0.15">
      <c r="A21" s="137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</row>
    <row r="22" spans="1:13" ht="27" customHeight="1" x14ac:dyDescent="0.15">
      <c r="A22" s="137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</row>
    <row r="23" spans="1:13" ht="27.75" customHeight="1" x14ac:dyDescent="0.15">
      <c r="A23" s="137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3" ht="27.75" customHeight="1" x14ac:dyDescent="0.15">
      <c r="A24" s="137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3" ht="27.75" customHeight="1" x14ac:dyDescent="0.15"/>
  </sheetData>
  <mergeCells count="6">
    <mergeCell ref="L2:M2"/>
    <mergeCell ref="B2:C2"/>
    <mergeCell ref="D2:E2"/>
    <mergeCell ref="F2:G2"/>
    <mergeCell ref="H2:I2"/>
    <mergeCell ref="J2:K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10" zoomScaleNormal="100" workbookViewId="0">
      <selection activeCell="J20" sqref="J20"/>
    </sheetView>
  </sheetViews>
  <sheetFormatPr defaultRowHeight="13.5" x14ac:dyDescent="0.15"/>
  <cols>
    <col min="1" max="1" width="15.875" style="1" customWidth="1"/>
    <col min="2" max="2" width="13.25" style="2" customWidth="1"/>
    <col min="3" max="3" width="9" style="3"/>
    <col min="4" max="4" width="11" style="4" customWidth="1"/>
    <col min="5" max="5" width="13.625" style="5" customWidth="1"/>
    <col min="6" max="6" width="11.25" customWidth="1"/>
    <col min="7" max="7" width="11.25" style="3" customWidth="1"/>
    <col min="8" max="8" width="10.125" customWidth="1"/>
    <col min="11" max="11" width="9.25" bestFit="1" customWidth="1"/>
  </cols>
  <sheetData>
    <row r="1" spans="1:26" x14ac:dyDescent="0.15">
      <c r="H1" t="s">
        <v>0</v>
      </c>
    </row>
    <row r="2" spans="1:26" x14ac:dyDescent="0.15">
      <c r="H2" t="s">
        <v>1</v>
      </c>
    </row>
    <row r="3" spans="1:26" x14ac:dyDescent="0.15">
      <c r="A3" s="1" t="s">
        <v>2</v>
      </c>
      <c r="B3" s="2" t="s">
        <v>3</v>
      </c>
      <c r="C3" s="3" t="s">
        <v>4</v>
      </c>
      <c r="D3" s="4" t="s">
        <v>5</v>
      </c>
      <c r="E3" s="5" t="s">
        <v>6</v>
      </c>
      <c r="F3" t="s">
        <v>7</v>
      </c>
      <c r="G3" s="3" t="s">
        <v>8</v>
      </c>
      <c r="H3" t="s">
        <v>9</v>
      </c>
      <c r="I3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</row>
    <row r="4" spans="1:26" x14ac:dyDescent="0.15">
      <c r="A4" s="154" t="s">
        <v>24</v>
      </c>
      <c r="B4" s="155" t="s">
        <v>25</v>
      </c>
      <c r="C4" s="2">
        <v>1</v>
      </c>
      <c r="D4" s="2">
        <v>0</v>
      </c>
      <c r="E4" s="156" t="s">
        <v>26</v>
      </c>
      <c r="F4">
        <v>23</v>
      </c>
      <c r="G4" s="3">
        <v>34.4</v>
      </c>
      <c r="H4" s="7" t="s">
        <v>27</v>
      </c>
      <c r="I4">
        <v>82.23</v>
      </c>
      <c r="J4">
        <v>3.26</v>
      </c>
      <c r="K4">
        <v>31.07</v>
      </c>
      <c r="L4">
        <v>48.58</v>
      </c>
      <c r="M4">
        <v>48.41</v>
      </c>
      <c r="N4">
        <v>7.99</v>
      </c>
      <c r="O4">
        <v>19.89</v>
      </c>
      <c r="P4">
        <v>3.43</v>
      </c>
      <c r="Q4">
        <v>6.06</v>
      </c>
      <c r="R4">
        <v>74.58</v>
      </c>
      <c r="S4">
        <v>1.57</v>
      </c>
      <c r="T4">
        <v>0.82</v>
      </c>
      <c r="U4">
        <f t="shared" ref="U4:U44" si="0">SUM(I4:J4)</f>
        <v>85.490000000000009</v>
      </c>
      <c r="V4">
        <f t="shared" ref="V4:V44" si="1">SUM(K4:T4)</f>
        <v>242.39999999999998</v>
      </c>
      <c r="W4" s="8">
        <v>2</v>
      </c>
      <c r="Y4" s="9">
        <v>1</v>
      </c>
      <c r="Z4" s="9" t="s">
        <v>28</v>
      </c>
    </row>
    <row r="5" spans="1:26" x14ac:dyDescent="0.15">
      <c r="A5" s="154"/>
      <c r="B5" s="155"/>
      <c r="C5" s="2">
        <v>3</v>
      </c>
      <c r="D5" s="11">
        <v>5.5555555555555552E-2</v>
      </c>
      <c r="E5" s="156"/>
      <c r="F5" s="12">
        <v>21</v>
      </c>
      <c r="G5" s="13">
        <v>34.5</v>
      </c>
      <c r="H5" s="14" t="s">
        <v>27</v>
      </c>
      <c r="I5">
        <v>43.63</v>
      </c>
      <c r="J5">
        <v>1.07</v>
      </c>
      <c r="K5">
        <v>0.43</v>
      </c>
      <c r="L5">
        <v>0</v>
      </c>
      <c r="M5">
        <v>0</v>
      </c>
      <c r="N5">
        <v>0.19</v>
      </c>
      <c r="O5">
        <v>1.22</v>
      </c>
      <c r="P5">
        <v>0.28000000000000003</v>
      </c>
      <c r="Q5">
        <v>0</v>
      </c>
      <c r="R5">
        <v>0</v>
      </c>
      <c r="S5">
        <v>0</v>
      </c>
      <c r="T5">
        <v>0</v>
      </c>
      <c r="U5">
        <f t="shared" si="0"/>
        <v>44.7</v>
      </c>
      <c r="V5">
        <f t="shared" si="1"/>
        <v>2.12</v>
      </c>
      <c r="W5" s="15">
        <v>4</v>
      </c>
      <c r="Y5" s="12">
        <v>3</v>
      </c>
      <c r="Z5" s="12" t="s">
        <v>30</v>
      </c>
    </row>
    <row r="6" spans="1:26" x14ac:dyDescent="0.15">
      <c r="A6" s="154"/>
      <c r="B6" s="155"/>
      <c r="C6" s="2">
        <v>4</v>
      </c>
      <c r="D6" s="11">
        <v>8.6805555555555566E-2</v>
      </c>
      <c r="E6" s="156"/>
      <c r="F6" s="12">
        <v>26</v>
      </c>
      <c r="G6" s="13">
        <v>34.299999999999997</v>
      </c>
      <c r="H6" s="11" t="s">
        <v>31</v>
      </c>
      <c r="I6">
        <v>84.59</v>
      </c>
      <c r="J6">
        <v>4.88</v>
      </c>
      <c r="K6">
        <v>32.03</v>
      </c>
      <c r="L6">
        <v>48.46</v>
      </c>
      <c r="M6">
        <v>13.79</v>
      </c>
      <c r="N6">
        <v>7.47</v>
      </c>
      <c r="O6">
        <v>77.53</v>
      </c>
      <c r="P6">
        <v>45.88</v>
      </c>
      <c r="Q6">
        <v>1.38</v>
      </c>
      <c r="R6">
        <v>1.1299999999999999</v>
      </c>
      <c r="S6">
        <v>0.44</v>
      </c>
      <c r="T6">
        <v>0</v>
      </c>
      <c r="U6">
        <f t="shared" si="0"/>
        <v>89.47</v>
      </c>
      <c r="V6">
        <f t="shared" si="1"/>
        <v>228.10999999999999</v>
      </c>
      <c r="W6" s="12">
        <v>3</v>
      </c>
      <c r="Y6" s="15">
        <v>4</v>
      </c>
      <c r="Z6" s="15" t="s">
        <v>32</v>
      </c>
    </row>
    <row r="7" spans="1:26" x14ac:dyDescent="0.15">
      <c r="A7" s="154"/>
      <c r="B7" s="155" t="s">
        <v>33</v>
      </c>
      <c r="C7" s="2">
        <v>1</v>
      </c>
      <c r="D7" s="11">
        <v>0</v>
      </c>
      <c r="E7" s="156"/>
      <c r="F7">
        <v>25</v>
      </c>
      <c r="G7" s="13">
        <v>32.5</v>
      </c>
      <c r="H7" s="14" t="s">
        <v>34</v>
      </c>
      <c r="I7">
        <v>106.45</v>
      </c>
      <c r="J7">
        <v>12.41</v>
      </c>
      <c r="K7">
        <v>18.510000000000002</v>
      </c>
      <c r="L7">
        <v>11.44</v>
      </c>
      <c r="M7">
        <v>12.32</v>
      </c>
      <c r="N7">
        <v>69.77</v>
      </c>
      <c r="O7">
        <v>24.6</v>
      </c>
      <c r="P7">
        <v>2.52</v>
      </c>
      <c r="Q7">
        <v>4.22</v>
      </c>
      <c r="R7">
        <v>39.090000000000003</v>
      </c>
      <c r="S7">
        <v>17.13</v>
      </c>
      <c r="T7">
        <v>1.86</v>
      </c>
      <c r="U7">
        <f t="shared" si="0"/>
        <v>118.86</v>
      </c>
      <c r="V7">
        <f t="shared" si="1"/>
        <v>201.46</v>
      </c>
      <c r="W7" s="8">
        <v>2</v>
      </c>
    </row>
    <row r="8" spans="1:26" x14ac:dyDescent="0.15">
      <c r="A8" s="154"/>
      <c r="B8" s="155"/>
      <c r="C8" s="2">
        <v>2</v>
      </c>
      <c r="D8" s="16">
        <v>2.4305555555555556E-2</v>
      </c>
      <c r="E8" s="156"/>
      <c r="F8">
        <v>24</v>
      </c>
      <c r="G8" s="13">
        <v>31.3</v>
      </c>
      <c r="H8" s="11" t="s">
        <v>31</v>
      </c>
      <c r="I8">
        <v>96.58</v>
      </c>
      <c r="J8">
        <v>13.13</v>
      </c>
      <c r="K8">
        <v>45.11</v>
      </c>
      <c r="L8">
        <v>42.84</v>
      </c>
      <c r="M8">
        <v>46.81</v>
      </c>
      <c r="N8">
        <v>12.15</v>
      </c>
      <c r="O8">
        <v>1.62</v>
      </c>
      <c r="P8">
        <v>9.42</v>
      </c>
      <c r="Q8">
        <v>0.19</v>
      </c>
      <c r="R8">
        <v>0</v>
      </c>
      <c r="S8">
        <v>0</v>
      </c>
      <c r="T8">
        <v>0</v>
      </c>
      <c r="U8">
        <f t="shared" si="0"/>
        <v>109.71</v>
      </c>
      <c r="V8">
        <f t="shared" si="1"/>
        <v>158.13999999999999</v>
      </c>
      <c r="W8">
        <v>1</v>
      </c>
    </row>
    <row r="9" spans="1:26" x14ac:dyDescent="0.15">
      <c r="A9" s="154"/>
      <c r="B9" s="155"/>
      <c r="C9" s="2">
        <v>3</v>
      </c>
      <c r="D9" s="16">
        <v>5.2083333333333336E-2</v>
      </c>
      <c r="E9" s="156" t="s">
        <v>35</v>
      </c>
      <c r="F9" s="12">
        <v>38</v>
      </c>
      <c r="G9" s="13">
        <v>30.1</v>
      </c>
      <c r="H9" s="14" t="s">
        <v>27</v>
      </c>
      <c r="I9">
        <v>25</v>
      </c>
      <c r="J9">
        <v>0.7</v>
      </c>
      <c r="K9">
        <v>1.38</v>
      </c>
      <c r="L9">
        <v>0.63</v>
      </c>
      <c r="M9">
        <v>0.42</v>
      </c>
      <c r="N9">
        <v>0.53</v>
      </c>
      <c r="O9">
        <v>0</v>
      </c>
      <c r="P9">
        <v>0</v>
      </c>
      <c r="Q9">
        <v>0</v>
      </c>
      <c r="R9">
        <v>2.72</v>
      </c>
      <c r="S9">
        <v>30.58</v>
      </c>
      <c r="T9">
        <v>3.28</v>
      </c>
      <c r="U9">
        <f t="shared" si="0"/>
        <v>25.7</v>
      </c>
      <c r="V9">
        <f t="shared" si="1"/>
        <v>39.54</v>
      </c>
      <c r="W9" s="15">
        <v>4</v>
      </c>
    </row>
    <row r="10" spans="1:26" x14ac:dyDescent="0.15">
      <c r="A10" s="154"/>
      <c r="B10" s="155"/>
      <c r="C10" s="2">
        <v>4</v>
      </c>
      <c r="D10" s="16">
        <v>9.0277777777777776E-2</v>
      </c>
      <c r="E10" s="156"/>
      <c r="F10" s="12">
        <v>37</v>
      </c>
      <c r="G10" s="13">
        <v>33</v>
      </c>
      <c r="H10" s="11" t="s">
        <v>36</v>
      </c>
      <c r="I10">
        <v>108.76</v>
      </c>
      <c r="J10">
        <v>3.29</v>
      </c>
      <c r="K10">
        <v>70.540000000000006</v>
      </c>
      <c r="L10">
        <v>63.95</v>
      </c>
      <c r="M10">
        <v>42.39</v>
      </c>
      <c r="N10">
        <v>13.12</v>
      </c>
      <c r="O10">
        <v>11.26</v>
      </c>
      <c r="P10">
        <v>2.95</v>
      </c>
      <c r="Q10">
        <v>1.21</v>
      </c>
      <c r="R10">
        <v>0.62</v>
      </c>
      <c r="S10">
        <v>0.77</v>
      </c>
      <c r="T10">
        <v>0.34</v>
      </c>
      <c r="U10">
        <f t="shared" si="0"/>
        <v>112.05000000000001</v>
      </c>
      <c r="V10">
        <f t="shared" si="1"/>
        <v>207.15</v>
      </c>
      <c r="W10" s="12">
        <v>3</v>
      </c>
    </row>
    <row r="11" spans="1:26" x14ac:dyDescent="0.15">
      <c r="A11" s="154"/>
      <c r="B11" s="155" t="s">
        <v>37</v>
      </c>
      <c r="C11" s="2">
        <v>1</v>
      </c>
      <c r="D11" s="4">
        <v>0</v>
      </c>
      <c r="E11" s="156" t="s">
        <v>38</v>
      </c>
      <c r="F11" s="12">
        <v>35</v>
      </c>
      <c r="G11" s="13">
        <v>30</v>
      </c>
      <c r="H11" s="14" t="s">
        <v>27</v>
      </c>
      <c r="I11">
        <v>22.53</v>
      </c>
      <c r="J11">
        <v>0.66</v>
      </c>
      <c r="K11">
        <v>1.48</v>
      </c>
      <c r="L11">
        <v>2.98</v>
      </c>
      <c r="M11">
        <v>14.57</v>
      </c>
      <c r="N11">
        <v>0.9</v>
      </c>
      <c r="O11">
        <v>7.79</v>
      </c>
      <c r="P11">
        <v>1.64</v>
      </c>
      <c r="Q11">
        <v>13.43</v>
      </c>
      <c r="R11">
        <v>0.63</v>
      </c>
      <c r="S11">
        <v>0</v>
      </c>
      <c r="T11">
        <v>0.28000000000000003</v>
      </c>
      <c r="U11">
        <f t="shared" si="0"/>
        <v>23.19</v>
      </c>
      <c r="V11">
        <f t="shared" si="1"/>
        <v>43.7</v>
      </c>
      <c r="W11" s="15">
        <v>4</v>
      </c>
    </row>
    <row r="12" spans="1:26" x14ac:dyDescent="0.15">
      <c r="A12" s="154"/>
      <c r="B12" s="155"/>
      <c r="C12" s="2">
        <v>2</v>
      </c>
      <c r="D12" s="16">
        <v>3.4722222222222224E-2</v>
      </c>
      <c r="E12" s="156"/>
      <c r="F12">
        <v>33</v>
      </c>
      <c r="G12" s="13">
        <v>26.9</v>
      </c>
      <c r="H12" s="14" t="s">
        <v>39</v>
      </c>
      <c r="I12">
        <v>107.29</v>
      </c>
      <c r="J12">
        <v>3.02</v>
      </c>
      <c r="K12">
        <v>42.39</v>
      </c>
      <c r="L12">
        <v>76.42</v>
      </c>
      <c r="M12">
        <v>50.5</v>
      </c>
      <c r="N12">
        <v>8.27</v>
      </c>
      <c r="O12">
        <v>4.2</v>
      </c>
      <c r="P12">
        <v>1.24</v>
      </c>
      <c r="Q12">
        <v>33.79</v>
      </c>
      <c r="R12">
        <v>40.729999999999997</v>
      </c>
      <c r="S12">
        <v>0.56000000000000005</v>
      </c>
      <c r="T12">
        <v>0.2</v>
      </c>
      <c r="U12">
        <f t="shared" si="0"/>
        <v>110.31</v>
      </c>
      <c r="V12">
        <f t="shared" si="1"/>
        <v>258.3</v>
      </c>
      <c r="W12" s="8">
        <v>2</v>
      </c>
    </row>
    <row r="13" spans="1:26" x14ac:dyDescent="0.15">
      <c r="A13" s="154"/>
      <c r="B13" s="155"/>
      <c r="C13" s="2">
        <v>3</v>
      </c>
      <c r="D13" s="16">
        <v>5.9027777777777783E-2</v>
      </c>
      <c r="E13" s="156"/>
      <c r="F13" s="12">
        <v>36</v>
      </c>
      <c r="G13" s="13">
        <v>30</v>
      </c>
      <c r="H13" s="14" t="s">
        <v>34</v>
      </c>
      <c r="I13">
        <v>20.49</v>
      </c>
      <c r="J13">
        <v>1.25</v>
      </c>
      <c r="K13">
        <v>0.85</v>
      </c>
      <c r="L13">
        <v>1.51</v>
      </c>
      <c r="M13">
        <v>3.82</v>
      </c>
      <c r="N13">
        <v>12.29</v>
      </c>
      <c r="O13">
        <v>111.99</v>
      </c>
      <c r="P13">
        <v>24.74</v>
      </c>
      <c r="Q13">
        <v>4.83</v>
      </c>
      <c r="R13">
        <v>0.56000000000000005</v>
      </c>
      <c r="S13">
        <v>0</v>
      </c>
      <c r="T13">
        <v>0.22</v>
      </c>
      <c r="U13">
        <f t="shared" si="0"/>
        <v>21.74</v>
      </c>
      <c r="V13">
        <f t="shared" si="1"/>
        <v>160.81</v>
      </c>
      <c r="W13" s="15">
        <v>4</v>
      </c>
    </row>
    <row r="14" spans="1:26" x14ac:dyDescent="0.15">
      <c r="A14" s="154"/>
      <c r="B14" s="155"/>
      <c r="C14" s="2">
        <v>4</v>
      </c>
      <c r="D14" s="16">
        <v>9.375E-2</v>
      </c>
      <c r="E14" s="156"/>
      <c r="F14" s="12">
        <v>34</v>
      </c>
      <c r="G14" s="13">
        <v>32.4</v>
      </c>
      <c r="H14" s="11" t="s">
        <v>29</v>
      </c>
      <c r="I14">
        <v>96.61</v>
      </c>
      <c r="J14">
        <v>3.72</v>
      </c>
      <c r="K14">
        <v>34.76</v>
      </c>
      <c r="L14">
        <v>91.86</v>
      </c>
      <c r="M14">
        <v>51.94</v>
      </c>
      <c r="N14">
        <v>8</v>
      </c>
      <c r="O14">
        <v>7.97</v>
      </c>
      <c r="P14">
        <v>4.04</v>
      </c>
      <c r="Q14">
        <v>2.35</v>
      </c>
      <c r="R14">
        <v>58.83</v>
      </c>
      <c r="S14">
        <v>37.270000000000003</v>
      </c>
      <c r="T14">
        <v>0.41</v>
      </c>
      <c r="U14">
        <f t="shared" si="0"/>
        <v>100.33</v>
      </c>
      <c r="V14">
        <f t="shared" si="1"/>
        <v>297.43</v>
      </c>
      <c r="W14" s="12">
        <v>3</v>
      </c>
    </row>
    <row r="15" spans="1:26" x14ac:dyDescent="0.15">
      <c r="A15" s="154"/>
      <c r="B15" s="2" t="s">
        <v>40</v>
      </c>
      <c r="C15" s="2">
        <v>1</v>
      </c>
      <c r="D15" s="4">
        <v>0</v>
      </c>
      <c r="E15" s="5" t="s">
        <v>41</v>
      </c>
      <c r="F15">
        <v>39</v>
      </c>
      <c r="G15" s="13">
        <v>29.3</v>
      </c>
      <c r="H15" s="11" t="s">
        <v>36</v>
      </c>
      <c r="I15">
        <v>155.88</v>
      </c>
      <c r="J15">
        <v>12.42</v>
      </c>
      <c r="K15">
        <v>49.76</v>
      </c>
      <c r="L15">
        <v>98.2</v>
      </c>
      <c r="M15">
        <v>105.6</v>
      </c>
      <c r="N15">
        <v>23.04</v>
      </c>
      <c r="O15">
        <v>2.69</v>
      </c>
      <c r="P15">
        <v>0.75</v>
      </c>
      <c r="Q15">
        <v>32.57</v>
      </c>
      <c r="R15">
        <v>0</v>
      </c>
      <c r="S15">
        <v>0.22</v>
      </c>
      <c r="T15">
        <v>0.44</v>
      </c>
      <c r="U15">
        <f t="shared" si="0"/>
        <v>168.29999999999998</v>
      </c>
      <c r="V15">
        <f t="shared" si="1"/>
        <v>313.27000000000004</v>
      </c>
      <c r="W15">
        <v>1</v>
      </c>
    </row>
    <row r="16" spans="1:26" x14ac:dyDescent="0.15">
      <c r="A16" s="154" t="s">
        <v>42</v>
      </c>
      <c r="B16" s="155" t="s">
        <v>43</v>
      </c>
      <c r="C16" s="3">
        <v>1</v>
      </c>
      <c r="D16" s="4">
        <v>0</v>
      </c>
      <c r="E16" s="156" t="s">
        <v>44</v>
      </c>
      <c r="F16" s="12">
        <v>40</v>
      </c>
      <c r="G16" s="13">
        <v>27.6</v>
      </c>
      <c r="H16" s="14" t="s">
        <v>39</v>
      </c>
      <c r="I16">
        <v>28.51</v>
      </c>
      <c r="J16">
        <v>0.35</v>
      </c>
      <c r="K16">
        <v>0.41</v>
      </c>
      <c r="L16">
        <v>0.81</v>
      </c>
      <c r="M16">
        <v>0.37</v>
      </c>
      <c r="N16">
        <v>0.34</v>
      </c>
      <c r="O16">
        <v>0.5</v>
      </c>
      <c r="P16">
        <v>0.81</v>
      </c>
      <c r="Q16">
        <v>81.84</v>
      </c>
      <c r="R16">
        <v>0.25</v>
      </c>
      <c r="S16">
        <v>0.19</v>
      </c>
      <c r="T16">
        <v>37</v>
      </c>
      <c r="U16">
        <f t="shared" si="0"/>
        <v>28.860000000000003</v>
      </c>
      <c r="V16">
        <f t="shared" si="1"/>
        <v>122.52</v>
      </c>
      <c r="W16" s="15">
        <v>4</v>
      </c>
    </row>
    <row r="17" spans="1:23" x14ac:dyDescent="0.15">
      <c r="A17" s="154"/>
      <c r="B17" s="155"/>
      <c r="C17" s="3">
        <v>2</v>
      </c>
      <c r="D17" s="16">
        <v>3.125E-2</v>
      </c>
      <c r="E17" s="156"/>
      <c r="F17" s="9">
        <v>43</v>
      </c>
      <c r="G17" s="13">
        <v>21.1</v>
      </c>
      <c r="H17" s="14" t="s">
        <v>27</v>
      </c>
      <c r="I17">
        <v>135.5</v>
      </c>
      <c r="J17">
        <v>51.44</v>
      </c>
      <c r="K17">
        <v>102.5</v>
      </c>
      <c r="L17">
        <v>105.35</v>
      </c>
      <c r="M17">
        <v>115.57</v>
      </c>
      <c r="N17">
        <v>66.510000000000005</v>
      </c>
      <c r="O17">
        <v>34.07</v>
      </c>
      <c r="P17">
        <v>57.68</v>
      </c>
      <c r="Q17">
        <v>47.71</v>
      </c>
      <c r="R17">
        <v>14.71</v>
      </c>
      <c r="S17">
        <v>0.41</v>
      </c>
      <c r="T17">
        <v>2.44</v>
      </c>
      <c r="U17">
        <f t="shared" si="0"/>
        <v>186.94</v>
      </c>
      <c r="V17">
        <f t="shared" si="1"/>
        <v>546.95000000000005</v>
      </c>
      <c r="W17" s="8">
        <v>2</v>
      </c>
    </row>
    <row r="18" spans="1:23" x14ac:dyDescent="0.15">
      <c r="A18" s="154"/>
      <c r="B18" s="155"/>
      <c r="C18" s="3">
        <v>3</v>
      </c>
      <c r="D18" s="16">
        <v>5.9027777777777783E-2</v>
      </c>
      <c r="E18" s="156"/>
      <c r="F18" s="9">
        <v>44</v>
      </c>
      <c r="G18" s="13">
        <v>26.8</v>
      </c>
      <c r="H18" s="17" t="s">
        <v>29</v>
      </c>
      <c r="I18">
        <v>135.94999999999999</v>
      </c>
      <c r="J18">
        <v>27.83</v>
      </c>
      <c r="K18">
        <v>46.47</v>
      </c>
      <c r="L18">
        <v>186.66</v>
      </c>
      <c r="M18">
        <v>100.15</v>
      </c>
      <c r="N18">
        <v>29.27</v>
      </c>
      <c r="O18">
        <v>9.41</v>
      </c>
      <c r="P18">
        <v>4.71</v>
      </c>
      <c r="Q18">
        <v>0.76</v>
      </c>
      <c r="R18">
        <v>97.84</v>
      </c>
      <c r="S18">
        <v>48.41</v>
      </c>
      <c r="T18">
        <v>41.31</v>
      </c>
      <c r="U18">
        <f t="shared" si="0"/>
        <v>163.77999999999997</v>
      </c>
      <c r="V18">
        <f t="shared" si="1"/>
        <v>564.99</v>
      </c>
      <c r="W18">
        <v>1</v>
      </c>
    </row>
    <row r="19" spans="1:23" x14ac:dyDescent="0.15">
      <c r="A19" s="154"/>
      <c r="B19" s="155"/>
      <c r="C19" s="3">
        <v>4</v>
      </c>
      <c r="D19" s="16">
        <v>0.1076388888888889</v>
      </c>
      <c r="E19" s="156"/>
      <c r="F19" s="12">
        <v>41</v>
      </c>
      <c r="G19" s="13">
        <v>28.2</v>
      </c>
      <c r="H19" s="17" t="s">
        <v>29</v>
      </c>
      <c r="I19">
        <v>146.24</v>
      </c>
      <c r="J19">
        <v>3.89</v>
      </c>
      <c r="K19">
        <v>137.4</v>
      </c>
      <c r="L19">
        <v>75.16</v>
      </c>
      <c r="M19">
        <v>166.59</v>
      </c>
      <c r="N19">
        <v>67.209999999999994</v>
      </c>
      <c r="O19">
        <v>2.12</v>
      </c>
      <c r="P19">
        <v>51.9</v>
      </c>
      <c r="Q19">
        <v>0.19</v>
      </c>
      <c r="R19">
        <v>0.17</v>
      </c>
      <c r="S19">
        <v>0</v>
      </c>
      <c r="T19">
        <v>0.21</v>
      </c>
      <c r="U19">
        <f t="shared" si="0"/>
        <v>150.13</v>
      </c>
      <c r="V19">
        <f t="shared" si="1"/>
        <v>500.94999999999993</v>
      </c>
      <c r="W19" s="12">
        <v>3</v>
      </c>
    </row>
    <row r="20" spans="1:23" x14ac:dyDescent="0.15">
      <c r="A20" s="154"/>
      <c r="B20" s="155" t="s">
        <v>45</v>
      </c>
      <c r="C20" s="3">
        <v>1</v>
      </c>
      <c r="D20" s="4">
        <v>0</v>
      </c>
      <c r="E20" s="156"/>
      <c r="F20" s="9">
        <v>45</v>
      </c>
      <c r="G20" s="3">
        <v>27.2</v>
      </c>
      <c r="H20" s="14" t="s">
        <v>39</v>
      </c>
      <c r="I20">
        <v>105.16</v>
      </c>
      <c r="J20">
        <v>4.74</v>
      </c>
      <c r="K20">
        <v>72.37</v>
      </c>
      <c r="L20">
        <v>40.74</v>
      </c>
      <c r="M20">
        <v>91.85</v>
      </c>
      <c r="N20">
        <v>57.23</v>
      </c>
      <c r="O20">
        <v>38.06</v>
      </c>
      <c r="P20">
        <v>29.1</v>
      </c>
      <c r="Q20">
        <v>0.97</v>
      </c>
      <c r="R20">
        <v>3.87</v>
      </c>
      <c r="S20">
        <v>32.29</v>
      </c>
      <c r="T20">
        <v>11.72</v>
      </c>
      <c r="U20">
        <f t="shared" si="0"/>
        <v>109.89999999999999</v>
      </c>
      <c r="V20">
        <f t="shared" si="1"/>
        <v>378.2000000000001</v>
      </c>
      <c r="W20" s="8">
        <v>2</v>
      </c>
    </row>
    <row r="21" spans="1:23" x14ac:dyDescent="0.15">
      <c r="A21" s="154"/>
      <c r="B21" s="155"/>
      <c r="C21" s="3">
        <v>2</v>
      </c>
      <c r="D21" s="16">
        <v>3.125E-2</v>
      </c>
      <c r="E21" s="156"/>
      <c r="F21" s="9">
        <v>42</v>
      </c>
      <c r="G21" s="3">
        <v>27.1</v>
      </c>
      <c r="H21" s="17" t="s">
        <v>36</v>
      </c>
      <c r="I21">
        <v>110.44</v>
      </c>
      <c r="J21">
        <v>29.07</v>
      </c>
      <c r="K21">
        <v>119.65</v>
      </c>
      <c r="L21">
        <v>126.81</v>
      </c>
      <c r="M21">
        <v>111.67</v>
      </c>
      <c r="N21">
        <v>50.71</v>
      </c>
      <c r="O21">
        <v>109.29</v>
      </c>
      <c r="P21">
        <v>29.68</v>
      </c>
      <c r="Q21">
        <v>24</v>
      </c>
      <c r="R21">
        <v>17.62</v>
      </c>
      <c r="S21">
        <v>10.53</v>
      </c>
      <c r="T21">
        <v>0</v>
      </c>
      <c r="U21">
        <f t="shared" si="0"/>
        <v>139.51</v>
      </c>
      <c r="V21">
        <f t="shared" si="1"/>
        <v>599.95999999999992</v>
      </c>
      <c r="W21">
        <v>1</v>
      </c>
    </row>
    <row r="22" spans="1:23" x14ac:dyDescent="0.15">
      <c r="A22" s="154" t="s">
        <v>46</v>
      </c>
      <c r="B22" s="155" t="s">
        <v>47</v>
      </c>
      <c r="C22" s="3">
        <v>1</v>
      </c>
      <c r="D22" s="4">
        <v>0</v>
      </c>
      <c r="E22" s="156" t="s">
        <v>48</v>
      </c>
      <c r="F22" s="12">
        <v>46</v>
      </c>
      <c r="G22" s="3">
        <v>28.3</v>
      </c>
      <c r="H22" s="14" t="s">
        <v>49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>
        <f t="shared" si="0"/>
        <v>0</v>
      </c>
      <c r="V22">
        <f t="shared" si="1"/>
        <v>0</v>
      </c>
    </row>
    <row r="23" spans="1:23" x14ac:dyDescent="0.15">
      <c r="A23" s="154"/>
      <c r="B23" s="155"/>
      <c r="C23" s="3">
        <v>2</v>
      </c>
      <c r="D23" s="16">
        <v>2.7777777777777776E-2</v>
      </c>
      <c r="E23" s="156"/>
      <c r="F23" s="12">
        <v>49</v>
      </c>
      <c r="G23" s="3">
        <v>31.5</v>
      </c>
      <c r="H23" s="17" t="s">
        <v>36</v>
      </c>
      <c r="I23">
        <v>69.59</v>
      </c>
      <c r="J23">
        <v>4.21</v>
      </c>
      <c r="K23">
        <v>121.58</v>
      </c>
      <c r="L23">
        <v>60.74</v>
      </c>
      <c r="M23">
        <v>40.270000000000003</v>
      </c>
      <c r="N23">
        <v>66</v>
      </c>
      <c r="O23">
        <v>0.59</v>
      </c>
      <c r="P23">
        <v>1.05</v>
      </c>
      <c r="Q23">
        <v>0.69</v>
      </c>
      <c r="R23">
        <v>0.6</v>
      </c>
      <c r="S23">
        <v>0.18</v>
      </c>
      <c r="T23">
        <v>0</v>
      </c>
      <c r="U23">
        <f t="shared" si="0"/>
        <v>73.8</v>
      </c>
      <c r="V23">
        <f t="shared" si="1"/>
        <v>291.70000000000005</v>
      </c>
      <c r="W23" s="12">
        <v>3</v>
      </c>
    </row>
    <row r="24" spans="1:23" x14ac:dyDescent="0.15">
      <c r="A24" s="154"/>
      <c r="B24" s="155"/>
      <c r="C24" s="3">
        <v>3</v>
      </c>
      <c r="E24" s="156"/>
      <c r="F24" s="12">
        <v>47</v>
      </c>
      <c r="G24" s="3">
        <v>28.7</v>
      </c>
      <c r="H24" s="14" t="s">
        <v>50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>
        <f t="shared" si="0"/>
        <v>0</v>
      </c>
      <c r="V24">
        <f t="shared" si="1"/>
        <v>0</v>
      </c>
    </row>
    <row r="25" spans="1:23" x14ac:dyDescent="0.15">
      <c r="A25" s="154"/>
      <c r="B25" s="155"/>
      <c r="C25" s="3">
        <v>4</v>
      </c>
      <c r="D25" s="16">
        <v>8.6805555555555566E-2</v>
      </c>
      <c r="E25" s="156"/>
      <c r="F25" s="12">
        <v>50</v>
      </c>
      <c r="G25" s="3">
        <v>29.5</v>
      </c>
      <c r="H25" s="17" t="s">
        <v>29</v>
      </c>
      <c r="I25">
        <v>89.05</v>
      </c>
      <c r="J25">
        <v>2.93</v>
      </c>
      <c r="K25">
        <v>84.85</v>
      </c>
      <c r="L25">
        <v>3.83</v>
      </c>
      <c r="M25">
        <v>22.88</v>
      </c>
      <c r="N25">
        <v>136.06</v>
      </c>
      <c r="O25">
        <v>7.61</v>
      </c>
      <c r="P25">
        <v>0</v>
      </c>
      <c r="Q25">
        <v>0.42</v>
      </c>
      <c r="R25">
        <v>0.19</v>
      </c>
      <c r="S25">
        <v>0</v>
      </c>
      <c r="T25">
        <v>0.22</v>
      </c>
      <c r="U25">
        <f t="shared" si="0"/>
        <v>91.98</v>
      </c>
      <c r="V25">
        <f t="shared" si="1"/>
        <v>256.06</v>
      </c>
      <c r="W25" s="12">
        <v>3</v>
      </c>
    </row>
    <row r="26" spans="1:23" x14ac:dyDescent="0.15">
      <c r="A26" s="154"/>
      <c r="B26" s="2" t="s">
        <v>51</v>
      </c>
      <c r="C26" s="3">
        <v>1</v>
      </c>
      <c r="D26" s="16">
        <v>6.9444444444444441E-3</v>
      </c>
      <c r="E26" s="156"/>
      <c r="F26" s="9">
        <v>48</v>
      </c>
      <c r="G26" s="3">
        <v>28.1</v>
      </c>
      <c r="H26" s="17" t="s">
        <v>29</v>
      </c>
      <c r="I26">
        <v>104.06</v>
      </c>
      <c r="J26">
        <v>4.3099999999999996</v>
      </c>
      <c r="K26">
        <v>87.35</v>
      </c>
      <c r="L26">
        <v>78.319999999999993</v>
      </c>
      <c r="M26">
        <v>105.13</v>
      </c>
      <c r="N26">
        <v>3.88</v>
      </c>
      <c r="O26">
        <v>1.73</v>
      </c>
      <c r="P26">
        <v>0</v>
      </c>
      <c r="Q26">
        <v>1.47</v>
      </c>
      <c r="R26">
        <v>0</v>
      </c>
      <c r="S26">
        <v>0</v>
      </c>
      <c r="T26">
        <v>0</v>
      </c>
      <c r="U26">
        <f t="shared" si="0"/>
        <v>108.37</v>
      </c>
      <c r="V26">
        <f t="shared" si="1"/>
        <v>277.88</v>
      </c>
      <c r="W26">
        <v>1</v>
      </c>
    </row>
    <row r="27" spans="1:23" x14ac:dyDescent="0.15">
      <c r="A27" s="154" t="s">
        <v>52</v>
      </c>
      <c r="B27" s="155" t="s">
        <v>53</v>
      </c>
      <c r="C27" s="3">
        <v>1</v>
      </c>
      <c r="E27" s="5" t="s">
        <v>54</v>
      </c>
      <c r="F27" s="9" t="s">
        <v>55</v>
      </c>
      <c r="G27" s="3">
        <v>27.3</v>
      </c>
      <c r="H27" s="14" t="s">
        <v>27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>
        <f t="shared" si="0"/>
        <v>0</v>
      </c>
      <c r="V27">
        <f t="shared" si="1"/>
        <v>0</v>
      </c>
    </row>
    <row r="28" spans="1:23" x14ac:dyDescent="0.15">
      <c r="A28" s="154"/>
      <c r="B28" s="155"/>
      <c r="C28" s="3">
        <v>3</v>
      </c>
      <c r="D28" s="16">
        <v>8.3333333333333329E-2</v>
      </c>
      <c r="E28" s="5" t="s">
        <v>56</v>
      </c>
      <c r="F28" s="9">
        <v>51</v>
      </c>
      <c r="G28" s="3">
        <v>28.6</v>
      </c>
      <c r="H28" s="17" t="s">
        <v>36</v>
      </c>
      <c r="I28">
        <v>87.7</v>
      </c>
      <c r="J28">
        <v>3.06</v>
      </c>
      <c r="K28">
        <v>4.99</v>
      </c>
      <c r="L28">
        <v>62.45</v>
      </c>
      <c r="M28">
        <v>125.31</v>
      </c>
      <c r="N28">
        <v>10.84</v>
      </c>
      <c r="O28">
        <v>5.81</v>
      </c>
      <c r="P28">
        <v>2.85</v>
      </c>
      <c r="Q28">
        <v>1.54</v>
      </c>
      <c r="R28">
        <v>0.19</v>
      </c>
      <c r="S28">
        <v>0.38</v>
      </c>
      <c r="T28">
        <v>0</v>
      </c>
      <c r="U28">
        <f t="shared" si="0"/>
        <v>90.76</v>
      </c>
      <c r="V28">
        <f t="shared" si="1"/>
        <v>214.35999999999999</v>
      </c>
      <c r="W28">
        <v>1</v>
      </c>
    </row>
    <row r="29" spans="1:23" x14ac:dyDescent="0.15">
      <c r="A29" s="154" t="s">
        <v>57</v>
      </c>
      <c r="B29" s="155" t="s">
        <v>58</v>
      </c>
      <c r="C29" s="3">
        <v>1</v>
      </c>
      <c r="D29" s="4">
        <v>0</v>
      </c>
      <c r="E29" s="156" t="s">
        <v>59</v>
      </c>
      <c r="F29" s="9">
        <v>65</v>
      </c>
      <c r="G29" s="3">
        <v>30.9</v>
      </c>
      <c r="H29" s="14" t="s">
        <v>27</v>
      </c>
      <c r="I29">
        <v>124.28</v>
      </c>
      <c r="J29">
        <v>2.16</v>
      </c>
      <c r="K29">
        <v>6.56</v>
      </c>
      <c r="L29">
        <v>113.97</v>
      </c>
      <c r="M29">
        <v>208.09</v>
      </c>
      <c r="N29">
        <v>183.15</v>
      </c>
      <c r="O29">
        <v>19.72</v>
      </c>
      <c r="P29">
        <v>1.46</v>
      </c>
      <c r="Q29">
        <v>0.6</v>
      </c>
      <c r="R29">
        <v>0.59</v>
      </c>
      <c r="S29">
        <v>26.27</v>
      </c>
      <c r="T29">
        <v>131.5</v>
      </c>
      <c r="U29">
        <f t="shared" si="0"/>
        <v>126.44</v>
      </c>
      <c r="V29">
        <f t="shared" si="1"/>
        <v>691.91000000000008</v>
      </c>
      <c r="W29" s="8">
        <v>2</v>
      </c>
    </row>
    <row r="30" spans="1:23" x14ac:dyDescent="0.15">
      <c r="A30" s="154"/>
      <c r="B30" s="155"/>
      <c r="C30" s="3">
        <v>2</v>
      </c>
      <c r="D30" s="16">
        <v>2.0833333333333332E-2</v>
      </c>
      <c r="E30" s="156"/>
      <c r="F30" s="12">
        <v>66</v>
      </c>
      <c r="G30" s="3">
        <v>31.2</v>
      </c>
      <c r="H30" s="17" t="s">
        <v>31</v>
      </c>
      <c r="I30">
        <v>129.4</v>
      </c>
      <c r="J30">
        <v>1.47</v>
      </c>
      <c r="K30">
        <v>135.75</v>
      </c>
      <c r="L30">
        <v>11.39</v>
      </c>
      <c r="M30">
        <v>44.57</v>
      </c>
      <c r="N30">
        <v>5.4</v>
      </c>
      <c r="O30">
        <v>43.7</v>
      </c>
      <c r="P30">
        <v>63.85</v>
      </c>
      <c r="Q30">
        <v>0.37</v>
      </c>
      <c r="R30">
        <v>0.82</v>
      </c>
      <c r="S30">
        <v>0.19</v>
      </c>
      <c r="T30">
        <v>2.14</v>
      </c>
      <c r="U30">
        <f t="shared" si="0"/>
        <v>130.87</v>
      </c>
      <c r="V30">
        <f t="shared" si="1"/>
        <v>308.18</v>
      </c>
      <c r="W30" s="12">
        <v>3</v>
      </c>
    </row>
    <row r="31" spans="1:23" x14ac:dyDescent="0.15">
      <c r="A31" s="154"/>
      <c r="B31" s="155"/>
      <c r="C31" s="3">
        <v>4</v>
      </c>
      <c r="D31" s="16">
        <v>7.2916666666666671E-2</v>
      </c>
      <c r="E31" s="156"/>
      <c r="F31" s="9">
        <v>63</v>
      </c>
      <c r="G31" s="3">
        <v>33.9</v>
      </c>
      <c r="H31" s="17" t="s">
        <v>36</v>
      </c>
      <c r="I31">
        <v>110.03</v>
      </c>
      <c r="J31">
        <v>16.760000000000002</v>
      </c>
      <c r="K31">
        <v>5.97</v>
      </c>
      <c r="L31">
        <v>124</v>
      </c>
      <c r="M31">
        <v>137.16999999999999</v>
      </c>
      <c r="N31">
        <v>61.43</v>
      </c>
      <c r="O31">
        <v>7.05</v>
      </c>
      <c r="P31">
        <v>3.32</v>
      </c>
      <c r="Q31">
        <v>1.95</v>
      </c>
      <c r="R31">
        <v>0.41</v>
      </c>
      <c r="S31">
        <v>0.22</v>
      </c>
      <c r="T31">
        <v>0.25</v>
      </c>
      <c r="U31">
        <f t="shared" si="0"/>
        <v>126.79</v>
      </c>
      <c r="V31">
        <f t="shared" si="1"/>
        <v>341.77000000000004</v>
      </c>
      <c r="W31">
        <v>1</v>
      </c>
    </row>
    <row r="32" spans="1:23" x14ac:dyDescent="0.15">
      <c r="A32" s="154"/>
      <c r="B32" s="155" t="s">
        <v>60</v>
      </c>
      <c r="C32" s="3">
        <v>1</v>
      </c>
      <c r="D32" s="4">
        <v>0</v>
      </c>
      <c r="E32" s="156" t="s">
        <v>61</v>
      </c>
      <c r="F32" s="9">
        <v>77</v>
      </c>
      <c r="G32" s="3">
        <v>26.5</v>
      </c>
      <c r="H32" s="17" t="s">
        <v>36</v>
      </c>
      <c r="I32">
        <v>134.94999999999999</v>
      </c>
      <c r="J32">
        <v>87.7</v>
      </c>
      <c r="K32">
        <v>63.88</v>
      </c>
      <c r="L32">
        <v>102.64</v>
      </c>
      <c r="M32">
        <v>70.849999999999994</v>
      </c>
      <c r="N32">
        <v>3.24</v>
      </c>
      <c r="O32">
        <v>2.66</v>
      </c>
      <c r="P32">
        <v>1.22</v>
      </c>
      <c r="Q32">
        <v>1.2</v>
      </c>
      <c r="R32">
        <v>1.17</v>
      </c>
      <c r="S32">
        <v>1.68</v>
      </c>
      <c r="T32">
        <v>1.29</v>
      </c>
      <c r="U32">
        <f t="shared" si="0"/>
        <v>222.64999999999998</v>
      </c>
      <c r="V32">
        <f t="shared" si="1"/>
        <v>249.82999999999998</v>
      </c>
      <c r="W32">
        <v>1</v>
      </c>
    </row>
    <row r="33" spans="1:23" x14ac:dyDescent="0.15">
      <c r="A33" s="154"/>
      <c r="B33" s="155"/>
      <c r="C33" s="3">
        <v>2</v>
      </c>
      <c r="D33" s="16">
        <v>2.4305555555555556E-2</v>
      </c>
      <c r="E33" s="156"/>
      <c r="F33" s="9">
        <v>71</v>
      </c>
      <c r="G33" s="3">
        <v>19.5</v>
      </c>
      <c r="H33" s="14" t="s">
        <v>39</v>
      </c>
      <c r="I33">
        <v>160.96</v>
      </c>
      <c r="J33">
        <v>28.16</v>
      </c>
      <c r="K33">
        <v>78.14</v>
      </c>
      <c r="L33">
        <v>69.319999999999993</v>
      </c>
      <c r="M33">
        <v>93.36</v>
      </c>
      <c r="N33">
        <v>40.799999999999997</v>
      </c>
      <c r="O33">
        <v>63.68</v>
      </c>
      <c r="P33">
        <v>79.319999999999993</v>
      </c>
      <c r="Q33">
        <v>34.57</v>
      </c>
      <c r="R33">
        <v>3.76</v>
      </c>
      <c r="S33">
        <v>0.69</v>
      </c>
      <c r="T33">
        <v>0.21</v>
      </c>
      <c r="U33">
        <f t="shared" si="0"/>
        <v>189.12</v>
      </c>
      <c r="V33">
        <f t="shared" si="1"/>
        <v>463.84999999999997</v>
      </c>
      <c r="W33" s="8">
        <v>2</v>
      </c>
    </row>
    <row r="34" spans="1:23" ht="15.75" customHeight="1" x14ac:dyDescent="0.15">
      <c r="A34" s="154"/>
      <c r="B34" s="2" t="s">
        <v>62</v>
      </c>
      <c r="C34" s="3">
        <v>4</v>
      </c>
      <c r="D34" s="16">
        <v>8.6805555555555566E-2</v>
      </c>
      <c r="E34" s="156"/>
      <c r="F34" s="9">
        <v>75</v>
      </c>
      <c r="G34" s="3">
        <v>26.2</v>
      </c>
      <c r="H34" s="14" t="s">
        <v>34</v>
      </c>
      <c r="I34">
        <v>108.32</v>
      </c>
      <c r="J34">
        <v>5.99</v>
      </c>
      <c r="K34">
        <v>34.99</v>
      </c>
      <c r="L34">
        <v>98.63</v>
      </c>
      <c r="M34">
        <v>34.39</v>
      </c>
      <c r="N34">
        <v>6.15</v>
      </c>
      <c r="O34">
        <v>51.97</v>
      </c>
      <c r="P34">
        <v>25.58</v>
      </c>
      <c r="Q34">
        <v>44.97</v>
      </c>
      <c r="R34">
        <v>1.91</v>
      </c>
      <c r="S34">
        <v>2.04</v>
      </c>
      <c r="T34">
        <v>14.14</v>
      </c>
      <c r="U34">
        <f t="shared" si="0"/>
        <v>114.30999999999999</v>
      </c>
      <c r="V34">
        <f t="shared" si="1"/>
        <v>314.77</v>
      </c>
      <c r="W34" s="8">
        <v>2</v>
      </c>
    </row>
    <row r="35" spans="1:23" x14ac:dyDescent="0.15">
      <c r="A35" s="154" t="s">
        <v>63</v>
      </c>
      <c r="B35" s="155" t="s">
        <v>64</v>
      </c>
      <c r="C35" s="3">
        <v>1</v>
      </c>
      <c r="D35" s="4">
        <v>0</v>
      </c>
      <c r="E35" s="156" t="s">
        <v>42</v>
      </c>
      <c r="F35" s="9">
        <v>82</v>
      </c>
      <c r="G35" s="3">
        <v>31.5</v>
      </c>
      <c r="H35" s="14" t="s">
        <v>34</v>
      </c>
      <c r="I35">
        <v>82.65</v>
      </c>
      <c r="J35">
        <v>7.56</v>
      </c>
      <c r="K35">
        <v>67.56</v>
      </c>
      <c r="L35">
        <v>97.72</v>
      </c>
      <c r="M35">
        <v>62.31</v>
      </c>
      <c r="N35">
        <v>80.260000000000005</v>
      </c>
      <c r="O35">
        <v>17.149999999999999</v>
      </c>
      <c r="P35">
        <v>1.28</v>
      </c>
      <c r="Q35">
        <v>14.9</v>
      </c>
      <c r="R35">
        <v>4.25</v>
      </c>
      <c r="S35">
        <v>0.56999999999999995</v>
      </c>
      <c r="T35">
        <v>66.94</v>
      </c>
      <c r="U35">
        <f t="shared" si="0"/>
        <v>90.210000000000008</v>
      </c>
      <c r="V35">
        <f t="shared" si="1"/>
        <v>412.93999999999994</v>
      </c>
      <c r="W35" s="8">
        <v>2</v>
      </c>
    </row>
    <row r="36" spans="1:23" x14ac:dyDescent="0.15">
      <c r="A36" s="154"/>
      <c r="B36" s="155"/>
      <c r="C36" s="3">
        <v>2</v>
      </c>
      <c r="D36" s="16">
        <v>1.7361111111111112E-2</v>
      </c>
      <c r="E36" s="156"/>
      <c r="F36" s="12">
        <v>80</v>
      </c>
      <c r="G36" s="3">
        <v>32.9</v>
      </c>
      <c r="H36" s="14" t="s">
        <v>39</v>
      </c>
      <c r="I36">
        <v>23.86</v>
      </c>
      <c r="J36">
        <v>2.11</v>
      </c>
      <c r="K36">
        <v>0.63</v>
      </c>
      <c r="L36">
        <v>0.22</v>
      </c>
      <c r="M36">
        <v>0</v>
      </c>
      <c r="N36">
        <v>0</v>
      </c>
      <c r="O36">
        <v>0</v>
      </c>
      <c r="P36">
        <v>0</v>
      </c>
      <c r="Q36">
        <v>0.42</v>
      </c>
      <c r="R36">
        <v>14.19</v>
      </c>
      <c r="S36">
        <v>12.44</v>
      </c>
      <c r="T36">
        <v>143.41999999999999</v>
      </c>
      <c r="U36">
        <f t="shared" si="0"/>
        <v>25.97</v>
      </c>
      <c r="V36">
        <f t="shared" si="1"/>
        <v>171.32</v>
      </c>
      <c r="W36" s="15">
        <v>4</v>
      </c>
    </row>
    <row r="37" spans="1:23" x14ac:dyDescent="0.15">
      <c r="A37" s="154"/>
      <c r="B37" s="155"/>
      <c r="C37" s="3">
        <v>3</v>
      </c>
      <c r="D37" s="16">
        <v>4.1666666666666664E-2</v>
      </c>
      <c r="E37" s="156"/>
      <c r="F37" s="12">
        <v>81</v>
      </c>
      <c r="G37" s="3">
        <v>30.5</v>
      </c>
      <c r="H37" s="17" t="s">
        <v>36</v>
      </c>
      <c r="I37">
        <v>61.5</v>
      </c>
      <c r="J37">
        <v>4.22</v>
      </c>
      <c r="K37">
        <v>133.61000000000001</v>
      </c>
      <c r="L37">
        <v>71.28</v>
      </c>
      <c r="M37">
        <v>41.24</v>
      </c>
      <c r="N37">
        <v>0.2</v>
      </c>
      <c r="O37">
        <v>0</v>
      </c>
      <c r="P37">
        <v>0.69</v>
      </c>
      <c r="Q37">
        <v>100.76</v>
      </c>
      <c r="R37">
        <v>6.83</v>
      </c>
      <c r="S37">
        <v>0</v>
      </c>
      <c r="T37">
        <v>1.17</v>
      </c>
      <c r="U37">
        <f t="shared" si="0"/>
        <v>65.72</v>
      </c>
      <c r="V37">
        <f t="shared" si="1"/>
        <v>355.78000000000003</v>
      </c>
      <c r="W37" s="12">
        <v>3</v>
      </c>
    </row>
    <row r="38" spans="1:23" x14ac:dyDescent="0.15">
      <c r="A38" s="154"/>
      <c r="B38" s="155"/>
      <c r="C38" s="3">
        <v>4</v>
      </c>
      <c r="D38" s="16">
        <v>6.9444444444444434E-2</v>
      </c>
      <c r="E38" s="156"/>
      <c r="F38" s="9">
        <v>78</v>
      </c>
      <c r="G38" s="3">
        <v>24.9</v>
      </c>
      <c r="H38" s="17" t="s">
        <v>29</v>
      </c>
      <c r="I38">
        <v>99.48</v>
      </c>
      <c r="J38">
        <v>55.89</v>
      </c>
      <c r="K38">
        <v>24.11</v>
      </c>
      <c r="L38">
        <v>95.69</v>
      </c>
      <c r="M38">
        <v>46.98</v>
      </c>
      <c r="N38">
        <v>21.07</v>
      </c>
      <c r="O38">
        <v>3.86</v>
      </c>
      <c r="P38">
        <v>1.94</v>
      </c>
      <c r="Q38">
        <v>1.1000000000000001</v>
      </c>
      <c r="R38">
        <v>2.2599999999999998</v>
      </c>
      <c r="S38">
        <v>18</v>
      </c>
      <c r="T38">
        <v>105.52</v>
      </c>
      <c r="U38">
        <f t="shared" si="0"/>
        <v>155.37</v>
      </c>
      <c r="V38">
        <f t="shared" si="1"/>
        <v>320.52999999999997</v>
      </c>
      <c r="W38">
        <v>1</v>
      </c>
    </row>
    <row r="39" spans="1:23" x14ac:dyDescent="0.15">
      <c r="A39" s="154"/>
      <c r="B39" s="155" t="s">
        <v>65</v>
      </c>
      <c r="C39" s="3">
        <v>1</v>
      </c>
      <c r="D39" s="4">
        <v>0</v>
      </c>
      <c r="E39" s="156"/>
      <c r="F39" s="9">
        <v>79</v>
      </c>
      <c r="G39" s="3">
        <v>28.1</v>
      </c>
      <c r="H39" s="14" t="s">
        <v>39</v>
      </c>
      <c r="I39">
        <v>81.75</v>
      </c>
      <c r="J39">
        <v>24.44</v>
      </c>
      <c r="K39">
        <v>83.51</v>
      </c>
      <c r="L39">
        <v>67.59</v>
      </c>
      <c r="M39">
        <v>111.2</v>
      </c>
      <c r="N39">
        <v>7.04</v>
      </c>
      <c r="O39">
        <v>1.51</v>
      </c>
      <c r="P39">
        <v>9.3800000000000008</v>
      </c>
      <c r="Q39">
        <v>48.3</v>
      </c>
      <c r="R39">
        <v>0.85</v>
      </c>
      <c r="S39">
        <v>0.47</v>
      </c>
      <c r="T39">
        <v>0.69</v>
      </c>
      <c r="U39">
        <f t="shared" si="0"/>
        <v>106.19</v>
      </c>
      <c r="V39">
        <f t="shared" si="1"/>
        <v>330.54000000000008</v>
      </c>
      <c r="W39" s="8">
        <v>2</v>
      </c>
    </row>
    <row r="40" spans="1:23" x14ac:dyDescent="0.15">
      <c r="A40" s="154"/>
      <c r="B40" s="155"/>
      <c r="C40" s="3">
        <v>2</v>
      </c>
      <c r="D40" s="16">
        <v>3.125E-2</v>
      </c>
      <c r="E40" s="156" t="s">
        <v>66</v>
      </c>
      <c r="F40" s="12">
        <v>87</v>
      </c>
      <c r="G40" s="3">
        <v>30</v>
      </c>
      <c r="H40" s="14" t="s">
        <v>27</v>
      </c>
      <c r="I40">
        <v>23.6</v>
      </c>
      <c r="J40">
        <v>0.22</v>
      </c>
      <c r="K40">
        <v>11.11</v>
      </c>
      <c r="L40">
        <v>8.27</v>
      </c>
      <c r="M40">
        <v>44.67</v>
      </c>
      <c r="N40">
        <v>15.67</v>
      </c>
      <c r="O40">
        <v>1.22</v>
      </c>
      <c r="P40">
        <v>12.93</v>
      </c>
      <c r="Q40">
        <v>0</v>
      </c>
      <c r="R40">
        <v>0</v>
      </c>
      <c r="S40">
        <v>0</v>
      </c>
      <c r="T40">
        <v>0.22</v>
      </c>
      <c r="U40">
        <f t="shared" si="0"/>
        <v>23.82</v>
      </c>
      <c r="V40">
        <f t="shared" si="1"/>
        <v>94.09</v>
      </c>
      <c r="W40" s="15">
        <v>4</v>
      </c>
    </row>
    <row r="41" spans="1:23" x14ac:dyDescent="0.15">
      <c r="A41" s="154"/>
      <c r="B41" s="155"/>
      <c r="C41" s="3">
        <v>3</v>
      </c>
      <c r="D41" s="16">
        <v>6.25E-2</v>
      </c>
      <c r="E41" s="156"/>
      <c r="F41" s="12">
        <v>84</v>
      </c>
      <c r="G41" s="3">
        <v>30.9</v>
      </c>
      <c r="H41" s="17" t="s">
        <v>36</v>
      </c>
      <c r="I41">
        <v>95.64</v>
      </c>
      <c r="J41">
        <v>61.82</v>
      </c>
      <c r="K41">
        <v>95.52</v>
      </c>
      <c r="L41">
        <v>85.25</v>
      </c>
      <c r="M41">
        <v>63.57</v>
      </c>
      <c r="N41">
        <v>69.7</v>
      </c>
      <c r="O41">
        <v>96.8</v>
      </c>
      <c r="P41">
        <v>18.489999999999998</v>
      </c>
      <c r="Q41">
        <v>76.5</v>
      </c>
      <c r="R41">
        <v>57.36</v>
      </c>
      <c r="S41">
        <v>44.29</v>
      </c>
      <c r="T41">
        <v>14.51</v>
      </c>
      <c r="U41">
        <f t="shared" si="0"/>
        <v>157.46</v>
      </c>
      <c r="V41">
        <f t="shared" si="1"/>
        <v>621.9899999999999</v>
      </c>
      <c r="W41" s="12">
        <v>3</v>
      </c>
    </row>
    <row r="42" spans="1:23" x14ac:dyDescent="0.15">
      <c r="A42" s="154"/>
      <c r="B42" s="155"/>
      <c r="C42" s="3">
        <v>4</v>
      </c>
      <c r="D42" s="16">
        <v>9.7222222222222224E-2</v>
      </c>
      <c r="E42" s="156"/>
      <c r="F42" s="9">
        <v>88</v>
      </c>
      <c r="G42" s="3">
        <v>27.6</v>
      </c>
      <c r="H42" s="17" t="s">
        <v>36</v>
      </c>
      <c r="I42">
        <v>111.93</v>
      </c>
      <c r="J42">
        <v>3.14</v>
      </c>
      <c r="K42">
        <v>86.27</v>
      </c>
      <c r="L42">
        <v>55.09</v>
      </c>
      <c r="M42">
        <v>25.13</v>
      </c>
      <c r="N42">
        <v>22.02</v>
      </c>
      <c r="O42">
        <v>4.21</v>
      </c>
      <c r="P42">
        <v>1.93</v>
      </c>
      <c r="Q42">
        <v>32.549999999999997</v>
      </c>
      <c r="R42">
        <v>91.43</v>
      </c>
      <c r="S42">
        <v>61.24</v>
      </c>
      <c r="T42">
        <v>0.41</v>
      </c>
      <c r="U42">
        <f t="shared" si="0"/>
        <v>115.07000000000001</v>
      </c>
      <c r="V42">
        <f t="shared" si="1"/>
        <v>380.28000000000009</v>
      </c>
      <c r="W42">
        <v>1</v>
      </c>
    </row>
    <row r="43" spans="1:23" x14ac:dyDescent="0.15">
      <c r="A43" s="154"/>
      <c r="B43" s="155" t="s">
        <v>67</v>
      </c>
      <c r="C43" s="3">
        <v>1</v>
      </c>
      <c r="D43" s="4">
        <v>0</v>
      </c>
      <c r="E43" s="156"/>
      <c r="F43" s="12">
        <v>83</v>
      </c>
      <c r="G43" s="3">
        <v>30.5</v>
      </c>
      <c r="H43" s="17" t="s">
        <v>31</v>
      </c>
      <c r="I43">
        <v>61.99</v>
      </c>
      <c r="J43">
        <v>2.62</v>
      </c>
      <c r="K43">
        <v>28.1</v>
      </c>
      <c r="L43">
        <v>47.31</v>
      </c>
      <c r="M43">
        <v>70.84</v>
      </c>
      <c r="N43">
        <v>43.09</v>
      </c>
      <c r="O43">
        <v>2.67</v>
      </c>
      <c r="P43">
        <v>9.66</v>
      </c>
      <c r="Q43">
        <v>4.2</v>
      </c>
      <c r="R43">
        <v>1.82</v>
      </c>
      <c r="S43">
        <v>2.4</v>
      </c>
      <c r="T43">
        <v>0.69</v>
      </c>
      <c r="U43">
        <f t="shared" si="0"/>
        <v>64.61</v>
      </c>
      <c r="V43">
        <f t="shared" si="1"/>
        <v>210.77999999999997</v>
      </c>
      <c r="W43" s="12">
        <v>3</v>
      </c>
    </row>
    <row r="44" spans="1:23" x14ac:dyDescent="0.15">
      <c r="A44" s="154"/>
      <c r="B44" s="155"/>
      <c r="C44" s="3">
        <v>2</v>
      </c>
      <c r="D44" s="16">
        <v>2.4305555555555556E-2</v>
      </c>
      <c r="E44" s="156"/>
      <c r="F44" s="9">
        <v>89</v>
      </c>
      <c r="G44" s="3">
        <v>27.1</v>
      </c>
      <c r="H44" s="14" t="s">
        <v>39</v>
      </c>
      <c r="I44">
        <v>83.36</v>
      </c>
      <c r="J44">
        <v>8.25</v>
      </c>
      <c r="K44">
        <v>72.430000000000007</v>
      </c>
      <c r="L44">
        <v>101.21</v>
      </c>
      <c r="M44">
        <v>63.47</v>
      </c>
      <c r="N44">
        <v>18.53</v>
      </c>
      <c r="O44">
        <v>7.13</v>
      </c>
      <c r="P44">
        <v>21.51</v>
      </c>
      <c r="Q44">
        <v>65.53</v>
      </c>
      <c r="R44">
        <v>10.68</v>
      </c>
      <c r="S44">
        <v>0.46</v>
      </c>
      <c r="T44">
        <v>0.25</v>
      </c>
      <c r="U44">
        <f t="shared" si="0"/>
        <v>91.61</v>
      </c>
      <c r="V44">
        <f t="shared" si="1"/>
        <v>361.19999999999993</v>
      </c>
      <c r="W44" s="8">
        <v>2</v>
      </c>
    </row>
    <row r="50" spans="1:26" x14ac:dyDescent="0.15">
      <c r="P50" s="9"/>
    </row>
    <row r="51" spans="1:26" s="3" customFormat="1" x14ac:dyDescent="0.15">
      <c r="A51" s="18"/>
      <c r="B51" s="2"/>
      <c r="D51" s="4"/>
      <c r="E51" s="5"/>
      <c r="F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</sheetData>
  <mergeCells count="27">
    <mergeCell ref="A35:A44"/>
    <mergeCell ref="B35:B38"/>
    <mergeCell ref="E35:E39"/>
    <mergeCell ref="B39:B42"/>
    <mergeCell ref="E40:E44"/>
    <mergeCell ref="B43:B44"/>
    <mergeCell ref="A27:A28"/>
    <mergeCell ref="B27:B28"/>
    <mergeCell ref="A29:A34"/>
    <mergeCell ref="B29:B31"/>
    <mergeCell ref="E29:E31"/>
    <mergeCell ref="B32:B33"/>
    <mergeCell ref="E32:E34"/>
    <mergeCell ref="A16:A21"/>
    <mergeCell ref="B16:B19"/>
    <mergeCell ref="E16:E21"/>
    <mergeCell ref="B20:B21"/>
    <mergeCell ref="A22:A26"/>
    <mergeCell ref="B22:B25"/>
    <mergeCell ref="E22:E26"/>
    <mergeCell ref="A4:A15"/>
    <mergeCell ref="B4:B6"/>
    <mergeCell ref="E4:E8"/>
    <mergeCell ref="B7:B10"/>
    <mergeCell ref="E9:E10"/>
    <mergeCell ref="B11:B14"/>
    <mergeCell ref="E11:E14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35"/>
  <sheetViews>
    <sheetView topLeftCell="F7" workbookViewId="0">
      <selection activeCell="K28" sqref="K28"/>
    </sheetView>
  </sheetViews>
  <sheetFormatPr defaultColWidth="9" defaultRowHeight="14.25" x14ac:dyDescent="0.2"/>
  <cols>
    <col min="1" max="1" width="24.875" style="23" customWidth="1"/>
    <col min="2" max="2" width="8.75" style="23" customWidth="1"/>
    <col min="3" max="3" width="7.875" style="23" customWidth="1"/>
    <col min="4" max="4" width="7.5" style="23" customWidth="1"/>
    <col min="5" max="5" width="7" style="23" customWidth="1"/>
    <col min="6" max="7" width="7.125" style="23" customWidth="1"/>
    <col min="8" max="8" width="9" style="23"/>
    <col min="9" max="10" width="10.125" style="23" customWidth="1"/>
    <col min="11" max="11" width="7.5" style="23" customWidth="1"/>
    <col min="12" max="12" width="7" style="23" customWidth="1"/>
    <col min="13" max="14" width="7.125" style="23" customWidth="1"/>
    <col min="15" max="15" width="9" style="23"/>
    <col min="16" max="16" width="10.75" style="23" customWidth="1"/>
    <col min="17" max="17" width="7.875" style="23" customWidth="1"/>
    <col min="18" max="18" width="7.5" style="23" customWidth="1"/>
    <col min="19" max="19" width="7" style="23" customWidth="1"/>
    <col min="20" max="21" width="7.125" style="23" customWidth="1"/>
    <col min="22" max="22" width="9" style="23"/>
    <col min="23" max="23" width="10.5" style="23" customWidth="1"/>
    <col min="24" max="24" width="7" style="23" customWidth="1"/>
    <col min="25" max="30" width="8.25" style="23" customWidth="1"/>
    <col min="31" max="16384" width="9" style="23"/>
  </cols>
  <sheetData>
    <row r="1" spans="1:30" x14ac:dyDescent="0.2">
      <c r="B1" s="24">
        <v>20190107</v>
      </c>
      <c r="C1" s="25" t="s">
        <v>134</v>
      </c>
      <c r="I1" s="24">
        <v>20190108</v>
      </c>
      <c r="J1" s="25" t="s">
        <v>134</v>
      </c>
      <c r="P1" s="24">
        <v>20190114</v>
      </c>
      <c r="Q1" s="25" t="s">
        <v>134</v>
      </c>
      <c r="W1" s="24">
        <v>20190114</v>
      </c>
      <c r="X1" s="25" t="s">
        <v>134</v>
      </c>
    </row>
    <row r="2" spans="1:30" ht="15.75" thickBot="1" x14ac:dyDescent="0.3">
      <c r="B2" s="26"/>
      <c r="C2" s="27" t="s">
        <v>135</v>
      </c>
      <c r="E2" s="23" t="s">
        <v>136</v>
      </c>
      <c r="G2" s="23" t="s">
        <v>79</v>
      </c>
      <c r="I2" s="26"/>
      <c r="J2" s="27" t="s">
        <v>135</v>
      </c>
      <c r="L2" s="23" t="s">
        <v>136</v>
      </c>
      <c r="N2" s="23" t="s">
        <v>79</v>
      </c>
      <c r="P2" s="26"/>
      <c r="Q2" s="27" t="s">
        <v>135</v>
      </c>
      <c r="S2" s="23" t="s">
        <v>136</v>
      </c>
      <c r="U2" s="23" t="s">
        <v>79</v>
      </c>
      <c r="W2" s="27" t="s">
        <v>135</v>
      </c>
      <c r="Y2" s="28" t="s">
        <v>137</v>
      </c>
    </row>
    <row r="3" spans="1:30" ht="15" x14ac:dyDescent="0.25">
      <c r="A3" s="29"/>
      <c r="B3" s="30" t="s">
        <v>138</v>
      </c>
      <c r="C3" s="31" t="s">
        <v>139</v>
      </c>
      <c r="D3" s="157" t="s">
        <v>140</v>
      </c>
      <c r="E3" s="158"/>
      <c r="F3" s="159"/>
      <c r="G3" s="32" t="s">
        <v>141</v>
      </c>
      <c r="I3" s="30" t="s">
        <v>138</v>
      </c>
      <c r="J3" s="33" t="s">
        <v>142</v>
      </c>
      <c r="K3" s="157" t="s">
        <v>140</v>
      </c>
      <c r="L3" s="158"/>
      <c r="M3" s="159"/>
      <c r="N3" s="32" t="s">
        <v>141</v>
      </c>
      <c r="P3" s="30" t="s">
        <v>143</v>
      </c>
      <c r="Q3" s="33" t="s">
        <v>144</v>
      </c>
      <c r="R3" s="157" t="s">
        <v>140</v>
      </c>
      <c r="S3" s="158"/>
      <c r="T3" s="159"/>
      <c r="U3" s="32" t="s">
        <v>141</v>
      </c>
      <c r="W3" s="33" t="s">
        <v>144</v>
      </c>
      <c r="X3" s="34" t="s">
        <v>145</v>
      </c>
      <c r="Y3" s="34" t="s">
        <v>146</v>
      </c>
      <c r="Z3" s="34" t="s">
        <v>147</v>
      </c>
      <c r="AA3" s="34" t="s">
        <v>148</v>
      </c>
      <c r="AB3" s="34" t="s">
        <v>149</v>
      </c>
      <c r="AC3" s="34" t="s">
        <v>150</v>
      </c>
      <c r="AD3" s="35" t="s">
        <v>151</v>
      </c>
    </row>
    <row r="4" spans="1:30" x14ac:dyDescent="0.2">
      <c r="A4" s="29"/>
      <c r="B4" s="36" t="s">
        <v>152</v>
      </c>
      <c r="C4" s="37">
        <v>1</v>
      </c>
      <c r="D4" s="38">
        <v>17.899999999999999</v>
      </c>
      <c r="E4" s="39">
        <v>13.2</v>
      </c>
      <c r="F4" s="40"/>
      <c r="G4" s="41">
        <f t="shared" ref="G4:G17" si="0">AVERAGE(D4:F4)</f>
        <v>15.549999999999999</v>
      </c>
      <c r="I4" s="36" t="s">
        <v>152</v>
      </c>
      <c r="J4" s="37">
        <v>1</v>
      </c>
      <c r="K4" s="38">
        <v>1.2</v>
      </c>
      <c r="L4" s="39">
        <v>2.1</v>
      </c>
      <c r="M4" s="40"/>
      <c r="N4" s="41">
        <f t="shared" ref="N4:N17" si="1">AVERAGE(K4:M4)</f>
        <v>1.65</v>
      </c>
      <c r="P4" s="36">
        <v>28</v>
      </c>
      <c r="Q4" s="37">
        <v>1</v>
      </c>
      <c r="R4" s="38">
        <v>1.1000000000000001</v>
      </c>
      <c r="S4" s="39">
        <v>1.2</v>
      </c>
      <c r="T4" s="40"/>
      <c r="U4" s="41">
        <f t="shared" ref="U4:U17" si="2">AVERAGE(R4:T4)</f>
        <v>1.1499999999999999</v>
      </c>
      <c r="W4" s="37">
        <v>1</v>
      </c>
      <c r="X4" s="42">
        <v>1.1499999999999999</v>
      </c>
      <c r="Y4" s="42">
        <v>1.5</v>
      </c>
      <c r="Z4" s="42">
        <v>1.6</v>
      </c>
      <c r="AA4" s="42">
        <v>2.9</v>
      </c>
      <c r="AB4" s="42">
        <v>4.8</v>
      </c>
      <c r="AC4" s="42">
        <v>3.6</v>
      </c>
      <c r="AD4" s="43">
        <v>2.6</v>
      </c>
    </row>
    <row r="5" spans="1:30" ht="16.5" x14ac:dyDescent="0.2">
      <c r="A5" s="44" t="s">
        <v>153</v>
      </c>
      <c r="B5" s="36" t="s">
        <v>154</v>
      </c>
      <c r="C5" s="37">
        <v>2</v>
      </c>
      <c r="D5" s="38">
        <v>7.3</v>
      </c>
      <c r="E5" s="39">
        <v>7.9</v>
      </c>
      <c r="F5" s="40"/>
      <c r="G5" s="41">
        <f t="shared" si="0"/>
        <v>7.6</v>
      </c>
      <c r="I5" s="36" t="s">
        <v>154</v>
      </c>
      <c r="J5" s="37">
        <v>2</v>
      </c>
      <c r="K5" s="38">
        <v>2.1</v>
      </c>
      <c r="L5" s="39">
        <v>1.9</v>
      </c>
      <c r="M5" s="40"/>
      <c r="N5" s="41">
        <f t="shared" si="1"/>
        <v>2</v>
      </c>
      <c r="P5" s="36">
        <v>28.1</v>
      </c>
      <c r="Q5" s="37">
        <v>2</v>
      </c>
      <c r="R5" s="38">
        <v>1.4</v>
      </c>
      <c r="S5" s="39">
        <v>0.9</v>
      </c>
      <c r="T5" s="40"/>
      <c r="U5" s="41">
        <f t="shared" si="2"/>
        <v>1.1499999999999999</v>
      </c>
      <c r="W5" s="37">
        <v>2</v>
      </c>
      <c r="X5" s="42">
        <v>1.1499999999999999</v>
      </c>
      <c r="Y5" s="42">
        <v>2.8</v>
      </c>
      <c r="Z5" s="42">
        <v>11.9</v>
      </c>
      <c r="AA5" s="42">
        <v>10.6</v>
      </c>
      <c r="AB5" s="42">
        <v>6.1</v>
      </c>
      <c r="AC5" s="42">
        <v>5.9</v>
      </c>
      <c r="AD5" s="43">
        <v>3.9</v>
      </c>
    </row>
    <row r="6" spans="1:30" x14ac:dyDescent="0.2">
      <c r="A6" s="29"/>
      <c r="B6" s="36" t="s">
        <v>155</v>
      </c>
      <c r="C6" s="37">
        <v>3</v>
      </c>
      <c r="D6" s="38">
        <v>12.8</v>
      </c>
      <c r="E6" s="39">
        <v>9.6</v>
      </c>
      <c r="F6" s="40"/>
      <c r="G6" s="41">
        <f t="shared" si="0"/>
        <v>11.2</v>
      </c>
      <c r="I6" s="36" t="s">
        <v>155</v>
      </c>
      <c r="J6" s="37">
        <v>3</v>
      </c>
      <c r="K6" s="38">
        <v>3.3</v>
      </c>
      <c r="L6" s="39">
        <v>4.3</v>
      </c>
      <c r="M6" s="40"/>
      <c r="N6" s="41">
        <f t="shared" si="1"/>
        <v>3.8</v>
      </c>
      <c r="P6" s="36">
        <v>27.5</v>
      </c>
      <c r="Q6" s="37">
        <v>3</v>
      </c>
      <c r="R6" s="38">
        <v>3.3</v>
      </c>
      <c r="S6" s="39">
        <v>0.7</v>
      </c>
      <c r="T6" s="40"/>
      <c r="U6" s="41">
        <f t="shared" si="2"/>
        <v>2</v>
      </c>
      <c r="W6" s="37">
        <v>3</v>
      </c>
      <c r="X6" s="42">
        <v>2</v>
      </c>
      <c r="Y6" s="42">
        <v>5.7</v>
      </c>
      <c r="Z6" s="42">
        <v>2.2000000000000002</v>
      </c>
      <c r="AA6" s="42">
        <v>1.6</v>
      </c>
      <c r="AB6" s="42">
        <v>2.5</v>
      </c>
      <c r="AC6" s="42">
        <v>1.9</v>
      </c>
      <c r="AD6" s="43">
        <v>3.5</v>
      </c>
    </row>
    <row r="7" spans="1:30" ht="16.5" x14ac:dyDescent="0.2">
      <c r="A7" s="44" t="s">
        <v>153</v>
      </c>
      <c r="B7" s="36" t="s">
        <v>156</v>
      </c>
      <c r="C7" s="37">
        <v>4</v>
      </c>
      <c r="D7" s="38">
        <v>6.2</v>
      </c>
      <c r="E7" s="39">
        <v>11.9</v>
      </c>
      <c r="F7" s="40"/>
      <c r="G7" s="41">
        <f t="shared" si="0"/>
        <v>9.0500000000000007</v>
      </c>
      <c r="I7" s="36" t="s">
        <v>156</v>
      </c>
      <c r="J7" s="37">
        <v>4</v>
      </c>
      <c r="K7" s="38">
        <v>0.9</v>
      </c>
      <c r="L7" s="39">
        <v>1.5</v>
      </c>
      <c r="M7" s="40"/>
      <c r="N7" s="41">
        <f t="shared" si="1"/>
        <v>1.2</v>
      </c>
      <c r="P7" s="36">
        <v>28.4</v>
      </c>
      <c r="Q7" s="37">
        <v>4</v>
      </c>
      <c r="R7" s="38">
        <v>3.4</v>
      </c>
      <c r="S7" s="39">
        <v>2.9</v>
      </c>
      <c r="T7" s="40"/>
      <c r="U7" s="41">
        <f t="shared" si="2"/>
        <v>3.15</v>
      </c>
      <c r="W7" s="37">
        <v>4</v>
      </c>
      <c r="X7" s="42">
        <v>3.15</v>
      </c>
      <c r="Y7" s="42">
        <v>15.9</v>
      </c>
      <c r="Z7" s="42">
        <v>20</v>
      </c>
      <c r="AA7" s="42">
        <v>10.4</v>
      </c>
      <c r="AB7" s="42">
        <v>5.2</v>
      </c>
      <c r="AC7" s="42">
        <v>5.6</v>
      </c>
      <c r="AD7" s="43">
        <v>1.8</v>
      </c>
    </row>
    <row r="8" spans="1:30" x14ac:dyDescent="0.2">
      <c r="A8" s="29"/>
      <c r="B8" s="36" t="s">
        <v>157</v>
      </c>
      <c r="C8" s="37">
        <v>5</v>
      </c>
      <c r="D8" s="38">
        <v>8.6</v>
      </c>
      <c r="E8" s="39">
        <v>6.5</v>
      </c>
      <c r="F8" s="40"/>
      <c r="G8" s="41">
        <f t="shared" si="0"/>
        <v>7.55</v>
      </c>
      <c r="I8" s="36" t="s">
        <v>157</v>
      </c>
      <c r="J8" s="37">
        <v>5</v>
      </c>
      <c r="K8" s="38">
        <v>3.9</v>
      </c>
      <c r="L8" s="39">
        <v>3.4</v>
      </c>
      <c r="M8" s="40"/>
      <c r="N8" s="41">
        <f t="shared" si="1"/>
        <v>3.65</v>
      </c>
      <c r="P8" s="36">
        <v>28.9</v>
      </c>
      <c r="Q8" s="37">
        <v>5</v>
      </c>
      <c r="R8" s="38">
        <v>6.7</v>
      </c>
      <c r="S8" s="39">
        <v>3.7</v>
      </c>
      <c r="T8" s="40"/>
      <c r="U8" s="41">
        <f t="shared" si="2"/>
        <v>5.2</v>
      </c>
      <c r="W8" s="37">
        <v>5</v>
      </c>
      <c r="X8" s="42">
        <v>5.2</v>
      </c>
      <c r="Y8" s="42">
        <v>0.9</v>
      </c>
      <c r="Z8" s="42">
        <v>1.3</v>
      </c>
      <c r="AA8" s="42">
        <v>6.6</v>
      </c>
      <c r="AB8" s="42">
        <v>0.8</v>
      </c>
      <c r="AC8" s="42">
        <v>4.5999999999999996</v>
      </c>
      <c r="AD8" s="43">
        <v>6.9</v>
      </c>
    </row>
    <row r="9" spans="1:30" x14ac:dyDescent="0.2">
      <c r="A9" s="29"/>
      <c r="B9" s="36" t="s">
        <v>158</v>
      </c>
      <c r="C9" s="37">
        <v>6</v>
      </c>
      <c r="D9" s="38">
        <v>6.9</v>
      </c>
      <c r="E9" s="39">
        <v>10.8</v>
      </c>
      <c r="F9" s="40"/>
      <c r="G9" s="41">
        <f t="shared" si="0"/>
        <v>8.8500000000000014</v>
      </c>
      <c r="I9" s="36" t="s">
        <v>158</v>
      </c>
      <c r="J9" s="37">
        <v>6</v>
      </c>
      <c r="K9" s="38">
        <v>2.9</v>
      </c>
      <c r="L9" s="39">
        <v>0.9</v>
      </c>
      <c r="M9" s="40"/>
      <c r="N9" s="41">
        <f t="shared" si="1"/>
        <v>1.9</v>
      </c>
      <c r="P9" s="36">
        <v>29.7</v>
      </c>
      <c r="Q9" s="37">
        <v>6</v>
      </c>
      <c r="R9" s="38">
        <v>3.7</v>
      </c>
      <c r="S9" s="39">
        <v>5.2</v>
      </c>
      <c r="T9" s="40"/>
      <c r="U9" s="41">
        <f t="shared" si="2"/>
        <v>4.45</v>
      </c>
      <c r="W9" s="37">
        <v>6</v>
      </c>
      <c r="X9" s="42">
        <v>4.45</v>
      </c>
      <c r="Y9" s="42">
        <v>7.3</v>
      </c>
      <c r="Z9" s="42">
        <v>2.6</v>
      </c>
      <c r="AA9" s="42">
        <v>1.9</v>
      </c>
      <c r="AB9" s="42">
        <v>5.8</v>
      </c>
      <c r="AC9" s="42">
        <v>5.9</v>
      </c>
      <c r="AD9" s="43">
        <v>5.9</v>
      </c>
    </row>
    <row r="10" spans="1:30" x14ac:dyDescent="0.2">
      <c r="A10" s="29"/>
      <c r="B10" s="36" t="s">
        <v>159</v>
      </c>
      <c r="C10" s="37">
        <v>7</v>
      </c>
      <c r="D10" s="38">
        <v>6.9</v>
      </c>
      <c r="E10" s="39">
        <v>6.8</v>
      </c>
      <c r="F10" s="40"/>
      <c r="G10" s="41">
        <f t="shared" si="0"/>
        <v>6.85</v>
      </c>
      <c r="I10" s="36" t="s">
        <v>159</v>
      </c>
      <c r="J10" s="37">
        <v>7</v>
      </c>
      <c r="K10" s="38">
        <v>1.8</v>
      </c>
      <c r="L10" s="39">
        <v>2.5</v>
      </c>
      <c r="M10" s="40"/>
      <c r="N10" s="41">
        <f t="shared" si="1"/>
        <v>2.15</v>
      </c>
      <c r="P10" s="36">
        <v>27.4</v>
      </c>
      <c r="Q10" s="37">
        <v>7</v>
      </c>
      <c r="R10" s="38">
        <v>4.7</v>
      </c>
      <c r="S10" s="39">
        <v>3.2</v>
      </c>
      <c r="T10" s="40"/>
      <c r="U10" s="41">
        <f t="shared" si="2"/>
        <v>3.95</v>
      </c>
      <c r="W10" s="37">
        <v>7</v>
      </c>
      <c r="X10" s="42">
        <v>3.95</v>
      </c>
      <c r="Y10" s="42">
        <v>3.8</v>
      </c>
      <c r="Z10" s="42">
        <v>3.5</v>
      </c>
      <c r="AA10" s="42">
        <v>1.5</v>
      </c>
      <c r="AB10" s="42">
        <v>3.5</v>
      </c>
      <c r="AC10" s="42">
        <v>2.9</v>
      </c>
      <c r="AD10" s="43">
        <v>6.9</v>
      </c>
    </row>
    <row r="11" spans="1:30" ht="16.5" x14ac:dyDescent="0.2">
      <c r="A11" s="44" t="s">
        <v>153</v>
      </c>
      <c r="B11" s="36" t="s">
        <v>160</v>
      </c>
      <c r="C11" s="37">
        <v>8</v>
      </c>
      <c r="D11" s="38">
        <v>7.3</v>
      </c>
      <c r="E11" s="39">
        <v>12.2</v>
      </c>
      <c r="F11" s="40"/>
      <c r="G11" s="41">
        <f t="shared" si="0"/>
        <v>9.75</v>
      </c>
      <c r="I11" s="36" t="s">
        <v>160</v>
      </c>
      <c r="J11" s="37">
        <v>8</v>
      </c>
      <c r="K11" s="38">
        <v>2.2999999999999998</v>
      </c>
      <c r="L11" s="39">
        <v>4.5</v>
      </c>
      <c r="M11" s="40"/>
      <c r="N11" s="41">
        <f t="shared" si="1"/>
        <v>3.4</v>
      </c>
      <c r="P11" s="36">
        <v>30.7</v>
      </c>
      <c r="Q11" s="37">
        <v>8</v>
      </c>
      <c r="R11" s="38">
        <v>2.7</v>
      </c>
      <c r="S11" s="39">
        <v>6.3</v>
      </c>
      <c r="T11" s="40"/>
      <c r="U11" s="41">
        <f t="shared" si="2"/>
        <v>4.5</v>
      </c>
      <c r="W11" s="37">
        <v>8</v>
      </c>
      <c r="X11" s="42">
        <v>4.5</v>
      </c>
      <c r="Y11" s="42">
        <v>4.9000000000000004</v>
      </c>
      <c r="Z11" s="42">
        <v>6.2</v>
      </c>
      <c r="AA11" s="42">
        <v>8.4</v>
      </c>
      <c r="AB11" s="42">
        <v>9.1</v>
      </c>
      <c r="AC11" s="42">
        <v>2.9</v>
      </c>
      <c r="AD11" s="43">
        <v>7.3</v>
      </c>
    </row>
    <row r="12" spans="1:30" ht="16.5" x14ac:dyDescent="0.2">
      <c r="A12" s="44" t="s">
        <v>153</v>
      </c>
      <c r="B12" s="36" t="s">
        <v>161</v>
      </c>
      <c r="C12" s="37">
        <v>9</v>
      </c>
      <c r="D12" s="38">
        <v>6.9</v>
      </c>
      <c r="E12" s="39">
        <v>7.3</v>
      </c>
      <c r="F12" s="40"/>
      <c r="G12" s="41">
        <f t="shared" si="0"/>
        <v>7.1</v>
      </c>
      <c r="I12" s="36" t="s">
        <v>161</v>
      </c>
      <c r="J12" s="37">
        <v>9</v>
      </c>
      <c r="K12" s="38">
        <v>1.7</v>
      </c>
      <c r="L12" s="39">
        <v>0.9</v>
      </c>
      <c r="M12" s="40"/>
      <c r="N12" s="41">
        <f t="shared" si="1"/>
        <v>1.3</v>
      </c>
      <c r="P12" s="36">
        <v>25.4</v>
      </c>
      <c r="Q12" s="37">
        <v>9</v>
      </c>
      <c r="R12" s="38">
        <v>6.5</v>
      </c>
      <c r="S12" s="39">
        <v>3.7</v>
      </c>
      <c r="T12" s="40"/>
      <c r="U12" s="41">
        <f t="shared" si="2"/>
        <v>5.0999999999999996</v>
      </c>
      <c r="W12" s="37">
        <v>9</v>
      </c>
      <c r="X12" s="42">
        <v>5.0999999999999996</v>
      </c>
      <c r="Y12" s="42">
        <v>5.8</v>
      </c>
      <c r="Z12" s="42">
        <v>6.3</v>
      </c>
      <c r="AA12" s="42">
        <v>18.3</v>
      </c>
      <c r="AB12" s="42">
        <v>5.9</v>
      </c>
      <c r="AC12" s="42">
        <v>12.2</v>
      </c>
      <c r="AD12" s="43">
        <v>3.3</v>
      </c>
    </row>
    <row r="13" spans="1:30" ht="16.5" x14ac:dyDescent="0.2">
      <c r="A13" s="44" t="s">
        <v>153</v>
      </c>
      <c r="B13" s="36" t="s">
        <v>162</v>
      </c>
      <c r="C13" s="37">
        <v>10</v>
      </c>
      <c r="D13" s="38">
        <v>7.9</v>
      </c>
      <c r="E13" s="39">
        <v>5.9</v>
      </c>
      <c r="F13" s="40"/>
      <c r="G13" s="41">
        <f t="shared" si="0"/>
        <v>6.9</v>
      </c>
      <c r="I13" s="36" t="s">
        <v>162</v>
      </c>
      <c r="J13" s="37">
        <v>10</v>
      </c>
      <c r="K13" s="38">
        <v>1.9</v>
      </c>
      <c r="L13" s="39">
        <v>6.9</v>
      </c>
      <c r="M13" s="40"/>
      <c r="N13" s="41">
        <f t="shared" si="1"/>
        <v>4.4000000000000004</v>
      </c>
      <c r="P13" s="36">
        <v>26</v>
      </c>
      <c r="Q13" s="37">
        <v>10</v>
      </c>
      <c r="R13" s="38">
        <v>6.9</v>
      </c>
      <c r="S13" s="39">
        <v>5.6</v>
      </c>
      <c r="T13" s="40"/>
      <c r="U13" s="41">
        <f t="shared" si="2"/>
        <v>6.25</v>
      </c>
      <c r="W13" s="37">
        <v>10</v>
      </c>
      <c r="X13" s="42">
        <v>6.25</v>
      </c>
      <c r="Y13" s="42">
        <v>6.1</v>
      </c>
      <c r="Z13" s="42">
        <v>7.9</v>
      </c>
      <c r="AA13" s="42">
        <v>18.899999999999999</v>
      </c>
      <c r="AB13" s="42">
        <v>9.8000000000000007</v>
      </c>
      <c r="AC13" s="42">
        <v>2.5</v>
      </c>
      <c r="AD13" s="43">
        <v>5.9</v>
      </c>
    </row>
    <row r="14" spans="1:30" x14ac:dyDescent="0.2">
      <c r="A14" s="29"/>
      <c r="B14" s="36" t="s">
        <v>163</v>
      </c>
      <c r="C14" s="37">
        <v>11</v>
      </c>
      <c r="D14" s="38">
        <v>7.3</v>
      </c>
      <c r="E14" s="39">
        <v>8.6999999999999993</v>
      </c>
      <c r="F14" s="40"/>
      <c r="G14" s="41">
        <f t="shared" si="0"/>
        <v>8</v>
      </c>
      <c r="I14" s="36" t="s">
        <v>163</v>
      </c>
      <c r="J14" s="37">
        <v>11</v>
      </c>
      <c r="K14" s="38">
        <v>3.4</v>
      </c>
      <c r="L14" s="39">
        <v>3.2</v>
      </c>
      <c r="M14" s="40"/>
      <c r="N14" s="41">
        <f t="shared" si="1"/>
        <v>3.3</v>
      </c>
      <c r="P14" s="36">
        <v>25.1</v>
      </c>
      <c r="Q14" s="37">
        <v>11</v>
      </c>
      <c r="R14" s="38">
        <v>0.7</v>
      </c>
      <c r="S14" s="39">
        <v>1.2</v>
      </c>
      <c r="T14" s="40"/>
      <c r="U14" s="41">
        <f t="shared" si="2"/>
        <v>0.95</v>
      </c>
      <c r="W14" s="37">
        <v>11</v>
      </c>
      <c r="X14" s="42">
        <v>0.95</v>
      </c>
      <c r="Y14" s="42">
        <v>3.1</v>
      </c>
      <c r="Z14" s="42">
        <v>2.5</v>
      </c>
      <c r="AA14" s="42">
        <v>2.9</v>
      </c>
      <c r="AB14" s="42">
        <v>3.8</v>
      </c>
      <c r="AC14" s="42">
        <v>8.9</v>
      </c>
      <c r="AD14" s="43">
        <v>6.1</v>
      </c>
    </row>
    <row r="15" spans="1:30" ht="16.5" x14ac:dyDescent="0.2">
      <c r="A15" s="44" t="s">
        <v>153</v>
      </c>
      <c r="B15" s="36" t="s">
        <v>164</v>
      </c>
      <c r="C15" s="37">
        <v>12</v>
      </c>
      <c r="D15" s="38">
        <v>9.3000000000000007</v>
      </c>
      <c r="E15" s="39">
        <v>12.9</v>
      </c>
      <c r="F15" s="40"/>
      <c r="G15" s="41">
        <f t="shared" si="0"/>
        <v>11.100000000000001</v>
      </c>
      <c r="I15" s="36" t="s">
        <v>164</v>
      </c>
      <c r="J15" s="37">
        <v>12</v>
      </c>
      <c r="K15" s="38">
        <v>3.4</v>
      </c>
      <c r="L15" s="39">
        <v>4.7</v>
      </c>
      <c r="M15" s="40"/>
      <c r="N15" s="41">
        <f t="shared" si="1"/>
        <v>4.05</v>
      </c>
      <c r="P15" s="36">
        <v>30</v>
      </c>
      <c r="Q15" s="37">
        <v>12</v>
      </c>
      <c r="R15" s="38">
        <v>4.5</v>
      </c>
      <c r="S15" s="39">
        <v>4.7</v>
      </c>
      <c r="T15" s="40"/>
      <c r="U15" s="41">
        <f t="shared" si="2"/>
        <v>4.5999999999999996</v>
      </c>
      <c r="W15" s="37">
        <v>12</v>
      </c>
      <c r="X15" s="42">
        <v>4.5999999999999996</v>
      </c>
      <c r="Y15" s="42">
        <v>4.8</v>
      </c>
      <c r="Z15" s="42">
        <v>12.9</v>
      </c>
      <c r="AA15" s="42">
        <v>9.6</v>
      </c>
      <c r="AB15" s="42">
        <v>15.8</v>
      </c>
      <c r="AC15" s="42">
        <v>5.6</v>
      </c>
      <c r="AD15" s="43">
        <v>4.3</v>
      </c>
    </row>
    <row r="16" spans="1:30" ht="16.5" x14ac:dyDescent="0.2">
      <c r="A16" s="44" t="s">
        <v>153</v>
      </c>
      <c r="B16" s="36" t="s">
        <v>165</v>
      </c>
      <c r="C16" s="37">
        <v>13</v>
      </c>
      <c r="D16" s="38">
        <v>7.2</v>
      </c>
      <c r="E16" s="39">
        <v>12.1</v>
      </c>
      <c r="F16" s="40"/>
      <c r="G16" s="41">
        <f t="shared" si="0"/>
        <v>9.65</v>
      </c>
      <c r="I16" s="36" t="s">
        <v>165</v>
      </c>
      <c r="J16" s="37">
        <v>13</v>
      </c>
      <c r="K16" s="38">
        <v>3.4</v>
      </c>
      <c r="L16" s="39">
        <v>5.8</v>
      </c>
      <c r="M16" s="40"/>
      <c r="N16" s="41">
        <f t="shared" si="1"/>
        <v>4.5999999999999996</v>
      </c>
      <c r="P16" s="36">
        <v>30.7</v>
      </c>
      <c r="Q16" s="37">
        <v>13</v>
      </c>
      <c r="R16" s="38">
        <v>0.9</v>
      </c>
      <c r="S16" s="39">
        <v>1.5</v>
      </c>
      <c r="T16" s="40"/>
      <c r="U16" s="41">
        <f t="shared" si="2"/>
        <v>1.2</v>
      </c>
      <c r="W16" s="37">
        <v>13</v>
      </c>
      <c r="X16" s="42">
        <v>1.2</v>
      </c>
      <c r="Y16" s="42">
        <v>5.2</v>
      </c>
      <c r="Z16" s="42">
        <v>6.9</v>
      </c>
      <c r="AA16" s="42">
        <v>20</v>
      </c>
      <c r="AB16" s="42">
        <v>14.7</v>
      </c>
      <c r="AC16" s="42">
        <v>19.899999999999999</v>
      </c>
      <c r="AD16" s="43">
        <v>15.5</v>
      </c>
    </row>
    <row r="17" spans="1:30" ht="15" thickBot="1" x14ac:dyDescent="0.25">
      <c r="A17" s="29"/>
      <c r="B17" s="45" t="s">
        <v>166</v>
      </c>
      <c r="C17" s="46">
        <v>14</v>
      </c>
      <c r="D17" s="47">
        <v>5.9</v>
      </c>
      <c r="E17" s="48">
        <v>9.1999999999999993</v>
      </c>
      <c r="F17" s="49"/>
      <c r="G17" s="50">
        <f t="shared" si="0"/>
        <v>7.55</v>
      </c>
      <c r="I17" s="45" t="s">
        <v>166</v>
      </c>
      <c r="J17" s="46">
        <v>14</v>
      </c>
      <c r="K17" s="47">
        <v>1.7</v>
      </c>
      <c r="L17" s="48">
        <v>2.7</v>
      </c>
      <c r="M17" s="49"/>
      <c r="N17" s="50">
        <f t="shared" si="1"/>
        <v>2.2000000000000002</v>
      </c>
      <c r="P17" s="45">
        <v>31.9</v>
      </c>
      <c r="Q17" s="46">
        <v>14</v>
      </c>
      <c r="R17" s="47">
        <v>5.0999999999999996</v>
      </c>
      <c r="S17" s="48">
        <v>5.3</v>
      </c>
      <c r="T17" s="49"/>
      <c r="U17" s="50">
        <f t="shared" si="2"/>
        <v>5.1999999999999993</v>
      </c>
      <c r="W17" s="46">
        <v>14</v>
      </c>
      <c r="X17" s="51">
        <v>5.1999999999999993</v>
      </c>
      <c r="Y17" s="51">
        <v>3.4</v>
      </c>
      <c r="Z17" s="51">
        <v>2.1</v>
      </c>
      <c r="AA17" s="51">
        <v>2.8</v>
      </c>
      <c r="AB17" s="51">
        <v>3.9</v>
      </c>
      <c r="AC17" s="51">
        <v>3.2</v>
      </c>
      <c r="AD17" s="52">
        <v>5.9</v>
      </c>
    </row>
    <row r="18" spans="1:30" ht="15" thickBot="1" x14ac:dyDescent="0.25"/>
    <row r="19" spans="1:30" ht="15" x14ac:dyDescent="0.25">
      <c r="B19" s="53"/>
      <c r="C19" s="31" t="s">
        <v>139</v>
      </c>
      <c r="D19" s="157" t="s">
        <v>140</v>
      </c>
      <c r="E19" s="158"/>
      <c r="F19" s="159"/>
      <c r="G19" s="32" t="s">
        <v>141</v>
      </c>
      <c r="I19" s="53"/>
      <c r="J19" s="33" t="s">
        <v>142</v>
      </c>
      <c r="K19" s="157" t="s">
        <v>140</v>
      </c>
      <c r="L19" s="158"/>
      <c r="M19" s="159"/>
      <c r="N19" s="32" t="s">
        <v>141</v>
      </c>
      <c r="P19" s="53"/>
      <c r="Q19" s="33" t="s">
        <v>144</v>
      </c>
      <c r="R19" s="157" t="s">
        <v>140</v>
      </c>
      <c r="S19" s="158"/>
      <c r="T19" s="159"/>
      <c r="U19" s="32" t="s">
        <v>141</v>
      </c>
      <c r="W19" s="54" t="s">
        <v>144</v>
      </c>
      <c r="X19" s="38" t="s">
        <v>145</v>
      </c>
      <c r="Y19" s="38" t="s">
        <v>146</v>
      </c>
      <c r="Z19" s="38" t="s">
        <v>147</v>
      </c>
      <c r="AA19" s="38" t="s">
        <v>148</v>
      </c>
      <c r="AB19" s="38" t="s">
        <v>149</v>
      </c>
      <c r="AC19" s="38" t="s">
        <v>150</v>
      </c>
      <c r="AD19" s="38" t="s">
        <v>151</v>
      </c>
    </row>
    <row r="20" spans="1:30" x14ac:dyDescent="0.2">
      <c r="A20" s="29"/>
      <c r="B20" s="36" t="s">
        <v>152</v>
      </c>
      <c r="C20" s="37">
        <v>1</v>
      </c>
      <c r="D20" s="38">
        <v>17.899999999999999</v>
      </c>
      <c r="E20" s="39">
        <v>13.2</v>
      </c>
      <c r="F20" s="40"/>
      <c r="G20" s="41">
        <f>AVERAGE(D20:F20)</f>
        <v>15.549999999999999</v>
      </c>
      <c r="I20" s="36" t="s">
        <v>152</v>
      </c>
      <c r="J20" s="37">
        <v>1</v>
      </c>
      <c r="K20" s="38">
        <v>1.2</v>
      </c>
      <c r="L20" s="39">
        <v>2.1</v>
      </c>
      <c r="M20" s="40"/>
      <c r="N20" s="41">
        <f t="shared" ref="N20:N26" si="3">AVERAGE(K20:M20)</f>
        <v>1.65</v>
      </c>
      <c r="P20" s="36" t="s">
        <v>152</v>
      </c>
      <c r="Q20" s="37">
        <v>1</v>
      </c>
      <c r="R20" s="38">
        <v>1.1000000000000001</v>
      </c>
      <c r="S20" s="39">
        <v>1.2</v>
      </c>
      <c r="T20" s="40"/>
      <c r="U20" s="41">
        <f t="shared" ref="U20:U26" si="4">AVERAGE(R20:T20)</f>
        <v>1.1499999999999999</v>
      </c>
      <c r="W20" s="37">
        <v>1</v>
      </c>
      <c r="X20" s="42">
        <v>1.1499999999999999</v>
      </c>
      <c r="Y20" s="42">
        <v>1.5</v>
      </c>
      <c r="Z20" s="42">
        <v>1.6</v>
      </c>
      <c r="AA20" s="42">
        <v>2.9</v>
      </c>
      <c r="AB20" s="42">
        <v>4.8</v>
      </c>
      <c r="AC20" s="42">
        <v>3.6</v>
      </c>
      <c r="AD20" s="43">
        <v>2.6</v>
      </c>
    </row>
    <row r="21" spans="1:30" x14ac:dyDescent="0.2">
      <c r="A21" s="29"/>
      <c r="B21" s="36" t="s">
        <v>155</v>
      </c>
      <c r="C21" s="37">
        <v>3</v>
      </c>
      <c r="D21" s="38">
        <v>12.8</v>
      </c>
      <c r="E21" s="39">
        <v>9.6</v>
      </c>
      <c r="F21" s="40"/>
      <c r="G21" s="41">
        <f>AVERAGE(D21:F21)</f>
        <v>11.2</v>
      </c>
      <c r="I21" s="36" t="s">
        <v>155</v>
      </c>
      <c r="J21" s="37">
        <v>3</v>
      </c>
      <c r="K21" s="38">
        <v>3.3</v>
      </c>
      <c r="L21" s="39">
        <v>4.3</v>
      </c>
      <c r="M21" s="40"/>
      <c r="N21" s="41">
        <f t="shared" si="3"/>
        <v>3.8</v>
      </c>
      <c r="P21" s="36" t="s">
        <v>155</v>
      </c>
      <c r="Q21" s="37">
        <v>3</v>
      </c>
      <c r="R21" s="38">
        <v>3.3</v>
      </c>
      <c r="S21" s="39">
        <v>0.7</v>
      </c>
      <c r="T21" s="40"/>
      <c r="U21" s="41">
        <f t="shared" si="4"/>
        <v>2</v>
      </c>
      <c r="W21" s="37">
        <v>3</v>
      </c>
      <c r="X21" s="42">
        <v>2</v>
      </c>
      <c r="Y21" s="42">
        <v>5.7</v>
      </c>
      <c r="Z21" s="42">
        <v>2.2000000000000002</v>
      </c>
      <c r="AA21" s="42">
        <v>1.6</v>
      </c>
      <c r="AB21" s="42">
        <v>2.5</v>
      </c>
      <c r="AC21" s="42">
        <v>1.9</v>
      </c>
      <c r="AD21" s="43">
        <v>3.5</v>
      </c>
    </row>
    <row r="22" spans="1:30" x14ac:dyDescent="0.2">
      <c r="A22" s="29"/>
      <c r="B22" s="36" t="s">
        <v>157</v>
      </c>
      <c r="C22" s="37">
        <v>5</v>
      </c>
      <c r="D22" s="38">
        <v>8.6</v>
      </c>
      <c r="E22" s="39">
        <v>6.5</v>
      </c>
      <c r="F22" s="40"/>
      <c r="G22" s="41">
        <f t="shared" ref="G22" si="5">AVERAGE(D22:F22)</f>
        <v>7.55</v>
      </c>
      <c r="I22" s="36" t="s">
        <v>167</v>
      </c>
      <c r="J22" s="37">
        <v>5</v>
      </c>
      <c r="K22" s="38">
        <v>3.9</v>
      </c>
      <c r="L22" s="39">
        <v>3.4</v>
      </c>
      <c r="M22" s="40"/>
      <c r="N22" s="41">
        <f t="shared" si="3"/>
        <v>3.65</v>
      </c>
      <c r="P22" s="36" t="s">
        <v>157</v>
      </c>
      <c r="Q22" s="37">
        <v>5</v>
      </c>
      <c r="R22" s="38">
        <v>6.7</v>
      </c>
      <c r="S22" s="39">
        <v>3.7</v>
      </c>
      <c r="T22" s="40"/>
      <c r="U22" s="41">
        <f t="shared" si="4"/>
        <v>5.2</v>
      </c>
      <c r="W22" s="37">
        <v>5</v>
      </c>
      <c r="X22" s="42">
        <v>5.2</v>
      </c>
      <c r="Y22" s="42">
        <v>0.9</v>
      </c>
      <c r="Z22" s="42">
        <v>1.3</v>
      </c>
      <c r="AA22" s="42">
        <v>6.6</v>
      </c>
      <c r="AB22" s="42">
        <v>0.8</v>
      </c>
      <c r="AC22" s="42">
        <v>4.5999999999999996</v>
      </c>
      <c r="AD22" s="43">
        <v>6.9</v>
      </c>
    </row>
    <row r="23" spans="1:30" x14ac:dyDescent="0.2">
      <c r="A23" s="29"/>
      <c r="B23" s="36" t="s">
        <v>158</v>
      </c>
      <c r="C23" s="37">
        <v>6</v>
      </c>
      <c r="D23" s="38">
        <v>6.9</v>
      </c>
      <c r="E23" s="39">
        <v>10.8</v>
      </c>
      <c r="F23" s="40"/>
      <c r="G23" s="41">
        <f>AVERAGE(D23:F23)</f>
        <v>8.8500000000000014</v>
      </c>
      <c r="I23" s="36" t="s">
        <v>158</v>
      </c>
      <c r="J23" s="37">
        <v>6</v>
      </c>
      <c r="K23" s="38">
        <v>2.9</v>
      </c>
      <c r="L23" s="39">
        <v>0.9</v>
      </c>
      <c r="M23" s="40"/>
      <c r="N23" s="41">
        <f t="shared" si="3"/>
        <v>1.9</v>
      </c>
      <c r="P23" s="36" t="s">
        <v>158</v>
      </c>
      <c r="Q23" s="37">
        <v>6</v>
      </c>
      <c r="R23" s="38">
        <v>3.7</v>
      </c>
      <c r="S23" s="39">
        <v>5.2</v>
      </c>
      <c r="T23" s="40"/>
      <c r="U23" s="41">
        <f t="shared" si="4"/>
        <v>4.45</v>
      </c>
      <c r="W23" s="37">
        <v>6</v>
      </c>
      <c r="X23" s="42">
        <v>4.45</v>
      </c>
      <c r="Y23" s="42">
        <v>7.3</v>
      </c>
      <c r="Z23" s="42">
        <v>2.6</v>
      </c>
      <c r="AA23" s="42">
        <v>1.9</v>
      </c>
      <c r="AB23" s="42">
        <v>5.8</v>
      </c>
      <c r="AC23" s="42">
        <v>5.9</v>
      </c>
      <c r="AD23" s="43">
        <v>5.9</v>
      </c>
    </row>
    <row r="24" spans="1:30" x14ac:dyDescent="0.2">
      <c r="A24" s="29"/>
      <c r="B24" s="36" t="s">
        <v>159</v>
      </c>
      <c r="C24" s="37">
        <v>7</v>
      </c>
      <c r="D24" s="38">
        <v>6.9</v>
      </c>
      <c r="E24" s="39">
        <v>6.8</v>
      </c>
      <c r="F24" s="40"/>
      <c r="G24" s="41">
        <f>AVERAGE(D24:F24)</f>
        <v>6.85</v>
      </c>
      <c r="I24" s="36" t="s">
        <v>159</v>
      </c>
      <c r="J24" s="37">
        <v>7</v>
      </c>
      <c r="K24" s="38">
        <v>1.8</v>
      </c>
      <c r="L24" s="39">
        <v>2.5</v>
      </c>
      <c r="M24" s="40"/>
      <c r="N24" s="41">
        <f t="shared" si="3"/>
        <v>2.15</v>
      </c>
      <c r="P24" s="36" t="s">
        <v>159</v>
      </c>
      <c r="Q24" s="37">
        <v>7</v>
      </c>
      <c r="R24" s="38">
        <v>4.7</v>
      </c>
      <c r="S24" s="39">
        <v>3.2</v>
      </c>
      <c r="T24" s="40"/>
      <c r="U24" s="41">
        <f t="shared" si="4"/>
        <v>3.95</v>
      </c>
      <c r="W24" s="37">
        <v>7</v>
      </c>
      <c r="X24" s="42">
        <v>3.95</v>
      </c>
      <c r="Y24" s="42">
        <v>3.8</v>
      </c>
      <c r="Z24" s="42">
        <v>3.5</v>
      </c>
      <c r="AA24" s="42">
        <v>1.5</v>
      </c>
      <c r="AB24" s="42">
        <v>3.5</v>
      </c>
      <c r="AC24" s="42">
        <v>2.9</v>
      </c>
      <c r="AD24" s="43">
        <v>6.9</v>
      </c>
    </row>
    <row r="25" spans="1:30" x14ac:dyDescent="0.2">
      <c r="A25" s="29"/>
      <c r="B25" s="36" t="s">
        <v>163</v>
      </c>
      <c r="C25" s="37">
        <v>11</v>
      </c>
      <c r="D25" s="38">
        <v>7.3</v>
      </c>
      <c r="E25" s="39">
        <v>8.6999999999999993</v>
      </c>
      <c r="F25" s="40"/>
      <c r="G25" s="41">
        <f>AVERAGE(D25:F25)</f>
        <v>8</v>
      </c>
      <c r="I25" s="36" t="s">
        <v>163</v>
      </c>
      <c r="J25" s="37">
        <v>11</v>
      </c>
      <c r="K25" s="38">
        <v>3.4</v>
      </c>
      <c r="L25" s="39">
        <v>3.2</v>
      </c>
      <c r="M25" s="40"/>
      <c r="N25" s="41">
        <f t="shared" si="3"/>
        <v>3.3</v>
      </c>
      <c r="P25" s="36" t="s">
        <v>163</v>
      </c>
      <c r="Q25" s="37">
        <v>11</v>
      </c>
      <c r="R25" s="38">
        <v>0.7</v>
      </c>
      <c r="S25" s="39">
        <v>1.2</v>
      </c>
      <c r="T25" s="40"/>
      <c r="U25" s="41">
        <f t="shared" si="4"/>
        <v>0.95</v>
      </c>
      <c r="W25" s="37">
        <v>11</v>
      </c>
      <c r="X25" s="42">
        <v>0.95</v>
      </c>
      <c r="Y25" s="42">
        <v>3.1</v>
      </c>
      <c r="Z25" s="42">
        <v>2.5</v>
      </c>
      <c r="AA25" s="42">
        <v>2.9</v>
      </c>
      <c r="AB25" s="42">
        <v>3.8</v>
      </c>
      <c r="AC25" s="42">
        <v>8.9</v>
      </c>
      <c r="AD25" s="43">
        <v>6.1</v>
      </c>
    </row>
    <row r="26" spans="1:30" ht="15" thickBot="1" x14ac:dyDescent="0.25">
      <c r="A26" s="29"/>
      <c r="B26" s="36" t="s">
        <v>166</v>
      </c>
      <c r="C26" s="37">
        <v>14</v>
      </c>
      <c r="D26" s="38">
        <v>5.9</v>
      </c>
      <c r="E26" s="39">
        <v>9.1999999999999993</v>
      </c>
      <c r="F26" s="40"/>
      <c r="G26" s="41">
        <f>AVERAGE(D26:F26)</f>
        <v>7.55</v>
      </c>
      <c r="I26" s="45" t="s">
        <v>166</v>
      </c>
      <c r="J26" s="46">
        <v>14</v>
      </c>
      <c r="K26" s="47">
        <v>1.7</v>
      </c>
      <c r="L26" s="48">
        <v>2.7</v>
      </c>
      <c r="M26" s="49"/>
      <c r="N26" s="50">
        <f t="shared" si="3"/>
        <v>2.2000000000000002</v>
      </c>
      <c r="P26" s="45" t="s">
        <v>166</v>
      </c>
      <c r="Q26" s="46">
        <v>14</v>
      </c>
      <c r="R26" s="47">
        <v>5.0999999999999996</v>
      </c>
      <c r="S26" s="48">
        <v>5.3</v>
      </c>
      <c r="T26" s="49"/>
      <c r="U26" s="50">
        <f t="shared" si="4"/>
        <v>5.1999999999999993</v>
      </c>
      <c r="W26" s="46">
        <v>14</v>
      </c>
      <c r="X26" s="51">
        <v>5.1999999999999993</v>
      </c>
      <c r="Y26" s="51">
        <v>3.4</v>
      </c>
      <c r="Z26" s="51">
        <v>2.1</v>
      </c>
      <c r="AA26" s="51">
        <v>2.8</v>
      </c>
      <c r="AB26" s="51">
        <v>3.9</v>
      </c>
      <c r="AC26" s="51">
        <v>3.2</v>
      </c>
      <c r="AD26" s="52">
        <v>5.9</v>
      </c>
    </row>
    <row r="27" spans="1:30" x14ac:dyDescent="0.2">
      <c r="B27" s="55"/>
      <c r="C27" s="56"/>
      <c r="D27" s="57"/>
      <c r="E27" s="57"/>
      <c r="F27" s="57"/>
      <c r="G27" s="58">
        <f>AVERAGE(G20:G26)</f>
        <v>9.3642857142857139</v>
      </c>
      <c r="I27" s="55"/>
      <c r="J27" s="56"/>
      <c r="K27" s="57"/>
      <c r="L27" s="57"/>
      <c r="M27" s="57"/>
      <c r="N27" s="58">
        <f>AVERAGE(N20:N26)</f>
        <v>2.6642857142857141</v>
      </c>
      <c r="P27" s="55"/>
      <c r="Q27" s="56"/>
      <c r="R27" s="57"/>
      <c r="S27" s="57"/>
      <c r="T27" s="57"/>
      <c r="U27" s="58">
        <f>AVERAGE(U20:U26)</f>
        <v>3.2714285714285714</v>
      </c>
      <c r="W27" s="59" t="s">
        <v>168</v>
      </c>
      <c r="X27" s="58">
        <f t="shared" ref="X27:AD27" si="6">AVERAGE(X20:X26)</f>
        <v>3.2714285714285714</v>
      </c>
      <c r="Y27" s="58">
        <f t="shared" si="6"/>
        <v>3.6714285714285713</v>
      </c>
      <c r="Z27" s="58">
        <f t="shared" si="6"/>
        <v>2.2571428571428571</v>
      </c>
      <c r="AA27" s="58">
        <f t="shared" si="6"/>
        <v>2.8857142857142857</v>
      </c>
      <c r="AB27" s="58">
        <f t="shared" si="6"/>
        <v>3.5857142857142854</v>
      </c>
      <c r="AC27" s="58">
        <f t="shared" si="6"/>
        <v>4.4285714285714279</v>
      </c>
      <c r="AD27" s="58">
        <f t="shared" si="6"/>
        <v>5.3999999999999995</v>
      </c>
    </row>
    <row r="28" spans="1:30" ht="16.5" x14ac:dyDescent="0.2">
      <c r="A28" s="44" t="s">
        <v>153</v>
      </c>
      <c r="B28" s="36" t="s">
        <v>169</v>
      </c>
      <c r="C28" s="37">
        <v>2</v>
      </c>
      <c r="D28" s="38">
        <v>7.3</v>
      </c>
      <c r="E28" s="39">
        <v>7.9</v>
      </c>
      <c r="F28" s="40"/>
      <c r="G28" s="41">
        <f t="shared" ref="G28:G34" si="7">AVERAGE(D28:F28)</f>
        <v>7.6</v>
      </c>
      <c r="I28" s="36" t="s">
        <v>154</v>
      </c>
      <c r="J28" s="37">
        <v>2</v>
      </c>
      <c r="K28" s="38">
        <v>2.1</v>
      </c>
      <c r="L28" s="39">
        <v>1.9</v>
      </c>
      <c r="M28" s="40"/>
      <c r="N28" s="41">
        <f t="shared" ref="N28:N34" si="8">AVERAGE(K28:M28)</f>
        <v>2</v>
      </c>
      <c r="P28" s="36" t="s">
        <v>154</v>
      </c>
      <c r="Q28" s="37">
        <v>2</v>
      </c>
      <c r="R28" s="38">
        <v>1.4</v>
      </c>
      <c r="S28" s="39">
        <v>0.9</v>
      </c>
      <c r="T28" s="40"/>
      <c r="U28" s="41">
        <f t="shared" ref="U28:U34" si="9">AVERAGE(R28:T28)</f>
        <v>1.1499999999999999</v>
      </c>
      <c r="W28" s="37">
        <v>2</v>
      </c>
      <c r="X28" s="42">
        <v>1.1499999999999999</v>
      </c>
      <c r="Y28" s="42">
        <v>2.8</v>
      </c>
      <c r="Z28" s="42">
        <v>11.9</v>
      </c>
      <c r="AA28" s="42">
        <v>10.6</v>
      </c>
      <c r="AB28" s="42">
        <v>6.1</v>
      </c>
      <c r="AC28" s="42">
        <v>5.9</v>
      </c>
      <c r="AD28" s="43">
        <v>3.9</v>
      </c>
    </row>
    <row r="29" spans="1:30" ht="16.5" x14ac:dyDescent="0.2">
      <c r="A29" s="44" t="s">
        <v>170</v>
      </c>
      <c r="B29" s="36" t="s">
        <v>156</v>
      </c>
      <c r="C29" s="37">
        <v>4</v>
      </c>
      <c r="D29" s="38">
        <v>6.2</v>
      </c>
      <c r="E29" s="39">
        <v>11.9</v>
      </c>
      <c r="F29" s="40"/>
      <c r="G29" s="41">
        <f t="shared" si="7"/>
        <v>9.0500000000000007</v>
      </c>
      <c r="I29" s="36" t="s">
        <v>156</v>
      </c>
      <c r="J29" s="37">
        <v>4</v>
      </c>
      <c r="K29" s="38">
        <v>0.9</v>
      </c>
      <c r="L29" s="39">
        <v>1.5</v>
      </c>
      <c r="M29" s="40"/>
      <c r="N29" s="41">
        <f t="shared" si="8"/>
        <v>1.2</v>
      </c>
      <c r="P29" s="36" t="s">
        <v>156</v>
      </c>
      <c r="Q29" s="37">
        <v>4</v>
      </c>
      <c r="R29" s="38">
        <v>3.4</v>
      </c>
      <c r="S29" s="39">
        <v>2.9</v>
      </c>
      <c r="T29" s="40"/>
      <c r="U29" s="41">
        <f t="shared" si="9"/>
        <v>3.15</v>
      </c>
      <c r="W29" s="37">
        <v>4</v>
      </c>
      <c r="X29" s="42">
        <v>3.15</v>
      </c>
      <c r="Y29" s="42">
        <v>15.9</v>
      </c>
      <c r="Z29" s="42">
        <v>20</v>
      </c>
      <c r="AA29" s="42">
        <v>10.4</v>
      </c>
      <c r="AB29" s="42">
        <v>5.2</v>
      </c>
      <c r="AC29" s="42">
        <v>5.6</v>
      </c>
      <c r="AD29" s="43">
        <v>1.8</v>
      </c>
    </row>
    <row r="30" spans="1:30" ht="16.5" x14ac:dyDescent="0.2">
      <c r="A30" s="44" t="s">
        <v>153</v>
      </c>
      <c r="B30" s="36" t="s">
        <v>160</v>
      </c>
      <c r="C30" s="37">
        <v>8</v>
      </c>
      <c r="D30" s="38">
        <v>7.3</v>
      </c>
      <c r="E30" s="39">
        <v>12.2</v>
      </c>
      <c r="F30" s="40"/>
      <c r="G30" s="41">
        <f t="shared" si="7"/>
        <v>9.75</v>
      </c>
      <c r="I30" s="36" t="s">
        <v>160</v>
      </c>
      <c r="J30" s="37">
        <v>8</v>
      </c>
      <c r="K30" s="38">
        <v>2.2999999999999998</v>
      </c>
      <c r="L30" s="39">
        <v>4.5</v>
      </c>
      <c r="M30" s="40"/>
      <c r="N30" s="41">
        <f t="shared" si="8"/>
        <v>3.4</v>
      </c>
      <c r="P30" s="36" t="s">
        <v>160</v>
      </c>
      <c r="Q30" s="37">
        <v>8</v>
      </c>
      <c r="R30" s="38">
        <v>2.7</v>
      </c>
      <c r="S30" s="39">
        <v>6.3</v>
      </c>
      <c r="T30" s="40"/>
      <c r="U30" s="41">
        <f t="shared" si="9"/>
        <v>4.5</v>
      </c>
      <c r="W30" s="37">
        <v>8</v>
      </c>
      <c r="X30" s="42">
        <v>4.5</v>
      </c>
      <c r="Y30" s="42">
        <v>4.9000000000000004</v>
      </c>
      <c r="Z30" s="42">
        <v>6.2</v>
      </c>
      <c r="AA30" s="42">
        <v>8.4</v>
      </c>
      <c r="AB30" s="42">
        <v>9.1</v>
      </c>
      <c r="AC30" s="42">
        <v>2.9</v>
      </c>
      <c r="AD30" s="43">
        <v>7.3</v>
      </c>
    </row>
    <row r="31" spans="1:30" ht="16.5" x14ac:dyDescent="0.2">
      <c r="A31" s="44" t="s">
        <v>153</v>
      </c>
      <c r="B31" s="36" t="s">
        <v>161</v>
      </c>
      <c r="C31" s="37">
        <v>9</v>
      </c>
      <c r="D31" s="38">
        <v>6.9</v>
      </c>
      <c r="E31" s="39">
        <v>7.3</v>
      </c>
      <c r="F31" s="40"/>
      <c r="G31" s="41">
        <f t="shared" si="7"/>
        <v>7.1</v>
      </c>
      <c r="I31" s="36" t="s">
        <v>161</v>
      </c>
      <c r="J31" s="37">
        <v>9</v>
      </c>
      <c r="K31" s="38">
        <v>1.7</v>
      </c>
      <c r="L31" s="39">
        <v>0.9</v>
      </c>
      <c r="M31" s="40"/>
      <c r="N31" s="41">
        <f t="shared" si="8"/>
        <v>1.3</v>
      </c>
      <c r="P31" s="36" t="s">
        <v>161</v>
      </c>
      <c r="Q31" s="37">
        <v>9</v>
      </c>
      <c r="R31" s="38">
        <v>6.5</v>
      </c>
      <c r="S31" s="39">
        <v>3.7</v>
      </c>
      <c r="T31" s="40"/>
      <c r="U31" s="41">
        <f t="shared" si="9"/>
        <v>5.0999999999999996</v>
      </c>
      <c r="W31" s="37">
        <v>9</v>
      </c>
      <c r="X31" s="42">
        <v>5.0999999999999996</v>
      </c>
      <c r="Y31" s="42">
        <v>5.8</v>
      </c>
      <c r="Z31" s="42">
        <v>6.3</v>
      </c>
      <c r="AA31" s="42">
        <v>18.3</v>
      </c>
      <c r="AB31" s="42">
        <v>5.9</v>
      </c>
      <c r="AC31" s="42">
        <v>12.2</v>
      </c>
      <c r="AD31" s="43">
        <v>3.3</v>
      </c>
    </row>
    <row r="32" spans="1:30" ht="16.5" x14ac:dyDescent="0.2">
      <c r="A32" s="44" t="s">
        <v>153</v>
      </c>
      <c r="B32" s="36" t="s">
        <v>162</v>
      </c>
      <c r="C32" s="37">
        <v>10</v>
      </c>
      <c r="D32" s="38">
        <v>7.9</v>
      </c>
      <c r="E32" s="39">
        <v>5.9</v>
      </c>
      <c r="F32" s="40"/>
      <c r="G32" s="41">
        <f t="shared" si="7"/>
        <v>6.9</v>
      </c>
      <c r="I32" s="36" t="s">
        <v>162</v>
      </c>
      <c r="J32" s="37">
        <v>10</v>
      </c>
      <c r="K32" s="38">
        <v>1.9</v>
      </c>
      <c r="L32" s="39">
        <v>6.9</v>
      </c>
      <c r="M32" s="40"/>
      <c r="N32" s="41">
        <f t="shared" si="8"/>
        <v>4.4000000000000004</v>
      </c>
      <c r="P32" s="36" t="s">
        <v>162</v>
      </c>
      <c r="Q32" s="37">
        <v>10</v>
      </c>
      <c r="R32" s="38">
        <v>6.9</v>
      </c>
      <c r="S32" s="39">
        <v>5.6</v>
      </c>
      <c r="T32" s="40"/>
      <c r="U32" s="41">
        <f t="shared" si="9"/>
        <v>6.25</v>
      </c>
      <c r="W32" s="37">
        <v>10</v>
      </c>
      <c r="X32" s="42">
        <v>6.25</v>
      </c>
      <c r="Y32" s="42">
        <v>6.1</v>
      </c>
      <c r="Z32" s="42">
        <v>7.9</v>
      </c>
      <c r="AA32" s="42">
        <v>18.899999999999999</v>
      </c>
      <c r="AB32" s="42">
        <v>9.8000000000000007</v>
      </c>
      <c r="AC32" s="42">
        <v>2.5</v>
      </c>
      <c r="AD32" s="43">
        <v>5.9</v>
      </c>
    </row>
    <row r="33" spans="1:30" ht="16.5" x14ac:dyDescent="0.2">
      <c r="A33" s="44" t="s">
        <v>153</v>
      </c>
      <c r="B33" s="36" t="s">
        <v>164</v>
      </c>
      <c r="C33" s="37">
        <v>12</v>
      </c>
      <c r="D33" s="38">
        <v>9.3000000000000007</v>
      </c>
      <c r="E33" s="39">
        <v>12.9</v>
      </c>
      <c r="F33" s="40"/>
      <c r="G33" s="41">
        <f t="shared" si="7"/>
        <v>11.100000000000001</v>
      </c>
      <c r="I33" s="36" t="s">
        <v>171</v>
      </c>
      <c r="J33" s="37">
        <v>12</v>
      </c>
      <c r="K33" s="38">
        <v>3.4</v>
      </c>
      <c r="L33" s="39">
        <v>4.7</v>
      </c>
      <c r="M33" s="40"/>
      <c r="N33" s="41">
        <f t="shared" si="8"/>
        <v>4.05</v>
      </c>
      <c r="P33" s="36" t="s">
        <v>171</v>
      </c>
      <c r="Q33" s="37">
        <v>12</v>
      </c>
      <c r="R33" s="38">
        <v>4.5</v>
      </c>
      <c r="S33" s="39">
        <v>4.7</v>
      </c>
      <c r="T33" s="40"/>
      <c r="U33" s="41">
        <f t="shared" si="9"/>
        <v>4.5999999999999996</v>
      </c>
      <c r="W33" s="37">
        <v>12</v>
      </c>
      <c r="X33" s="42">
        <v>4.5999999999999996</v>
      </c>
      <c r="Y33" s="42">
        <v>4.8</v>
      </c>
      <c r="Z33" s="42">
        <v>12.9</v>
      </c>
      <c r="AA33" s="42">
        <v>9.6</v>
      </c>
      <c r="AB33" s="42">
        <v>15.8</v>
      </c>
      <c r="AC33" s="42">
        <v>5.6</v>
      </c>
      <c r="AD33" s="43">
        <v>4.3</v>
      </c>
    </row>
    <row r="34" spans="1:30" ht="17.25" thickBot="1" x14ac:dyDescent="0.25">
      <c r="A34" s="44" t="s">
        <v>153</v>
      </c>
      <c r="B34" s="45" t="s">
        <v>165</v>
      </c>
      <c r="C34" s="46">
        <v>13</v>
      </c>
      <c r="D34" s="47">
        <v>7.2</v>
      </c>
      <c r="E34" s="48">
        <v>12.1</v>
      </c>
      <c r="F34" s="49"/>
      <c r="G34" s="50">
        <f t="shared" si="7"/>
        <v>9.65</v>
      </c>
      <c r="I34" s="36" t="s">
        <v>165</v>
      </c>
      <c r="J34" s="37">
        <v>13</v>
      </c>
      <c r="K34" s="38">
        <v>3.4</v>
      </c>
      <c r="L34" s="39">
        <v>5.8</v>
      </c>
      <c r="M34" s="40"/>
      <c r="N34" s="41">
        <f t="shared" si="8"/>
        <v>4.5999999999999996</v>
      </c>
      <c r="P34" s="36" t="s">
        <v>165</v>
      </c>
      <c r="Q34" s="37">
        <v>13</v>
      </c>
      <c r="R34" s="38">
        <v>0.9</v>
      </c>
      <c r="S34" s="39">
        <v>1.5</v>
      </c>
      <c r="T34" s="40"/>
      <c r="U34" s="41">
        <f t="shared" si="9"/>
        <v>1.2</v>
      </c>
      <c r="W34" s="37">
        <v>13</v>
      </c>
      <c r="X34" s="42">
        <v>1.2</v>
      </c>
      <c r="Y34" s="42">
        <v>5.2</v>
      </c>
      <c r="Z34" s="42">
        <v>6.9</v>
      </c>
      <c r="AA34" s="42">
        <v>20</v>
      </c>
      <c r="AB34" s="42">
        <v>14.7</v>
      </c>
      <c r="AC34" s="42">
        <v>19.899999999999999</v>
      </c>
      <c r="AD34" s="43">
        <v>15.5</v>
      </c>
    </row>
    <row r="35" spans="1:30" x14ac:dyDescent="0.2">
      <c r="G35" s="60">
        <f>AVERAGE(G28:G34)</f>
        <v>8.7357142857142858</v>
      </c>
      <c r="N35" s="60">
        <f>AVERAGE(N28:N34)</f>
        <v>2.9928571428571433</v>
      </c>
      <c r="U35" s="61">
        <f>AVERAGE(U28:U34)</f>
        <v>3.7071428571428569</v>
      </c>
      <c r="W35" s="62"/>
      <c r="X35" s="61">
        <f t="shared" ref="X35:AD35" si="10">AVERAGE(X28:X34)</f>
        <v>3.7071428571428569</v>
      </c>
      <c r="Y35" s="61">
        <f t="shared" si="10"/>
        <v>6.5</v>
      </c>
      <c r="Z35" s="61">
        <f t="shared" si="10"/>
        <v>10.3</v>
      </c>
      <c r="AA35" s="61">
        <f t="shared" si="10"/>
        <v>13.742857142857142</v>
      </c>
      <c r="AB35" s="61">
        <f t="shared" si="10"/>
        <v>9.5142857142857142</v>
      </c>
      <c r="AC35" s="61">
        <f t="shared" si="10"/>
        <v>7.8</v>
      </c>
      <c r="AD35" s="61">
        <f t="shared" si="10"/>
        <v>6</v>
      </c>
    </row>
  </sheetData>
  <mergeCells count="6">
    <mergeCell ref="D3:F3"/>
    <mergeCell ref="K3:M3"/>
    <mergeCell ref="R3:T3"/>
    <mergeCell ref="D19:F19"/>
    <mergeCell ref="K19:M19"/>
    <mergeCell ref="R19:T19"/>
  </mergeCells>
  <phoneticPr fontId="3" type="noConversion"/>
  <pageMargins left="0.69930555555555596" right="0.69930555555555596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R56"/>
  <sheetViews>
    <sheetView workbookViewId="0">
      <selection activeCell="AD36" sqref="AD36"/>
    </sheetView>
  </sheetViews>
  <sheetFormatPr defaultColWidth="9" defaultRowHeight="14.25" x14ac:dyDescent="0.2"/>
  <cols>
    <col min="1" max="1" width="22.5" style="23" customWidth="1"/>
    <col min="2" max="2" width="10.625" style="23" customWidth="1"/>
    <col min="3" max="3" width="9" style="88"/>
    <col min="4" max="4" width="11.875" style="88" customWidth="1"/>
    <col min="5" max="5" width="9" style="88"/>
    <col min="6" max="6" width="10.875" style="88" customWidth="1"/>
    <col min="7" max="7" width="9" style="87"/>
    <col min="8" max="8" width="9" style="88"/>
    <col min="9" max="9" width="9.5" style="23" customWidth="1"/>
    <col min="10" max="10" width="9" style="88"/>
    <col min="11" max="11" width="9.25" style="88" customWidth="1"/>
    <col min="12" max="12" width="9" style="88"/>
    <col min="13" max="13" width="9" style="88" customWidth="1"/>
    <col min="14" max="14" width="9" style="87"/>
    <col min="15" max="15" width="9" style="88"/>
    <col min="16" max="16" width="8.875" style="23" customWidth="1"/>
    <col min="17" max="17" width="9" style="88"/>
    <col min="18" max="18" width="9.25" style="88" customWidth="1"/>
    <col min="19" max="19" width="9" style="88"/>
    <col min="20" max="20" width="9" style="88" customWidth="1"/>
    <col min="21" max="21" width="9" style="87"/>
    <col min="22" max="22" width="9" style="88"/>
    <col min="23" max="23" width="9.5" style="23" customWidth="1"/>
    <col min="24" max="24" width="9" style="88"/>
    <col min="25" max="25" width="9.25" style="88" customWidth="1"/>
    <col min="26" max="26" width="9" style="88"/>
    <col min="27" max="27" width="9" style="88" customWidth="1"/>
    <col min="28" max="28" width="9" style="87"/>
    <col min="29" max="30" width="9" style="88"/>
    <col min="31" max="31" width="11.125" style="88" customWidth="1"/>
    <col min="32" max="32" width="9" style="88"/>
    <col min="33" max="33" width="11" style="88" customWidth="1"/>
    <col min="34" max="34" width="9" style="88"/>
    <col min="35" max="35" width="11.375" style="88" customWidth="1"/>
    <col min="36" max="36" width="9" style="88"/>
    <col min="37" max="37" width="10.625" style="88" customWidth="1"/>
    <col min="38" max="16384" width="9" style="88"/>
  </cols>
  <sheetData>
    <row r="1" spans="1:42" s="23" customFormat="1" x14ac:dyDescent="0.2">
      <c r="B1" s="24">
        <v>20190107</v>
      </c>
      <c r="C1" s="25" t="s">
        <v>134</v>
      </c>
      <c r="E1" s="63"/>
      <c r="F1" s="63"/>
      <c r="G1" s="64"/>
      <c r="I1" s="24">
        <v>20190108</v>
      </c>
      <c r="J1" s="25" t="s">
        <v>134</v>
      </c>
      <c r="L1" s="63"/>
      <c r="M1" s="63"/>
      <c r="N1" s="64"/>
      <c r="P1" s="24">
        <v>20190114</v>
      </c>
      <c r="Q1" s="25" t="s">
        <v>134</v>
      </c>
      <c r="S1" s="63"/>
      <c r="T1" s="63"/>
      <c r="U1" s="64"/>
      <c r="W1" s="24">
        <v>20190121</v>
      </c>
      <c r="X1" s="25" t="s">
        <v>134</v>
      </c>
      <c r="Z1" s="63"/>
      <c r="AA1" s="63"/>
      <c r="AB1" s="64"/>
      <c r="AC1" s="24">
        <v>20190121</v>
      </c>
      <c r="AD1" s="25" t="s">
        <v>134</v>
      </c>
    </row>
    <row r="2" spans="1:42" s="23" customFormat="1" ht="15.75" thickBot="1" x14ac:dyDescent="0.3">
      <c r="B2" s="26"/>
      <c r="C2" s="29"/>
      <c r="D2" s="27" t="s">
        <v>172</v>
      </c>
      <c r="E2" s="65"/>
      <c r="F2" s="65"/>
      <c r="G2" s="64"/>
      <c r="I2" s="26"/>
      <c r="J2" s="29"/>
      <c r="K2" s="27" t="s">
        <v>172</v>
      </c>
      <c r="L2" s="65"/>
      <c r="M2" s="65"/>
      <c r="N2" s="64"/>
      <c r="P2" s="26"/>
      <c r="Q2" s="29"/>
      <c r="R2" s="27" t="s">
        <v>172</v>
      </c>
      <c r="S2" s="65"/>
      <c r="T2" s="65"/>
      <c r="U2" s="64"/>
      <c r="W2" s="26"/>
      <c r="X2" s="29"/>
      <c r="Y2" s="27" t="s">
        <v>172</v>
      </c>
      <c r="Z2" s="65"/>
      <c r="AA2" s="65"/>
      <c r="AB2" s="64"/>
      <c r="AD2" s="29"/>
      <c r="AE2" s="27" t="s">
        <v>172</v>
      </c>
      <c r="AG2" s="66" t="s">
        <v>173</v>
      </c>
    </row>
    <row r="3" spans="1:42" s="23" customFormat="1" ht="15" x14ac:dyDescent="0.25">
      <c r="A3" s="29"/>
      <c r="B3" s="30" t="s">
        <v>138</v>
      </c>
      <c r="C3" s="67" t="s">
        <v>174</v>
      </c>
      <c r="D3" s="68" t="s">
        <v>175</v>
      </c>
      <c r="E3" s="69" t="s">
        <v>176</v>
      </c>
      <c r="F3" s="68" t="s">
        <v>175</v>
      </c>
      <c r="G3" s="69" t="s">
        <v>176</v>
      </c>
      <c r="I3" s="30" t="s">
        <v>138</v>
      </c>
      <c r="J3" s="70" t="s">
        <v>177</v>
      </c>
      <c r="K3" s="68" t="s">
        <v>175</v>
      </c>
      <c r="L3" s="69" t="s">
        <v>176</v>
      </c>
      <c r="M3" s="68" t="s">
        <v>175</v>
      </c>
      <c r="N3" s="69" t="s">
        <v>176</v>
      </c>
      <c r="P3" s="30" t="s">
        <v>138</v>
      </c>
      <c r="Q3" s="70" t="s">
        <v>144</v>
      </c>
      <c r="R3" s="68" t="s">
        <v>175</v>
      </c>
      <c r="S3" s="69" t="s">
        <v>176</v>
      </c>
      <c r="T3" s="68" t="s">
        <v>175</v>
      </c>
      <c r="U3" s="69" t="s">
        <v>176</v>
      </c>
      <c r="W3" s="30" t="s">
        <v>178</v>
      </c>
      <c r="X3" s="70" t="s">
        <v>179</v>
      </c>
      <c r="Y3" s="68" t="s">
        <v>175</v>
      </c>
      <c r="Z3" s="69" t="s">
        <v>176</v>
      </c>
      <c r="AA3" s="68" t="s">
        <v>175</v>
      </c>
      <c r="AB3" s="69" t="s">
        <v>176</v>
      </c>
      <c r="AD3" s="71" t="s">
        <v>179</v>
      </c>
      <c r="AE3" s="68" t="s">
        <v>175</v>
      </c>
      <c r="AF3" s="72" t="s">
        <v>180</v>
      </c>
      <c r="AG3" s="68" t="s">
        <v>175</v>
      </c>
      <c r="AH3" s="72" t="s">
        <v>181</v>
      </c>
      <c r="AI3" s="68" t="s">
        <v>175</v>
      </c>
      <c r="AJ3" s="72" t="s">
        <v>182</v>
      </c>
      <c r="AK3" s="68" t="s">
        <v>175</v>
      </c>
      <c r="AL3" s="72" t="s">
        <v>183</v>
      </c>
      <c r="AM3" s="68" t="s">
        <v>175</v>
      </c>
      <c r="AN3" s="72" t="s">
        <v>150</v>
      </c>
      <c r="AO3" s="68" t="s">
        <v>175</v>
      </c>
      <c r="AP3" s="69" t="s">
        <v>151</v>
      </c>
    </row>
    <row r="4" spans="1:42" s="23" customFormat="1" x14ac:dyDescent="0.2">
      <c r="A4" s="29"/>
      <c r="B4" s="36" t="s">
        <v>184</v>
      </c>
      <c r="C4" s="73">
        <v>1</v>
      </c>
      <c r="D4" s="74" t="s">
        <v>185</v>
      </c>
      <c r="E4" s="75">
        <v>0.83099999999999996</v>
      </c>
      <c r="F4" s="74" t="s">
        <v>186</v>
      </c>
      <c r="G4" s="75">
        <v>0.94899999999999995</v>
      </c>
      <c r="I4" s="36" t="s">
        <v>152</v>
      </c>
      <c r="J4" s="73">
        <v>1</v>
      </c>
      <c r="K4" s="74" t="s">
        <v>187</v>
      </c>
      <c r="L4" s="75">
        <v>0.182</v>
      </c>
      <c r="M4" s="74" t="s">
        <v>188</v>
      </c>
      <c r="N4" s="75">
        <v>0.35599999999999998</v>
      </c>
      <c r="P4" s="36" t="s">
        <v>152</v>
      </c>
      <c r="Q4" s="73">
        <v>1</v>
      </c>
      <c r="R4" s="74" t="s">
        <v>189</v>
      </c>
      <c r="S4" s="75">
        <v>0.28299999999999997</v>
      </c>
      <c r="T4" s="74" t="s">
        <v>190</v>
      </c>
      <c r="U4" s="75">
        <v>0.157</v>
      </c>
      <c r="W4" s="36">
        <v>28.6</v>
      </c>
      <c r="X4" s="73">
        <v>1</v>
      </c>
      <c r="Y4" s="74" t="s">
        <v>191</v>
      </c>
      <c r="Z4" s="75">
        <v>9.9000000000000005E-2</v>
      </c>
      <c r="AA4" s="74" t="s">
        <v>188</v>
      </c>
      <c r="AB4" s="75">
        <v>0.35599999999999998</v>
      </c>
      <c r="AD4" s="76">
        <v>1</v>
      </c>
      <c r="AE4" s="74" t="s">
        <v>192</v>
      </c>
      <c r="AF4" s="77">
        <v>0.22500000000000001</v>
      </c>
      <c r="AG4" s="74" t="s">
        <v>189</v>
      </c>
      <c r="AH4" s="77">
        <v>0.28299999999999997</v>
      </c>
      <c r="AI4" s="74" t="s">
        <v>188</v>
      </c>
      <c r="AJ4" s="77">
        <v>0.35599999999999998</v>
      </c>
      <c r="AK4" s="74" t="s">
        <v>190</v>
      </c>
      <c r="AL4" s="77">
        <v>0.157</v>
      </c>
      <c r="AM4" s="74" t="s">
        <v>191</v>
      </c>
      <c r="AN4" s="77">
        <v>9.9000000000000005E-2</v>
      </c>
      <c r="AO4" s="74" t="s">
        <v>193</v>
      </c>
      <c r="AP4" s="75">
        <v>0.377</v>
      </c>
    </row>
    <row r="5" spans="1:42" s="23" customFormat="1" ht="16.5" x14ac:dyDescent="0.2">
      <c r="A5" s="44" t="s">
        <v>153</v>
      </c>
      <c r="B5" s="36" t="s">
        <v>154</v>
      </c>
      <c r="C5" s="73">
        <v>2</v>
      </c>
      <c r="D5" s="74" t="s">
        <v>194</v>
      </c>
      <c r="E5" s="75">
        <v>1.103</v>
      </c>
      <c r="F5" s="74" t="s">
        <v>195</v>
      </c>
      <c r="G5" s="75">
        <v>0.59</v>
      </c>
      <c r="I5" s="36" t="s">
        <v>196</v>
      </c>
      <c r="J5" s="73">
        <v>2</v>
      </c>
      <c r="K5" s="74" t="s">
        <v>189</v>
      </c>
      <c r="L5" s="75">
        <v>0.28299999999999997</v>
      </c>
      <c r="M5" s="74" t="s">
        <v>191</v>
      </c>
      <c r="N5" s="75">
        <v>9.9000000000000005E-2</v>
      </c>
      <c r="P5" s="36" t="s">
        <v>154</v>
      </c>
      <c r="Q5" s="73">
        <v>2</v>
      </c>
      <c r="R5" s="74" t="s">
        <v>189</v>
      </c>
      <c r="S5" s="75">
        <v>0.28299999999999997</v>
      </c>
      <c r="T5" s="74" t="s">
        <v>197</v>
      </c>
      <c r="U5" s="75">
        <v>0.125</v>
      </c>
      <c r="W5" s="36">
        <v>28.4</v>
      </c>
      <c r="X5" s="73">
        <v>2</v>
      </c>
      <c r="Y5" s="74" t="s">
        <v>189</v>
      </c>
      <c r="Z5" s="75">
        <v>0.28299999999999997</v>
      </c>
      <c r="AA5" s="74" t="s">
        <v>198</v>
      </c>
      <c r="AB5" s="75">
        <v>0.125</v>
      </c>
      <c r="AD5" s="76">
        <v>2</v>
      </c>
      <c r="AE5" s="74" t="s">
        <v>199</v>
      </c>
      <c r="AF5" s="77">
        <v>0.59299999999999997</v>
      </c>
      <c r="AG5" s="74" t="s">
        <v>200</v>
      </c>
      <c r="AH5" s="77">
        <v>0.73099999999999998</v>
      </c>
      <c r="AI5" s="74" t="s">
        <v>201</v>
      </c>
      <c r="AJ5" s="77">
        <v>0.84299999999999997</v>
      </c>
      <c r="AK5" s="74" t="s">
        <v>202</v>
      </c>
      <c r="AL5" s="77">
        <v>0.30599999999999999</v>
      </c>
      <c r="AM5" s="74" t="s">
        <v>189</v>
      </c>
      <c r="AN5" s="77">
        <v>0.28299999999999997</v>
      </c>
      <c r="AO5" s="74" t="s">
        <v>198</v>
      </c>
      <c r="AP5" s="75">
        <v>0.125</v>
      </c>
    </row>
    <row r="6" spans="1:42" s="23" customFormat="1" x14ac:dyDescent="0.2">
      <c r="A6" s="29"/>
      <c r="B6" s="36" t="s">
        <v>155</v>
      </c>
      <c r="C6" s="73">
        <v>3</v>
      </c>
      <c r="D6" s="74" t="s">
        <v>186</v>
      </c>
      <c r="E6" s="75">
        <v>0.94899999999999995</v>
      </c>
      <c r="F6" s="74" t="s">
        <v>194</v>
      </c>
      <c r="G6" s="75">
        <v>1.103</v>
      </c>
      <c r="I6" s="36" t="s">
        <v>155</v>
      </c>
      <c r="J6" s="73">
        <v>3</v>
      </c>
      <c r="K6" s="74" t="s">
        <v>203</v>
      </c>
      <c r="L6" s="75">
        <v>0.40600000000000003</v>
      </c>
      <c r="M6" s="74" t="s">
        <v>190</v>
      </c>
      <c r="N6" s="75">
        <v>0.157</v>
      </c>
      <c r="P6" s="36" t="s">
        <v>155</v>
      </c>
      <c r="Q6" s="73">
        <v>3</v>
      </c>
      <c r="R6" s="74" t="s">
        <v>197</v>
      </c>
      <c r="S6" s="75">
        <v>0.125</v>
      </c>
      <c r="T6" s="74" t="s">
        <v>204</v>
      </c>
      <c r="U6" s="75">
        <v>0.22500000000000001</v>
      </c>
      <c r="W6" s="36">
        <v>27.9</v>
      </c>
      <c r="X6" s="73">
        <v>3</v>
      </c>
      <c r="Y6" s="74" t="s">
        <v>190</v>
      </c>
      <c r="Z6" s="75">
        <v>0.157</v>
      </c>
      <c r="AA6" s="74" t="s">
        <v>192</v>
      </c>
      <c r="AB6" s="75">
        <v>0.22500000000000001</v>
      </c>
      <c r="AD6" s="76">
        <v>3</v>
      </c>
      <c r="AE6" s="74" t="s">
        <v>190</v>
      </c>
      <c r="AF6" s="77">
        <v>0.157</v>
      </c>
      <c r="AG6" s="74" t="s">
        <v>192</v>
      </c>
      <c r="AH6" s="77">
        <v>0.22500000000000001</v>
      </c>
      <c r="AI6" s="74" t="s">
        <v>190</v>
      </c>
      <c r="AJ6" s="77">
        <v>0.157</v>
      </c>
      <c r="AK6" s="74" t="s">
        <v>188</v>
      </c>
      <c r="AL6" s="77">
        <v>0.35599999999999998</v>
      </c>
      <c r="AM6" s="74" t="s">
        <v>189</v>
      </c>
      <c r="AN6" s="77">
        <v>0.28299999999999997</v>
      </c>
      <c r="AO6" s="74" t="s">
        <v>202</v>
      </c>
      <c r="AP6" s="75">
        <v>0.30599999999999999</v>
      </c>
    </row>
    <row r="7" spans="1:42" s="23" customFormat="1" ht="16.5" x14ac:dyDescent="0.2">
      <c r="A7" s="44" t="s">
        <v>153</v>
      </c>
      <c r="B7" s="36" t="s">
        <v>156</v>
      </c>
      <c r="C7" s="73">
        <v>4</v>
      </c>
      <c r="D7" s="74" t="s">
        <v>186</v>
      </c>
      <c r="E7" s="75">
        <v>0.94899999999999995</v>
      </c>
      <c r="F7" s="74" t="s">
        <v>201</v>
      </c>
      <c r="G7" s="75">
        <v>0.84299999999999997</v>
      </c>
      <c r="I7" s="36" t="s">
        <v>156</v>
      </c>
      <c r="J7" s="73">
        <v>4</v>
      </c>
      <c r="K7" s="74" t="s">
        <v>205</v>
      </c>
      <c r="L7" s="75">
        <v>0.26600000000000001</v>
      </c>
      <c r="M7" s="74" t="s">
        <v>192</v>
      </c>
      <c r="N7" s="75">
        <v>0.22500000000000001</v>
      </c>
      <c r="P7" s="36" t="s">
        <v>156</v>
      </c>
      <c r="Q7" s="73">
        <v>4</v>
      </c>
      <c r="R7" s="74" t="s">
        <v>204</v>
      </c>
      <c r="S7" s="75">
        <v>0.22500000000000001</v>
      </c>
      <c r="T7" s="74" t="s">
        <v>189</v>
      </c>
      <c r="U7" s="75">
        <v>0.28299999999999997</v>
      </c>
      <c r="W7" s="36">
        <v>28.7</v>
      </c>
      <c r="X7" s="73">
        <v>4</v>
      </c>
      <c r="Y7" s="74" t="s">
        <v>206</v>
      </c>
      <c r="Z7" s="75">
        <v>0.221</v>
      </c>
      <c r="AA7" s="74" t="s">
        <v>190</v>
      </c>
      <c r="AB7" s="75">
        <v>0.157</v>
      </c>
      <c r="AD7" s="76">
        <v>4</v>
      </c>
      <c r="AE7" s="74" t="s">
        <v>195</v>
      </c>
      <c r="AF7" s="77">
        <v>0.59</v>
      </c>
      <c r="AG7" s="74" t="s">
        <v>207</v>
      </c>
      <c r="AH7" s="77">
        <v>1.425</v>
      </c>
      <c r="AI7" s="74" t="s">
        <v>208</v>
      </c>
      <c r="AJ7" s="77">
        <v>0.77400000000000002</v>
      </c>
      <c r="AK7" s="74" t="s">
        <v>209</v>
      </c>
      <c r="AL7" s="77">
        <v>0.54300000000000004</v>
      </c>
      <c r="AM7" s="74" t="s">
        <v>190</v>
      </c>
      <c r="AN7" s="77">
        <v>0.157</v>
      </c>
      <c r="AO7" s="74" t="s">
        <v>206</v>
      </c>
      <c r="AP7" s="75">
        <v>0.221</v>
      </c>
    </row>
    <row r="8" spans="1:42" s="23" customFormat="1" x14ac:dyDescent="0.2">
      <c r="A8" s="29"/>
      <c r="B8" s="36" t="s">
        <v>157</v>
      </c>
      <c r="C8" s="73">
        <v>5</v>
      </c>
      <c r="D8" s="74" t="s">
        <v>186</v>
      </c>
      <c r="E8" s="75">
        <v>0.94899999999999995</v>
      </c>
      <c r="F8" s="74" t="s">
        <v>201</v>
      </c>
      <c r="G8" s="75">
        <v>0.84299999999999997</v>
      </c>
      <c r="I8" s="36" t="s">
        <v>157</v>
      </c>
      <c r="J8" s="73">
        <v>5</v>
      </c>
      <c r="K8" s="74" t="s">
        <v>210</v>
      </c>
      <c r="L8" s="75">
        <v>0.40600000000000003</v>
      </c>
      <c r="M8" s="74" t="s">
        <v>206</v>
      </c>
      <c r="N8" s="75">
        <v>0.221</v>
      </c>
      <c r="P8" s="36" t="s">
        <v>157</v>
      </c>
      <c r="Q8" s="73">
        <v>5</v>
      </c>
      <c r="R8" s="74" t="s">
        <v>202</v>
      </c>
      <c r="S8" s="75">
        <v>0.30599999999999999</v>
      </c>
      <c r="T8" s="74" t="s">
        <v>205</v>
      </c>
      <c r="U8" s="75">
        <v>0.25600000000000001</v>
      </c>
      <c r="W8" s="36">
        <v>29.3</v>
      </c>
      <c r="X8" s="73">
        <v>5</v>
      </c>
      <c r="Y8" s="74" t="s">
        <v>203</v>
      </c>
      <c r="Z8" s="75">
        <v>0.40600000000000003</v>
      </c>
      <c r="AA8" s="74" t="s">
        <v>190</v>
      </c>
      <c r="AB8" s="75">
        <v>0.157</v>
      </c>
      <c r="AD8" s="76">
        <v>5</v>
      </c>
      <c r="AE8" s="74" t="s">
        <v>211</v>
      </c>
      <c r="AF8" s="77">
        <v>0.35399999999999998</v>
      </c>
      <c r="AG8" s="74" t="s">
        <v>197</v>
      </c>
      <c r="AH8" s="77">
        <v>0.125</v>
      </c>
      <c r="AI8" s="74" t="s">
        <v>212</v>
      </c>
      <c r="AJ8" s="77">
        <v>0.221</v>
      </c>
      <c r="AK8" s="74" t="s">
        <v>206</v>
      </c>
      <c r="AL8" s="77">
        <v>0.221</v>
      </c>
      <c r="AM8" s="74" t="s">
        <v>188</v>
      </c>
      <c r="AN8" s="77">
        <v>0.35599999999999998</v>
      </c>
      <c r="AO8" s="74" t="s">
        <v>190</v>
      </c>
      <c r="AP8" s="75">
        <v>0.157</v>
      </c>
    </row>
    <row r="9" spans="1:42" s="23" customFormat="1" x14ac:dyDescent="0.2">
      <c r="A9" s="29"/>
      <c r="B9" s="36" t="s">
        <v>158</v>
      </c>
      <c r="C9" s="73">
        <v>6</v>
      </c>
      <c r="D9" s="74" t="s">
        <v>213</v>
      </c>
      <c r="E9" s="75">
        <v>0.85099999999999998</v>
      </c>
      <c r="F9" s="74" t="s">
        <v>208</v>
      </c>
      <c r="G9" s="75">
        <v>0.77400000000000002</v>
      </c>
      <c r="I9" s="36" t="s">
        <v>158</v>
      </c>
      <c r="J9" s="73">
        <v>6</v>
      </c>
      <c r="K9" s="74" t="s">
        <v>190</v>
      </c>
      <c r="L9" s="75">
        <v>0.157</v>
      </c>
      <c r="M9" s="74" t="s">
        <v>189</v>
      </c>
      <c r="N9" s="75">
        <v>0.28299999999999997</v>
      </c>
      <c r="P9" s="36" t="s">
        <v>158</v>
      </c>
      <c r="Q9" s="73">
        <v>6</v>
      </c>
      <c r="R9" s="74" t="s">
        <v>214</v>
      </c>
      <c r="S9" s="75">
        <v>0.30599999999999999</v>
      </c>
      <c r="T9" s="74" t="s">
        <v>189</v>
      </c>
      <c r="U9" s="75">
        <v>0.28299999999999997</v>
      </c>
      <c r="W9" s="36">
        <v>30.3</v>
      </c>
      <c r="X9" s="73">
        <v>6</v>
      </c>
      <c r="Y9" s="74" t="s">
        <v>189</v>
      </c>
      <c r="Z9" s="75">
        <v>0.28299999999999997</v>
      </c>
      <c r="AA9" s="74" t="s">
        <v>192</v>
      </c>
      <c r="AB9" s="75">
        <v>0.22500000000000001</v>
      </c>
      <c r="AD9" s="76">
        <v>6</v>
      </c>
      <c r="AE9" s="74" t="s">
        <v>189</v>
      </c>
      <c r="AF9" s="77">
        <v>0.28299999999999997</v>
      </c>
      <c r="AG9" s="74" t="s">
        <v>206</v>
      </c>
      <c r="AH9" s="77">
        <v>0.221</v>
      </c>
      <c r="AI9" s="74" t="s">
        <v>192</v>
      </c>
      <c r="AJ9" s="77">
        <v>0.22500000000000001</v>
      </c>
      <c r="AK9" s="74" t="s">
        <v>206</v>
      </c>
      <c r="AL9" s="77">
        <v>0.221</v>
      </c>
      <c r="AM9" s="74" t="s">
        <v>190</v>
      </c>
      <c r="AN9" s="77">
        <v>0.157</v>
      </c>
      <c r="AO9" s="74" t="s">
        <v>189</v>
      </c>
      <c r="AP9" s="75">
        <v>0.28299999999999997</v>
      </c>
    </row>
    <row r="10" spans="1:42" s="23" customFormat="1" x14ac:dyDescent="0.2">
      <c r="A10" s="29"/>
      <c r="B10" s="36" t="s">
        <v>159</v>
      </c>
      <c r="C10" s="73">
        <v>7</v>
      </c>
      <c r="D10" s="78" t="s">
        <v>209</v>
      </c>
      <c r="E10" s="75">
        <v>0.54300000000000004</v>
      </c>
      <c r="F10" s="78" t="s">
        <v>215</v>
      </c>
      <c r="G10" s="75">
        <v>1.028</v>
      </c>
      <c r="I10" s="36" t="s">
        <v>159</v>
      </c>
      <c r="J10" s="73">
        <v>7</v>
      </c>
      <c r="K10" s="78" t="s">
        <v>203</v>
      </c>
      <c r="L10" s="75">
        <v>0.40600000000000003</v>
      </c>
      <c r="M10" s="78" t="s">
        <v>191</v>
      </c>
      <c r="N10" s="75">
        <v>9.9000000000000005E-2</v>
      </c>
      <c r="P10" s="36" t="s">
        <v>159</v>
      </c>
      <c r="Q10" s="73">
        <v>7</v>
      </c>
      <c r="R10" s="78" t="s">
        <v>187</v>
      </c>
      <c r="S10" s="75">
        <v>0.182</v>
      </c>
      <c r="T10" s="78" t="s">
        <v>190</v>
      </c>
      <c r="U10" s="75">
        <v>0.157</v>
      </c>
      <c r="W10" s="36">
        <v>27.5</v>
      </c>
      <c r="X10" s="73">
        <v>7</v>
      </c>
      <c r="Y10" s="78" t="s">
        <v>190</v>
      </c>
      <c r="Z10" s="75">
        <v>0.157</v>
      </c>
      <c r="AA10" s="78" t="s">
        <v>204</v>
      </c>
      <c r="AB10" s="75">
        <v>0.22500000000000001</v>
      </c>
      <c r="AD10" s="76">
        <v>7</v>
      </c>
      <c r="AE10" s="78" t="s">
        <v>188</v>
      </c>
      <c r="AF10" s="77">
        <v>0.35599999999999998</v>
      </c>
      <c r="AG10" s="78" t="s">
        <v>192</v>
      </c>
      <c r="AH10" s="77">
        <v>0.22500000000000001</v>
      </c>
      <c r="AI10" s="78" t="s">
        <v>189</v>
      </c>
      <c r="AJ10" s="77">
        <v>0.28299999999999997</v>
      </c>
      <c r="AK10" s="78" t="s">
        <v>203</v>
      </c>
      <c r="AL10" s="77">
        <v>0.40600000000000003</v>
      </c>
      <c r="AM10" s="78" t="s">
        <v>189</v>
      </c>
      <c r="AN10" s="77">
        <v>0.28299999999999997</v>
      </c>
      <c r="AO10" s="78" t="s">
        <v>216</v>
      </c>
      <c r="AP10" s="75">
        <v>8.5999999999999993E-2</v>
      </c>
    </row>
    <row r="11" spans="1:42" s="23" customFormat="1" ht="16.5" x14ac:dyDescent="0.2">
      <c r="A11" s="44" t="s">
        <v>153</v>
      </c>
      <c r="B11" s="36" t="s">
        <v>160</v>
      </c>
      <c r="C11" s="73">
        <v>8</v>
      </c>
      <c r="D11" s="74" t="s">
        <v>185</v>
      </c>
      <c r="E11" s="75">
        <v>0.83099999999999996</v>
      </c>
      <c r="F11" s="74" t="s">
        <v>201</v>
      </c>
      <c r="G11" s="75">
        <v>0.84299999999999997</v>
      </c>
      <c r="I11" s="36" t="s">
        <v>160</v>
      </c>
      <c r="J11" s="73">
        <v>8</v>
      </c>
      <c r="K11" s="74" t="s">
        <v>189</v>
      </c>
      <c r="L11" s="75">
        <v>0.28299999999999997</v>
      </c>
      <c r="M11" s="74" t="s">
        <v>211</v>
      </c>
      <c r="N11" s="75">
        <v>0.35399999999999998</v>
      </c>
      <c r="P11" s="36" t="s">
        <v>160</v>
      </c>
      <c r="Q11" s="73">
        <v>8</v>
      </c>
      <c r="R11" s="74" t="s">
        <v>190</v>
      </c>
      <c r="S11" s="75">
        <v>0.157</v>
      </c>
      <c r="T11" s="74" t="s">
        <v>189</v>
      </c>
      <c r="U11" s="75">
        <v>0.28299999999999997</v>
      </c>
      <c r="W11" s="36">
        <v>31.7</v>
      </c>
      <c r="X11" s="73">
        <v>8</v>
      </c>
      <c r="Y11" s="74" t="s">
        <v>189</v>
      </c>
      <c r="Z11" s="75">
        <v>0.28299999999999997</v>
      </c>
      <c r="AA11" s="74" t="s">
        <v>190</v>
      </c>
      <c r="AB11" s="75">
        <v>0.157</v>
      </c>
      <c r="AD11" s="76">
        <v>8</v>
      </c>
      <c r="AE11" s="74" t="s">
        <v>189</v>
      </c>
      <c r="AF11" s="77">
        <v>0.28299999999999997</v>
      </c>
      <c r="AG11" s="74" t="s">
        <v>201</v>
      </c>
      <c r="AH11" s="77">
        <v>0.84299999999999997</v>
      </c>
      <c r="AI11" s="74" t="s">
        <v>217</v>
      </c>
      <c r="AJ11" s="77">
        <v>1.1619999999999999</v>
      </c>
      <c r="AK11" s="74" t="s">
        <v>202</v>
      </c>
      <c r="AL11" s="77">
        <v>0.30599999999999999</v>
      </c>
      <c r="AM11" s="74" t="s">
        <v>218</v>
      </c>
      <c r="AN11" s="77">
        <v>0.42</v>
      </c>
      <c r="AO11" s="74" t="s">
        <v>209</v>
      </c>
      <c r="AP11" s="75">
        <v>0.54300000000000004</v>
      </c>
    </row>
    <row r="12" spans="1:42" s="23" customFormat="1" ht="16.5" x14ac:dyDescent="0.2">
      <c r="A12" s="44" t="s">
        <v>219</v>
      </c>
      <c r="B12" s="36" t="s">
        <v>161</v>
      </c>
      <c r="C12" s="73">
        <v>9</v>
      </c>
      <c r="D12" s="74" t="s">
        <v>194</v>
      </c>
      <c r="E12" s="75">
        <v>1.103</v>
      </c>
      <c r="F12" s="74" t="s">
        <v>200</v>
      </c>
      <c r="G12" s="75">
        <v>0.73099999999999998</v>
      </c>
      <c r="I12" s="36" t="s">
        <v>161</v>
      </c>
      <c r="J12" s="73">
        <v>9</v>
      </c>
      <c r="K12" s="74" t="s">
        <v>190</v>
      </c>
      <c r="L12" s="75">
        <v>0.157</v>
      </c>
      <c r="M12" s="74" t="s">
        <v>220</v>
      </c>
      <c r="N12" s="75">
        <v>0.17799999999999999</v>
      </c>
      <c r="P12" s="36" t="s">
        <v>161</v>
      </c>
      <c r="Q12" s="73">
        <v>9</v>
      </c>
      <c r="R12" s="74" t="s">
        <v>204</v>
      </c>
      <c r="S12" s="75">
        <v>0.22500000000000001</v>
      </c>
      <c r="T12" s="74" t="s">
        <v>191</v>
      </c>
      <c r="U12" s="75">
        <v>9.9000000000000005E-2</v>
      </c>
      <c r="W12" s="36">
        <v>26</v>
      </c>
      <c r="X12" s="73">
        <v>9</v>
      </c>
      <c r="Y12" s="74" t="s">
        <v>221</v>
      </c>
      <c r="Z12" s="75">
        <v>0.157</v>
      </c>
      <c r="AA12" s="74" t="s">
        <v>222</v>
      </c>
      <c r="AB12" s="75">
        <v>0.32600000000000001</v>
      </c>
      <c r="AD12" s="76">
        <v>9</v>
      </c>
      <c r="AE12" s="74" t="s">
        <v>203</v>
      </c>
      <c r="AF12" s="77">
        <v>0.40600000000000003</v>
      </c>
      <c r="AG12" s="74" t="s">
        <v>223</v>
      </c>
      <c r="AH12" s="77">
        <v>0.35399999999999998</v>
      </c>
      <c r="AI12" s="74" t="s">
        <v>218</v>
      </c>
      <c r="AJ12" s="77">
        <v>0.42</v>
      </c>
      <c r="AK12" s="74" t="s">
        <v>211</v>
      </c>
      <c r="AL12" s="77">
        <v>0.35399999999999998</v>
      </c>
      <c r="AM12" s="74" t="s">
        <v>189</v>
      </c>
      <c r="AN12" s="77">
        <v>0.28299999999999997</v>
      </c>
      <c r="AO12" s="74" t="s">
        <v>221</v>
      </c>
      <c r="AP12" s="75">
        <v>0.157</v>
      </c>
    </row>
    <row r="13" spans="1:42" s="23" customFormat="1" ht="16.5" x14ac:dyDescent="0.2">
      <c r="A13" s="44" t="s">
        <v>153</v>
      </c>
      <c r="B13" s="36" t="s">
        <v>224</v>
      </c>
      <c r="C13" s="73">
        <v>10</v>
      </c>
      <c r="D13" s="74" t="s">
        <v>194</v>
      </c>
      <c r="E13" s="75">
        <v>1.103</v>
      </c>
      <c r="F13" s="74" t="s">
        <v>186</v>
      </c>
      <c r="G13" s="75">
        <v>0.94899999999999995</v>
      </c>
      <c r="I13" s="36" t="s">
        <v>162</v>
      </c>
      <c r="J13" s="73">
        <v>10</v>
      </c>
      <c r="K13" s="74" t="s">
        <v>189</v>
      </c>
      <c r="L13" s="75">
        <v>0.28299999999999997</v>
      </c>
      <c r="M13" s="74" t="s">
        <v>204</v>
      </c>
      <c r="N13" s="75">
        <v>0.22500000000000001</v>
      </c>
      <c r="P13" s="36" t="s">
        <v>162</v>
      </c>
      <c r="Q13" s="73">
        <v>10</v>
      </c>
      <c r="R13" s="74" t="s">
        <v>206</v>
      </c>
      <c r="S13" s="75">
        <v>0.221</v>
      </c>
      <c r="T13" s="74" t="s">
        <v>225</v>
      </c>
      <c r="U13" s="75">
        <v>0.28299999999999997</v>
      </c>
      <c r="W13" s="36">
        <v>26.9</v>
      </c>
      <c r="X13" s="73">
        <v>10</v>
      </c>
      <c r="Y13" s="74" t="s">
        <v>189</v>
      </c>
      <c r="Z13" s="75">
        <v>0.28299999999999997</v>
      </c>
      <c r="AA13" s="74" t="s">
        <v>226</v>
      </c>
      <c r="AB13" s="75">
        <v>0.35599999999999998</v>
      </c>
      <c r="AD13" s="76">
        <v>10</v>
      </c>
      <c r="AE13" s="74" t="s">
        <v>202</v>
      </c>
      <c r="AF13" s="77">
        <v>0.30599999999999999</v>
      </c>
      <c r="AG13" s="74" t="s">
        <v>227</v>
      </c>
      <c r="AH13" s="77">
        <v>0.56599999999999995</v>
      </c>
      <c r="AI13" s="74" t="s">
        <v>215</v>
      </c>
      <c r="AJ13" s="77">
        <v>1.028</v>
      </c>
      <c r="AK13" s="74" t="s">
        <v>218</v>
      </c>
      <c r="AL13" s="77">
        <v>0.42</v>
      </c>
      <c r="AM13" s="74" t="s">
        <v>228</v>
      </c>
      <c r="AN13" s="77">
        <v>0.251</v>
      </c>
      <c r="AO13" s="74" t="s">
        <v>197</v>
      </c>
      <c r="AP13" s="75">
        <v>0.125</v>
      </c>
    </row>
    <row r="14" spans="1:42" s="23" customFormat="1" x14ac:dyDescent="0.2">
      <c r="A14" s="29"/>
      <c r="B14" s="36" t="s">
        <v>163</v>
      </c>
      <c r="C14" s="73">
        <v>11</v>
      </c>
      <c r="D14" s="74" t="s">
        <v>199</v>
      </c>
      <c r="E14" s="75">
        <v>0.59299999999999997</v>
      </c>
      <c r="F14" s="74" t="s">
        <v>229</v>
      </c>
      <c r="G14" s="75">
        <v>1.0149999999999999</v>
      </c>
      <c r="I14" s="36" t="s">
        <v>230</v>
      </c>
      <c r="J14" s="73">
        <v>11</v>
      </c>
      <c r="K14" s="74" t="s">
        <v>189</v>
      </c>
      <c r="L14" s="75">
        <v>0.28299999999999997</v>
      </c>
      <c r="M14" s="74" t="s">
        <v>192</v>
      </c>
      <c r="N14" s="75">
        <v>0.22500000000000001</v>
      </c>
      <c r="P14" s="36" t="s">
        <v>163</v>
      </c>
      <c r="Q14" s="73">
        <v>11</v>
      </c>
      <c r="R14" s="74" t="s">
        <v>204</v>
      </c>
      <c r="S14" s="75">
        <v>0.22500000000000001</v>
      </c>
      <c r="T14" s="74" t="s">
        <v>189</v>
      </c>
      <c r="U14" s="75">
        <v>0.28299999999999997</v>
      </c>
      <c r="W14" s="36">
        <v>26.2</v>
      </c>
      <c r="X14" s="73">
        <v>11</v>
      </c>
      <c r="Y14" s="74" t="s">
        <v>189</v>
      </c>
      <c r="Z14" s="75">
        <v>0.28299999999999997</v>
      </c>
      <c r="AA14" s="74" t="s">
        <v>204</v>
      </c>
      <c r="AB14" s="75">
        <v>0.22500000000000001</v>
      </c>
      <c r="AD14" s="76">
        <v>11</v>
      </c>
      <c r="AE14" s="74" t="s">
        <v>220</v>
      </c>
      <c r="AF14" s="77">
        <v>0.17799999999999999</v>
      </c>
      <c r="AG14" s="74" t="s">
        <v>191</v>
      </c>
      <c r="AH14" s="77">
        <v>9.9000000000000005E-2</v>
      </c>
      <c r="AI14" s="74" t="s">
        <v>189</v>
      </c>
      <c r="AJ14" s="77">
        <v>0.28299999999999997</v>
      </c>
      <c r="AK14" s="74" t="s">
        <v>190</v>
      </c>
      <c r="AL14" s="77">
        <v>0.157</v>
      </c>
      <c r="AM14" s="74" t="s">
        <v>231</v>
      </c>
      <c r="AN14" s="77">
        <v>0.107</v>
      </c>
      <c r="AO14" s="74" t="s">
        <v>190</v>
      </c>
      <c r="AP14" s="75">
        <v>0.157</v>
      </c>
    </row>
    <row r="15" spans="1:42" s="23" customFormat="1" ht="16.5" x14ac:dyDescent="0.2">
      <c r="A15" s="44" t="s">
        <v>153</v>
      </c>
      <c r="B15" s="36" t="s">
        <v>164</v>
      </c>
      <c r="C15" s="73">
        <v>12</v>
      </c>
      <c r="D15" s="74" t="s">
        <v>215</v>
      </c>
      <c r="E15" s="75">
        <v>1.028</v>
      </c>
      <c r="F15" s="74" t="s">
        <v>186</v>
      </c>
      <c r="G15" s="75">
        <v>0.94899999999999995</v>
      </c>
      <c r="I15" s="36" t="s">
        <v>164</v>
      </c>
      <c r="J15" s="73">
        <v>12</v>
      </c>
      <c r="K15" s="74" t="s">
        <v>204</v>
      </c>
      <c r="L15" s="75">
        <v>0.22500000000000001</v>
      </c>
      <c r="M15" s="74" t="s">
        <v>187</v>
      </c>
      <c r="N15" s="75">
        <v>0.182</v>
      </c>
      <c r="P15" s="36" t="s">
        <v>164</v>
      </c>
      <c r="Q15" s="73">
        <v>12</v>
      </c>
      <c r="R15" s="74" t="s">
        <v>220</v>
      </c>
      <c r="S15" s="75">
        <v>0.17799999999999999</v>
      </c>
      <c r="T15" s="74" t="s">
        <v>192</v>
      </c>
      <c r="U15" s="75">
        <v>0.22500000000000001</v>
      </c>
      <c r="W15" s="36">
        <v>31.3</v>
      </c>
      <c r="X15" s="73">
        <v>12</v>
      </c>
      <c r="Y15" s="74" t="s">
        <v>189</v>
      </c>
      <c r="Z15" s="75">
        <v>0.28299999999999997</v>
      </c>
      <c r="AA15" s="74" t="s">
        <v>206</v>
      </c>
      <c r="AB15" s="75">
        <v>0.221</v>
      </c>
      <c r="AD15" s="76">
        <v>12</v>
      </c>
      <c r="AE15" s="74" t="s">
        <v>208</v>
      </c>
      <c r="AF15" s="77">
        <v>0.77400000000000002</v>
      </c>
      <c r="AG15" s="74" t="s">
        <v>202</v>
      </c>
      <c r="AH15" s="77">
        <v>0.30599999999999999</v>
      </c>
      <c r="AI15" s="74" t="s">
        <v>232</v>
      </c>
      <c r="AJ15" s="77">
        <v>0.67600000000000005</v>
      </c>
      <c r="AK15" s="74" t="s">
        <v>232</v>
      </c>
      <c r="AL15" s="77">
        <v>0.67600000000000005</v>
      </c>
      <c r="AM15" s="74" t="s">
        <v>188</v>
      </c>
      <c r="AN15" s="77">
        <v>0.35599999999999998</v>
      </c>
      <c r="AO15" s="74" t="s">
        <v>233</v>
      </c>
      <c r="AP15" s="75">
        <v>0.32600000000000001</v>
      </c>
    </row>
    <row r="16" spans="1:42" s="23" customFormat="1" ht="16.5" x14ac:dyDescent="0.2">
      <c r="A16" s="44" t="s">
        <v>153</v>
      </c>
      <c r="B16" s="36" t="s">
        <v>165</v>
      </c>
      <c r="C16" s="73">
        <v>13</v>
      </c>
      <c r="D16" s="74" t="s">
        <v>186</v>
      </c>
      <c r="E16" s="75">
        <v>0.94899999999999995</v>
      </c>
      <c r="F16" s="74" t="s">
        <v>200</v>
      </c>
      <c r="G16" s="75">
        <v>0.73099999999999998</v>
      </c>
      <c r="I16" s="36" t="s">
        <v>165</v>
      </c>
      <c r="J16" s="73">
        <v>13</v>
      </c>
      <c r="K16" s="74" t="s">
        <v>197</v>
      </c>
      <c r="L16" s="75">
        <v>0.125</v>
      </c>
      <c r="M16" s="74" t="s">
        <v>190</v>
      </c>
      <c r="N16" s="75">
        <v>0.157</v>
      </c>
      <c r="P16" s="36" t="s">
        <v>234</v>
      </c>
      <c r="Q16" s="73">
        <v>13</v>
      </c>
      <c r="R16" s="74" t="s">
        <v>214</v>
      </c>
      <c r="S16" s="75">
        <v>0.30599999999999999</v>
      </c>
      <c r="T16" s="74" t="s">
        <v>189</v>
      </c>
      <c r="U16" s="75">
        <v>0.28299999999999997</v>
      </c>
      <c r="W16" s="36">
        <v>33</v>
      </c>
      <c r="X16" s="73">
        <v>13</v>
      </c>
      <c r="Y16" s="74" t="s">
        <v>189</v>
      </c>
      <c r="Z16" s="75">
        <v>0.28299999999999997</v>
      </c>
      <c r="AA16" s="74" t="s">
        <v>189</v>
      </c>
      <c r="AB16" s="75">
        <v>0.28299999999999997</v>
      </c>
      <c r="AD16" s="76">
        <v>13</v>
      </c>
      <c r="AE16" s="74" t="s">
        <v>211</v>
      </c>
      <c r="AF16" s="77">
        <v>0.35399999999999998</v>
      </c>
      <c r="AG16" s="74" t="s">
        <v>200</v>
      </c>
      <c r="AH16" s="77">
        <v>0.73099999999999998</v>
      </c>
      <c r="AI16" s="74" t="s">
        <v>218</v>
      </c>
      <c r="AJ16" s="77">
        <v>0.42</v>
      </c>
      <c r="AK16" s="74" t="s">
        <v>208</v>
      </c>
      <c r="AL16" s="77">
        <v>0.77400000000000002</v>
      </c>
      <c r="AM16" s="74" t="s">
        <v>218</v>
      </c>
      <c r="AN16" s="77">
        <v>0.42</v>
      </c>
      <c r="AO16" s="74" t="s">
        <v>189</v>
      </c>
      <c r="AP16" s="75">
        <v>0.28299999999999997</v>
      </c>
    </row>
    <row r="17" spans="1:44" s="23" customFormat="1" ht="15" thickBot="1" x14ac:dyDescent="0.25">
      <c r="A17" s="29"/>
      <c r="B17" s="45" t="s">
        <v>166</v>
      </c>
      <c r="C17" s="73">
        <v>14</v>
      </c>
      <c r="D17" s="79" t="s">
        <v>213</v>
      </c>
      <c r="E17" s="80">
        <v>0.85099999999999998</v>
      </c>
      <c r="F17" s="79" t="s">
        <v>235</v>
      </c>
      <c r="G17" s="80">
        <v>0.78100000000000003</v>
      </c>
      <c r="I17" s="45" t="s">
        <v>166</v>
      </c>
      <c r="J17" s="73">
        <v>14</v>
      </c>
      <c r="K17" s="79" t="s">
        <v>188</v>
      </c>
      <c r="L17" s="80">
        <v>0.35599999999999998</v>
      </c>
      <c r="M17" s="74" t="s">
        <v>189</v>
      </c>
      <c r="N17" s="80">
        <v>0.28299999999999997</v>
      </c>
      <c r="P17" s="45" t="s">
        <v>166</v>
      </c>
      <c r="Q17" s="73">
        <v>14</v>
      </c>
      <c r="R17" s="79" t="s">
        <v>189</v>
      </c>
      <c r="S17" s="80">
        <v>0.28299999999999997</v>
      </c>
      <c r="T17" s="74" t="s">
        <v>203</v>
      </c>
      <c r="U17" s="80">
        <v>0.40600000000000003</v>
      </c>
      <c r="W17" s="45">
        <v>33</v>
      </c>
      <c r="X17" s="73">
        <v>14</v>
      </c>
      <c r="Y17" s="79" t="s">
        <v>236</v>
      </c>
      <c r="Z17" s="80">
        <v>0.151</v>
      </c>
      <c r="AA17" s="74" t="s">
        <v>192</v>
      </c>
      <c r="AB17" s="80">
        <v>0.22500000000000001</v>
      </c>
      <c r="AD17" s="81">
        <v>14</v>
      </c>
      <c r="AE17" s="79" t="s">
        <v>189</v>
      </c>
      <c r="AF17" s="82">
        <v>0.28299999999999997</v>
      </c>
      <c r="AG17" s="79" t="s">
        <v>190</v>
      </c>
      <c r="AH17" s="82">
        <v>0.157</v>
      </c>
      <c r="AI17" s="79" t="s">
        <v>206</v>
      </c>
      <c r="AJ17" s="82">
        <v>0.221</v>
      </c>
      <c r="AK17" s="79" t="s">
        <v>204</v>
      </c>
      <c r="AL17" s="82">
        <v>0.22500000000000001</v>
      </c>
      <c r="AM17" s="79" t="s">
        <v>222</v>
      </c>
      <c r="AN17" s="82">
        <v>0.32600000000000001</v>
      </c>
      <c r="AO17" s="79" t="s">
        <v>222</v>
      </c>
      <c r="AP17" s="80">
        <v>0.32600000000000001</v>
      </c>
    </row>
    <row r="18" spans="1:44" s="23" customFormat="1" x14ac:dyDescent="0.2">
      <c r="A18" s="29"/>
      <c r="B18" s="83"/>
      <c r="C18" s="84"/>
      <c r="D18" s="85"/>
      <c r="E18" s="63"/>
      <c r="F18" s="85"/>
      <c r="G18" s="86"/>
      <c r="I18" s="83"/>
      <c r="J18" s="84"/>
      <c r="K18" s="85"/>
      <c r="L18" s="63"/>
      <c r="M18" s="85"/>
      <c r="N18" s="86"/>
      <c r="P18" s="83"/>
      <c r="Q18" s="84"/>
      <c r="R18" s="85"/>
      <c r="S18" s="63"/>
      <c r="T18" s="85"/>
      <c r="U18" s="86"/>
      <c r="W18" s="83"/>
      <c r="X18" s="84"/>
      <c r="Y18" s="85"/>
      <c r="Z18" s="63"/>
      <c r="AA18" s="85"/>
      <c r="AB18" s="86"/>
      <c r="AD18" s="84"/>
    </row>
    <row r="19" spans="1:44" s="23" customFormat="1" ht="15" thickBot="1" x14ac:dyDescent="0.25">
      <c r="E19" s="63" t="s">
        <v>237</v>
      </c>
      <c r="F19" s="65"/>
      <c r="G19" s="64"/>
      <c r="L19" s="63" t="s">
        <v>237</v>
      </c>
      <c r="M19" s="65"/>
      <c r="N19" s="64"/>
      <c r="S19" s="63" t="s">
        <v>237</v>
      </c>
      <c r="T19" s="65"/>
      <c r="U19" s="64"/>
      <c r="Z19" s="63" t="s">
        <v>237</v>
      </c>
      <c r="AA19" s="65"/>
      <c r="AB19" s="64"/>
    </row>
    <row r="20" spans="1:44" ht="15" x14ac:dyDescent="0.25">
      <c r="B20" s="53"/>
      <c r="C20" s="31" t="s">
        <v>139</v>
      </c>
      <c r="D20" s="68" t="s">
        <v>175</v>
      </c>
      <c r="E20" s="69" t="s">
        <v>176</v>
      </c>
      <c r="F20" s="63"/>
      <c r="I20" s="53"/>
      <c r="J20" s="70" t="s">
        <v>142</v>
      </c>
      <c r="K20" s="68" t="s">
        <v>175</v>
      </c>
      <c r="L20" s="69" t="s">
        <v>176</v>
      </c>
      <c r="M20" s="63"/>
      <c r="P20" s="53"/>
      <c r="Q20" s="70" t="s">
        <v>144</v>
      </c>
      <c r="R20" s="68" t="s">
        <v>175</v>
      </c>
      <c r="S20" s="69" t="s">
        <v>176</v>
      </c>
      <c r="T20" s="63"/>
      <c r="W20" s="53"/>
      <c r="X20" s="70" t="s">
        <v>238</v>
      </c>
      <c r="Y20" s="68" t="s">
        <v>175</v>
      </c>
      <c r="Z20" s="69" t="s">
        <v>176</v>
      </c>
      <c r="AA20" s="63"/>
      <c r="AD20" s="70" t="s">
        <v>238</v>
      </c>
      <c r="AE20" s="72" t="s">
        <v>145</v>
      </c>
      <c r="AF20" s="71" t="s">
        <v>179</v>
      </c>
      <c r="AG20" s="68" t="s">
        <v>175</v>
      </c>
      <c r="AH20" s="72" t="s">
        <v>146</v>
      </c>
      <c r="AI20" s="68" t="s">
        <v>175</v>
      </c>
      <c r="AJ20" s="72" t="s">
        <v>147</v>
      </c>
      <c r="AK20" s="68" t="s">
        <v>175</v>
      </c>
      <c r="AL20" s="72" t="s">
        <v>148</v>
      </c>
      <c r="AM20" s="68" t="s">
        <v>175</v>
      </c>
      <c r="AN20" s="72" t="s">
        <v>149</v>
      </c>
      <c r="AO20" s="68" t="s">
        <v>175</v>
      </c>
      <c r="AP20" s="72" t="s">
        <v>150</v>
      </c>
      <c r="AQ20" s="68" t="s">
        <v>175</v>
      </c>
      <c r="AR20" s="69" t="s">
        <v>151</v>
      </c>
    </row>
    <row r="21" spans="1:44" x14ac:dyDescent="0.2">
      <c r="A21" s="29"/>
      <c r="B21" s="36" t="s">
        <v>152</v>
      </c>
      <c r="C21" s="89">
        <v>1</v>
      </c>
      <c r="D21" s="74"/>
      <c r="E21" s="90">
        <f>AVERAGE(E4,G4)</f>
        <v>0.8899999999999999</v>
      </c>
      <c r="F21" s="65"/>
      <c r="I21" s="36" t="s">
        <v>152</v>
      </c>
      <c r="J21" s="89">
        <v>1</v>
      </c>
      <c r="K21" s="74"/>
      <c r="L21" s="90">
        <f>AVERAGE(L4,N4)</f>
        <v>0.26900000000000002</v>
      </c>
      <c r="M21" s="65"/>
      <c r="P21" s="36" t="s">
        <v>152</v>
      </c>
      <c r="Q21" s="89">
        <v>1</v>
      </c>
      <c r="R21" s="74"/>
      <c r="S21" s="90">
        <f>AVERAGE(S4,U4)</f>
        <v>0.21999999999999997</v>
      </c>
      <c r="T21" s="65"/>
      <c r="W21" s="36" t="s">
        <v>152</v>
      </c>
      <c r="X21" s="89">
        <v>1</v>
      </c>
      <c r="Y21" s="74"/>
      <c r="Z21" s="75">
        <f>AVERAGE(Z4,AB4)</f>
        <v>0.22749999999999998</v>
      </c>
      <c r="AA21" s="65"/>
      <c r="AD21" s="89">
        <v>1</v>
      </c>
      <c r="AE21" s="75">
        <v>0.22749999999999998</v>
      </c>
      <c r="AF21" s="76">
        <v>1</v>
      </c>
      <c r="AG21" s="74" t="s">
        <v>192</v>
      </c>
      <c r="AH21" s="77">
        <v>0.22500000000000001</v>
      </c>
      <c r="AI21" s="74" t="s">
        <v>189</v>
      </c>
      <c r="AJ21" s="77">
        <v>0.28299999999999997</v>
      </c>
      <c r="AK21" s="74" t="s">
        <v>188</v>
      </c>
      <c r="AL21" s="77">
        <v>0.35599999999999998</v>
      </c>
      <c r="AM21" s="74" t="s">
        <v>190</v>
      </c>
      <c r="AN21" s="77">
        <v>0.157</v>
      </c>
      <c r="AO21" s="74" t="s">
        <v>191</v>
      </c>
      <c r="AP21" s="77">
        <v>9.9000000000000005E-2</v>
      </c>
      <c r="AQ21" s="74" t="s">
        <v>193</v>
      </c>
      <c r="AR21" s="75">
        <v>0.377</v>
      </c>
    </row>
    <row r="22" spans="1:44" x14ac:dyDescent="0.2">
      <c r="A22" s="29"/>
      <c r="B22" s="36" t="s">
        <v>155</v>
      </c>
      <c r="C22" s="89">
        <v>3</v>
      </c>
      <c r="D22" s="74"/>
      <c r="E22" s="90">
        <f>AVERAGE(E6,G6)</f>
        <v>1.026</v>
      </c>
      <c r="F22" s="65"/>
      <c r="I22" s="36" t="s">
        <v>155</v>
      </c>
      <c r="J22" s="89">
        <v>3</v>
      </c>
      <c r="K22" s="74"/>
      <c r="L22" s="90">
        <f>AVERAGE(L6,N6)</f>
        <v>0.28150000000000003</v>
      </c>
      <c r="M22" s="65"/>
      <c r="P22" s="36" t="s">
        <v>155</v>
      </c>
      <c r="Q22" s="89">
        <v>3</v>
      </c>
      <c r="R22" s="74"/>
      <c r="S22" s="90">
        <f>AVERAGE(S6,U6)</f>
        <v>0.17499999999999999</v>
      </c>
      <c r="T22" s="65"/>
      <c r="W22" s="36" t="s">
        <v>155</v>
      </c>
      <c r="X22" s="89">
        <v>3</v>
      </c>
      <c r="Y22" s="74"/>
      <c r="Z22" s="75">
        <f>AVERAGE(Z6,AB6)</f>
        <v>0.191</v>
      </c>
      <c r="AA22" s="65"/>
      <c r="AD22" s="89">
        <v>3</v>
      </c>
      <c r="AE22" s="75">
        <v>0.191</v>
      </c>
      <c r="AF22" s="76">
        <v>3</v>
      </c>
      <c r="AG22" s="74" t="s">
        <v>190</v>
      </c>
      <c r="AH22" s="77">
        <v>0.157</v>
      </c>
      <c r="AI22" s="74" t="s">
        <v>192</v>
      </c>
      <c r="AJ22" s="77">
        <v>0.22500000000000001</v>
      </c>
      <c r="AK22" s="74" t="s">
        <v>190</v>
      </c>
      <c r="AL22" s="77">
        <v>0.157</v>
      </c>
      <c r="AM22" s="74" t="s">
        <v>226</v>
      </c>
      <c r="AN22" s="77">
        <v>0.35599999999999998</v>
      </c>
      <c r="AO22" s="74" t="s">
        <v>189</v>
      </c>
      <c r="AP22" s="77">
        <v>0.28299999999999997</v>
      </c>
      <c r="AQ22" s="74" t="s">
        <v>202</v>
      </c>
      <c r="AR22" s="75">
        <v>0.30599999999999999</v>
      </c>
    </row>
    <row r="23" spans="1:44" x14ac:dyDescent="0.2">
      <c r="A23" s="29"/>
      <c r="B23" s="36" t="s">
        <v>157</v>
      </c>
      <c r="C23" s="89">
        <v>5</v>
      </c>
      <c r="D23" s="74"/>
      <c r="E23" s="90">
        <f>AVERAGE(E8,G8)</f>
        <v>0.89599999999999991</v>
      </c>
      <c r="F23" s="65"/>
      <c r="I23" s="36" t="s">
        <v>157</v>
      </c>
      <c r="J23" s="89">
        <v>5</v>
      </c>
      <c r="K23" s="74"/>
      <c r="L23" s="90">
        <f>AVERAGE(L8,N8)</f>
        <v>0.3135</v>
      </c>
      <c r="M23" s="65"/>
      <c r="P23" s="36" t="s">
        <v>157</v>
      </c>
      <c r="Q23" s="89">
        <v>5</v>
      </c>
      <c r="R23" s="74"/>
      <c r="S23" s="90">
        <f>AVERAGE(S8,U8)</f>
        <v>0.28100000000000003</v>
      </c>
      <c r="T23" s="65"/>
      <c r="W23" s="36" t="s">
        <v>157</v>
      </c>
      <c r="X23" s="89">
        <v>5</v>
      </c>
      <c r="Y23" s="74"/>
      <c r="Z23" s="75">
        <f>AVERAGE(Z8,AB8)</f>
        <v>0.28150000000000003</v>
      </c>
      <c r="AA23" s="65"/>
      <c r="AD23" s="89">
        <v>5</v>
      </c>
      <c r="AE23" s="75">
        <v>0.28150000000000003</v>
      </c>
      <c r="AF23" s="76">
        <v>5</v>
      </c>
      <c r="AG23" s="74" t="s">
        <v>211</v>
      </c>
      <c r="AH23" s="77">
        <v>0.35399999999999998</v>
      </c>
      <c r="AI23" s="74" t="s">
        <v>197</v>
      </c>
      <c r="AJ23" s="77">
        <v>0.125</v>
      </c>
      <c r="AK23" s="74" t="s">
        <v>206</v>
      </c>
      <c r="AL23" s="77">
        <v>0.221</v>
      </c>
      <c r="AM23" s="74" t="s">
        <v>206</v>
      </c>
      <c r="AN23" s="77">
        <v>0.221</v>
      </c>
      <c r="AO23" s="74" t="s">
        <v>188</v>
      </c>
      <c r="AP23" s="77">
        <v>0.35599999999999998</v>
      </c>
      <c r="AQ23" s="74" t="s">
        <v>190</v>
      </c>
      <c r="AR23" s="75">
        <v>0.157</v>
      </c>
    </row>
    <row r="24" spans="1:44" x14ac:dyDescent="0.2">
      <c r="A24" s="29"/>
      <c r="B24" s="36" t="s">
        <v>158</v>
      </c>
      <c r="C24" s="89">
        <v>6</v>
      </c>
      <c r="D24" s="78"/>
      <c r="E24" s="90">
        <f>AVERAGE(E9,G9)</f>
        <v>0.8125</v>
      </c>
      <c r="F24" s="65"/>
      <c r="I24" s="36" t="s">
        <v>158</v>
      </c>
      <c r="J24" s="89">
        <v>6</v>
      </c>
      <c r="K24" s="78"/>
      <c r="L24" s="90">
        <f>AVERAGE(L9,N9)</f>
        <v>0.21999999999999997</v>
      </c>
      <c r="M24" s="65"/>
      <c r="P24" s="36" t="s">
        <v>158</v>
      </c>
      <c r="Q24" s="89">
        <v>6</v>
      </c>
      <c r="R24" s="78"/>
      <c r="S24" s="90">
        <f>AVERAGE(S9,U9)</f>
        <v>0.29449999999999998</v>
      </c>
      <c r="T24" s="65"/>
      <c r="W24" s="36" t="s">
        <v>158</v>
      </c>
      <c r="X24" s="89">
        <v>6</v>
      </c>
      <c r="Y24" s="78"/>
      <c r="Z24" s="75">
        <f>AVERAGE(Z9,AB9)</f>
        <v>0.254</v>
      </c>
      <c r="AA24" s="65"/>
      <c r="AD24" s="89">
        <v>6</v>
      </c>
      <c r="AE24" s="75">
        <v>0.254</v>
      </c>
      <c r="AF24" s="76">
        <v>6</v>
      </c>
      <c r="AG24" s="74" t="s">
        <v>189</v>
      </c>
      <c r="AH24" s="77">
        <v>0.28299999999999997</v>
      </c>
      <c r="AI24" s="74" t="s">
        <v>206</v>
      </c>
      <c r="AJ24" s="77">
        <v>0.221</v>
      </c>
      <c r="AK24" s="74" t="s">
        <v>192</v>
      </c>
      <c r="AL24" s="77">
        <v>0.22500000000000001</v>
      </c>
      <c r="AM24" s="74" t="s">
        <v>206</v>
      </c>
      <c r="AN24" s="77">
        <v>0.221</v>
      </c>
      <c r="AO24" s="74" t="s">
        <v>190</v>
      </c>
      <c r="AP24" s="77">
        <v>0.157</v>
      </c>
      <c r="AQ24" s="74" t="s">
        <v>189</v>
      </c>
      <c r="AR24" s="75">
        <v>0.28299999999999997</v>
      </c>
    </row>
    <row r="25" spans="1:44" x14ac:dyDescent="0.2">
      <c r="A25" s="29"/>
      <c r="B25" s="36" t="s">
        <v>159</v>
      </c>
      <c r="C25" s="89">
        <v>7</v>
      </c>
      <c r="D25" s="74"/>
      <c r="E25" s="90">
        <f>AVERAGE(E10,G10)</f>
        <v>0.78550000000000009</v>
      </c>
      <c r="F25" s="65"/>
      <c r="I25" s="36" t="s">
        <v>159</v>
      </c>
      <c r="J25" s="89">
        <v>7</v>
      </c>
      <c r="K25" s="74"/>
      <c r="L25" s="90">
        <f>AVERAGE(L10,N10)</f>
        <v>0.2525</v>
      </c>
      <c r="M25" s="65"/>
      <c r="P25" s="36" t="s">
        <v>159</v>
      </c>
      <c r="Q25" s="89">
        <v>7</v>
      </c>
      <c r="R25" s="74"/>
      <c r="S25" s="90">
        <f>AVERAGE(S10,U10)</f>
        <v>0.16949999999999998</v>
      </c>
      <c r="T25" s="65"/>
      <c r="W25" s="36" t="s">
        <v>159</v>
      </c>
      <c r="X25" s="89">
        <v>7</v>
      </c>
      <c r="Y25" s="74"/>
      <c r="Z25" s="75">
        <f>AVERAGE(Z10,AB10)</f>
        <v>0.191</v>
      </c>
      <c r="AA25" s="65"/>
      <c r="AD25" s="89">
        <v>7</v>
      </c>
      <c r="AE25" s="75">
        <v>0.191</v>
      </c>
      <c r="AF25" s="76">
        <v>7</v>
      </c>
      <c r="AG25" s="78" t="s">
        <v>226</v>
      </c>
      <c r="AH25" s="77">
        <v>0.35599999999999998</v>
      </c>
      <c r="AI25" s="78" t="s">
        <v>192</v>
      </c>
      <c r="AJ25" s="77">
        <v>0.22500000000000001</v>
      </c>
      <c r="AK25" s="78" t="s">
        <v>189</v>
      </c>
      <c r="AL25" s="77">
        <v>0.28299999999999997</v>
      </c>
      <c r="AM25" s="78" t="s">
        <v>203</v>
      </c>
      <c r="AN25" s="77">
        <v>0.40600000000000003</v>
      </c>
      <c r="AO25" s="78" t="s">
        <v>225</v>
      </c>
      <c r="AP25" s="77">
        <v>0.28299999999999997</v>
      </c>
      <c r="AQ25" s="78" t="s">
        <v>216</v>
      </c>
      <c r="AR25" s="75">
        <v>8.5999999999999993E-2</v>
      </c>
    </row>
    <row r="26" spans="1:44" x14ac:dyDescent="0.2">
      <c r="A26" s="29"/>
      <c r="B26" s="36" t="s">
        <v>163</v>
      </c>
      <c r="C26" s="89">
        <v>11</v>
      </c>
      <c r="D26" s="74"/>
      <c r="E26" s="90">
        <f>AVERAGE(E14,G14)</f>
        <v>0.80399999999999994</v>
      </c>
      <c r="F26" s="65"/>
      <c r="I26" s="36" t="s">
        <v>163</v>
      </c>
      <c r="J26" s="89">
        <v>11</v>
      </c>
      <c r="K26" s="74"/>
      <c r="L26" s="90">
        <f>AVERAGE(L14,N14)</f>
        <v>0.254</v>
      </c>
      <c r="M26" s="65"/>
      <c r="P26" s="36" t="s">
        <v>163</v>
      </c>
      <c r="Q26" s="89">
        <v>11</v>
      </c>
      <c r="R26" s="74"/>
      <c r="S26" s="90">
        <f>AVERAGE(S14,U14)</f>
        <v>0.254</v>
      </c>
      <c r="T26" s="65"/>
      <c r="W26" s="36" t="s">
        <v>163</v>
      </c>
      <c r="X26" s="89">
        <v>11</v>
      </c>
      <c r="Y26" s="74"/>
      <c r="Z26" s="75">
        <f>AVERAGE(Z14,AB14)</f>
        <v>0.254</v>
      </c>
      <c r="AA26" s="65"/>
      <c r="AD26" s="89">
        <v>11</v>
      </c>
      <c r="AE26" s="75">
        <v>0.254</v>
      </c>
      <c r="AF26" s="76">
        <v>11</v>
      </c>
      <c r="AG26" s="74" t="s">
        <v>220</v>
      </c>
      <c r="AH26" s="77">
        <v>0.17799999999999999</v>
      </c>
      <c r="AI26" s="74" t="s">
        <v>191</v>
      </c>
      <c r="AJ26" s="77">
        <v>9.9000000000000005E-2</v>
      </c>
      <c r="AK26" s="74" t="s">
        <v>189</v>
      </c>
      <c r="AL26" s="77">
        <v>0.28299999999999997</v>
      </c>
      <c r="AM26" s="74" t="s">
        <v>190</v>
      </c>
      <c r="AN26" s="77">
        <v>0.157</v>
      </c>
      <c r="AO26" s="74" t="s">
        <v>231</v>
      </c>
      <c r="AP26" s="77">
        <v>0.107</v>
      </c>
      <c r="AQ26" s="74" t="s">
        <v>190</v>
      </c>
      <c r="AR26" s="75">
        <v>0.157</v>
      </c>
    </row>
    <row r="27" spans="1:44" s="23" customFormat="1" ht="15" thickBot="1" x14ac:dyDescent="0.25">
      <c r="A27" s="29"/>
      <c r="B27" s="36" t="s">
        <v>166</v>
      </c>
      <c r="C27" s="89">
        <v>14</v>
      </c>
      <c r="D27" s="74"/>
      <c r="E27" s="90">
        <f>AVERAGE(E17,G17)</f>
        <v>0.81600000000000006</v>
      </c>
      <c r="F27" s="65"/>
      <c r="G27" s="64"/>
      <c r="I27" s="36" t="s">
        <v>166</v>
      </c>
      <c r="J27" s="89">
        <v>14</v>
      </c>
      <c r="K27" s="74"/>
      <c r="L27" s="90">
        <f>AVERAGE(L17,N17)</f>
        <v>0.31950000000000001</v>
      </c>
      <c r="M27" s="65"/>
      <c r="N27" s="64"/>
      <c r="P27" s="36" t="s">
        <v>166</v>
      </c>
      <c r="Q27" s="89">
        <v>14</v>
      </c>
      <c r="R27" s="74"/>
      <c r="S27" s="90">
        <f>AVERAGE(S17,U17)</f>
        <v>0.34450000000000003</v>
      </c>
      <c r="T27" s="65"/>
      <c r="U27" s="64"/>
      <c r="W27" s="36" t="s">
        <v>166</v>
      </c>
      <c r="X27" s="89">
        <v>14</v>
      </c>
      <c r="Y27" s="74"/>
      <c r="Z27" s="75">
        <f>AVERAGE(Z17,AB17)</f>
        <v>0.188</v>
      </c>
      <c r="AA27" s="65"/>
      <c r="AB27" s="64"/>
      <c r="AD27" s="89">
        <v>14</v>
      </c>
      <c r="AE27" s="75">
        <v>0.188</v>
      </c>
      <c r="AF27" s="81">
        <v>14</v>
      </c>
      <c r="AG27" s="79" t="s">
        <v>189</v>
      </c>
      <c r="AH27" s="82">
        <v>0.28299999999999997</v>
      </c>
      <c r="AI27" s="79" t="s">
        <v>190</v>
      </c>
      <c r="AJ27" s="82">
        <v>0.157</v>
      </c>
      <c r="AK27" s="79" t="s">
        <v>206</v>
      </c>
      <c r="AL27" s="82">
        <v>0.221</v>
      </c>
      <c r="AM27" s="79" t="s">
        <v>204</v>
      </c>
      <c r="AN27" s="82">
        <v>0.22500000000000001</v>
      </c>
      <c r="AO27" s="79" t="s">
        <v>222</v>
      </c>
      <c r="AP27" s="82">
        <v>0.32600000000000001</v>
      </c>
      <c r="AQ27" s="79" t="s">
        <v>222</v>
      </c>
      <c r="AR27" s="80">
        <v>0.32600000000000001</v>
      </c>
    </row>
    <row r="28" spans="1:44" s="23" customFormat="1" ht="15" x14ac:dyDescent="0.2">
      <c r="B28" s="55"/>
      <c r="C28" s="57"/>
      <c r="D28" s="74"/>
      <c r="E28" s="91">
        <f>AVERAGE(E21:E27)</f>
        <v>0.86142857142857143</v>
      </c>
      <c r="F28" s="65"/>
      <c r="G28" s="64"/>
      <c r="I28" s="55"/>
      <c r="J28" s="57"/>
      <c r="K28" s="74"/>
      <c r="L28" s="91">
        <f>AVERAGE(L21:L27)</f>
        <v>0.27285714285714285</v>
      </c>
      <c r="M28" s="65"/>
      <c r="N28" s="64"/>
      <c r="P28" s="55"/>
      <c r="Q28" s="57"/>
      <c r="R28" s="74"/>
      <c r="S28" s="91">
        <f>AVERAGE(S21:S27)</f>
        <v>0.24835714285714286</v>
      </c>
      <c r="T28" s="65"/>
      <c r="U28" s="64"/>
      <c r="W28" s="55"/>
      <c r="X28" s="57"/>
      <c r="Y28" s="74"/>
      <c r="Z28" s="91">
        <f>AVERAGE(Z21:Z27)</f>
        <v>0.2267142857142857</v>
      </c>
      <c r="AA28" s="65"/>
      <c r="AB28" s="64"/>
      <c r="AD28" s="57"/>
      <c r="AE28" s="91">
        <f>AVERAGE(AE21:AE27)</f>
        <v>0.2267142857142857</v>
      </c>
      <c r="AF28" s="91"/>
      <c r="AG28" s="91" t="e">
        <f t="shared" ref="AG28:AQ28" si="0">AVERAGE(AG21:AG27)</f>
        <v>#DIV/0!</v>
      </c>
      <c r="AH28" s="91">
        <f>AVERAGE(AH21:AH27)</f>
        <v>0.26228571428571429</v>
      </c>
      <c r="AI28" s="91" t="e">
        <f t="shared" si="0"/>
        <v>#DIV/0!</v>
      </c>
      <c r="AJ28" s="91">
        <f>AVERAGE(AJ21:AJ27)</f>
        <v>0.1907142857142857</v>
      </c>
      <c r="AK28" s="91" t="e">
        <f t="shared" si="0"/>
        <v>#DIV/0!</v>
      </c>
      <c r="AL28" s="91">
        <f>AVERAGE(AL21:AL27)</f>
        <v>0.24942857142857142</v>
      </c>
      <c r="AM28" s="91" t="e">
        <f t="shared" si="0"/>
        <v>#DIV/0!</v>
      </c>
      <c r="AN28" s="91">
        <f>AVERAGE(AN21:AN27)</f>
        <v>0.24900000000000003</v>
      </c>
      <c r="AO28" s="91" t="e">
        <f t="shared" si="0"/>
        <v>#DIV/0!</v>
      </c>
      <c r="AP28" s="91">
        <f>AVERAGE(AP21:AP27)</f>
        <v>0.23014285714285715</v>
      </c>
      <c r="AQ28" s="91" t="e">
        <f t="shared" si="0"/>
        <v>#DIV/0!</v>
      </c>
      <c r="AR28" s="91">
        <f>AVERAGE(AR21:AR27)</f>
        <v>0.24171428571428574</v>
      </c>
    </row>
    <row r="29" spans="1:44" s="23" customFormat="1" ht="16.5" x14ac:dyDescent="0.2">
      <c r="A29" s="44" t="s">
        <v>239</v>
      </c>
      <c r="B29" s="36" t="s">
        <v>240</v>
      </c>
      <c r="C29" s="89">
        <v>2</v>
      </c>
      <c r="D29" s="74"/>
      <c r="E29" s="90">
        <f>AVERAGE(E5,G5)</f>
        <v>0.84650000000000003</v>
      </c>
      <c r="F29" s="65"/>
      <c r="G29" s="64"/>
      <c r="I29" s="36" t="s">
        <v>240</v>
      </c>
      <c r="J29" s="89">
        <v>2</v>
      </c>
      <c r="K29" s="74"/>
      <c r="L29" s="90">
        <f>AVERAGE(L5,N5)</f>
        <v>0.191</v>
      </c>
      <c r="M29" s="65"/>
      <c r="N29" s="64"/>
      <c r="P29" s="36" t="s">
        <v>240</v>
      </c>
      <c r="Q29" s="89">
        <v>2</v>
      </c>
      <c r="R29" s="74"/>
      <c r="S29" s="90">
        <f>AVERAGE(S5,U5)</f>
        <v>0.20399999999999999</v>
      </c>
      <c r="T29" s="65"/>
      <c r="U29" s="64"/>
      <c r="W29" s="36" t="s">
        <v>240</v>
      </c>
      <c r="X29" s="89">
        <v>2</v>
      </c>
      <c r="Y29" s="74"/>
      <c r="Z29" s="75">
        <f>AVERAGE(Z5,AB5)</f>
        <v>0.20399999999999999</v>
      </c>
      <c r="AA29" s="65"/>
      <c r="AB29" s="64"/>
      <c r="AD29" s="89">
        <v>2</v>
      </c>
      <c r="AE29" s="75">
        <v>0.20399999999999999</v>
      </c>
      <c r="AF29" s="76">
        <v>2</v>
      </c>
      <c r="AG29" s="74" t="s">
        <v>241</v>
      </c>
      <c r="AH29" s="77">
        <v>0.59299999999999997</v>
      </c>
      <c r="AI29" s="74" t="s">
        <v>242</v>
      </c>
      <c r="AJ29" s="77">
        <v>0.73099999999999998</v>
      </c>
      <c r="AK29" s="74" t="s">
        <v>243</v>
      </c>
      <c r="AL29" s="77">
        <v>0.84299999999999997</v>
      </c>
      <c r="AM29" s="74" t="s">
        <v>244</v>
      </c>
      <c r="AN29" s="77">
        <v>0.30599999999999999</v>
      </c>
      <c r="AO29" s="74" t="s">
        <v>225</v>
      </c>
      <c r="AP29" s="77">
        <v>0.28299999999999997</v>
      </c>
      <c r="AQ29" s="74" t="s">
        <v>245</v>
      </c>
      <c r="AR29" s="75">
        <v>0.125</v>
      </c>
    </row>
    <row r="30" spans="1:44" s="23" customFormat="1" ht="16.5" x14ac:dyDescent="0.2">
      <c r="A30" s="44" t="s">
        <v>239</v>
      </c>
      <c r="B30" s="36" t="s">
        <v>156</v>
      </c>
      <c r="C30" s="89">
        <v>4</v>
      </c>
      <c r="D30" s="92"/>
      <c r="E30" s="90">
        <f>AVERAGE(E7,G7)</f>
        <v>0.89599999999999991</v>
      </c>
      <c r="F30" s="65"/>
      <c r="G30" s="64"/>
      <c r="I30" s="36" t="s">
        <v>156</v>
      </c>
      <c r="J30" s="89">
        <v>4</v>
      </c>
      <c r="K30" s="92"/>
      <c r="L30" s="90">
        <f>AVERAGE(L7,N7)</f>
        <v>0.2455</v>
      </c>
      <c r="M30" s="65"/>
      <c r="N30" s="64"/>
      <c r="P30" s="36" t="s">
        <v>156</v>
      </c>
      <c r="Q30" s="89">
        <v>4</v>
      </c>
      <c r="R30" s="92"/>
      <c r="S30" s="90">
        <f>AVERAGE(S7,U7)</f>
        <v>0.254</v>
      </c>
      <c r="T30" s="65"/>
      <c r="U30" s="64"/>
      <c r="W30" s="36" t="s">
        <v>156</v>
      </c>
      <c r="X30" s="89">
        <v>4</v>
      </c>
      <c r="Y30" s="92"/>
      <c r="Z30" s="75">
        <f>AVERAGE(Z7,AB7)</f>
        <v>0.189</v>
      </c>
      <c r="AA30" s="65"/>
      <c r="AB30" s="64"/>
      <c r="AD30" s="89">
        <v>4</v>
      </c>
      <c r="AE30" s="75">
        <v>0.189</v>
      </c>
      <c r="AF30" s="76">
        <v>4</v>
      </c>
      <c r="AG30" s="74" t="s">
        <v>246</v>
      </c>
      <c r="AH30" s="77">
        <v>0.59</v>
      </c>
      <c r="AI30" s="74" t="s">
        <v>247</v>
      </c>
      <c r="AJ30" s="77">
        <v>1.425</v>
      </c>
      <c r="AK30" s="74" t="s">
        <v>248</v>
      </c>
      <c r="AL30" s="77">
        <v>0.77400000000000002</v>
      </c>
      <c r="AM30" s="74" t="s">
        <v>249</v>
      </c>
      <c r="AN30" s="77">
        <v>0.54300000000000004</v>
      </c>
      <c r="AO30" s="74" t="s">
        <v>250</v>
      </c>
      <c r="AP30" s="77">
        <v>0.157</v>
      </c>
      <c r="AQ30" s="74" t="s">
        <v>251</v>
      </c>
      <c r="AR30" s="75">
        <v>0.221</v>
      </c>
    </row>
    <row r="31" spans="1:44" ht="16.5" x14ac:dyDescent="0.2">
      <c r="A31" s="44" t="s">
        <v>239</v>
      </c>
      <c r="B31" s="36" t="s">
        <v>160</v>
      </c>
      <c r="C31" s="89">
        <v>8</v>
      </c>
      <c r="D31" s="74"/>
      <c r="E31" s="90">
        <f>AVERAGE(E11,G11)</f>
        <v>0.83699999999999997</v>
      </c>
      <c r="I31" s="36" t="s">
        <v>160</v>
      </c>
      <c r="J31" s="89">
        <v>8</v>
      </c>
      <c r="K31" s="74"/>
      <c r="L31" s="90">
        <f>AVERAGE(L11,N11)</f>
        <v>0.31850000000000001</v>
      </c>
      <c r="P31" s="36" t="s">
        <v>160</v>
      </c>
      <c r="Q31" s="89">
        <v>8</v>
      </c>
      <c r="R31" s="74"/>
      <c r="S31" s="90">
        <f>AVERAGE(S11,U11)</f>
        <v>0.21999999999999997</v>
      </c>
      <c r="W31" s="36" t="s">
        <v>160</v>
      </c>
      <c r="X31" s="89">
        <v>8</v>
      </c>
      <c r="Y31" s="74"/>
      <c r="Z31" s="75">
        <f>AVERAGE(Z11,AB11)</f>
        <v>0.21999999999999997</v>
      </c>
      <c r="AD31" s="89">
        <v>8</v>
      </c>
      <c r="AE31" s="75">
        <v>0.21999999999999997</v>
      </c>
      <c r="AF31" s="76">
        <v>8</v>
      </c>
      <c r="AG31" s="74" t="s">
        <v>225</v>
      </c>
      <c r="AH31" s="77">
        <v>0.28299999999999997</v>
      </c>
      <c r="AI31" s="74" t="s">
        <v>243</v>
      </c>
      <c r="AJ31" s="77">
        <v>0.84299999999999997</v>
      </c>
      <c r="AK31" s="74" t="s">
        <v>252</v>
      </c>
      <c r="AL31" s="77">
        <v>1.1619999999999999</v>
      </c>
      <c r="AM31" s="74" t="s">
        <v>244</v>
      </c>
      <c r="AN31" s="77">
        <v>0.30599999999999999</v>
      </c>
      <c r="AO31" s="74" t="s">
        <v>253</v>
      </c>
      <c r="AP31" s="77">
        <v>0.42</v>
      </c>
      <c r="AQ31" s="74" t="s">
        <v>249</v>
      </c>
      <c r="AR31" s="75">
        <v>0.54300000000000004</v>
      </c>
    </row>
    <row r="32" spans="1:44" ht="14.25" customHeight="1" x14ac:dyDescent="0.2">
      <c r="A32" s="44" t="s">
        <v>239</v>
      </c>
      <c r="B32" s="36" t="s">
        <v>254</v>
      </c>
      <c r="C32" s="89">
        <v>9</v>
      </c>
      <c r="D32" s="74"/>
      <c r="E32" s="90">
        <f>AVERAGE(E12,G12)</f>
        <v>0.91700000000000004</v>
      </c>
      <c r="F32" s="65"/>
      <c r="I32" s="36" t="s">
        <v>254</v>
      </c>
      <c r="J32" s="89">
        <v>9</v>
      </c>
      <c r="K32" s="74"/>
      <c r="L32" s="90">
        <f>AVERAGE(L12,N12)</f>
        <v>0.16749999999999998</v>
      </c>
      <c r="M32" s="65"/>
      <c r="P32" s="36" t="s">
        <v>254</v>
      </c>
      <c r="Q32" s="89">
        <v>9</v>
      </c>
      <c r="R32" s="74"/>
      <c r="S32" s="90">
        <f>AVERAGE(S12,U12)</f>
        <v>0.16200000000000001</v>
      </c>
      <c r="T32" s="65"/>
      <c r="W32" s="36" t="s">
        <v>254</v>
      </c>
      <c r="X32" s="89">
        <v>9</v>
      </c>
      <c r="Y32" s="74"/>
      <c r="Z32" s="75">
        <f>AVERAGE(Z12,AB12)</f>
        <v>0.24149999999999999</v>
      </c>
      <c r="AA32" s="65"/>
      <c r="AD32" s="89">
        <v>9</v>
      </c>
      <c r="AE32" s="75">
        <v>0.24149999999999999</v>
      </c>
      <c r="AF32" s="76">
        <v>9</v>
      </c>
      <c r="AG32" s="74" t="s">
        <v>255</v>
      </c>
      <c r="AH32" s="77">
        <v>0.40600000000000003</v>
      </c>
      <c r="AI32" s="74" t="s">
        <v>223</v>
      </c>
      <c r="AJ32" s="77">
        <v>0.35399999999999998</v>
      </c>
      <c r="AK32" s="74" t="s">
        <v>253</v>
      </c>
      <c r="AL32" s="77">
        <v>0.42</v>
      </c>
      <c r="AM32" s="74" t="s">
        <v>256</v>
      </c>
      <c r="AN32" s="77">
        <v>0.35399999999999998</v>
      </c>
      <c r="AO32" s="74" t="s">
        <v>257</v>
      </c>
      <c r="AP32" s="77">
        <v>0.28299999999999997</v>
      </c>
      <c r="AQ32" s="74" t="s">
        <v>250</v>
      </c>
      <c r="AR32" s="75">
        <v>0.157</v>
      </c>
    </row>
    <row r="33" spans="1:44" ht="14.25" customHeight="1" x14ac:dyDescent="0.2">
      <c r="A33" s="44" t="s">
        <v>239</v>
      </c>
      <c r="B33" s="36" t="s">
        <v>258</v>
      </c>
      <c r="C33" s="89">
        <v>10</v>
      </c>
      <c r="D33" s="74"/>
      <c r="E33" s="90">
        <f>AVERAGE(E13,G13)</f>
        <v>1.026</v>
      </c>
      <c r="F33" s="65"/>
      <c r="I33" s="36" t="s">
        <v>258</v>
      </c>
      <c r="J33" s="89">
        <v>10</v>
      </c>
      <c r="K33" s="74"/>
      <c r="L33" s="90">
        <f>AVERAGE(L13,N13)</f>
        <v>0.254</v>
      </c>
      <c r="M33" s="65"/>
      <c r="P33" s="36" t="s">
        <v>258</v>
      </c>
      <c r="Q33" s="89">
        <v>10</v>
      </c>
      <c r="R33" s="74"/>
      <c r="S33" s="90">
        <f>AVERAGE(S13,U13)</f>
        <v>0.252</v>
      </c>
      <c r="T33" s="65"/>
      <c r="W33" s="36" t="s">
        <v>258</v>
      </c>
      <c r="X33" s="89">
        <v>10</v>
      </c>
      <c r="Y33" s="74"/>
      <c r="Z33" s="75">
        <f>AVERAGE(Z13,AB13)</f>
        <v>0.31950000000000001</v>
      </c>
      <c r="AA33" s="65"/>
      <c r="AD33" s="89">
        <v>10</v>
      </c>
      <c r="AE33" s="75">
        <v>0.31950000000000001</v>
      </c>
      <c r="AF33" s="76">
        <v>10</v>
      </c>
      <c r="AG33" s="74" t="s">
        <v>244</v>
      </c>
      <c r="AH33" s="77">
        <v>0.30599999999999999</v>
      </c>
      <c r="AI33" s="74" t="s">
        <v>259</v>
      </c>
      <c r="AJ33" s="77">
        <v>0.56599999999999995</v>
      </c>
      <c r="AK33" s="74" t="s">
        <v>260</v>
      </c>
      <c r="AL33" s="77">
        <v>1.028</v>
      </c>
      <c r="AM33" s="74" t="s">
        <v>253</v>
      </c>
      <c r="AN33" s="77">
        <v>0.42</v>
      </c>
      <c r="AO33" s="74" t="s">
        <v>261</v>
      </c>
      <c r="AP33" s="77">
        <v>0.251</v>
      </c>
      <c r="AQ33" s="74" t="s">
        <v>262</v>
      </c>
      <c r="AR33" s="75">
        <v>0.125</v>
      </c>
    </row>
    <row r="34" spans="1:44" ht="14.25" customHeight="1" x14ac:dyDescent="0.2">
      <c r="A34" s="44" t="s">
        <v>239</v>
      </c>
      <c r="B34" s="36" t="s">
        <v>263</v>
      </c>
      <c r="C34" s="89">
        <v>12</v>
      </c>
      <c r="D34" s="74"/>
      <c r="E34" s="90">
        <f>AVERAGE(E15,G15)</f>
        <v>0.98849999999999993</v>
      </c>
      <c r="F34" s="65"/>
      <c r="I34" s="36" t="s">
        <v>263</v>
      </c>
      <c r="J34" s="89">
        <v>12</v>
      </c>
      <c r="K34" s="74"/>
      <c r="L34" s="90">
        <f>AVERAGE(L15,N15)</f>
        <v>0.20350000000000001</v>
      </c>
      <c r="M34" s="65"/>
      <c r="P34" s="36" t="s">
        <v>263</v>
      </c>
      <c r="Q34" s="89">
        <v>12</v>
      </c>
      <c r="R34" s="74"/>
      <c r="S34" s="90">
        <f>AVERAGE(S15,U15)</f>
        <v>0.20150000000000001</v>
      </c>
      <c r="T34" s="65"/>
      <c r="W34" s="36" t="s">
        <v>263</v>
      </c>
      <c r="X34" s="89">
        <v>12</v>
      </c>
      <c r="Y34" s="74"/>
      <c r="Z34" s="75">
        <f>AVERAGE(Z15,AB15)</f>
        <v>0.252</v>
      </c>
      <c r="AA34" s="65"/>
      <c r="AD34" s="89">
        <v>12</v>
      </c>
      <c r="AE34" s="75">
        <v>0.252</v>
      </c>
      <c r="AF34" s="76">
        <v>12</v>
      </c>
      <c r="AG34" s="74" t="s">
        <v>248</v>
      </c>
      <c r="AH34" s="77">
        <v>0.77400000000000002</v>
      </c>
      <c r="AI34" s="74" t="s">
        <v>244</v>
      </c>
      <c r="AJ34" s="77">
        <v>0.30599999999999999</v>
      </c>
      <c r="AK34" s="74" t="s">
        <v>264</v>
      </c>
      <c r="AL34" s="77">
        <v>0.67600000000000005</v>
      </c>
      <c r="AM34" s="74" t="s">
        <v>264</v>
      </c>
      <c r="AN34" s="77">
        <v>0.67600000000000005</v>
      </c>
      <c r="AO34" s="74" t="s">
        <v>265</v>
      </c>
      <c r="AP34" s="77">
        <v>0.35599999999999998</v>
      </c>
      <c r="AQ34" s="74" t="s">
        <v>266</v>
      </c>
      <c r="AR34" s="75">
        <v>0.32600000000000001</v>
      </c>
    </row>
    <row r="35" spans="1:44" s="23" customFormat="1" ht="14.25" customHeight="1" thickBot="1" x14ac:dyDescent="0.25">
      <c r="A35" s="44" t="s">
        <v>239</v>
      </c>
      <c r="B35" s="45" t="s">
        <v>267</v>
      </c>
      <c r="C35" s="93">
        <v>13</v>
      </c>
      <c r="D35" s="47"/>
      <c r="E35" s="94">
        <f>AVERAGE(E16,G16)</f>
        <v>0.84</v>
      </c>
      <c r="F35" s="65"/>
      <c r="G35" s="64"/>
      <c r="I35" s="45" t="s">
        <v>267</v>
      </c>
      <c r="J35" s="93">
        <v>13</v>
      </c>
      <c r="K35" s="47"/>
      <c r="L35" s="94">
        <f>AVERAGE(L16,N16)</f>
        <v>0.14100000000000001</v>
      </c>
      <c r="M35" s="65"/>
      <c r="N35" s="64"/>
      <c r="P35" s="45" t="s">
        <v>267</v>
      </c>
      <c r="Q35" s="93">
        <v>13</v>
      </c>
      <c r="R35" s="47"/>
      <c r="S35" s="94">
        <f>AVERAGE(S16,U16)</f>
        <v>0.29449999999999998</v>
      </c>
      <c r="T35" s="65"/>
      <c r="U35" s="64"/>
      <c r="W35" s="45" t="s">
        <v>267</v>
      </c>
      <c r="X35" s="93">
        <v>13</v>
      </c>
      <c r="Y35" s="47"/>
      <c r="Z35" s="80">
        <f>AVERAGE(Z16,AB16)</f>
        <v>0.28299999999999997</v>
      </c>
      <c r="AA35" s="65"/>
      <c r="AB35" s="64"/>
      <c r="AD35" s="93">
        <v>13</v>
      </c>
      <c r="AE35" s="80">
        <v>0.28299999999999997</v>
      </c>
      <c r="AF35" s="76">
        <v>13</v>
      </c>
      <c r="AG35" s="74" t="s">
        <v>256</v>
      </c>
      <c r="AH35" s="77">
        <v>0.35399999999999998</v>
      </c>
      <c r="AI35" s="74" t="s">
        <v>242</v>
      </c>
      <c r="AJ35" s="77">
        <v>0.73099999999999998</v>
      </c>
      <c r="AK35" s="74" t="s">
        <v>253</v>
      </c>
      <c r="AL35" s="77">
        <v>0.42</v>
      </c>
      <c r="AM35" s="74" t="s">
        <v>208</v>
      </c>
      <c r="AN35" s="77">
        <v>0.77400000000000002</v>
      </c>
      <c r="AO35" s="74" t="s">
        <v>253</v>
      </c>
      <c r="AP35" s="77">
        <v>0.42</v>
      </c>
      <c r="AQ35" s="74" t="s">
        <v>257</v>
      </c>
      <c r="AR35" s="75">
        <v>0.28299999999999997</v>
      </c>
    </row>
    <row r="36" spans="1:44" ht="15" x14ac:dyDescent="0.2">
      <c r="E36" s="95">
        <f>AVERAGE(E29:E35)</f>
        <v>0.90728571428571425</v>
      </c>
      <c r="L36" s="95">
        <f>AVERAGE(L29:L35)</f>
        <v>0.21728571428571428</v>
      </c>
      <c r="S36" s="95">
        <f>AVERAGE(S29:S35)</f>
        <v>0.22685714285714287</v>
      </c>
      <c r="Z36" s="95">
        <f>AVERAGE(Z29:Z35)</f>
        <v>0.24414285714285713</v>
      </c>
      <c r="AE36" s="95">
        <f>AVERAGE(AE29:AE35)</f>
        <v>0.24414285714285713</v>
      </c>
      <c r="AF36" s="95"/>
      <c r="AG36" s="95" t="e">
        <f t="shared" ref="AG36:AQ36" si="1">AVERAGE(AG29:AG35)</f>
        <v>#DIV/0!</v>
      </c>
      <c r="AH36" s="95">
        <f>AVERAGE(AH29:AH35)</f>
        <v>0.47228571428571431</v>
      </c>
      <c r="AI36" s="95" t="e">
        <f t="shared" si="1"/>
        <v>#DIV/0!</v>
      </c>
      <c r="AJ36" s="95">
        <f>AVERAGE(AJ29:AJ35)</f>
        <v>0.70799999999999996</v>
      </c>
      <c r="AK36" s="95" t="e">
        <f t="shared" si="1"/>
        <v>#DIV/0!</v>
      </c>
      <c r="AL36" s="95">
        <f>AVERAGE(AL29:AL35)</f>
        <v>0.76042857142857145</v>
      </c>
      <c r="AM36" s="95" t="e">
        <f t="shared" si="1"/>
        <v>#DIV/0!</v>
      </c>
      <c r="AN36" s="95">
        <f>AVERAGE(AN29:AN35)</f>
        <v>0.48271428571428571</v>
      </c>
      <c r="AO36" s="95" t="e">
        <f t="shared" si="1"/>
        <v>#DIV/0!</v>
      </c>
      <c r="AP36" s="95">
        <f>AVERAGE(AP29:AP35)</f>
        <v>0.30999999999999994</v>
      </c>
      <c r="AQ36" s="95" t="e">
        <f t="shared" si="1"/>
        <v>#DIV/0!</v>
      </c>
      <c r="AR36" s="95">
        <f>AVERAGE(AR29:AR35)</f>
        <v>0.25428571428571428</v>
      </c>
    </row>
    <row r="39" spans="1:44" ht="15" thickBot="1" x14ac:dyDescent="0.25"/>
    <row r="40" spans="1:44" ht="15" x14ac:dyDescent="0.25">
      <c r="AD40" s="70" t="s">
        <v>179</v>
      </c>
      <c r="AE40" s="72" t="s">
        <v>268</v>
      </c>
      <c r="AF40" s="72" t="s">
        <v>269</v>
      </c>
      <c r="AG40" s="72" t="s">
        <v>270</v>
      </c>
      <c r="AH40" s="72" t="s">
        <v>182</v>
      </c>
      <c r="AI40" s="72" t="s">
        <v>271</v>
      </c>
      <c r="AJ40" s="72" t="s">
        <v>272</v>
      </c>
      <c r="AK40" s="69" t="s">
        <v>273</v>
      </c>
    </row>
    <row r="41" spans="1:44" x14ac:dyDescent="0.2">
      <c r="AD41" s="89">
        <v>1</v>
      </c>
      <c r="AE41" s="75">
        <v>0.22749999999999998</v>
      </c>
      <c r="AF41" s="77">
        <v>0.22500000000000001</v>
      </c>
      <c r="AG41" s="77">
        <v>0.28299999999999997</v>
      </c>
      <c r="AH41" s="77">
        <v>0.35599999999999998</v>
      </c>
      <c r="AI41" s="77">
        <v>0.157</v>
      </c>
      <c r="AJ41" s="77">
        <v>9.9000000000000005E-2</v>
      </c>
      <c r="AK41" s="75">
        <v>0.377</v>
      </c>
    </row>
    <row r="42" spans="1:44" x14ac:dyDescent="0.2">
      <c r="AD42" s="89">
        <v>3</v>
      </c>
      <c r="AE42" s="75">
        <v>0.191</v>
      </c>
      <c r="AF42" s="77">
        <v>0.157</v>
      </c>
      <c r="AG42" s="77">
        <v>0.22500000000000001</v>
      </c>
      <c r="AH42" s="77">
        <v>0.157</v>
      </c>
      <c r="AI42" s="77">
        <v>0.35599999999999998</v>
      </c>
      <c r="AJ42" s="77">
        <v>0.28299999999999997</v>
      </c>
      <c r="AK42" s="75">
        <v>0.30599999999999999</v>
      </c>
    </row>
    <row r="43" spans="1:44" x14ac:dyDescent="0.2">
      <c r="AD43" s="89">
        <v>5</v>
      </c>
      <c r="AE43" s="75">
        <v>0.28150000000000003</v>
      </c>
      <c r="AF43" s="77">
        <v>0.35399999999999998</v>
      </c>
      <c r="AG43" s="77">
        <v>0.125</v>
      </c>
      <c r="AH43" s="77">
        <v>0.221</v>
      </c>
      <c r="AI43" s="77">
        <v>0.221</v>
      </c>
      <c r="AJ43" s="77">
        <v>0.35599999999999998</v>
      </c>
      <c r="AK43" s="75">
        <v>0.157</v>
      </c>
    </row>
    <row r="44" spans="1:44" x14ac:dyDescent="0.2">
      <c r="AD44" s="89">
        <v>6</v>
      </c>
      <c r="AE44" s="75">
        <v>0.254</v>
      </c>
      <c r="AF44" s="77">
        <v>0.28299999999999997</v>
      </c>
      <c r="AG44" s="77">
        <v>0.221</v>
      </c>
      <c r="AH44" s="77">
        <v>0.22500000000000001</v>
      </c>
      <c r="AI44" s="77">
        <v>0.221</v>
      </c>
      <c r="AJ44" s="77">
        <v>0.157</v>
      </c>
      <c r="AK44" s="75">
        <v>0.28299999999999997</v>
      </c>
    </row>
    <row r="45" spans="1:44" x14ac:dyDescent="0.2">
      <c r="AD45" s="89">
        <v>7</v>
      </c>
      <c r="AE45" s="75">
        <v>0.191</v>
      </c>
      <c r="AF45" s="77">
        <v>0.35599999999999998</v>
      </c>
      <c r="AG45" s="77">
        <v>0.22500000000000001</v>
      </c>
      <c r="AH45" s="77">
        <v>0.28299999999999997</v>
      </c>
      <c r="AI45" s="77">
        <v>0.40600000000000003</v>
      </c>
      <c r="AJ45" s="77">
        <v>0.28299999999999997</v>
      </c>
      <c r="AK45" s="75">
        <v>8.5999999999999993E-2</v>
      </c>
    </row>
    <row r="46" spans="1:44" x14ac:dyDescent="0.2">
      <c r="AD46" s="89">
        <v>11</v>
      </c>
      <c r="AE46" s="75">
        <v>0.254</v>
      </c>
      <c r="AF46" s="77">
        <v>0.17799999999999999</v>
      </c>
      <c r="AG46" s="77">
        <v>9.9000000000000005E-2</v>
      </c>
      <c r="AH46" s="77">
        <v>0.28299999999999997</v>
      </c>
      <c r="AI46" s="77">
        <v>0.157</v>
      </c>
      <c r="AJ46" s="77">
        <v>0.107</v>
      </c>
      <c r="AK46" s="75">
        <v>0.157</v>
      </c>
    </row>
    <row r="47" spans="1:44" ht="15" thickBot="1" x14ac:dyDescent="0.25">
      <c r="AD47" s="89">
        <v>14</v>
      </c>
      <c r="AE47" s="75">
        <v>0.188</v>
      </c>
      <c r="AF47" s="82">
        <v>0.28299999999999997</v>
      </c>
      <c r="AG47" s="82">
        <v>0.157</v>
      </c>
      <c r="AH47" s="82">
        <v>0.221</v>
      </c>
      <c r="AI47" s="82">
        <v>0.22500000000000001</v>
      </c>
      <c r="AJ47" s="82">
        <v>0.32600000000000001</v>
      </c>
      <c r="AK47" s="80">
        <v>0.32600000000000001</v>
      </c>
    </row>
    <row r="48" spans="1:44" ht="15" x14ac:dyDescent="0.2">
      <c r="AD48" s="57"/>
      <c r="AE48" s="91">
        <f>AVERAGE(AE41:AE47)</f>
        <v>0.2267142857142857</v>
      </c>
      <c r="AF48" s="91">
        <f t="shared" ref="AF48:AK48" si="2">AVERAGE(AF41:AF47)</f>
        <v>0.26228571428571429</v>
      </c>
      <c r="AG48" s="91">
        <f t="shared" si="2"/>
        <v>0.1907142857142857</v>
      </c>
      <c r="AH48" s="91">
        <f t="shared" si="2"/>
        <v>0.24942857142857142</v>
      </c>
      <c r="AI48" s="91">
        <f t="shared" si="2"/>
        <v>0.24900000000000003</v>
      </c>
      <c r="AJ48" s="91">
        <f t="shared" si="2"/>
        <v>0.23014285714285715</v>
      </c>
      <c r="AK48" s="91">
        <f t="shared" si="2"/>
        <v>0.24171428571428574</v>
      </c>
    </row>
    <row r="49" spans="30:37" x14ac:dyDescent="0.2">
      <c r="AD49" s="89">
        <v>2</v>
      </c>
      <c r="AE49" s="75">
        <v>0.20399999999999999</v>
      </c>
      <c r="AF49" s="77">
        <v>0.59299999999999997</v>
      </c>
      <c r="AG49" s="77">
        <v>0.73099999999999998</v>
      </c>
      <c r="AH49" s="77">
        <v>0.84299999999999997</v>
      </c>
      <c r="AI49" s="77">
        <v>0.30599999999999999</v>
      </c>
      <c r="AJ49" s="77">
        <v>0.28299999999999997</v>
      </c>
      <c r="AK49" s="75">
        <v>0.125</v>
      </c>
    </row>
    <row r="50" spans="30:37" x14ac:dyDescent="0.2">
      <c r="AD50" s="89">
        <v>4</v>
      </c>
      <c r="AE50" s="75">
        <v>0.189</v>
      </c>
      <c r="AF50" s="77">
        <v>0.59</v>
      </c>
      <c r="AG50" s="77">
        <v>1.425</v>
      </c>
      <c r="AH50" s="77">
        <v>0.77400000000000002</v>
      </c>
      <c r="AI50" s="77">
        <v>0.54300000000000004</v>
      </c>
      <c r="AJ50" s="77">
        <v>0.157</v>
      </c>
      <c r="AK50" s="75">
        <v>0.221</v>
      </c>
    </row>
    <row r="51" spans="30:37" x14ac:dyDescent="0.2">
      <c r="AD51" s="89">
        <v>8</v>
      </c>
      <c r="AE51" s="75">
        <v>0.21999999999999997</v>
      </c>
      <c r="AF51" s="77">
        <v>0.28299999999999997</v>
      </c>
      <c r="AG51" s="77">
        <v>0.84299999999999997</v>
      </c>
      <c r="AH51" s="77">
        <v>1.1619999999999999</v>
      </c>
      <c r="AI51" s="77">
        <v>0.30599999999999999</v>
      </c>
      <c r="AJ51" s="77">
        <v>0.42</v>
      </c>
      <c r="AK51" s="75">
        <v>0.54300000000000004</v>
      </c>
    </row>
    <row r="52" spans="30:37" x14ac:dyDescent="0.2">
      <c r="AD52" s="89">
        <v>9</v>
      </c>
      <c r="AE52" s="75">
        <v>0.24149999999999999</v>
      </c>
      <c r="AF52" s="77">
        <v>0.40600000000000003</v>
      </c>
      <c r="AG52" s="77">
        <v>0.35399999999999998</v>
      </c>
      <c r="AH52" s="77">
        <v>0.42</v>
      </c>
      <c r="AI52" s="77">
        <v>0.35399999999999998</v>
      </c>
      <c r="AJ52" s="77">
        <v>0.28299999999999997</v>
      </c>
      <c r="AK52" s="75">
        <v>0.157</v>
      </c>
    </row>
    <row r="53" spans="30:37" x14ac:dyDescent="0.2">
      <c r="AD53" s="89">
        <v>10</v>
      </c>
      <c r="AE53" s="75">
        <v>0.31950000000000001</v>
      </c>
      <c r="AF53" s="77">
        <v>0.30599999999999999</v>
      </c>
      <c r="AG53" s="77">
        <v>0.56599999999999995</v>
      </c>
      <c r="AH53" s="77">
        <v>1.028</v>
      </c>
      <c r="AI53" s="77">
        <v>0.42</v>
      </c>
      <c r="AJ53" s="77">
        <v>0.251</v>
      </c>
      <c r="AK53" s="75">
        <v>0.125</v>
      </c>
    </row>
    <row r="54" spans="30:37" x14ac:dyDescent="0.2">
      <c r="AD54" s="89">
        <v>12</v>
      </c>
      <c r="AE54" s="75">
        <v>0.252</v>
      </c>
      <c r="AF54" s="77">
        <v>0.77400000000000002</v>
      </c>
      <c r="AG54" s="77">
        <v>0.30599999999999999</v>
      </c>
      <c r="AH54" s="77">
        <v>0.67600000000000005</v>
      </c>
      <c r="AI54" s="77">
        <v>0.67600000000000005</v>
      </c>
      <c r="AJ54" s="77">
        <v>0.35599999999999998</v>
      </c>
      <c r="AK54" s="75">
        <v>0.32600000000000001</v>
      </c>
    </row>
    <row r="55" spans="30:37" ht="15" thickBot="1" x14ac:dyDescent="0.25">
      <c r="AD55" s="93">
        <v>13</v>
      </c>
      <c r="AE55" s="80">
        <v>0.28299999999999997</v>
      </c>
      <c r="AF55" s="77">
        <v>0.35399999999999998</v>
      </c>
      <c r="AG55" s="77">
        <v>0.73099999999999998</v>
      </c>
      <c r="AH55" s="77">
        <v>0.42</v>
      </c>
      <c r="AI55" s="77">
        <v>0.77400000000000002</v>
      </c>
      <c r="AJ55" s="77">
        <v>0.42</v>
      </c>
      <c r="AK55" s="75">
        <v>0.28299999999999997</v>
      </c>
    </row>
    <row r="56" spans="30:37" ht="15" x14ac:dyDescent="0.2">
      <c r="AE56" s="95">
        <f>AVERAGE(AE49:AE55)</f>
        <v>0.24414285714285713</v>
      </c>
      <c r="AF56" s="95">
        <f t="shared" ref="AF56:AJ56" si="3">AVERAGE(AF49:AF55)</f>
        <v>0.47228571428571431</v>
      </c>
      <c r="AG56" s="95">
        <f t="shared" si="3"/>
        <v>0.70799999999999996</v>
      </c>
      <c r="AH56" s="95">
        <f t="shared" si="3"/>
        <v>0.76042857142857145</v>
      </c>
      <c r="AI56" s="95">
        <f t="shared" si="3"/>
        <v>0.48271428571428571</v>
      </c>
      <c r="AJ56" s="95">
        <f t="shared" si="3"/>
        <v>0.30999999999999994</v>
      </c>
      <c r="AK56" s="95">
        <f>AVERAGE(AK49:AK55)</f>
        <v>0.25428571428571428</v>
      </c>
    </row>
  </sheetData>
  <phoneticPr fontId="3" type="noConversion"/>
  <pageMargins left="0.69930555555555596" right="0.69930555555555596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K39"/>
  <sheetViews>
    <sheetView topLeftCell="CI19" workbookViewId="0">
      <selection activeCell="DK32" sqref="DK32:DK38"/>
    </sheetView>
  </sheetViews>
  <sheetFormatPr defaultColWidth="9" defaultRowHeight="14.25" x14ac:dyDescent="0.2"/>
  <cols>
    <col min="1" max="1" width="24.875" style="23" customWidth="1"/>
    <col min="2" max="2" width="7.875" style="23" customWidth="1"/>
    <col min="3" max="3" width="7" style="23" customWidth="1"/>
    <col min="4" max="4" width="7.5" style="23" customWidth="1"/>
    <col min="5" max="5" width="7" style="23" customWidth="1"/>
    <col min="6" max="6" width="7.125" style="23" customWidth="1"/>
    <col min="7" max="7" width="6.5" style="23" customWidth="1"/>
    <col min="8" max="9" width="9" style="23"/>
    <col min="10" max="10" width="5.75" style="23" customWidth="1"/>
    <col min="11" max="11" width="7.625" style="23" customWidth="1"/>
    <col min="12" max="12" width="8" style="23" customWidth="1"/>
    <col min="13" max="13" width="9.875" style="23" customWidth="1"/>
    <col min="14" max="14" width="8.25" style="23" customWidth="1"/>
    <col min="15" max="15" width="7.5" style="23" customWidth="1"/>
    <col min="16" max="16" width="7" style="23" customWidth="1"/>
    <col min="17" max="17" width="7.125" style="23" customWidth="1"/>
    <col min="18" max="18" width="6.5" style="23" customWidth="1"/>
    <col min="19" max="21" width="9" style="23"/>
    <col min="22" max="22" width="7" style="23" customWidth="1"/>
    <col min="23" max="23" width="8" style="23" customWidth="1"/>
    <col min="24" max="24" width="10.5" style="23" customWidth="1"/>
    <col min="25" max="25" width="8.125" style="23" customWidth="1"/>
    <col min="26" max="26" width="7.5" style="23" customWidth="1"/>
    <col min="27" max="27" width="7" style="23" customWidth="1"/>
    <col min="28" max="28" width="7.125" style="23" customWidth="1"/>
    <col min="29" max="29" width="6.5" style="23" customWidth="1"/>
    <col min="30" max="32" width="9" style="23"/>
    <col min="33" max="33" width="6.625" style="23" customWidth="1"/>
    <col min="34" max="34" width="8" style="23" customWidth="1"/>
    <col min="35" max="35" width="11.125" style="23" customWidth="1"/>
    <col min="36" max="36" width="7.75" style="23" customWidth="1"/>
    <col min="37" max="37" width="7.5" style="23" customWidth="1"/>
    <col min="38" max="38" width="7.375" style="23" customWidth="1"/>
    <col min="39" max="39" width="7.125" style="23" customWidth="1"/>
    <col min="40" max="40" width="6.5" style="23" customWidth="1"/>
    <col min="41" max="42" width="8" style="23" customWidth="1"/>
    <col min="43" max="43" width="7" style="23" customWidth="1"/>
    <col min="44" max="44" width="6.5" style="23" customWidth="1"/>
    <col min="45" max="45" width="8" style="23" customWidth="1"/>
    <col min="46" max="46" width="11" style="23" customWidth="1"/>
    <col min="47" max="47" width="7" style="23" customWidth="1"/>
    <col min="48" max="48" width="7.5" style="23" customWidth="1"/>
    <col min="49" max="49" width="7.375" style="23" customWidth="1"/>
    <col min="50" max="50" width="7.125" style="23" customWidth="1"/>
    <col min="51" max="51" width="6.5" style="23" customWidth="1"/>
    <col min="52" max="53" width="8" style="23" customWidth="1"/>
    <col min="54" max="54" width="7" style="23" customWidth="1"/>
    <col min="55" max="55" width="6.5" style="23" customWidth="1"/>
    <col min="56" max="56" width="8" style="23" customWidth="1"/>
    <col min="57" max="57" width="11.625" style="23" customWidth="1"/>
    <col min="58" max="59" width="7.5" style="23" customWidth="1"/>
    <col min="60" max="60" width="7.375" style="23" customWidth="1"/>
    <col min="61" max="61" width="7.125" style="23" customWidth="1"/>
    <col min="62" max="62" width="6.5" style="23" customWidth="1"/>
    <col min="63" max="64" width="8" style="23" customWidth="1"/>
    <col min="65" max="65" width="7" style="23" customWidth="1"/>
    <col min="66" max="66" width="6.5" style="23" customWidth="1"/>
    <col min="67" max="67" width="8" style="23" customWidth="1"/>
    <col min="68" max="68" width="9.5" style="23" bestFit="1" customWidth="1"/>
    <col min="69" max="69" width="8.625" style="23" customWidth="1"/>
    <col min="70" max="70" width="7.5" style="23" customWidth="1"/>
    <col min="71" max="71" width="7.375" style="23" customWidth="1"/>
    <col min="72" max="72" width="7.125" style="23" customWidth="1"/>
    <col min="73" max="73" width="6.5" style="23" customWidth="1"/>
    <col min="74" max="75" width="8" style="23" customWidth="1"/>
    <col min="76" max="76" width="7" style="23" customWidth="1"/>
    <col min="77" max="77" width="6.5" style="23" customWidth="1"/>
    <col min="78" max="78" width="8" style="23" customWidth="1"/>
    <col min="79" max="79" width="9" style="23"/>
    <col min="80" max="80" width="9.5" style="23" bestFit="1" customWidth="1"/>
    <col min="81" max="81" width="9.625" style="23" customWidth="1"/>
    <col min="82" max="82" width="7.5" style="23" customWidth="1"/>
    <col min="83" max="83" width="7.375" style="23" customWidth="1"/>
    <col min="84" max="84" width="7.125" style="23" customWidth="1"/>
    <col min="85" max="85" width="6.5" style="23" customWidth="1"/>
    <col min="86" max="87" width="8" style="23" customWidth="1"/>
    <col min="88" max="88" width="7" style="23" customWidth="1"/>
    <col min="89" max="89" width="7.5" style="23" customWidth="1"/>
    <col min="90" max="90" width="8" style="23" customWidth="1"/>
    <col min="91" max="92" width="9" style="23"/>
    <col min="93" max="93" width="9.5" style="23" bestFit="1" customWidth="1"/>
    <col min="94" max="94" width="9.625" style="23" customWidth="1"/>
    <col min="95" max="95" width="7.5" style="23" customWidth="1"/>
    <col min="96" max="96" width="7.375" style="23" customWidth="1"/>
    <col min="97" max="97" width="7.125" style="23" customWidth="1"/>
    <col min="98" max="98" width="6.5" style="23" customWidth="1"/>
    <col min="99" max="100" width="8" style="23" customWidth="1"/>
    <col min="101" max="101" width="7" style="23" customWidth="1"/>
    <col min="102" max="102" width="7.5" style="23" customWidth="1"/>
    <col min="103" max="103" width="8" style="23" customWidth="1"/>
    <col min="104" max="104" width="9" style="23"/>
    <col min="105" max="105" width="9.5" style="23" bestFit="1" customWidth="1"/>
    <col min="106" max="106" width="9.625" style="23" customWidth="1"/>
    <col min="107" max="107" width="7.5" style="23" customWidth="1"/>
    <col min="108" max="108" width="7.375" style="23" customWidth="1"/>
    <col min="109" max="109" width="7.125" style="23" customWidth="1"/>
    <col min="110" max="110" width="6.5" style="23" customWidth="1"/>
    <col min="111" max="112" width="8" style="23" customWidth="1"/>
    <col min="113" max="113" width="7" style="23" customWidth="1"/>
    <col min="114" max="114" width="7.5" style="23" customWidth="1"/>
    <col min="115" max="115" width="8" style="23" customWidth="1"/>
    <col min="116" max="16384" width="9" style="23"/>
  </cols>
  <sheetData>
    <row r="1" spans="1:115" x14ac:dyDescent="0.2">
      <c r="A1" s="23">
        <v>20180925</v>
      </c>
      <c r="C1" s="96" t="s">
        <v>274</v>
      </c>
      <c r="D1" s="25" t="s">
        <v>134</v>
      </c>
      <c r="M1" s="23">
        <v>20180925</v>
      </c>
      <c r="N1" s="96" t="s">
        <v>275</v>
      </c>
      <c r="O1" s="25" t="s">
        <v>134</v>
      </c>
      <c r="X1" s="23">
        <v>20180926</v>
      </c>
      <c r="Y1" s="97" t="s">
        <v>276</v>
      </c>
      <c r="Z1" s="25" t="s">
        <v>134</v>
      </c>
      <c r="AI1" s="23">
        <v>20180928</v>
      </c>
      <c r="AJ1" s="98" t="s">
        <v>277</v>
      </c>
      <c r="AK1" s="25" t="s">
        <v>134</v>
      </c>
      <c r="AT1" s="23">
        <v>20180930</v>
      </c>
      <c r="AU1" s="99" t="s">
        <v>278</v>
      </c>
      <c r="AV1" s="25" t="s">
        <v>134</v>
      </c>
      <c r="BE1" s="23">
        <v>20181002</v>
      </c>
      <c r="BF1" s="96" t="s">
        <v>279</v>
      </c>
      <c r="BG1" s="25" t="s">
        <v>134</v>
      </c>
      <c r="BP1" s="23">
        <v>20181009</v>
      </c>
      <c r="BQ1" s="100" t="s">
        <v>280</v>
      </c>
      <c r="BR1" s="25" t="s">
        <v>134</v>
      </c>
      <c r="CB1" s="23">
        <v>20181016</v>
      </c>
      <c r="CC1" s="97" t="s">
        <v>281</v>
      </c>
      <c r="CD1" s="25" t="s">
        <v>134</v>
      </c>
      <c r="CO1" s="23">
        <v>20181023</v>
      </c>
      <c r="CP1" s="99" t="s">
        <v>282</v>
      </c>
      <c r="CQ1" s="25" t="s">
        <v>134</v>
      </c>
      <c r="DB1" s="23">
        <v>20181120</v>
      </c>
      <c r="DC1" s="96" t="s">
        <v>283</v>
      </c>
      <c r="DD1" s="25" t="s">
        <v>134</v>
      </c>
    </row>
    <row r="2" spans="1:115" ht="15.75" thickBot="1" x14ac:dyDescent="0.3">
      <c r="B2" s="26"/>
      <c r="C2" s="27" t="s">
        <v>135</v>
      </c>
      <c r="E2" s="23" t="s">
        <v>136</v>
      </c>
      <c r="K2" s="23" t="s">
        <v>79</v>
      </c>
      <c r="L2" s="23" t="s">
        <v>79</v>
      </c>
      <c r="N2" s="27" t="s">
        <v>135</v>
      </c>
      <c r="P2" s="23" t="s">
        <v>136</v>
      </c>
      <c r="V2" s="23" t="s">
        <v>79</v>
      </c>
      <c r="W2" s="23" t="s">
        <v>79</v>
      </c>
      <c r="Y2" s="27" t="s">
        <v>135</v>
      </c>
      <c r="AA2" s="23" t="s">
        <v>136</v>
      </c>
      <c r="AG2" s="23" t="s">
        <v>79</v>
      </c>
      <c r="AH2" s="23" t="s">
        <v>79</v>
      </c>
      <c r="AJ2" s="27" t="s">
        <v>135</v>
      </c>
      <c r="AL2" s="23" t="s">
        <v>136</v>
      </c>
      <c r="AR2" s="23" t="s">
        <v>79</v>
      </c>
      <c r="AS2" s="23" t="s">
        <v>79</v>
      </c>
      <c r="AU2" s="27" t="s">
        <v>135</v>
      </c>
      <c r="AW2" s="23" t="s">
        <v>136</v>
      </c>
      <c r="BC2" s="23" t="s">
        <v>79</v>
      </c>
      <c r="BD2" s="23" t="s">
        <v>79</v>
      </c>
      <c r="BF2" s="27" t="s">
        <v>135</v>
      </c>
      <c r="BH2" s="23" t="s">
        <v>136</v>
      </c>
      <c r="BN2" s="23" t="s">
        <v>79</v>
      </c>
      <c r="BO2" s="23" t="s">
        <v>79</v>
      </c>
      <c r="BQ2" s="27" t="s">
        <v>135</v>
      </c>
      <c r="BS2" s="23" t="s">
        <v>136</v>
      </c>
      <c r="BY2" s="23" t="s">
        <v>79</v>
      </c>
      <c r="BZ2" s="23" t="s">
        <v>79</v>
      </c>
      <c r="CC2" s="27" t="s">
        <v>135</v>
      </c>
      <c r="CE2" s="23" t="s">
        <v>136</v>
      </c>
      <c r="CK2" s="23" t="s">
        <v>79</v>
      </c>
      <c r="CL2" s="23" t="s">
        <v>79</v>
      </c>
      <c r="CP2" s="27" t="s">
        <v>135</v>
      </c>
      <c r="CR2" s="23" t="s">
        <v>136</v>
      </c>
      <c r="CX2" s="23" t="s">
        <v>79</v>
      </c>
      <c r="CY2" s="23" t="s">
        <v>79</v>
      </c>
      <c r="DB2" s="27" t="s">
        <v>135</v>
      </c>
      <c r="DD2" s="23" t="s">
        <v>136</v>
      </c>
      <c r="DJ2" s="23" t="s">
        <v>79</v>
      </c>
      <c r="DK2" s="23" t="s">
        <v>79</v>
      </c>
    </row>
    <row r="3" spans="1:115" x14ac:dyDescent="0.2">
      <c r="B3" s="30" t="s">
        <v>138</v>
      </c>
      <c r="C3" s="96"/>
      <c r="D3" s="162" t="s">
        <v>284</v>
      </c>
      <c r="E3" s="163"/>
      <c r="F3" s="164"/>
      <c r="G3" s="101"/>
      <c r="H3" s="157" t="s">
        <v>140</v>
      </c>
      <c r="I3" s="160"/>
      <c r="J3" s="161"/>
      <c r="K3" s="102" t="s">
        <v>285</v>
      </c>
      <c r="L3" s="103" t="s">
        <v>141</v>
      </c>
      <c r="N3" s="96"/>
      <c r="O3" s="162" t="s">
        <v>284</v>
      </c>
      <c r="P3" s="163"/>
      <c r="Q3" s="164"/>
      <c r="R3" s="101"/>
      <c r="S3" s="157" t="s">
        <v>140</v>
      </c>
      <c r="T3" s="160"/>
      <c r="U3" s="161"/>
      <c r="V3" s="102" t="s">
        <v>285</v>
      </c>
      <c r="W3" s="103" t="s">
        <v>141</v>
      </c>
      <c r="Y3" s="96"/>
      <c r="Z3" s="162" t="s">
        <v>284</v>
      </c>
      <c r="AA3" s="163"/>
      <c r="AB3" s="164"/>
      <c r="AC3" s="101"/>
      <c r="AD3" s="157" t="s">
        <v>140</v>
      </c>
      <c r="AE3" s="160"/>
      <c r="AF3" s="161"/>
      <c r="AG3" s="102" t="s">
        <v>285</v>
      </c>
      <c r="AH3" s="103" t="s">
        <v>141</v>
      </c>
      <c r="AJ3" s="98" t="s">
        <v>277</v>
      </c>
      <c r="AK3" s="162" t="s">
        <v>284</v>
      </c>
      <c r="AL3" s="163"/>
      <c r="AM3" s="164"/>
      <c r="AN3" s="101"/>
      <c r="AO3" s="157" t="s">
        <v>140</v>
      </c>
      <c r="AP3" s="160"/>
      <c r="AQ3" s="161"/>
      <c r="AR3" s="102" t="s">
        <v>285</v>
      </c>
      <c r="AS3" s="103" t="s">
        <v>141</v>
      </c>
      <c r="AU3" s="99" t="s">
        <v>278</v>
      </c>
      <c r="AV3" s="162" t="s">
        <v>284</v>
      </c>
      <c r="AW3" s="163"/>
      <c r="AX3" s="164"/>
      <c r="AY3" s="101"/>
      <c r="AZ3" s="157" t="s">
        <v>140</v>
      </c>
      <c r="BA3" s="160"/>
      <c r="BB3" s="161"/>
      <c r="BC3" s="102" t="s">
        <v>285</v>
      </c>
      <c r="BD3" s="103" t="s">
        <v>141</v>
      </c>
      <c r="BF3" s="96" t="s">
        <v>279</v>
      </c>
      <c r="BG3" s="162" t="s">
        <v>284</v>
      </c>
      <c r="BH3" s="163"/>
      <c r="BI3" s="164"/>
      <c r="BJ3" s="101"/>
      <c r="BK3" s="157" t="s">
        <v>140</v>
      </c>
      <c r="BL3" s="160"/>
      <c r="BM3" s="161"/>
      <c r="BN3" s="102" t="s">
        <v>285</v>
      </c>
      <c r="BO3" s="103" t="s">
        <v>141</v>
      </c>
      <c r="BQ3" s="100" t="s">
        <v>280</v>
      </c>
      <c r="BR3" s="162" t="s">
        <v>284</v>
      </c>
      <c r="BS3" s="163"/>
      <c r="BT3" s="164"/>
      <c r="BU3" s="101"/>
      <c r="BV3" s="157" t="s">
        <v>140</v>
      </c>
      <c r="BW3" s="160"/>
      <c r="BX3" s="161"/>
      <c r="BY3" s="102" t="s">
        <v>285</v>
      </c>
      <c r="BZ3" s="103" t="s">
        <v>141</v>
      </c>
      <c r="CB3" s="42" t="s">
        <v>286</v>
      </c>
      <c r="CC3" s="104" t="s">
        <v>281</v>
      </c>
      <c r="CD3" s="162" t="s">
        <v>284</v>
      </c>
      <c r="CE3" s="163"/>
      <c r="CF3" s="164"/>
      <c r="CG3" s="101"/>
      <c r="CH3" s="157" t="s">
        <v>140</v>
      </c>
      <c r="CI3" s="160"/>
      <c r="CJ3" s="161"/>
      <c r="CK3" s="102" t="s">
        <v>285</v>
      </c>
      <c r="CL3" s="103" t="s">
        <v>141</v>
      </c>
      <c r="CO3" s="105" t="s">
        <v>286</v>
      </c>
      <c r="CP3" s="99" t="s">
        <v>282</v>
      </c>
      <c r="CQ3" s="162" t="s">
        <v>284</v>
      </c>
      <c r="CR3" s="163"/>
      <c r="CS3" s="164"/>
      <c r="CT3" s="101"/>
      <c r="CU3" s="157" t="s">
        <v>140</v>
      </c>
      <c r="CV3" s="160"/>
      <c r="CW3" s="161"/>
      <c r="CX3" s="106" t="s">
        <v>285</v>
      </c>
      <c r="CY3" s="32" t="s">
        <v>141</v>
      </c>
      <c r="DB3" s="96" t="s">
        <v>283</v>
      </c>
      <c r="DC3" s="162" t="s">
        <v>284</v>
      </c>
      <c r="DD3" s="163"/>
      <c r="DE3" s="164"/>
      <c r="DF3" s="101"/>
      <c r="DG3" s="157" t="s">
        <v>140</v>
      </c>
      <c r="DH3" s="160"/>
      <c r="DI3" s="161"/>
      <c r="DJ3" s="106" t="s">
        <v>285</v>
      </c>
      <c r="DK3" s="32" t="s">
        <v>141</v>
      </c>
    </row>
    <row r="4" spans="1:115" x14ac:dyDescent="0.2">
      <c r="B4" s="36">
        <v>92</v>
      </c>
      <c r="C4" s="89">
        <v>2</v>
      </c>
      <c r="D4" s="38">
        <v>14.3</v>
      </c>
      <c r="E4" s="39">
        <v>20</v>
      </c>
      <c r="F4" s="40"/>
      <c r="G4" s="89">
        <v>2</v>
      </c>
      <c r="H4" s="38">
        <v>14.8</v>
      </c>
      <c r="I4" s="39">
        <v>9.1</v>
      </c>
      <c r="J4" s="39"/>
      <c r="K4" s="107">
        <f t="shared" ref="K4:K19" si="0">AVERAGE(D4:F4)</f>
        <v>17.149999999999999</v>
      </c>
      <c r="L4" s="108">
        <f t="shared" ref="L4:L19" si="1">AVERAGE(H4:J4)</f>
        <v>11.95</v>
      </c>
      <c r="N4" s="89">
        <v>2</v>
      </c>
      <c r="O4" s="38">
        <v>20</v>
      </c>
      <c r="P4" s="39">
        <v>15.3</v>
      </c>
      <c r="Q4" s="40"/>
      <c r="R4" s="89">
        <v>2</v>
      </c>
      <c r="S4" s="38">
        <v>3.1</v>
      </c>
      <c r="T4" s="39">
        <v>1.9</v>
      </c>
      <c r="U4" s="39"/>
      <c r="V4" s="107">
        <f t="shared" ref="V4:V19" si="2">AVERAGE(O4:Q4)</f>
        <v>17.649999999999999</v>
      </c>
      <c r="W4" s="108">
        <f t="shared" ref="W4:W19" si="3">AVERAGE(S4:U4)</f>
        <v>2.5</v>
      </c>
      <c r="Y4" s="89">
        <v>2</v>
      </c>
      <c r="Z4" s="38">
        <v>6.5</v>
      </c>
      <c r="AA4" s="39">
        <v>10.7</v>
      </c>
      <c r="AB4" s="40"/>
      <c r="AC4" s="89">
        <v>2</v>
      </c>
      <c r="AD4" s="38">
        <v>5.9</v>
      </c>
      <c r="AE4" s="39">
        <v>1.9</v>
      </c>
      <c r="AF4" s="39"/>
      <c r="AG4" s="107">
        <f t="shared" ref="AG4:AG19" si="4">AVERAGE(Z4:AB4)</f>
        <v>8.6</v>
      </c>
      <c r="AH4" s="108">
        <f t="shared" ref="AH4:AH19" si="5">AVERAGE(AD4:AF4)</f>
        <v>3.9000000000000004</v>
      </c>
      <c r="AJ4" s="89">
        <v>2</v>
      </c>
      <c r="AK4" s="38">
        <v>8.8000000000000007</v>
      </c>
      <c r="AL4" s="39">
        <v>9.1</v>
      </c>
      <c r="AM4" s="40"/>
      <c r="AN4" s="89">
        <v>2</v>
      </c>
      <c r="AO4" s="38">
        <v>4.5999999999999996</v>
      </c>
      <c r="AP4" s="39">
        <v>1.9</v>
      </c>
      <c r="AQ4" s="39"/>
      <c r="AR4" s="107">
        <f t="shared" ref="AR4:AR19" si="6">AVERAGE(AK4:AM4)</f>
        <v>8.9499999999999993</v>
      </c>
      <c r="AS4" s="108">
        <f t="shared" ref="AS4:AS19" si="7">AVERAGE(AO4:AQ4)</f>
        <v>3.25</v>
      </c>
      <c r="AU4" s="89">
        <v>2</v>
      </c>
      <c r="AV4" s="38">
        <v>10.8</v>
      </c>
      <c r="AW4" s="39">
        <v>6.5</v>
      </c>
      <c r="AX4" s="40"/>
      <c r="AY4" s="89">
        <v>2</v>
      </c>
      <c r="AZ4" s="38">
        <v>2.4</v>
      </c>
      <c r="BA4" s="39">
        <v>3.3</v>
      </c>
      <c r="BB4" s="39"/>
      <c r="BC4" s="107">
        <f t="shared" ref="BC4:BC19" si="8">AVERAGE(AV4:AX4)</f>
        <v>8.65</v>
      </c>
      <c r="BD4" s="108">
        <f t="shared" ref="BD4:BD19" si="9">AVERAGE(AZ4:BB4)</f>
        <v>2.8499999999999996</v>
      </c>
      <c r="BF4" s="89">
        <v>2</v>
      </c>
      <c r="BG4" s="38">
        <v>5.6</v>
      </c>
      <c r="BH4" s="39">
        <v>20</v>
      </c>
      <c r="BI4" s="40">
        <v>7.9</v>
      </c>
      <c r="BJ4" s="89">
        <v>2</v>
      </c>
      <c r="BK4" s="38">
        <v>8.4</v>
      </c>
      <c r="BL4" s="39">
        <v>6.1</v>
      </c>
      <c r="BM4" s="39"/>
      <c r="BN4" s="107">
        <f t="shared" ref="BN4:BN19" si="10">AVERAGE(BG4:BI4)</f>
        <v>11.166666666666666</v>
      </c>
      <c r="BO4" s="108">
        <f t="shared" ref="BO4:BO19" si="11">AVERAGE(BK4:BM4)</f>
        <v>7.25</v>
      </c>
      <c r="BQ4" s="89">
        <v>2</v>
      </c>
      <c r="BR4" s="38">
        <v>9.9</v>
      </c>
      <c r="BS4" s="39">
        <v>8.3000000000000007</v>
      </c>
      <c r="BT4" s="40"/>
      <c r="BU4" s="89">
        <v>2</v>
      </c>
      <c r="BV4" s="38">
        <v>4.9000000000000004</v>
      </c>
      <c r="BW4" s="39">
        <v>3.3</v>
      </c>
      <c r="BX4" s="39"/>
      <c r="BY4" s="107">
        <f t="shared" ref="BY4:BY19" si="12">AVERAGE(BR4:BT4)</f>
        <v>9.1000000000000014</v>
      </c>
      <c r="BZ4" s="108">
        <f t="shared" ref="BZ4:BZ19" si="13">AVERAGE(BV4:BX4)</f>
        <v>4.0999999999999996</v>
      </c>
      <c r="CB4" s="42">
        <v>31.9</v>
      </c>
      <c r="CC4" s="109">
        <v>2</v>
      </c>
      <c r="CD4" s="38">
        <v>10.5</v>
      </c>
      <c r="CE4" s="39">
        <v>15.5</v>
      </c>
      <c r="CF4" s="40"/>
      <c r="CG4" s="89">
        <v>2</v>
      </c>
      <c r="CH4" s="38">
        <v>2.8</v>
      </c>
      <c r="CI4" s="39">
        <v>6.4</v>
      </c>
      <c r="CJ4" s="39"/>
      <c r="CK4" s="107">
        <f t="shared" ref="CK4:CK19" si="14">AVERAGE(CD4:CF4)</f>
        <v>13</v>
      </c>
      <c r="CL4" s="108">
        <f t="shared" ref="CL4:CL19" si="15">AVERAGE(CH4:CJ4)</f>
        <v>4.5999999999999996</v>
      </c>
      <c r="CO4" s="105">
        <v>34</v>
      </c>
      <c r="CP4" s="89">
        <v>2</v>
      </c>
      <c r="CQ4" s="38">
        <v>10.4</v>
      </c>
      <c r="CR4" s="39">
        <v>18.8</v>
      </c>
      <c r="CS4" s="40"/>
      <c r="CT4" s="89">
        <v>2</v>
      </c>
      <c r="CU4" s="38">
        <v>2.6</v>
      </c>
      <c r="CV4" s="39">
        <v>3.9</v>
      </c>
      <c r="CW4" s="39"/>
      <c r="CX4" s="107">
        <f t="shared" ref="CX4:CX19" si="16">AVERAGE(CQ4:CS4)</f>
        <v>14.600000000000001</v>
      </c>
      <c r="CY4" s="108">
        <f t="shared" ref="CY4:CY19" si="17">AVERAGE(CU4:CW4)</f>
        <v>3.25</v>
      </c>
      <c r="DB4" s="89">
        <v>2</v>
      </c>
      <c r="DC4" s="38">
        <v>10.4</v>
      </c>
      <c r="DD4" s="39">
        <v>8.4</v>
      </c>
      <c r="DE4" s="40"/>
      <c r="DF4" s="89">
        <v>2</v>
      </c>
      <c r="DG4" s="38">
        <v>4.4000000000000004</v>
      </c>
      <c r="DH4" s="39">
        <v>1.7</v>
      </c>
      <c r="DI4" s="39"/>
      <c r="DJ4" s="107">
        <f t="shared" ref="DJ4:DJ19" si="18">AVERAGE(DC4:DE4)</f>
        <v>9.4</v>
      </c>
      <c r="DK4" s="108">
        <f t="shared" ref="DK4:DK19" si="19">AVERAGE(DG4:DI4)</f>
        <v>3.0500000000000003</v>
      </c>
    </row>
    <row r="5" spans="1:115" ht="16.5" x14ac:dyDescent="0.2">
      <c r="A5" s="110" t="s">
        <v>153</v>
      </c>
      <c r="B5" s="111">
        <v>93</v>
      </c>
      <c r="C5" s="89">
        <v>3</v>
      </c>
      <c r="D5" s="38">
        <v>9.3000000000000007</v>
      </c>
      <c r="E5" s="39">
        <v>7.7</v>
      </c>
      <c r="F5" s="40"/>
      <c r="G5" s="89">
        <v>3</v>
      </c>
      <c r="H5" s="38">
        <v>8.4</v>
      </c>
      <c r="I5" s="39">
        <v>10.7</v>
      </c>
      <c r="J5" s="39"/>
      <c r="K5" s="107">
        <f t="shared" si="0"/>
        <v>8.5</v>
      </c>
      <c r="L5" s="108">
        <f t="shared" si="1"/>
        <v>9.5500000000000007</v>
      </c>
      <c r="N5" s="89">
        <v>3</v>
      </c>
      <c r="O5" s="38">
        <v>14.3</v>
      </c>
      <c r="P5" s="39">
        <v>17.5</v>
      </c>
      <c r="Q5" s="40"/>
      <c r="R5" s="89">
        <v>3</v>
      </c>
      <c r="S5" s="38">
        <v>1.3</v>
      </c>
      <c r="T5" s="39">
        <v>6.4</v>
      </c>
      <c r="U5" s="39"/>
      <c r="V5" s="107">
        <f t="shared" si="2"/>
        <v>15.9</v>
      </c>
      <c r="W5" s="108">
        <f t="shared" si="3"/>
        <v>3.85</v>
      </c>
      <c r="Y5" s="89">
        <v>3</v>
      </c>
      <c r="Z5" s="38">
        <v>15.2</v>
      </c>
      <c r="AA5" s="39">
        <v>13.5</v>
      </c>
      <c r="AB5" s="40"/>
      <c r="AC5" s="89">
        <v>3</v>
      </c>
      <c r="AD5" s="38">
        <v>3.3</v>
      </c>
      <c r="AE5" s="39">
        <v>5.9</v>
      </c>
      <c r="AF5" s="39"/>
      <c r="AG5" s="107">
        <f t="shared" si="4"/>
        <v>14.35</v>
      </c>
      <c r="AH5" s="108">
        <f t="shared" si="5"/>
        <v>4.5999999999999996</v>
      </c>
      <c r="AJ5" s="89">
        <v>3</v>
      </c>
      <c r="AK5" s="38">
        <v>6.2</v>
      </c>
      <c r="AL5" s="39">
        <v>14.3</v>
      </c>
      <c r="AM5" s="40">
        <v>12.1</v>
      </c>
      <c r="AN5" s="89">
        <v>3</v>
      </c>
      <c r="AO5" s="38">
        <v>3.9</v>
      </c>
      <c r="AP5" s="39">
        <v>4.5999999999999996</v>
      </c>
      <c r="AQ5" s="39"/>
      <c r="AR5" s="107">
        <f t="shared" si="6"/>
        <v>10.866666666666667</v>
      </c>
      <c r="AS5" s="108">
        <f t="shared" si="7"/>
        <v>4.25</v>
      </c>
      <c r="AU5" s="89">
        <v>3</v>
      </c>
      <c r="AV5" s="38">
        <v>12.6</v>
      </c>
      <c r="AW5" s="39">
        <v>6.8</v>
      </c>
      <c r="AX5" s="40"/>
      <c r="AY5" s="89">
        <v>3</v>
      </c>
      <c r="AZ5" s="38">
        <v>2.4</v>
      </c>
      <c r="BA5" s="39">
        <v>2.7</v>
      </c>
      <c r="BB5" s="39"/>
      <c r="BC5" s="107">
        <f t="shared" si="8"/>
        <v>9.6999999999999993</v>
      </c>
      <c r="BD5" s="108">
        <f t="shared" si="9"/>
        <v>2.5499999999999998</v>
      </c>
      <c r="BF5" s="89">
        <v>3</v>
      </c>
      <c r="BG5" s="38">
        <v>4.5999999999999996</v>
      </c>
      <c r="BH5" s="39">
        <v>4.9000000000000004</v>
      </c>
      <c r="BI5" s="40"/>
      <c r="BJ5" s="89">
        <v>3</v>
      </c>
      <c r="BK5" s="38">
        <v>4.7</v>
      </c>
      <c r="BL5" s="39">
        <v>3.8</v>
      </c>
      <c r="BM5" s="39"/>
      <c r="BN5" s="107">
        <f t="shared" si="10"/>
        <v>4.75</v>
      </c>
      <c r="BO5" s="108">
        <f t="shared" si="11"/>
        <v>4.25</v>
      </c>
      <c r="BQ5" s="89">
        <v>3</v>
      </c>
      <c r="BR5" s="38">
        <v>6.5</v>
      </c>
      <c r="BS5" s="39">
        <v>9.6</v>
      </c>
      <c r="BT5" s="40"/>
      <c r="BU5" s="89">
        <v>3</v>
      </c>
      <c r="BV5" s="38">
        <v>3.4</v>
      </c>
      <c r="BW5" s="39">
        <v>7.1</v>
      </c>
      <c r="BX5" s="39"/>
      <c r="BY5" s="107">
        <f t="shared" si="12"/>
        <v>8.0500000000000007</v>
      </c>
      <c r="BZ5" s="108">
        <f t="shared" si="13"/>
        <v>5.25</v>
      </c>
      <c r="CB5" s="42">
        <v>33.799999999999997</v>
      </c>
      <c r="CC5" s="109">
        <v>3</v>
      </c>
      <c r="CD5" s="38">
        <v>12.6</v>
      </c>
      <c r="CE5" s="39">
        <v>7.9</v>
      </c>
      <c r="CF5" s="40"/>
      <c r="CG5" s="89">
        <v>3</v>
      </c>
      <c r="CH5" s="38">
        <v>1.8</v>
      </c>
      <c r="CI5" s="39">
        <v>2.1</v>
      </c>
      <c r="CJ5" s="39"/>
      <c r="CK5" s="107">
        <f t="shared" si="14"/>
        <v>10.25</v>
      </c>
      <c r="CL5" s="108">
        <f t="shared" si="15"/>
        <v>1.9500000000000002</v>
      </c>
      <c r="CO5" s="105">
        <v>32.4</v>
      </c>
      <c r="CP5" s="89">
        <v>3</v>
      </c>
      <c r="CQ5" s="38">
        <v>9.1</v>
      </c>
      <c r="CR5" s="39">
        <v>19.399999999999999</v>
      </c>
      <c r="CS5" s="40"/>
      <c r="CT5" s="89">
        <v>3</v>
      </c>
      <c r="CU5" s="38">
        <v>5.4</v>
      </c>
      <c r="CV5" s="39">
        <v>8.5</v>
      </c>
      <c r="CW5" s="39"/>
      <c r="CX5" s="107">
        <f t="shared" si="16"/>
        <v>14.25</v>
      </c>
      <c r="CY5" s="108">
        <f t="shared" si="17"/>
        <v>6.95</v>
      </c>
      <c r="DB5" s="89">
        <v>3</v>
      </c>
      <c r="DC5" s="38">
        <v>6.2</v>
      </c>
      <c r="DD5" s="39">
        <v>13.7</v>
      </c>
      <c r="DE5" s="40"/>
      <c r="DF5" s="89">
        <v>3</v>
      </c>
      <c r="DG5" s="38">
        <v>2.2000000000000002</v>
      </c>
      <c r="DH5" s="39">
        <v>5.9</v>
      </c>
      <c r="DI5" s="39"/>
      <c r="DJ5" s="107">
        <f t="shared" si="18"/>
        <v>9.9499999999999993</v>
      </c>
      <c r="DK5" s="108">
        <f t="shared" si="19"/>
        <v>4.0500000000000007</v>
      </c>
    </row>
    <row r="6" spans="1:115" x14ac:dyDescent="0.2">
      <c r="B6" s="36">
        <v>94</v>
      </c>
      <c r="C6" s="89">
        <v>4</v>
      </c>
      <c r="D6" s="38">
        <v>13.3</v>
      </c>
      <c r="E6" s="39">
        <v>7.2</v>
      </c>
      <c r="F6" s="40"/>
      <c r="G6" s="89">
        <v>4</v>
      </c>
      <c r="H6" s="38">
        <v>9.3000000000000007</v>
      </c>
      <c r="I6" s="39">
        <v>9.4</v>
      </c>
      <c r="J6" s="39"/>
      <c r="K6" s="107">
        <f t="shared" si="0"/>
        <v>10.25</v>
      </c>
      <c r="L6" s="108">
        <f t="shared" si="1"/>
        <v>9.3500000000000014</v>
      </c>
      <c r="N6" s="89">
        <v>4</v>
      </c>
      <c r="O6" s="38">
        <v>14.9</v>
      </c>
      <c r="P6" s="39">
        <v>10.1</v>
      </c>
      <c r="Q6" s="40"/>
      <c r="R6" s="89">
        <v>4</v>
      </c>
      <c r="S6" s="38">
        <v>2.1</v>
      </c>
      <c r="T6" s="39">
        <v>4.4000000000000004</v>
      </c>
      <c r="U6" s="39"/>
      <c r="V6" s="107">
        <f t="shared" si="2"/>
        <v>12.5</v>
      </c>
      <c r="W6" s="108">
        <f t="shared" si="3"/>
        <v>3.25</v>
      </c>
      <c r="Y6" s="89">
        <v>4</v>
      </c>
      <c r="Z6" s="38">
        <v>11.1</v>
      </c>
      <c r="AA6" s="39">
        <v>10.199999999999999</v>
      </c>
      <c r="AB6" s="40"/>
      <c r="AC6" s="89">
        <v>4</v>
      </c>
      <c r="AD6" s="38">
        <v>1.1000000000000001</v>
      </c>
      <c r="AE6" s="39">
        <v>1.9</v>
      </c>
      <c r="AF6" s="39"/>
      <c r="AG6" s="107">
        <f t="shared" si="4"/>
        <v>10.649999999999999</v>
      </c>
      <c r="AH6" s="108">
        <f t="shared" si="5"/>
        <v>1.5</v>
      </c>
      <c r="AJ6" s="89">
        <v>4</v>
      </c>
      <c r="AK6" s="38">
        <v>12.3</v>
      </c>
      <c r="AL6" s="39">
        <v>7.5</v>
      </c>
      <c r="AM6" s="40"/>
      <c r="AN6" s="89">
        <v>4</v>
      </c>
      <c r="AO6" s="38">
        <v>4.7</v>
      </c>
      <c r="AP6" s="39">
        <v>1.3</v>
      </c>
      <c r="AQ6" s="39"/>
      <c r="AR6" s="107">
        <f t="shared" si="6"/>
        <v>9.9</v>
      </c>
      <c r="AS6" s="108">
        <f t="shared" si="7"/>
        <v>3</v>
      </c>
      <c r="AU6" s="89">
        <v>4</v>
      </c>
      <c r="AV6" s="38">
        <v>4.5</v>
      </c>
      <c r="AW6" s="39">
        <v>8.6</v>
      </c>
      <c r="AX6" s="40"/>
      <c r="AY6" s="89">
        <v>4</v>
      </c>
      <c r="AZ6" s="38">
        <v>3.7</v>
      </c>
      <c r="BA6" s="39">
        <v>1.8</v>
      </c>
      <c r="BB6" s="39"/>
      <c r="BC6" s="107">
        <f t="shared" si="8"/>
        <v>6.55</v>
      </c>
      <c r="BD6" s="108">
        <f t="shared" si="9"/>
        <v>2.75</v>
      </c>
      <c r="BF6" s="89">
        <v>4</v>
      </c>
      <c r="BG6" s="38">
        <v>4.7</v>
      </c>
      <c r="BH6" s="39">
        <v>14.8</v>
      </c>
      <c r="BI6" s="40">
        <v>8.3000000000000007</v>
      </c>
      <c r="BJ6" s="89">
        <v>4</v>
      </c>
      <c r="BK6" s="38">
        <v>5.0999999999999996</v>
      </c>
      <c r="BL6" s="39">
        <v>1.6</v>
      </c>
      <c r="BM6" s="39"/>
      <c r="BN6" s="107">
        <f t="shared" si="10"/>
        <v>9.2666666666666675</v>
      </c>
      <c r="BO6" s="108">
        <f t="shared" si="11"/>
        <v>3.3499999999999996</v>
      </c>
      <c r="BQ6" s="89">
        <v>4</v>
      </c>
      <c r="BR6" s="38">
        <v>6.1</v>
      </c>
      <c r="BS6" s="39">
        <v>6.4</v>
      </c>
      <c r="BT6" s="40"/>
      <c r="BU6" s="89">
        <v>4</v>
      </c>
      <c r="BV6" s="38">
        <v>1.9</v>
      </c>
      <c r="BW6" s="39">
        <v>4.3</v>
      </c>
      <c r="BX6" s="39"/>
      <c r="BY6" s="107">
        <f t="shared" si="12"/>
        <v>6.25</v>
      </c>
      <c r="BZ6" s="108">
        <f t="shared" si="13"/>
        <v>3.0999999999999996</v>
      </c>
      <c r="CB6" s="42">
        <v>31.5</v>
      </c>
      <c r="CC6" s="109">
        <v>4</v>
      </c>
      <c r="CD6" s="38">
        <v>9.4</v>
      </c>
      <c r="CE6" s="39">
        <v>14.1</v>
      </c>
      <c r="CF6" s="40"/>
      <c r="CG6" s="89">
        <v>4</v>
      </c>
      <c r="CH6" s="38">
        <v>2.6</v>
      </c>
      <c r="CI6" s="39">
        <v>10.8</v>
      </c>
      <c r="CJ6" s="39"/>
      <c r="CK6" s="107">
        <f t="shared" si="14"/>
        <v>11.75</v>
      </c>
      <c r="CL6" s="108">
        <f t="shared" si="15"/>
        <v>6.7</v>
      </c>
      <c r="CO6" s="105">
        <v>33.6</v>
      </c>
      <c r="CP6" s="89">
        <v>4</v>
      </c>
      <c r="CQ6" s="38">
        <v>11.9</v>
      </c>
      <c r="CR6" s="39">
        <v>8.6999999999999993</v>
      </c>
      <c r="CS6" s="40"/>
      <c r="CT6" s="89">
        <v>4</v>
      </c>
      <c r="CU6" s="38">
        <v>5.8</v>
      </c>
      <c r="CV6" s="39">
        <v>1.8</v>
      </c>
      <c r="CW6" s="39"/>
      <c r="CX6" s="107">
        <f t="shared" si="16"/>
        <v>10.3</v>
      </c>
      <c r="CY6" s="108">
        <f t="shared" si="17"/>
        <v>3.8</v>
      </c>
      <c r="DB6" s="89">
        <v>4</v>
      </c>
      <c r="DC6" s="38">
        <v>9.5</v>
      </c>
      <c r="DD6" s="39">
        <v>16.2</v>
      </c>
      <c r="DE6" s="40"/>
      <c r="DF6" s="89">
        <v>4</v>
      </c>
      <c r="DG6" s="38">
        <v>1.6</v>
      </c>
      <c r="DH6" s="39">
        <v>7.6</v>
      </c>
      <c r="DI6" s="39"/>
      <c r="DJ6" s="107">
        <f t="shared" si="18"/>
        <v>12.85</v>
      </c>
      <c r="DK6" s="108">
        <f t="shared" si="19"/>
        <v>4.5999999999999996</v>
      </c>
    </row>
    <row r="7" spans="1:115" ht="16.5" x14ac:dyDescent="0.2">
      <c r="A7" s="110" t="s">
        <v>153</v>
      </c>
      <c r="B7" s="111">
        <v>95</v>
      </c>
      <c r="C7" s="89">
        <v>5</v>
      </c>
      <c r="D7" s="38">
        <v>8.5</v>
      </c>
      <c r="E7" s="39">
        <v>7.1</v>
      </c>
      <c r="F7" s="40"/>
      <c r="G7" s="89">
        <v>5</v>
      </c>
      <c r="H7" s="38">
        <v>9.6999999999999993</v>
      </c>
      <c r="I7" s="39">
        <v>6.9</v>
      </c>
      <c r="J7" s="39"/>
      <c r="K7" s="107">
        <f t="shared" si="0"/>
        <v>7.8</v>
      </c>
      <c r="L7" s="108">
        <f t="shared" si="1"/>
        <v>8.3000000000000007</v>
      </c>
      <c r="N7" s="89">
        <v>5</v>
      </c>
      <c r="O7" s="38">
        <v>20</v>
      </c>
      <c r="P7" s="39">
        <v>5.3</v>
      </c>
      <c r="Q7" s="40"/>
      <c r="R7" s="89">
        <v>5</v>
      </c>
      <c r="S7" s="38">
        <v>6.9</v>
      </c>
      <c r="T7" s="39">
        <v>1.8</v>
      </c>
      <c r="U7" s="39"/>
      <c r="V7" s="107">
        <f t="shared" si="2"/>
        <v>12.65</v>
      </c>
      <c r="W7" s="108">
        <f t="shared" si="3"/>
        <v>4.3500000000000005</v>
      </c>
      <c r="Y7" s="89">
        <v>5</v>
      </c>
      <c r="Z7" s="38">
        <v>7.4</v>
      </c>
      <c r="AA7" s="39">
        <v>11.2</v>
      </c>
      <c r="AB7" s="40"/>
      <c r="AC7" s="89">
        <v>5</v>
      </c>
      <c r="AD7" s="38">
        <v>1.7</v>
      </c>
      <c r="AE7" s="39">
        <v>4.5999999999999996</v>
      </c>
      <c r="AF7" s="39"/>
      <c r="AG7" s="107">
        <f t="shared" si="4"/>
        <v>9.3000000000000007</v>
      </c>
      <c r="AH7" s="108">
        <f t="shared" si="5"/>
        <v>3.15</v>
      </c>
      <c r="AJ7" s="89">
        <v>5</v>
      </c>
      <c r="AK7" s="38">
        <v>19.8</v>
      </c>
      <c r="AL7" s="39">
        <v>10.9</v>
      </c>
      <c r="AM7" s="40"/>
      <c r="AN7" s="89">
        <v>5</v>
      </c>
      <c r="AO7" s="38">
        <v>0.9</v>
      </c>
      <c r="AP7" s="39">
        <v>1.3</v>
      </c>
      <c r="AQ7" s="39"/>
      <c r="AR7" s="107">
        <f t="shared" si="6"/>
        <v>15.350000000000001</v>
      </c>
      <c r="AS7" s="108">
        <f t="shared" si="7"/>
        <v>1.1000000000000001</v>
      </c>
      <c r="AU7" s="89">
        <v>5</v>
      </c>
      <c r="AV7" s="38">
        <v>11.9</v>
      </c>
      <c r="AW7" s="39">
        <v>13.4</v>
      </c>
      <c r="AX7" s="40"/>
      <c r="AY7" s="89">
        <v>5</v>
      </c>
      <c r="AZ7" s="38">
        <v>2.2000000000000002</v>
      </c>
      <c r="BA7" s="39">
        <v>7.2</v>
      </c>
      <c r="BB7" s="39">
        <v>3.9</v>
      </c>
      <c r="BC7" s="107">
        <f t="shared" si="8"/>
        <v>12.65</v>
      </c>
      <c r="BD7" s="108">
        <f t="shared" si="9"/>
        <v>4.4333333333333336</v>
      </c>
      <c r="BF7" s="89">
        <v>5</v>
      </c>
      <c r="BG7" s="38">
        <v>10.9</v>
      </c>
      <c r="BH7" s="39">
        <v>18.2</v>
      </c>
      <c r="BI7" s="40"/>
      <c r="BJ7" s="89">
        <v>5</v>
      </c>
      <c r="BK7" s="38">
        <v>4.3</v>
      </c>
      <c r="BL7" s="39">
        <v>2.2000000000000002</v>
      </c>
      <c r="BM7" s="39"/>
      <c r="BN7" s="107">
        <f t="shared" si="10"/>
        <v>14.55</v>
      </c>
      <c r="BO7" s="108">
        <f t="shared" si="11"/>
        <v>3.25</v>
      </c>
      <c r="BQ7" s="89">
        <v>5</v>
      </c>
      <c r="BR7" s="38">
        <v>15.7</v>
      </c>
      <c r="BS7" s="39">
        <v>9.9</v>
      </c>
      <c r="BT7" s="40"/>
      <c r="BU7" s="89">
        <v>5</v>
      </c>
      <c r="BV7" s="38">
        <v>6.7</v>
      </c>
      <c r="BW7" s="39">
        <v>3.9</v>
      </c>
      <c r="BX7" s="39"/>
      <c r="BY7" s="107">
        <f t="shared" si="12"/>
        <v>12.8</v>
      </c>
      <c r="BZ7" s="108">
        <f t="shared" si="13"/>
        <v>5.3</v>
      </c>
      <c r="CB7" s="42">
        <v>32.6</v>
      </c>
      <c r="CC7" s="109">
        <v>5</v>
      </c>
      <c r="CD7" s="38">
        <v>12.3</v>
      </c>
      <c r="CE7" s="39">
        <v>8.4</v>
      </c>
      <c r="CF7" s="40"/>
      <c r="CG7" s="89">
        <v>5</v>
      </c>
      <c r="CH7" s="38">
        <v>1.6</v>
      </c>
      <c r="CI7" s="39">
        <v>9.6999999999999993</v>
      </c>
      <c r="CJ7" s="39"/>
      <c r="CK7" s="107">
        <f t="shared" si="14"/>
        <v>10.350000000000001</v>
      </c>
      <c r="CL7" s="108">
        <f t="shared" si="15"/>
        <v>5.6499999999999995</v>
      </c>
      <c r="CO7" s="105">
        <v>33.299999999999997</v>
      </c>
      <c r="CP7" s="89">
        <v>5</v>
      </c>
      <c r="CQ7" s="38">
        <v>10.8</v>
      </c>
      <c r="CR7" s="39">
        <v>9.9</v>
      </c>
      <c r="CS7" s="40"/>
      <c r="CT7" s="89">
        <v>5</v>
      </c>
      <c r="CU7" s="38">
        <v>3.9</v>
      </c>
      <c r="CV7" s="39">
        <v>1.3</v>
      </c>
      <c r="CW7" s="39"/>
      <c r="CX7" s="107">
        <f t="shared" si="16"/>
        <v>10.350000000000001</v>
      </c>
      <c r="CY7" s="108">
        <f t="shared" si="17"/>
        <v>2.6</v>
      </c>
      <c r="DB7" s="89">
        <v>5</v>
      </c>
      <c r="DC7" s="38">
        <v>9.9</v>
      </c>
      <c r="DD7" s="39">
        <v>9.9</v>
      </c>
      <c r="DE7" s="40"/>
      <c r="DF7" s="89">
        <v>5</v>
      </c>
      <c r="DG7" s="38">
        <v>4.2</v>
      </c>
      <c r="DH7" s="39">
        <v>4.2</v>
      </c>
      <c r="DI7" s="39"/>
      <c r="DJ7" s="107">
        <f t="shared" si="18"/>
        <v>9.9</v>
      </c>
      <c r="DK7" s="108">
        <f t="shared" si="19"/>
        <v>4.2</v>
      </c>
    </row>
    <row r="8" spans="1:115" ht="16.5" x14ac:dyDescent="0.2">
      <c r="A8" s="110" t="s">
        <v>153</v>
      </c>
      <c r="B8" s="111">
        <v>90</v>
      </c>
      <c r="C8" s="89">
        <v>6</v>
      </c>
      <c r="D8" s="38">
        <v>8.6999999999999993</v>
      </c>
      <c r="E8" s="39">
        <v>13.8</v>
      </c>
      <c r="F8" s="40"/>
      <c r="G8" s="89">
        <v>6</v>
      </c>
      <c r="H8" s="38">
        <v>15.1</v>
      </c>
      <c r="I8" s="39">
        <v>10.9</v>
      </c>
      <c r="J8" s="39"/>
      <c r="K8" s="107">
        <f t="shared" si="0"/>
        <v>11.25</v>
      </c>
      <c r="L8" s="108">
        <f t="shared" si="1"/>
        <v>13</v>
      </c>
      <c r="N8" s="89">
        <v>6</v>
      </c>
      <c r="O8" s="38">
        <v>20</v>
      </c>
      <c r="P8" s="39">
        <v>2.9</v>
      </c>
      <c r="Q8" s="40"/>
      <c r="R8" s="89">
        <v>6</v>
      </c>
      <c r="S8" s="38">
        <v>1.2</v>
      </c>
      <c r="T8" s="39">
        <v>1.4</v>
      </c>
      <c r="U8" s="39"/>
      <c r="V8" s="107">
        <f t="shared" si="2"/>
        <v>11.45</v>
      </c>
      <c r="W8" s="108">
        <f t="shared" si="3"/>
        <v>1.2999999999999998</v>
      </c>
      <c r="Y8" s="89">
        <v>6</v>
      </c>
      <c r="Z8" s="38">
        <v>7.7</v>
      </c>
      <c r="AA8" s="39">
        <v>12.4</v>
      </c>
      <c r="AB8" s="40"/>
      <c r="AC8" s="89">
        <v>6</v>
      </c>
      <c r="AD8" s="38">
        <v>1.8</v>
      </c>
      <c r="AE8" s="39">
        <v>1.2</v>
      </c>
      <c r="AF8" s="39"/>
      <c r="AG8" s="107">
        <f t="shared" si="4"/>
        <v>10.050000000000001</v>
      </c>
      <c r="AH8" s="108">
        <f t="shared" si="5"/>
        <v>1.5</v>
      </c>
      <c r="AJ8" s="89">
        <v>6</v>
      </c>
      <c r="AK8" s="38">
        <v>5.5</v>
      </c>
      <c r="AL8" s="39">
        <v>6.9</v>
      </c>
      <c r="AM8" s="40"/>
      <c r="AN8" s="89">
        <v>6</v>
      </c>
      <c r="AO8" s="38">
        <v>4.2</v>
      </c>
      <c r="AP8" s="39">
        <v>1.2</v>
      </c>
      <c r="AQ8" s="39"/>
      <c r="AR8" s="107">
        <f t="shared" si="6"/>
        <v>6.2</v>
      </c>
      <c r="AS8" s="108">
        <f t="shared" si="7"/>
        <v>2.7</v>
      </c>
      <c r="AU8" s="89">
        <v>6</v>
      </c>
      <c r="AV8" s="38">
        <v>9.1999999999999993</v>
      </c>
      <c r="AW8" s="39">
        <v>9.9</v>
      </c>
      <c r="AX8" s="40"/>
      <c r="AY8" s="89">
        <v>6</v>
      </c>
      <c r="AZ8" s="38">
        <v>1.4</v>
      </c>
      <c r="BA8" s="39">
        <v>4.7</v>
      </c>
      <c r="BB8" s="39"/>
      <c r="BC8" s="107">
        <f t="shared" si="8"/>
        <v>9.5500000000000007</v>
      </c>
      <c r="BD8" s="108">
        <f t="shared" si="9"/>
        <v>3.05</v>
      </c>
      <c r="BF8" s="89">
        <v>6</v>
      </c>
      <c r="BG8" s="38">
        <v>4.8</v>
      </c>
      <c r="BH8" s="39">
        <v>5.2</v>
      </c>
      <c r="BI8" s="40"/>
      <c r="BJ8" s="89">
        <v>6</v>
      </c>
      <c r="BK8" s="38">
        <v>5.5</v>
      </c>
      <c r="BL8" s="39">
        <v>0.9</v>
      </c>
      <c r="BM8" s="39">
        <v>3.6</v>
      </c>
      <c r="BN8" s="107">
        <f t="shared" si="10"/>
        <v>5</v>
      </c>
      <c r="BO8" s="108">
        <f t="shared" si="11"/>
        <v>3.3333333333333335</v>
      </c>
      <c r="BQ8" s="89">
        <v>6</v>
      </c>
      <c r="BR8" s="38">
        <v>16.5</v>
      </c>
      <c r="BS8" s="39">
        <v>6.9</v>
      </c>
      <c r="BT8" s="40"/>
      <c r="BU8" s="89">
        <v>6</v>
      </c>
      <c r="BV8" s="38">
        <v>1.8</v>
      </c>
      <c r="BW8" s="39">
        <v>1.7</v>
      </c>
      <c r="BX8" s="39"/>
      <c r="BY8" s="107">
        <f t="shared" si="12"/>
        <v>11.7</v>
      </c>
      <c r="BZ8" s="108">
        <f t="shared" si="13"/>
        <v>1.75</v>
      </c>
      <c r="CB8" s="42">
        <v>32.6</v>
      </c>
      <c r="CC8" s="109">
        <v>6</v>
      </c>
      <c r="CD8" s="38">
        <v>10.5</v>
      </c>
      <c r="CE8" s="39">
        <v>4.5999999999999996</v>
      </c>
      <c r="CF8" s="40"/>
      <c r="CG8" s="89">
        <v>6</v>
      </c>
      <c r="CH8" s="38">
        <v>7.8</v>
      </c>
      <c r="CI8" s="39">
        <v>10.3</v>
      </c>
      <c r="CJ8" s="39"/>
      <c r="CK8" s="107">
        <f t="shared" si="14"/>
        <v>7.55</v>
      </c>
      <c r="CL8" s="108">
        <f t="shared" si="15"/>
        <v>9.0500000000000007</v>
      </c>
      <c r="CO8" s="105">
        <v>34.700000000000003</v>
      </c>
      <c r="CP8" s="89">
        <v>6</v>
      </c>
      <c r="CQ8" s="38">
        <v>12.8</v>
      </c>
      <c r="CR8" s="39">
        <v>13.7</v>
      </c>
      <c r="CS8" s="40"/>
      <c r="CT8" s="89">
        <v>6</v>
      </c>
      <c r="CU8" s="38">
        <v>2.9</v>
      </c>
      <c r="CV8" s="39">
        <v>3.6</v>
      </c>
      <c r="CW8" s="39"/>
      <c r="CX8" s="107">
        <f t="shared" si="16"/>
        <v>13.25</v>
      </c>
      <c r="CY8" s="108">
        <f t="shared" si="17"/>
        <v>3.25</v>
      </c>
      <c r="DB8" s="89">
        <v>6</v>
      </c>
      <c r="DC8" s="38">
        <v>6.1</v>
      </c>
      <c r="DD8" s="39">
        <v>16.5</v>
      </c>
      <c r="DE8" s="40"/>
      <c r="DF8" s="89">
        <v>6</v>
      </c>
      <c r="DG8" s="38">
        <v>2.8</v>
      </c>
      <c r="DH8" s="39">
        <v>7.1</v>
      </c>
      <c r="DI8" s="39"/>
      <c r="DJ8" s="107">
        <f t="shared" si="18"/>
        <v>11.3</v>
      </c>
      <c r="DK8" s="108">
        <f t="shared" si="19"/>
        <v>4.9499999999999993</v>
      </c>
    </row>
    <row r="9" spans="1:115" x14ac:dyDescent="0.2">
      <c r="B9" s="36">
        <v>1</v>
      </c>
      <c r="C9" s="89">
        <v>7</v>
      </c>
      <c r="D9" s="38">
        <v>6.1</v>
      </c>
      <c r="E9" s="39">
        <v>5.6</v>
      </c>
      <c r="F9" s="40"/>
      <c r="G9" s="89">
        <v>7</v>
      </c>
      <c r="H9" s="38">
        <v>20</v>
      </c>
      <c r="I9" s="39">
        <v>8.6999999999999993</v>
      </c>
      <c r="J9" s="39"/>
      <c r="K9" s="107">
        <f t="shared" si="0"/>
        <v>5.85</v>
      </c>
      <c r="L9" s="108">
        <f t="shared" si="1"/>
        <v>14.35</v>
      </c>
      <c r="N9" s="89">
        <v>7</v>
      </c>
      <c r="O9" s="38">
        <v>16.600000000000001</v>
      </c>
      <c r="P9" s="39">
        <v>12.8</v>
      </c>
      <c r="Q9" s="40"/>
      <c r="R9" s="89">
        <v>7</v>
      </c>
      <c r="S9" s="38">
        <v>7.8</v>
      </c>
      <c r="T9" s="39">
        <v>3.4</v>
      </c>
      <c r="U9" s="39"/>
      <c r="V9" s="107">
        <f t="shared" si="2"/>
        <v>14.700000000000001</v>
      </c>
      <c r="W9" s="108">
        <f t="shared" si="3"/>
        <v>5.6</v>
      </c>
      <c r="Y9" s="89">
        <v>7</v>
      </c>
      <c r="Z9" s="38">
        <v>8.6999999999999993</v>
      </c>
      <c r="AA9" s="39">
        <v>11.9</v>
      </c>
      <c r="AB9" s="40"/>
      <c r="AC9" s="89">
        <v>7</v>
      </c>
      <c r="AD9" s="38">
        <v>1.7</v>
      </c>
      <c r="AE9" s="39">
        <v>1.6</v>
      </c>
      <c r="AF9" s="39"/>
      <c r="AG9" s="107">
        <f t="shared" si="4"/>
        <v>10.3</v>
      </c>
      <c r="AH9" s="108">
        <f t="shared" si="5"/>
        <v>1.65</v>
      </c>
      <c r="AJ9" s="89">
        <v>7</v>
      </c>
      <c r="AK9" s="38">
        <v>7.2</v>
      </c>
      <c r="AL9" s="39">
        <v>6.9</v>
      </c>
      <c r="AM9" s="40"/>
      <c r="AN9" s="89">
        <v>7</v>
      </c>
      <c r="AO9" s="38">
        <v>3.1</v>
      </c>
      <c r="AP9" s="39">
        <v>1.7</v>
      </c>
      <c r="AQ9" s="39"/>
      <c r="AR9" s="107">
        <f t="shared" si="6"/>
        <v>7.0500000000000007</v>
      </c>
      <c r="AS9" s="108">
        <f t="shared" si="7"/>
        <v>2.4</v>
      </c>
      <c r="AU9" s="89">
        <v>7</v>
      </c>
      <c r="AV9" s="38">
        <v>5.8</v>
      </c>
      <c r="AW9" s="39">
        <v>9.1</v>
      </c>
      <c r="AX9" s="40"/>
      <c r="AY9" s="89">
        <v>7</v>
      </c>
      <c r="AZ9" s="38">
        <v>7.8</v>
      </c>
      <c r="BA9" s="39">
        <v>2.6</v>
      </c>
      <c r="BB9" s="39">
        <v>2.9</v>
      </c>
      <c r="BC9" s="107">
        <f t="shared" si="8"/>
        <v>7.4499999999999993</v>
      </c>
      <c r="BD9" s="108">
        <f t="shared" si="9"/>
        <v>4.4333333333333336</v>
      </c>
      <c r="BF9" s="89">
        <v>7</v>
      </c>
      <c r="BG9" s="38">
        <v>12.1</v>
      </c>
      <c r="BH9" s="39">
        <v>12.2</v>
      </c>
      <c r="BI9" s="40"/>
      <c r="BJ9" s="89">
        <v>7</v>
      </c>
      <c r="BK9" s="38">
        <v>1.8</v>
      </c>
      <c r="BL9" s="39">
        <v>7.8</v>
      </c>
      <c r="BM9" s="39"/>
      <c r="BN9" s="107">
        <f t="shared" si="10"/>
        <v>12.149999999999999</v>
      </c>
      <c r="BO9" s="108">
        <f t="shared" si="11"/>
        <v>4.8</v>
      </c>
      <c r="BQ9" s="89">
        <v>7</v>
      </c>
      <c r="BR9" s="38">
        <v>9.6999999999999993</v>
      </c>
      <c r="BS9" s="39">
        <v>6.6</v>
      </c>
      <c r="BT9" s="40"/>
      <c r="BU9" s="89">
        <v>7</v>
      </c>
      <c r="BV9" s="38">
        <v>3.9</v>
      </c>
      <c r="BW9" s="39">
        <v>5.7</v>
      </c>
      <c r="BX9" s="39"/>
      <c r="BY9" s="107">
        <f t="shared" si="12"/>
        <v>8.1499999999999986</v>
      </c>
      <c r="BZ9" s="108">
        <f t="shared" si="13"/>
        <v>4.8</v>
      </c>
      <c r="CB9" s="42">
        <v>34.799999999999997</v>
      </c>
      <c r="CC9" s="109">
        <v>7</v>
      </c>
      <c r="CD9" s="38">
        <v>10.9</v>
      </c>
      <c r="CE9" s="39">
        <v>12.2</v>
      </c>
      <c r="CF9" s="40"/>
      <c r="CG9" s="89">
        <v>7</v>
      </c>
      <c r="CH9" s="38">
        <v>2.5</v>
      </c>
      <c r="CI9" s="39">
        <v>6.9</v>
      </c>
      <c r="CJ9" s="39"/>
      <c r="CK9" s="107">
        <f t="shared" si="14"/>
        <v>11.55</v>
      </c>
      <c r="CL9" s="108">
        <f t="shared" si="15"/>
        <v>4.7</v>
      </c>
      <c r="CO9" s="105">
        <v>30.9</v>
      </c>
      <c r="CP9" s="89">
        <v>7</v>
      </c>
      <c r="CQ9" s="38">
        <v>7.6</v>
      </c>
      <c r="CR9" s="39">
        <v>5.6</v>
      </c>
      <c r="CS9" s="40"/>
      <c r="CT9" s="89">
        <v>7</v>
      </c>
      <c r="CU9" s="38">
        <v>1.9</v>
      </c>
      <c r="CV9" s="39">
        <v>8.3000000000000007</v>
      </c>
      <c r="CW9" s="39"/>
      <c r="CX9" s="107">
        <f t="shared" si="16"/>
        <v>6.6</v>
      </c>
      <c r="CY9" s="108">
        <f t="shared" si="17"/>
        <v>5.1000000000000005</v>
      </c>
      <c r="DB9" s="89">
        <v>7</v>
      </c>
      <c r="DC9" s="38">
        <v>7.2</v>
      </c>
      <c r="DD9" s="39">
        <v>20</v>
      </c>
      <c r="DE9" s="40"/>
      <c r="DF9" s="89">
        <v>7</v>
      </c>
      <c r="DG9" s="38">
        <v>9.9</v>
      </c>
      <c r="DH9" s="39">
        <v>17.399999999999999</v>
      </c>
      <c r="DI9" s="39">
        <v>4.0999999999999996</v>
      </c>
      <c r="DJ9" s="107">
        <f t="shared" si="18"/>
        <v>13.6</v>
      </c>
      <c r="DK9" s="108">
        <f t="shared" si="19"/>
        <v>10.466666666666667</v>
      </c>
    </row>
    <row r="10" spans="1:115" x14ac:dyDescent="0.2">
      <c r="B10" s="36">
        <v>2</v>
      </c>
      <c r="C10" s="89">
        <v>8</v>
      </c>
      <c r="D10" s="38">
        <v>15.9</v>
      </c>
      <c r="E10" s="39">
        <v>12.4</v>
      </c>
      <c r="F10" s="40"/>
      <c r="G10" s="89">
        <v>8</v>
      </c>
      <c r="H10" s="38">
        <v>20</v>
      </c>
      <c r="I10" s="39">
        <v>9.6</v>
      </c>
      <c r="J10" s="39"/>
      <c r="K10" s="107">
        <f t="shared" si="0"/>
        <v>14.15</v>
      </c>
      <c r="L10" s="108">
        <f t="shared" si="1"/>
        <v>14.8</v>
      </c>
      <c r="N10" s="89">
        <v>8</v>
      </c>
      <c r="O10" s="38">
        <v>6.8</v>
      </c>
      <c r="P10" s="39">
        <v>17.899999999999999</v>
      </c>
      <c r="Q10" s="40"/>
      <c r="R10" s="89">
        <v>8</v>
      </c>
      <c r="S10" s="38">
        <v>0.3</v>
      </c>
      <c r="T10" s="39">
        <v>2.2999999999999998</v>
      </c>
      <c r="U10" s="39"/>
      <c r="V10" s="107">
        <f t="shared" si="2"/>
        <v>12.35</v>
      </c>
      <c r="W10" s="108">
        <f t="shared" si="3"/>
        <v>1.2999999999999998</v>
      </c>
      <c r="Y10" s="89">
        <v>8</v>
      </c>
      <c r="Z10" s="38">
        <v>6.9</v>
      </c>
      <c r="AA10" s="39">
        <v>13.5</v>
      </c>
      <c r="AB10" s="40"/>
      <c r="AC10" s="89">
        <v>8</v>
      </c>
      <c r="AD10" s="38">
        <v>3.5</v>
      </c>
      <c r="AE10" s="39">
        <v>5.8</v>
      </c>
      <c r="AF10" s="39"/>
      <c r="AG10" s="107">
        <f t="shared" si="4"/>
        <v>10.199999999999999</v>
      </c>
      <c r="AH10" s="108">
        <f t="shared" si="5"/>
        <v>4.6500000000000004</v>
      </c>
      <c r="AJ10" s="89">
        <v>8</v>
      </c>
      <c r="AK10" s="38">
        <v>7.6</v>
      </c>
      <c r="AL10" s="39">
        <v>11.1</v>
      </c>
      <c r="AM10" s="40"/>
      <c r="AN10" s="89">
        <v>8</v>
      </c>
      <c r="AO10" s="38">
        <v>6.2</v>
      </c>
      <c r="AP10" s="39">
        <v>1.2</v>
      </c>
      <c r="AQ10" s="39"/>
      <c r="AR10" s="107">
        <f t="shared" si="6"/>
        <v>9.35</v>
      </c>
      <c r="AS10" s="108">
        <f t="shared" si="7"/>
        <v>3.7</v>
      </c>
      <c r="AU10" s="89">
        <v>8</v>
      </c>
      <c r="AV10" s="38">
        <v>12.2</v>
      </c>
      <c r="AW10" s="39">
        <v>12.7</v>
      </c>
      <c r="AX10" s="40"/>
      <c r="AY10" s="89">
        <v>8</v>
      </c>
      <c r="AZ10" s="38">
        <v>5.4</v>
      </c>
      <c r="BA10" s="39">
        <v>3.9</v>
      </c>
      <c r="BB10" s="39"/>
      <c r="BC10" s="107">
        <f t="shared" si="8"/>
        <v>12.45</v>
      </c>
      <c r="BD10" s="108">
        <f t="shared" si="9"/>
        <v>4.6500000000000004</v>
      </c>
      <c r="BF10" s="89">
        <v>8</v>
      </c>
      <c r="BG10" s="38">
        <v>10.3</v>
      </c>
      <c r="BH10" s="39">
        <v>6.2</v>
      </c>
      <c r="BI10" s="40"/>
      <c r="BJ10" s="89">
        <v>8</v>
      </c>
      <c r="BK10" s="38">
        <v>3.9</v>
      </c>
      <c r="BL10" s="39">
        <v>2.9</v>
      </c>
      <c r="BM10" s="39"/>
      <c r="BN10" s="107">
        <f t="shared" si="10"/>
        <v>8.25</v>
      </c>
      <c r="BO10" s="108">
        <f t="shared" si="11"/>
        <v>3.4</v>
      </c>
      <c r="BQ10" s="89">
        <v>8</v>
      </c>
      <c r="BR10" s="38">
        <v>15.6</v>
      </c>
      <c r="BS10" s="39">
        <v>8.8000000000000007</v>
      </c>
      <c r="BT10" s="40"/>
      <c r="BU10" s="89">
        <v>8</v>
      </c>
      <c r="BV10" s="38">
        <v>11.9</v>
      </c>
      <c r="BW10" s="39">
        <v>2.6</v>
      </c>
      <c r="BX10" s="39">
        <v>6.5</v>
      </c>
      <c r="BY10" s="107">
        <f t="shared" si="12"/>
        <v>12.2</v>
      </c>
      <c r="BZ10" s="108">
        <f t="shared" si="13"/>
        <v>7</v>
      </c>
      <c r="CB10" s="42">
        <v>30.2</v>
      </c>
      <c r="CC10" s="109">
        <v>8</v>
      </c>
      <c r="CD10" s="38">
        <v>10.9</v>
      </c>
      <c r="CE10" s="39">
        <v>15.6</v>
      </c>
      <c r="CF10" s="40"/>
      <c r="CG10" s="89">
        <v>8</v>
      </c>
      <c r="CH10" s="38">
        <v>2.7</v>
      </c>
      <c r="CI10" s="39">
        <v>7.5</v>
      </c>
      <c r="CJ10" s="39"/>
      <c r="CK10" s="107">
        <f t="shared" si="14"/>
        <v>13.25</v>
      </c>
      <c r="CL10" s="108">
        <f t="shared" si="15"/>
        <v>5.0999999999999996</v>
      </c>
      <c r="CO10" s="105">
        <v>29.1</v>
      </c>
      <c r="CP10" s="89">
        <v>8</v>
      </c>
      <c r="CQ10" s="38">
        <v>10.7</v>
      </c>
      <c r="CR10" s="39">
        <v>14.9</v>
      </c>
      <c r="CS10" s="40"/>
      <c r="CT10" s="89">
        <v>8</v>
      </c>
      <c r="CU10" s="38">
        <v>8.6999999999999993</v>
      </c>
      <c r="CV10" s="39">
        <v>9.6999999999999993</v>
      </c>
      <c r="CW10" s="39"/>
      <c r="CX10" s="107">
        <f t="shared" si="16"/>
        <v>12.8</v>
      </c>
      <c r="CY10" s="108">
        <f t="shared" si="17"/>
        <v>9.1999999999999993</v>
      </c>
      <c r="DB10" s="89">
        <v>8</v>
      </c>
      <c r="DC10" s="38">
        <v>16.100000000000001</v>
      </c>
      <c r="DD10" s="39">
        <v>9</v>
      </c>
      <c r="DE10" s="40"/>
      <c r="DF10" s="89">
        <v>8</v>
      </c>
      <c r="DG10" s="38">
        <v>6.3</v>
      </c>
      <c r="DH10" s="39">
        <v>9.6</v>
      </c>
      <c r="DI10" s="39"/>
      <c r="DJ10" s="107">
        <f t="shared" si="18"/>
        <v>12.55</v>
      </c>
      <c r="DK10" s="108">
        <f t="shared" si="19"/>
        <v>7.9499999999999993</v>
      </c>
    </row>
    <row r="11" spans="1:115" x14ac:dyDescent="0.2">
      <c r="B11" s="36">
        <v>3</v>
      </c>
      <c r="C11" s="89">
        <v>9</v>
      </c>
      <c r="D11" s="38">
        <v>6.1</v>
      </c>
      <c r="E11" s="39">
        <v>6.6</v>
      </c>
      <c r="F11" s="40"/>
      <c r="G11" s="89">
        <v>9</v>
      </c>
      <c r="H11" s="38">
        <v>17.600000000000001</v>
      </c>
      <c r="I11" s="39">
        <v>11.3</v>
      </c>
      <c r="J11" s="39"/>
      <c r="K11" s="107">
        <f t="shared" si="0"/>
        <v>6.35</v>
      </c>
      <c r="L11" s="108">
        <f t="shared" si="1"/>
        <v>14.450000000000001</v>
      </c>
      <c r="N11" s="89">
        <v>9</v>
      </c>
      <c r="O11" s="38">
        <v>9.9</v>
      </c>
      <c r="P11" s="39">
        <v>7.2</v>
      </c>
      <c r="Q11" s="40"/>
      <c r="R11" s="89">
        <v>9</v>
      </c>
      <c r="S11" s="38">
        <v>1.4</v>
      </c>
      <c r="T11" s="39">
        <v>1.9</v>
      </c>
      <c r="U11" s="39"/>
      <c r="V11" s="107">
        <f t="shared" si="2"/>
        <v>8.5500000000000007</v>
      </c>
      <c r="W11" s="108">
        <f t="shared" si="3"/>
        <v>1.65</v>
      </c>
      <c r="Y11" s="89">
        <v>9</v>
      </c>
      <c r="Z11" s="38">
        <v>8.9</v>
      </c>
      <c r="AA11" s="39">
        <v>8.3000000000000007</v>
      </c>
      <c r="AB11" s="40"/>
      <c r="AC11" s="89">
        <v>9</v>
      </c>
      <c r="AD11" s="38">
        <v>0.9</v>
      </c>
      <c r="AE11" s="39">
        <v>1.2</v>
      </c>
      <c r="AF11" s="39"/>
      <c r="AG11" s="107">
        <f t="shared" si="4"/>
        <v>8.6000000000000014</v>
      </c>
      <c r="AH11" s="108">
        <f t="shared" si="5"/>
        <v>1.05</v>
      </c>
      <c r="AJ11" s="89">
        <v>9</v>
      </c>
      <c r="AK11" s="38">
        <v>15.2</v>
      </c>
      <c r="AL11" s="39">
        <v>10.5</v>
      </c>
      <c r="AM11" s="40"/>
      <c r="AN11" s="89">
        <v>9</v>
      </c>
      <c r="AO11" s="38">
        <v>1.6</v>
      </c>
      <c r="AP11" s="39">
        <v>3.7</v>
      </c>
      <c r="AQ11" s="39"/>
      <c r="AR11" s="107">
        <f t="shared" si="6"/>
        <v>12.85</v>
      </c>
      <c r="AS11" s="108">
        <f t="shared" si="7"/>
        <v>2.6500000000000004</v>
      </c>
      <c r="AU11" s="89">
        <v>9</v>
      </c>
      <c r="AV11" s="38">
        <v>7.5</v>
      </c>
      <c r="AW11" s="39">
        <v>8.3000000000000007</v>
      </c>
      <c r="AX11" s="40"/>
      <c r="AY11" s="89">
        <v>9</v>
      </c>
      <c r="AZ11" s="38">
        <v>2.9</v>
      </c>
      <c r="BA11" s="39">
        <v>2.6</v>
      </c>
      <c r="BB11" s="39"/>
      <c r="BC11" s="107">
        <f t="shared" si="8"/>
        <v>7.9</v>
      </c>
      <c r="BD11" s="108">
        <f t="shared" si="9"/>
        <v>2.75</v>
      </c>
      <c r="BF11" s="89">
        <v>9</v>
      </c>
      <c r="BG11" s="38">
        <v>8.6999999999999993</v>
      </c>
      <c r="BH11" s="39">
        <v>11.7</v>
      </c>
      <c r="BI11" s="40"/>
      <c r="BJ11" s="89">
        <v>9</v>
      </c>
      <c r="BK11" s="38">
        <v>6.6</v>
      </c>
      <c r="BL11" s="39">
        <v>3.7</v>
      </c>
      <c r="BM11" s="39"/>
      <c r="BN11" s="107">
        <f t="shared" si="10"/>
        <v>10.199999999999999</v>
      </c>
      <c r="BO11" s="108">
        <f t="shared" si="11"/>
        <v>5.15</v>
      </c>
      <c r="BQ11" s="89">
        <v>9</v>
      </c>
      <c r="BR11" s="38">
        <v>20</v>
      </c>
      <c r="BS11" s="39">
        <v>13.1</v>
      </c>
      <c r="BT11" s="40"/>
      <c r="BU11" s="89">
        <v>9</v>
      </c>
      <c r="BV11" s="38">
        <v>9.1999999999999993</v>
      </c>
      <c r="BW11" s="39">
        <v>4.9000000000000004</v>
      </c>
      <c r="BX11" s="39"/>
      <c r="BY11" s="107">
        <f t="shared" si="12"/>
        <v>16.55</v>
      </c>
      <c r="BZ11" s="108">
        <f t="shared" si="13"/>
        <v>7.05</v>
      </c>
      <c r="CB11" s="42">
        <v>28.6</v>
      </c>
      <c r="CC11" s="109">
        <v>9</v>
      </c>
      <c r="CD11" s="38">
        <v>20</v>
      </c>
      <c r="CE11" s="39">
        <v>6.2</v>
      </c>
      <c r="CF11" s="40"/>
      <c r="CG11" s="89">
        <v>9</v>
      </c>
      <c r="CH11" s="38">
        <v>4.5</v>
      </c>
      <c r="CI11" s="39">
        <v>2.9</v>
      </c>
      <c r="CJ11" s="39"/>
      <c r="CK11" s="107">
        <f t="shared" si="14"/>
        <v>13.1</v>
      </c>
      <c r="CL11" s="108">
        <f t="shared" si="15"/>
        <v>3.7</v>
      </c>
      <c r="CO11" s="105">
        <v>30.4</v>
      </c>
      <c r="CP11" s="89">
        <v>9</v>
      </c>
      <c r="CQ11" s="38">
        <v>7.5</v>
      </c>
      <c r="CR11" s="39">
        <v>12.8</v>
      </c>
      <c r="CS11" s="40"/>
      <c r="CT11" s="89">
        <v>9</v>
      </c>
      <c r="CU11" s="38">
        <v>2.2000000000000002</v>
      </c>
      <c r="CV11" s="39">
        <v>1.8</v>
      </c>
      <c r="CW11" s="39"/>
      <c r="CX11" s="107">
        <f t="shared" si="16"/>
        <v>10.15</v>
      </c>
      <c r="CY11" s="108">
        <f t="shared" si="17"/>
        <v>2</v>
      </c>
      <c r="DB11" s="89">
        <v>9</v>
      </c>
      <c r="DC11" s="38">
        <v>15.3</v>
      </c>
      <c r="DD11" s="39">
        <v>11.3</v>
      </c>
      <c r="DE11" s="40"/>
      <c r="DF11" s="89">
        <v>9</v>
      </c>
      <c r="DG11" s="38">
        <v>8.1999999999999993</v>
      </c>
      <c r="DH11" s="39">
        <v>3.9</v>
      </c>
      <c r="DI11" s="39"/>
      <c r="DJ11" s="107">
        <f t="shared" si="18"/>
        <v>13.3</v>
      </c>
      <c r="DK11" s="108">
        <f t="shared" si="19"/>
        <v>6.05</v>
      </c>
    </row>
    <row r="12" spans="1:115" ht="16.5" x14ac:dyDescent="0.2">
      <c r="A12" s="110" t="s">
        <v>287</v>
      </c>
      <c r="B12" s="111">
        <v>5</v>
      </c>
      <c r="C12" s="89">
        <v>11</v>
      </c>
      <c r="D12" s="38">
        <v>20</v>
      </c>
      <c r="E12" s="39">
        <v>9.9</v>
      </c>
      <c r="F12" s="40"/>
      <c r="G12" s="89">
        <v>11</v>
      </c>
      <c r="H12" s="38">
        <v>16.7</v>
      </c>
      <c r="I12" s="39">
        <v>16.399999999999999</v>
      </c>
      <c r="J12" s="39"/>
      <c r="K12" s="107">
        <f t="shared" si="0"/>
        <v>14.95</v>
      </c>
      <c r="L12" s="108">
        <f t="shared" si="1"/>
        <v>16.549999999999997</v>
      </c>
      <c r="N12" s="89">
        <v>11</v>
      </c>
      <c r="O12" s="38">
        <v>8.1</v>
      </c>
      <c r="P12" s="39">
        <v>13.7</v>
      </c>
      <c r="Q12" s="40"/>
      <c r="R12" s="89">
        <v>11</v>
      </c>
      <c r="S12" s="38">
        <v>4.5</v>
      </c>
      <c r="T12" s="39">
        <v>0.9</v>
      </c>
      <c r="U12" s="39"/>
      <c r="V12" s="107">
        <f t="shared" si="2"/>
        <v>10.899999999999999</v>
      </c>
      <c r="W12" s="108">
        <f t="shared" si="3"/>
        <v>2.7</v>
      </c>
      <c r="Y12" s="89">
        <v>11</v>
      </c>
      <c r="Z12" s="38">
        <v>14.9</v>
      </c>
      <c r="AA12" s="39">
        <v>15.7</v>
      </c>
      <c r="AB12" s="40"/>
      <c r="AC12" s="89">
        <v>11</v>
      </c>
      <c r="AD12" s="38">
        <v>1.2</v>
      </c>
      <c r="AE12" s="39">
        <v>1.3</v>
      </c>
      <c r="AF12" s="39"/>
      <c r="AG12" s="107">
        <f t="shared" si="4"/>
        <v>15.3</v>
      </c>
      <c r="AH12" s="108">
        <f t="shared" si="5"/>
        <v>1.25</v>
      </c>
      <c r="AJ12" s="89">
        <v>11</v>
      </c>
      <c r="AK12" s="38">
        <v>8.6</v>
      </c>
      <c r="AL12" s="39">
        <v>16.3</v>
      </c>
      <c r="AM12" s="40"/>
      <c r="AN12" s="89">
        <v>11</v>
      </c>
      <c r="AO12" s="38">
        <v>3.6</v>
      </c>
      <c r="AP12" s="39">
        <v>3.6</v>
      </c>
      <c r="AQ12" s="39"/>
      <c r="AR12" s="107">
        <f t="shared" si="6"/>
        <v>12.45</v>
      </c>
      <c r="AS12" s="108">
        <f t="shared" si="7"/>
        <v>3.6</v>
      </c>
      <c r="AU12" s="89">
        <v>11</v>
      </c>
      <c r="AV12" s="38">
        <v>16.8</v>
      </c>
      <c r="AW12" s="39">
        <v>7.6</v>
      </c>
      <c r="AX12" s="40"/>
      <c r="AY12" s="89">
        <v>11</v>
      </c>
      <c r="AZ12" s="38">
        <v>1.9</v>
      </c>
      <c r="BA12" s="39">
        <v>3.1</v>
      </c>
      <c r="BB12" s="39"/>
      <c r="BC12" s="107">
        <f t="shared" si="8"/>
        <v>12.2</v>
      </c>
      <c r="BD12" s="108">
        <f t="shared" si="9"/>
        <v>2.5</v>
      </c>
      <c r="BF12" s="89">
        <v>11</v>
      </c>
      <c r="BG12" s="38">
        <v>8.5</v>
      </c>
      <c r="BH12" s="39">
        <v>13.5</v>
      </c>
      <c r="BI12" s="40"/>
      <c r="BJ12" s="89">
        <v>11</v>
      </c>
      <c r="BK12" s="38">
        <v>2.4</v>
      </c>
      <c r="BL12" s="39">
        <v>2.4</v>
      </c>
      <c r="BM12" s="39"/>
      <c r="BN12" s="107">
        <f t="shared" si="10"/>
        <v>11</v>
      </c>
      <c r="BO12" s="108">
        <f t="shared" si="11"/>
        <v>2.4</v>
      </c>
      <c r="BQ12" s="89">
        <v>11</v>
      </c>
      <c r="BR12" s="38">
        <v>9.9</v>
      </c>
      <c r="BS12" s="39">
        <v>4.5</v>
      </c>
      <c r="BT12" s="40"/>
      <c r="BU12" s="89">
        <v>11</v>
      </c>
      <c r="BV12" s="38">
        <v>4.8</v>
      </c>
      <c r="BW12" s="39">
        <v>4.2</v>
      </c>
      <c r="BX12" s="39"/>
      <c r="BY12" s="107">
        <f t="shared" si="12"/>
        <v>7.2</v>
      </c>
      <c r="BZ12" s="108">
        <f t="shared" si="13"/>
        <v>4.5</v>
      </c>
      <c r="CB12" s="42">
        <v>29.2</v>
      </c>
      <c r="CC12" s="109">
        <v>11</v>
      </c>
      <c r="CD12" s="38">
        <v>10.6</v>
      </c>
      <c r="CE12" s="39">
        <v>14.8</v>
      </c>
      <c r="CF12" s="40"/>
      <c r="CG12" s="89">
        <v>11</v>
      </c>
      <c r="CH12" s="38">
        <v>1.1000000000000001</v>
      </c>
      <c r="CI12" s="39">
        <v>3.9</v>
      </c>
      <c r="CJ12" s="39"/>
      <c r="CK12" s="107">
        <f t="shared" si="14"/>
        <v>12.7</v>
      </c>
      <c r="CL12" s="108">
        <f t="shared" si="15"/>
        <v>2.5</v>
      </c>
      <c r="CO12" s="105">
        <v>29.3</v>
      </c>
      <c r="CP12" s="89">
        <v>11</v>
      </c>
      <c r="CQ12" s="38">
        <v>6.9</v>
      </c>
      <c r="CR12" s="39">
        <v>16.899999999999999</v>
      </c>
      <c r="CS12" s="40"/>
      <c r="CT12" s="89">
        <v>11</v>
      </c>
      <c r="CU12" s="38">
        <v>1.2</v>
      </c>
      <c r="CV12" s="39">
        <v>3.8</v>
      </c>
      <c r="CW12" s="39"/>
      <c r="CX12" s="107">
        <f t="shared" si="16"/>
        <v>11.899999999999999</v>
      </c>
      <c r="CY12" s="108">
        <f t="shared" si="17"/>
        <v>2.5</v>
      </c>
      <c r="DB12" s="89">
        <v>11</v>
      </c>
      <c r="DC12" s="38">
        <v>6.5</v>
      </c>
      <c r="DD12" s="39">
        <v>6.8</v>
      </c>
      <c r="DE12" s="40"/>
      <c r="DF12" s="89">
        <v>11</v>
      </c>
      <c r="DG12" s="38">
        <v>7.1</v>
      </c>
      <c r="DH12" s="39">
        <v>7.9</v>
      </c>
      <c r="DI12" s="39"/>
      <c r="DJ12" s="107">
        <f t="shared" si="18"/>
        <v>6.65</v>
      </c>
      <c r="DK12" s="108">
        <f t="shared" si="19"/>
        <v>7.5</v>
      </c>
    </row>
    <row r="13" spans="1:115" ht="16.5" x14ac:dyDescent="0.2">
      <c r="A13" s="110" t="s">
        <v>153</v>
      </c>
      <c r="B13" s="111">
        <v>6</v>
      </c>
      <c r="C13" s="89">
        <v>12</v>
      </c>
      <c r="D13" s="38">
        <v>7.6</v>
      </c>
      <c r="E13" s="39">
        <v>14.5</v>
      </c>
      <c r="F13" s="40"/>
      <c r="G13" s="89">
        <v>12</v>
      </c>
      <c r="H13" s="38">
        <v>13.4</v>
      </c>
      <c r="I13" s="39">
        <v>8.9</v>
      </c>
      <c r="J13" s="39"/>
      <c r="K13" s="107">
        <f t="shared" si="0"/>
        <v>11.05</v>
      </c>
      <c r="L13" s="108">
        <f t="shared" si="1"/>
        <v>11.15</v>
      </c>
      <c r="N13" s="89">
        <v>12</v>
      </c>
      <c r="O13" s="38">
        <v>8.1999999999999993</v>
      </c>
      <c r="P13" s="39">
        <v>7.9</v>
      </c>
      <c r="Q13" s="40"/>
      <c r="R13" s="89">
        <v>12</v>
      </c>
      <c r="S13" s="38">
        <v>1.5</v>
      </c>
      <c r="T13" s="39">
        <v>2.4</v>
      </c>
      <c r="U13" s="39"/>
      <c r="V13" s="107">
        <f t="shared" si="2"/>
        <v>8.0500000000000007</v>
      </c>
      <c r="W13" s="108">
        <f t="shared" si="3"/>
        <v>1.95</v>
      </c>
      <c r="Y13" s="89">
        <v>12</v>
      </c>
      <c r="Z13" s="38">
        <v>10.5</v>
      </c>
      <c r="AA13" s="39">
        <v>5.3</v>
      </c>
      <c r="AB13" s="40"/>
      <c r="AC13" s="89">
        <v>12</v>
      </c>
      <c r="AD13" s="38">
        <v>2.2000000000000002</v>
      </c>
      <c r="AE13" s="39">
        <v>3.5</v>
      </c>
      <c r="AF13" s="39"/>
      <c r="AG13" s="107">
        <f t="shared" si="4"/>
        <v>7.9</v>
      </c>
      <c r="AH13" s="108">
        <f t="shared" si="5"/>
        <v>2.85</v>
      </c>
      <c r="AJ13" s="89">
        <v>12</v>
      </c>
      <c r="AK13" s="38">
        <v>5.2</v>
      </c>
      <c r="AL13" s="39">
        <v>13.9</v>
      </c>
      <c r="AM13" s="40">
        <v>9.6</v>
      </c>
      <c r="AN13" s="89">
        <v>12</v>
      </c>
      <c r="AO13" s="38">
        <v>3.9</v>
      </c>
      <c r="AP13" s="39">
        <v>2.9</v>
      </c>
      <c r="AQ13" s="39"/>
      <c r="AR13" s="107">
        <f t="shared" si="6"/>
        <v>9.5666666666666682</v>
      </c>
      <c r="AS13" s="108">
        <f t="shared" si="7"/>
        <v>3.4</v>
      </c>
      <c r="AU13" s="89">
        <v>12</v>
      </c>
      <c r="AV13" s="38">
        <v>7.7</v>
      </c>
      <c r="AW13" s="39">
        <v>9.4</v>
      </c>
      <c r="AX13" s="40"/>
      <c r="AY13" s="89">
        <v>12</v>
      </c>
      <c r="AZ13" s="38">
        <v>3.7</v>
      </c>
      <c r="BA13" s="39">
        <v>2.2000000000000002</v>
      </c>
      <c r="BB13" s="39"/>
      <c r="BC13" s="107">
        <f t="shared" si="8"/>
        <v>8.5500000000000007</v>
      </c>
      <c r="BD13" s="108">
        <f t="shared" si="9"/>
        <v>2.95</v>
      </c>
      <c r="BF13" s="89">
        <v>12</v>
      </c>
      <c r="BG13" s="38">
        <v>5.3</v>
      </c>
      <c r="BH13" s="39">
        <v>9.9</v>
      </c>
      <c r="BI13" s="40"/>
      <c r="BJ13" s="89">
        <v>12</v>
      </c>
      <c r="BK13" s="38">
        <v>3.6</v>
      </c>
      <c r="BL13" s="39">
        <v>2.6</v>
      </c>
      <c r="BM13" s="39"/>
      <c r="BN13" s="107">
        <f t="shared" si="10"/>
        <v>7.6</v>
      </c>
      <c r="BO13" s="108">
        <f t="shared" si="11"/>
        <v>3.1</v>
      </c>
      <c r="BQ13" s="89">
        <v>12</v>
      </c>
      <c r="BR13" s="38">
        <v>4.8</v>
      </c>
      <c r="BS13" s="39">
        <v>6.1</v>
      </c>
      <c r="BT13" s="40"/>
      <c r="BU13" s="89">
        <v>12</v>
      </c>
      <c r="BV13" s="38">
        <v>4.9000000000000004</v>
      </c>
      <c r="BW13" s="39">
        <v>2.7</v>
      </c>
      <c r="BX13" s="39"/>
      <c r="BY13" s="107">
        <f t="shared" si="12"/>
        <v>5.4499999999999993</v>
      </c>
      <c r="BZ13" s="108">
        <f t="shared" si="13"/>
        <v>3.8000000000000003</v>
      </c>
      <c r="CB13" s="42">
        <v>32.299999999999997</v>
      </c>
      <c r="CC13" s="109">
        <v>12</v>
      </c>
      <c r="CD13" s="38">
        <v>6.7</v>
      </c>
      <c r="CE13" s="39">
        <v>7.8</v>
      </c>
      <c r="CF13" s="40"/>
      <c r="CG13" s="89">
        <v>12</v>
      </c>
      <c r="CH13" s="38">
        <v>1.1000000000000001</v>
      </c>
      <c r="CI13" s="39">
        <v>2.8</v>
      </c>
      <c r="CJ13" s="39"/>
      <c r="CK13" s="107">
        <f t="shared" si="14"/>
        <v>7.25</v>
      </c>
      <c r="CL13" s="108">
        <f t="shared" si="15"/>
        <v>1.95</v>
      </c>
      <c r="CO13" s="105">
        <v>30.8</v>
      </c>
      <c r="CP13" s="89">
        <v>12</v>
      </c>
      <c r="CQ13" s="38">
        <v>7.4</v>
      </c>
      <c r="CR13" s="39">
        <v>8.3000000000000007</v>
      </c>
      <c r="CS13" s="40"/>
      <c r="CT13" s="89">
        <v>12</v>
      </c>
      <c r="CU13" s="38">
        <v>6.2</v>
      </c>
      <c r="CV13" s="39">
        <v>4.8</v>
      </c>
      <c r="CW13" s="39"/>
      <c r="CX13" s="107">
        <f t="shared" si="16"/>
        <v>7.8500000000000005</v>
      </c>
      <c r="CY13" s="108">
        <f t="shared" si="17"/>
        <v>5.5</v>
      </c>
      <c r="DB13" s="89">
        <v>12</v>
      </c>
      <c r="DC13" s="38">
        <v>8.6</v>
      </c>
      <c r="DD13" s="39">
        <v>7.2</v>
      </c>
      <c r="DE13" s="40"/>
      <c r="DF13" s="89">
        <v>12</v>
      </c>
      <c r="DG13" s="38">
        <v>7.4</v>
      </c>
      <c r="DH13" s="39">
        <v>11.5</v>
      </c>
      <c r="DI13" s="39"/>
      <c r="DJ13" s="107">
        <f t="shared" si="18"/>
        <v>7.9</v>
      </c>
      <c r="DK13" s="108">
        <f t="shared" si="19"/>
        <v>9.4499999999999993</v>
      </c>
    </row>
    <row r="14" spans="1:115" ht="16.5" x14ac:dyDescent="0.2">
      <c r="A14" s="110" t="s">
        <v>153</v>
      </c>
      <c r="B14" s="111">
        <v>7</v>
      </c>
      <c r="C14" s="89">
        <v>13</v>
      </c>
      <c r="D14" s="38">
        <v>7.2</v>
      </c>
      <c r="E14" s="39">
        <v>11.6</v>
      </c>
      <c r="F14" s="40"/>
      <c r="G14" s="89">
        <v>13</v>
      </c>
      <c r="H14" s="38">
        <v>8.1</v>
      </c>
      <c r="I14" s="39">
        <v>5.8</v>
      </c>
      <c r="J14" s="39"/>
      <c r="K14" s="107">
        <f t="shared" si="0"/>
        <v>9.4</v>
      </c>
      <c r="L14" s="108">
        <f t="shared" si="1"/>
        <v>6.9499999999999993</v>
      </c>
      <c r="N14" s="89">
        <v>13</v>
      </c>
      <c r="O14" s="38">
        <v>14</v>
      </c>
      <c r="P14" s="39">
        <v>12.9</v>
      </c>
      <c r="Q14" s="40"/>
      <c r="R14" s="89">
        <v>13</v>
      </c>
      <c r="S14" s="38">
        <v>1.5</v>
      </c>
      <c r="T14" s="39">
        <v>0.9</v>
      </c>
      <c r="U14" s="39"/>
      <c r="V14" s="107">
        <f t="shared" si="2"/>
        <v>13.45</v>
      </c>
      <c r="W14" s="108">
        <f t="shared" si="3"/>
        <v>1.2</v>
      </c>
      <c r="Y14" s="89">
        <v>13</v>
      </c>
      <c r="Z14" s="38">
        <v>7.3</v>
      </c>
      <c r="AA14" s="39">
        <v>5.4</v>
      </c>
      <c r="AB14" s="40"/>
      <c r="AC14" s="89">
        <v>13</v>
      </c>
      <c r="AD14" s="38">
        <v>1.5</v>
      </c>
      <c r="AE14" s="39">
        <v>2.2999999999999998</v>
      </c>
      <c r="AF14" s="39"/>
      <c r="AG14" s="107">
        <f t="shared" si="4"/>
        <v>6.35</v>
      </c>
      <c r="AH14" s="108">
        <f t="shared" si="5"/>
        <v>1.9</v>
      </c>
      <c r="AJ14" s="89">
        <v>13</v>
      </c>
      <c r="AK14" s="38">
        <v>10.9</v>
      </c>
      <c r="AL14" s="39">
        <v>12.2</v>
      </c>
      <c r="AM14" s="40"/>
      <c r="AN14" s="89">
        <v>13</v>
      </c>
      <c r="AO14" s="38">
        <v>1.9</v>
      </c>
      <c r="AP14" s="39">
        <v>2.1</v>
      </c>
      <c r="AQ14" s="39"/>
      <c r="AR14" s="107">
        <f t="shared" si="6"/>
        <v>11.55</v>
      </c>
      <c r="AS14" s="108">
        <f t="shared" si="7"/>
        <v>2</v>
      </c>
      <c r="AU14" s="89">
        <v>13</v>
      </c>
      <c r="AV14" s="38">
        <v>9.9</v>
      </c>
      <c r="AW14" s="39">
        <v>15.9</v>
      </c>
      <c r="AX14" s="40"/>
      <c r="AY14" s="89">
        <v>13</v>
      </c>
      <c r="AZ14" s="38">
        <v>2.1</v>
      </c>
      <c r="BA14" s="39">
        <v>5.3</v>
      </c>
      <c r="BB14" s="39"/>
      <c r="BC14" s="107">
        <f t="shared" si="8"/>
        <v>12.9</v>
      </c>
      <c r="BD14" s="108">
        <f t="shared" si="9"/>
        <v>3.7</v>
      </c>
      <c r="BF14" s="89">
        <v>13</v>
      </c>
      <c r="BG14" s="38">
        <v>11.4</v>
      </c>
      <c r="BH14" s="39">
        <v>12.2</v>
      </c>
      <c r="BI14" s="40"/>
      <c r="BJ14" s="89">
        <v>13</v>
      </c>
      <c r="BK14" s="38">
        <v>3.7</v>
      </c>
      <c r="BL14" s="39">
        <v>2.8</v>
      </c>
      <c r="BM14" s="39"/>
      <c r="BN14" s="107">
        <f t="shared" si="10"/>
        <v>11.8</v>
      </c>
      <c r="BO14" s="108">
        <f t="shared" si="11"/>
        <v>3.25</v>
      </c>
      <c r="BQ14" s="89">
        <v>13</v>
      </c>
      <c r="BR14" s="38">
        <v>8.9</v>
      </c>
      <c r="BS14" s="39">
        <v>8.4</v>
      </c>
      <c r="BT14" s="40"/>
      <c r="BU14" s="89">
        <v>13</v>
      </c>
      <c r="BV14" s="38">
        <v>3.2</v>
      </c>
      <c r="BW14" s="39">
        <v>2.1</v>
      </c>
      <c r="BX14" s="39"/>
      <c r="BY14" s="107">
        <f t="shared" si="12"/>
        <v>8.65</v>
      </c>
      <c r="BZ14" s="108">
        <f t="shared" si="13"/>
        <v>2.6500000000000004</v>
      </c>
      <c r="CB14" s="42">
        <v>29.2</v>
      </c>
      <c r="CC14" s="109">
        <v>13</v>
      </c>
      <c r="CD14" s="38">
        <v>8.9</v>
      </c>
      <c r="CE14" s="39">
        <v>13.8</v>
      </c>
      <c r="CF14" s="40"/>
      <c r="CG14" s="89">
        <v>13</v>
      </c>
      <c r="CH14" s="38">
        <v>2.4</v>
      </c>
      <c r="CI14" s="39">
        <v>5.6</v>
      </c>
      <c r="CJ14" s="39"/>
      <c r="CK14" s="107">
        <f t="shared" si="14"/>
        <v>11.350000000000001</v>
      </c>
      <c r="CL14" s="108">
        <f t="shared" si="15"/>
        <v>4</v>
      </c>
      <c r="CO14" s="105">
        <v>27.4</v>
      </c>
      <c r="CP14" s="89">
        <v>13</v>
      </c>
      <c r="CQ14" s="38">
        <v>9.6999999999999993</v>
      </c>
      <c r="CR14" s="39">
        <v>8.5</v>
      </c>
      <c r="CS14" s="40"/>
      <c r="CT14" s="89">
        <v>13</v>
      </c>
      <c r="CU14" s="38">
        <v>2.5</v>
      </c>
      <c r="CV14" s="39">
        <v>12.4</v>
      </c>
      <c r="CW14" s="39">
        <v>4.9000000000000004</v>
      </c>
      <c r="CX14" s="107">
        <f t="shared" si="16"/>
        <v>9.1</v>
      </c>
      <c r="CY14" s="108">
        <f t="shared" si="17"/>
        <v>6.6000000000000005</v>
      </c>
      <c r="DB14" s="89">
        <v>13</v>
      </c>
      <c r="DC14" s="38">
        <v>6.5</v>
      </c>
      <c r="DD14" s="39">
        <v>6.9</v>
      </c>
      <c r="DE14" s="40"/>
      <c r="DF14" s="89">
        <v>13</v>
      </c>
      <c r="DG14" s="38">
        <v>4.3</v>
      </c>
      <c r="DH14" s="39">
        <v>1.7</v>
      </c>
      <c r="DI14" s="39"/>
      <c r="DJ14" s="107">
        <f t="shared" si="18"/>
        <v>6.7</v>
      </c>
      <c r="DK14" s="108">
        <f t="shared" si="19"/>
        <v>3</v>
      </c>
    </row>
    <row r="15" spans="1:115" x14ac:dyDescent="0.2">
      <c r="B15" s="36">
        <v>8</v>
      </c>
      <c r="C15" s="89">
        <v>14</v>
      </c>
      <c r="D15" s="38">
        <v>6.8</v>
      </c>
      <c r="E15" s="39">
        <v>10.6</v>
      </c>
      <c r="F15" s="40"/>
      <c r="G15" s="89">
        <v>14</v>
      </c>
      <c r="H15" s="38">
        <v>16.100000000000001</v>
      </c>
      <c r="I15" s="39">
        <v>11.9</v>
      </c>
      <c r="J15" s="39"/>
      <c r="K15" s="107">
        <f t="shared" si="0"/>
        <v>8.6999999999999993</v>
      </c>
      <c r="L15" s="108">
        <f t="shared" si="1"/>
        <v>14</v>
      </c>
      <c r="N15" s="89">
        <v>14</v>
      </c>
      <c r="O15" s="38">
        <v>13.2</v>
      </c>
      <c r="P15" s="39">
        <v>13.8</v>
      </c>
      <c r="Q15" s="40"/>
      <c r="R15" s="89">
        <v>14</v>
      </c>
      <c r="S15" s="38">
        <v>3.4</v>
      </c>
      <c r="T15" s="39">
        <v>2.5</v>
      </c>
      <c r="U15" s="39"/>
      <c r="V15" s="107">
        <f t="shared" si="2"/>
        <v>13.5</v>
      </c>
      <c r="W15" s="108">
        <f t="shared" si="3"/>
        <v>2.95</v>
      </c>
      <c r="Y15" s="89">
        <v>14</v>
      </c>
      <c r="Z15" s="38">
        <v>12.1</v>
      </c>
      <c r="AA15" s="39">
        <v>10.7</v>
      </c>
      <c r="AB15" s="40"/>
      <c r="AC15" s="89">
        <v>14</v>
      </c>
      <c r="AD15" s="38">
        <v>3.8</v>
      </c>
      <c r="AE15" s="39">
        <v>2.4</v>
      </c>
      <c r="AF15" s="39"/>
      <c r="AG15" s="107">
        <f t="shared" si="4"/>
        <v>11.399999999999999</v>
      </c>
      <c r="AH15" s="108">
        <f t="shared" si="5"/>
        <v>3.0999999999999996</v>
      </c>
      <c r="AJ15" s="89">
        <v>14</v>
      </c>
      <c r="AK15" s="38">
        <v>14.6</v>
      </c>
      <c r="AL15" s="39">
        <v>7.4</v>
      </c>
      <c r="AM15" s="40"/>
      <c r="AN15" s="89">
        <v>14</v>
      </c>
      <c r="AO15" s="38">
        <v>4.3</v>
      </c>
      <c r="AP15" s="39">
        <v>2.1</v>
      </c>
      <c r="AQ15" s="39"/>
      <c r="AR15" s="107">
        <f t="shared" si="6"/>
        <v>11</v>
      </c>
      <c r="AS15" s="108">
        <f t="shared" si="7"/>
        <v>3.2</v>
      </c>
      <c r="AU15" s="89">
        <v>14</v>
      </c>
      <c r="AV15" s="38">
        <v>20</v>
      </c>
      <c r="AW15" s="39">
        <v>7.2</v>
      </c>
      <c r="AX15" s="40"/>
      <c r="AY15" s="89">
        <v>14</v>
      </c>
      <c r="AZ15" s="38">
        <v>1.9</v>
      </c>
      <c r="BA15" s="39">
        <v>5.9</v>
      </c>
      <c r="BB15" s="39"/>
      <c r="BC15" s="107">
        <f t="shared" si="8"/>
        <v>13.6</v>
      </c>
      <c r="BD15" s="108">
        <f t="shared" si="9"/>
        <v>3.9000000000000004</v>
      </c>
      <c r="BF15" s="89">
        <v>14</v>
      </c>
      <c r="BG15" s="38">
        <v>7.8</v>
      </c>
      <c r="BH15" s="39">
        <v>10.1</v>
      </c>
      <c r="BI15" s="40"/>
      <c r="BJ15" s="89">
        <v>14</v>
      </c>
      <c r="BK15" s="38">
        <v>6.2</v>
      </c>
      <c r="BL15" s="39">
        <v>4.8</v>
      </c>
      <c r="BM15" s="39"/>
      <c r="BN15" s="107">
        <f t="shared" si="10"/>
        <v>8.9499999999999993</v>
      </c>
      <c r="BO15" s="108">
        <f t="shared" si="11"/>
        <v>5.5</v>
      </c>
      <c r="BQ15" s="89">
        <v>14</v>
      </c>
      <c r="BR15" s="38">
        <v>20.100000000000001</v>
      </c>
      <c r="BS15" s="39">
        <v>5.9</v>
      </c>
      <c r="BT15" s="40">
        <v>6.2</v>
      </c>
      <c r="BU15" s="89">
        <v>14</v>
      </c>
      <c r="BV15" s="38">
        <v>7.4</v>
      </c>
      <c r="BW15" s="39">
        <v>3.5</v>
      </c>
      <c r="BX15" s="39"/>
      <c r="BY15" s="107">
        <f t="shared" si="12"/>
        <v>10.733333333333334</v>
      </c>
      <c r="BZ15" s="108">
        <f t="shared" si="13"/>
        <v>5.45</v>
      </c>
      <c r="CB15" s="42">
        <v>30.5</v>
      </c>
      <c r="CC15" s="109">
        <v>14</v>
      </c>
      <c r="CD15" s="38">
        <v>6.3</v>
      </c>
      <c r="CE15" s="39">
        <v>8.6</v>
      </c>
      <c r="CF15" s="40"/>
      <c r="CG15" s="89">
        <v>14</v>
      </c>
      <c r="CH15" s="38">
        <v>4.2</v>
      </c>
      <c r="CI15" s="39">
        <v>2.9</v>
      </c>
      <c r="CJ15" s="39"/>
      <c r="CK15" s="107">
        <f t="shared" si="14"/>
        <v>7.4499999999999993</v>
      </c>
      <c r="CL15" s="108">
        <f t="shared" si="15"/>
        <v>3.55</v>
      </c>
      <c r="CO15" s="105">
        <v>30.7</v>
      </c>
      <c r="CP15" s="89">
        <v>14</v>
      </c>
      <c r="CQ15" s="38">
        <v>13.8</v>
      </c>
      <c r="CR15" s="39">
        <v>7.8</v>
      </c>
      <c r="CS15" s="40"/>
      <c r="CT15" s="89">
        <v>14</v>
      </c>
      <c r="CU15" s="38">
        <v>3.5</v>
      </c>
      <c r="CV15" s="39">
        <v>2.9</v>
      </c>
      <c r="CW15" s="39"/>
      <c r="CX15" s="107">
        <f t="shared" si="16"/>
        <v>10.8</v>
      </c>
      <c r="CY15" s="108">
        <f t="shared" si="17"/>
        <v>3.2</v>
      </c>
      <c r="DB15" s="89">
        <v>14</v>
      </c>
      <c r="DC15" s="38">
        <v>11.9</v>
      </c>
      <c r="DD15" s="39">
        <v>20</v>
      </c>
      <c r="DE15" s="40"/>
      <c r="DF15" s="89">
        <v>14</v>
      </c>
      <c r="DG15" s="38">
        <v>5.0999999999999996</v>
      </c>
      <c r="DH15" s="39">
        <v>6.9</v>
      </c>
      <c r="DI15" s="39"/>
      <c r="DJ15" s="107">
        <f t="shared" si="18"/>
        <v>15.95</v>
      </c>
      <c r="DK15" s="108">
        <f t="shared" si="19"/>
        <v>6</v>
      </c>
    </row>
    <row r="16" spans="1:115" x14ac:dyDescent="0.2">
      <c r="B16" s="36">
        <v>9</v>
      </c>
      <c r="C16" s="89">
        <v>15</v>
      </c>
      <c r="D16" s="38">
        <v>10.9</v>
      </c>
      <c r="E16" s="39">
        <v>7.6</v>
      </c>
      <c r="F16" s="40"/>
      <c r="G16" s="89">
        <v>15</v>
      </c>
      <c r="H16" s="38">
        <v>10.6</v>
      </c>
      <c r="I16" s="39">
        <v>12.2</v>
      </c>
      <c r="J16" s="39"/>
      <c r="K16" s="107">
        <f t="shared" si="0"/>
        <v>9.25</v>
      </c>
      <c r="L16" s="108">
        <f t="shared" si="1"/>
        <v>11.399999999999999</v>
      </c>
      <c r="N16" s="89">
        <v>15</v>
      </c>
      <c r="O16" s="38">
        <v>5.7</v>
      </c>
      <c r="P16" s="39">
        <v>5.6</v>
      </c>
      <c r="Q16" s="40"/>
      <c r="R16" s="89">
        <v>15</v>
      </c>
      <c r="S16" s="38">
        <v>2.8</v>
      </c>
      <c r="T16" s="39">
        <v>1.9</v>
      </c>
      <c r="U16" s="39"/>
      <c r="V16" s="107">
        <f t="shared" si="2"/>
        <v>5.65</v>
      </c>
      <c r="W16" s="108">
        <f t="shared" si="3"/>
        <v>2.3499999999999996</v>
      </c>
      <c r="Y16" s="89">
        <v>15</v>
      </c>
      <c r="Z16" s="38">
        <v>4.5999999999999996</v>
      </c>
      <c r="AA16" s="39">
        <v>12.7</v>
      </c>
      <c r="AB16" s="40"/>
      <c r="AC16" s="89">
        <v>15</v>
      </c>
      <c r="AD16" s="38">
        <v>1.3</v>
      </c>
      <c r="AE16" s="39">
        <v>2.6</v>
      </c>
      <c r="AF16" s="39"/>
      <c r="AG16" s="107">
        <f t="shared" si="4"/>
        <v>8.6499999999999986</v>
      </c>
      <c r="AH16" s="108">
        <f t="shared" si="5"/>
        <v>1.9500000000000002</v>
      </c>
      <c r="AJ16" s="89">
        <v>15</v>
      </c>
      <c r="AK16" s="38">
        <v>4.7</v>
      </c>
      <c r="AL16" s="39">
        <v>14.4</v>
      </c>
      <c r="AM16" s="40"/>
      <c r="AN16" s="89">
        <v>15</v>
      </c>
      <c r="AO16" s="38">
        <v>3.5</v>
      </c>
      <c r="AP16" s="39">
        <v>0.9</v>
      </c>
      <c r="AQ16" s="39"/>
      <c r="AR16" s="107">
        <f t="shared" si="6"/>
        <v>9.5500000000000007</v>
      </c>
      <c r="AS16" s="108">
        <f t="shared" si="7"/>
        <v>2.2000000000000002</v>
      </c>
      <c r="AU16" s="89">
        <v>15</v>
      </c>
      <c r="AV16" s="38">
        <v>4.4000000000000004</v>
      </c>
      <c r="AW16" s="39">
        <v>11.6</v>
      </c>
      <c r="AX16" s="40"/>
      <c r="AY16" s="89">
        <v>15</v>
      </c>
      <c r="AZ16" s="38">
        <v>2.6</v>
      </c>
      <c r="BA16" s="39">
        <v>6.8</v>
      </c>
      <c r="BB16" s="39"/>
      <c r="BC16" s="107">
        <f t="shared" si="8"/>
        <v>8</v>
      </c>
      <c r="BD16" s="108">
        <f t="shared" si="9"/>
        <v>4.7</v>
      </c>
      <c r="BF16" s="89">
        <v>15</v>
      </c>
      <c r="BG16" s="38">
        <v>6.2</v>
      </c>
      <c r="BH16" s="39">
        <v>9.9</v>
      </c>
      <c r="BI16" s="40"/>
      <c r="BJ16" s="89">
        <v>15</v>
      </c>
      <c r="BK16" s="38">
        <v>5.8</v>
      </c>
      <c r="BL16" s="39">
        <v>4.3</v>
      </c>
      <c r="BM16" s="39"/>
      <c r="BN16" s="107">
        <f t="shared" si="10"/>
        <v>8.0500000000000007</v>
      </c>
      <c r="BO16" s="108">
        <f t="shared" si="11"/>
        <v>5.05</v>
      </c>
      <c r="BQ16" s="89">
        <v>15</v>
      </c>
      <c r="BR16" s="38">
        <v>8.9</v>
      </c>
      <c r="BS16" s="39">
        <v>8.1999999999999993</v>
      </c>
      <c r="BT16" s="40"/>
      <c r="BU16" s="89">
        <v>15</v>
      </c>
      <c r="BV16" s="38">
        <v>6.3</v>
      </c>
      <c r="BW16" s="39">
        <v>5.0999999999999996</v>
      </c>
      <c r="BX16" s="39"/>
      <c r="BY16" s="107">
        <f t="shared" si="12"/>
        <v>8.5500000000000007</v>
      </c>
      <c r="BZ16" s="108">
        <f t="shared" si="13"/>
        <v>5.6999999999999993</v>
      </c>
      <c r="CB16" s="42">
        <v>26.1</v>
      </c>
      <c r="CC16" s="109">
        <v>15</v>
      </c>
      <c r="CD16" s="38">
        <v>10.199999999999999</v>
      </c>
      <c r="CE16" s="39">
        <v>7.3</v>
      </c>
      <c r="CF16" s="40"/>
      <c r="CG16" s="89">
        <v>15</v>
      </c>
      <c r="CH16" s="38">
        <v>3.2</v>
      </c>
      <c r="CI16" s="39">
        <v>1.1000000000000001</v>
      </c>
      <c r="CJ16" s="39"/>
      <c r="CK16" s="107">
        <f t="shared" si="14"/>
        <v>8.75</v>
      </c>
      <c r="CL16" s="108">
        <f t="shared" si="15"/>
        <v>2.1500000000000004</v>
      </c>
      <c r="CO16" s="105">
        <v>26.8</v>
      </c>
      <c r="CP16" s="89">
        <v>15</v>
      </c>
      <c r="CQ16" s="38">
        <v>12.9</v>
      </c>
      <c r="CR16" s="39">
        <v>17.399999999999999</v>
      </c>
      <c r="CS16" s="40"/>
      <c r="CT16" s="89">
        <v>15</v>
      </c>
      <c r="CU16" s="38">
        <v>1.9</v>
      </c>
      <c r="CV16" s="39">
        <v>1.3</v>
      </c>
      <c r="CW16" s="39"/>
      <c r="CX16" s="107">
        <f t="shared" si="16"/>
        <v>15.149999999999999</v>
      </c>
      <c r="CY16" s="108">
        <f t="shared" si="17"/>
        <v>1.6</v>
      </c>
      <c r="DB16" s="89">
        <v>15</v>
      </c>
      <c r="DC16" s="38">
        <v>10.5</v>
      </c>
      <c r="DD16" s="39">
        <v>6.1</v>
      </c>
      <c r="DE16" s="40"/>
      <c r="DF16" s="89">
        <v>15</v>
      </c>
      <c r="DG16" s="38">
        <v>2.4</v>
      </c>
      <c r="DH16" s="39">
        <v>5.2</v>
      </c>
      <c r="DI16" s="39"/>
      <c r="DJ16" s="107">
        <f t="shared" si="18"/>
        <v>8.3000000000000007</v>
      </c>
      <c r="DK16" s="108">
        <f t="shared" si="19"/>
        <v>3.8</v>
      </c>
    </row>
    <row r="17" spans="1:115" x14ac:dyDescent="0.2">
      <c r="B17" s="36">
        <v>10</v>
      </c>
      <c r="C17" s="89">
        <v>16</v>
      </c>
      <c r="D17" s="38">
        <v>11.7</v>
      </c>
      <c r="E17" s="39">
        <v>12.7</v>
      </c>
      <c r="F17" s="40"/>
      <c r="G17" s="89">
        <v>16</v>
      </c>
      <c r="H17" s="38">
        <v>15.1</v>
      </c>
      <c r="I17" s="39">
        <v>6.4</v>
      </c>
      <c r="J17" s="39"/>
      <c r="K17" s="107">
        <f t="shared" si="0"/>
        <v>12.2</v>
      </c>
      <c r="L17" s="108">
        <f t="shared" si="1"/>
        <v>10.75</v>
      </c>
      <c r="N17" s="89">
        <v>16</v>
      </c>
      <c r="O17" s="38">
        <v>16.899999999999999</v>
      </c>
      <c r="P17" s="39">
        <v>7.1</v>
      </c>
      <c r="Q17" s="40"/>
      <c r="R17" s="89">
        <v>16</v>
      </c>
      <c r="S17" s="38">
        <v>3.1</v>
      </c>
      <c r="T17" s="39">
        <v>4.4000000000000004</v>
      </c>
      <c r="U17" s="39"/>
      <c r="V17" s="107">
        <f t="shared" si="2"/>
        <v>12</v>
      </c>
      <c r="W17" s="108">
        <f t="shared" si="3"/>
        <v>3.75</v>
      </c>
      <c r="Y17" s="89">
        <v>16</v>
      </c>
      <c r="Z17" s="38">
        <v>5.5</v>
      </c>
      <c r="AA17" s="39">
        <v>5.3</v>
      </c>
      <c r="AB17" s="40"/>
      <c r="AC17" s="89">
        <v>16</v>
      </c>
      <c r="AD17" s="38">
        <v>3.2</v>
      </c>
      <c r="AE17" s="39">
        <v>1.3</v>
      </c>
      <c r="AF17" s="39"/>
      <c r="AG17" s="107">
        <f t="shared" si="4"/>
        <v>5.4</v>
      </c>
      <c r="AH17" s="108">
        <f t="shared" si="5"/>
        <v>2.25</v>
      </c>
      <c r="AJ17" s="89">
        <v>16</v>
      </c>
      <c r="AK17" s="38">
        <v>5.2</v>
      </c>
      <c r="AL17" s="39">
        <v>6.6</v>
      </c>
      <c r="AM17" s="40"/>
      <c r="AN17" s="89">
        <v>16</v>
      </c>
      <c r="AO17" s="38">
        <v>3.7</v>
      </c>
      <c r="AP17" s="39">
        <v>2.5</v>
      </c>
      <c r="AQ17" s="39"/>
      <c r="AR17" s="107">
        <f t="shared" si="6"/>
        <v>5.9</v>
      </c>
      <c r="AS17" s="108">
        <f t="shared" si="7"/>
        <v>3.1</v>
      </c>
      <c r="AU17" s="89">
        <v>16</v>
      </c>
      <c r="AV17" s="38">
        <v>8.6</v>
      </c>
      <c r="AW17" s="39">
        <v>9.1</v>
      </c>
      <c r="AX17" s="40"/>
      <c r="AY17" s="89">
        <v>16</v>
      </c>
      <c r="AZ17" s="38">
        <v>4.4000000000000004</v>
      </c>
      <c r="BA17" s="39">
        <v>7.4</v>
      </c>
      <c r="BB17" s="39"/>
      <c r="BC17" s="107">
        <f t="shared" si="8"/>
        <v>8.85</v>
      </c>
      <c r="BD17" s="108">
        <f t="shared" si="9"/>
        <v>5.9</v>
      </c>
      <c r="BF17" s="89">
        <v>16</v>
      </c>
      <c r="BG17" s="38">
        <v>8.6</v>
      </c>
      <c r="BH17" s="39">
        <v>8.6</v>
      </c>
      <c r="BI17" s="40"/>
      <c r="BJ17" s="89">
        <v>16</v>
      </c>
      <c r="BK17" s="38">
        <v>6.9</v>
      </c>
      <c r="BL17" s="39">
        <v>1.7</v>
      </c>
      <c r="BM17" s="39"/>
      <c r="BN17" s="107">
        <f t="shared" si="10"/>
        <v>8.6</v>
      </c>
      <c r="BO17" s="108">
        <f t="shared" si="11"/>
        <v>4.3</v>
      </c>
      <c r="BQ17" s="89">
        <v>16</v>
      </c>
      <c r="BR17" s="38">
        <v>9.4</v>
      </c>
      <c r="BS17" s="39">
        <v>11.8</v>
      </c>
      <c r="BT17" s="40"/>
      <c r="BU17" s="89">
        <v>16</v>
      </c>
      <c r="BV17" s="38">
        <v>6.3</v>
      </c>
      <c r="BW17" s="39">
        <v>7.3</v>
      </c>
      <c r="BX17" s="39"/>
      <c r="BY17" s="107">
        <f t="shared" si="12"/>
        <v>10.600000000000001</v>
      </c>
      <c r="BZ17" s="108">
        <f t="shared" si="13"/>
        <v>6.8</v>
      </c>
      <c r="CB17" s="42">
        <v>30</v>
      </c>
      <c r="CC17" s="109">
        <v>16</v>
      </c>
      <c r="CD17" s="38">
        <v>8.9</v>
      </c>
      <c r="CE17" s="39">
        <v>6.5</v>
      </c>
      <c r="CF17" s="40"/>
      <c r="CG17" s="89">
        <v>16</v>
      </c>
      <c r="CH17" s="38">
        <v>3.6</v>
      </c>
      <c r="CI17" s="39">
        <v>2.1</v>
      </c>
      <c r="CJ17" s="39"/>
      <c r="CK17" s="107">
        <f t="shared" si="14"/>
        <v>7.7</v>
      </c>
      <c r="CL17" s="108">
        <f t="shared" si="15"/>
        <v>2.85</v>
      </c>
      <c r="CO17" s="105">
        <v>31</v>
      </c>
      <c r="CP17" s="89">
        <v>16</v>
      </c>
      <c r="CQ17" s="38">
        <v>17.7</v>
      </c>
      <c r="CR17" s="39">
        <v>9.8000000000000007</v>
      </c>
      <c r="CS17" s="40"/>
      <c r="CT17" s="89">
        <v>16</v>
      </c>
      <c r="CU17" s="38">
        <v>12.4</v>
      </c>
      <c r="CV17" s="39">
        <v>4.5</v>
      </c>
      <c r="CW17" s="39">
        <v>3.8</v>
      </c>
      <c r="CX17" s="107">
        <f t="shared" si="16"/>
        <v>13.75</v>
      </c>
      <c r="CY17" s="108">
        <f t="shared" si="17"/>
        <v>6.8999999999999995</v>
      </c>
      <c r="DB17" s="89">
        <v>16</v>
      </c>
      <c r="DC17" s="38">
        <v>8.4</v>
      </c>
      <c r="DD17" s="39">
        <v>6.6</v>
      </c>
      <c r="DE17" s="40"/>
      <c r="DF17" s="89">
        <v>16</v>
      </c>
      <c r="DG17" s="38">
        <v>1.9</v>
      </c>
      <c r="DH17" s="39">
        <v>2.5</v>
      </c>
      <c r="DI17" s="39"/>
      <c r="DJ17" s="107">
        <f t="shared" si="18"/>
        <v>7.5</v>
      </c>
      <c r="DK17" s="108">
        <f t="shared" si="19"/>
        <v>2.2000000000000002</v>
      </c>
    </row>
    <row r="18" spans="1:115" x14ac:dyDescent="0.2">
      <c r="B18" s="36">
        <v>11</v>
      </c>
      <c r="C18" s="89">
        <v>17</v>
      </c>
      <c r="D18" s="38">
        <v>10.3</v>
      </c>
      <c r="E18" s="39">
        <v>6.7</v>
      </c>
      <c r="F18" s="40"/>
      <c r="G18" s="89">
        <v>17</v>
      </c>
      <c r="H18" s="38">
        <v>8.8000000000000007</v>
      </c>
      <c r="I18" s="39">
        <v>9.9</v>
      </c>
      <c r="J18" s="39"/>
      <c r="K18" s="107">
        <f t="shared" si="0"/>
        <v>8.5</v>
      </c>
      <c r="L18" s="108">
        <f t="shared" si="1"/>
        <v>9.3500000000000014</v>
      </c>
      <c r="N18" s="89">
        <v>17</v>
      </c>
      <c r="O18" s="38">
        <v>9.6</v>
      </c>
      <c r="P18" s="39">
        <v>8.1999999999999993</v>
      </c>
      <c r="Q18" s="40"/>
      <c r="R18" s="89">
        <v>17</v>
      </c>
      <c r="S18" s="38">
        <v>0.9</v>
      </c>
      <c r="T18" s="39">
        <v>1.1000000000000001</v>
      </c>
      <c r="U18" s="39"/>
      <c r="V18" s="107">
        <f t="shared" si="2"/>
        <v>8.8999999999999986</v>
      </c>
      <c r="W18" s="108">
        <f t="shared" si="3"/>
        <v>1</v>
      </c>
      <c r="Y18" s="89">
        <v>17</v>
      </c>
      <c r="Z18" s="38">
        <v>13.5</v>
      </c>
      <c r="AA18" s="39">
        <v>6.9</v>
      </c>
      <c r="AB18" s="40"/>
      <c r="AC18" s="89">
        <v>17</v>
      </c>
      <c r="AD18" s="38">
        <v>3.3</v>
      </c>
      <c r="AE18" s="39">
        <v>1.8</v>
      </c>
      <c r="AF18" s="39"/>
      <c r="AG18" s="107">
        <f t="shared" si="4"/>
        <v>10.199999999999999</v>
      </c>
      <c r="AH18" s="108">
        <f t="shared" si="5"/>
        <v>2.5499999999999998</v>
      </c>
      <c r="AJ18" s="89">
        <v>17</v>
      </c>
      <c r="AK18" s="38">
        <v>5.6</v>
      </c>
      <c r="AL18" s="39">
        <v>7.5</v>
      </c>
      <c r="AM18" s="40"/>
      <c r="AN18" s="89">
        <v>17</v>
      </c>
      <c r="AO18" s="38">
        <v>3.2</v>
      </c>
      <c r="AP18" s="39">
        <v>5.2</v>
      </c>
      <c r="AQ18" s="39"/>
      <c r="AR18" s="107">
        <f t="shared" si="6"/>
        <v>6.55</v>
      </c>
      <c r="AS18" s="108">
        <f t="shared" si="7"/>
        <v>4.2</v>
      </c>
      <c r="AU18" s="89">
        <v>17</v>
      </c>
      <c r="AV18" s="38">
        <v>9.9</v>
      </c>
      <c r="AW18" s="39">
        <v>20</v>
      </c>
      <c r="AX18" s="40"/>
      <c r="AY18" s="89">
        <v>17</v>
      </c>
      <c r="AZ18" s="38">
        <v>1.4</v>
      </c>
      <c r="BA18" s="39">
        <v>2.7</v>
      </c>
      <c r="BB18" s="39"/>
      <c r="BC18" s="107">
        <f t="shared" si="8"/>
        <v>14.95</v>
      </c>
      <c r="BD18" s="108">
        <f t="shared" si="9"/>
        <v>2.0499999999999998</v>
      </c>
      <c r="BF18" s="89">
        <v>17</v>
      </c>
      <c r="BG18" s="38">
        <v>8.1999999999999993</v>
      </c>
      <c r="BH18" s="39">
        <v>4.8</v>
      </c>
      <c r="BI18" s="40"/>
      <c r="BJ18" s="89">
        <v>17</v>
      </c>
      <c r="BK18" s="38">
        <v>4.5999999999999996</v>
      </c>
      <c r="BL18" s="39">
        <v>3.9</v>
      </c>
      <c r="BM18" s="39"/>
      <c r="BN18" s="107">
        <f t="shared" si="10"/>
        <v>6.5</v>
      </c>
      <c r="BO18" s="108">
        <f t="shared" si="11"/>
        <v>4.25</v>
      </c>
      <c r="BQ18" s="89">
        <v>17</v>
      </c>
      <c r="BR18" s="38">
        <v>15.1</v>
      </c>
      <c r="BS18" s="39">
        <v>14.3</v>
      </c>
      <c r="BT18" s="40"/>
      <c r="BU18" s="89">
        <v>17</v>
      </c>
      <c r="BV18" s="38">
        <v>1.1000000000000001</v>
      </c>
      <c r="BW18" s="39">
        <v>1.3</v>
      </c>
      <c r="BX18" s="39"/>
      <c r="BY18" s="107">
        <f t="shared" si="12"/>
        <v>14.7</v>
      </c>
      <c r="BZ18" s="108">
        <f t="shared" si="13"/>
        <v>1.2000000000000002</v>
      </c>
      <c r="CB18" s="42">
        <v>25.8</v>
      </c>
      <c r="CC18" s="109">
        <v>17</v>
      </c>
      <c r="CD18" s="38">
        <v>20</v>
      </c>
      <c r="CE18" s="39">
        <v>19.899999999999999</v>
      </c>
      <c r="CF18" s="40"/>
      <c r="CG18" s="89">
        <v>17</v>
      </c>
      <c r="CH18" s="38">
        <v>4.4000000000000004</v>
      </c>
      <c r="CI18" s="39">
        <v>2.9</v>
      </c>
      <c r="CJ18" s="39"/>
      <c r="CK18" s="107">
        <f t="shared" si="14"/>
        <v>19.95</v>
      </c>
      <c r="CL18" s="108">
        <f t="shared" si="15"/>
        <v>3.6500000000000004</v>
      </c>
      <c r="CO18" s="105">
        <v>32.5</v>
      </c>
      <c r="CP18" s="89">
        <v>17</v>
      </c>
      <c r="CQ18" s="38">
        <v>8.9</v>
      </c>
      <c r="CR18" s="39">
        <v>7.2</v>
      </c>
      <c r="CS18" s="40"/>
      <c r="CT18" s="89">
        <v>17</v>
      </c>
      <c r="CU18" s="38">
        <v>2.4</v>
      </c>
      <c r="CV18" s="39">
        <v>2.9</v>
      </c>
      <c r="CW18" s="39"/>
      <c r="CX18" s="107">
        <f t="shared" si="16"/>
        <v>8.0500000000000007</v>
      </c>
      <c r="CY18" s="108">
        <f t="shared" si="17"/>
        <v>2.65</v>
      </c>
      <c r="DB18" s="89">
        <v>17</v>
      </c>
      <c r="DC18" s="38">
        <v>20</v>
      </c>
      <c r="DD18" s="39">
        <v>9.1</v>
      </c>
      <c r="DE18" s="40"/>
      <c r="DF18" s="89">
        <v>17</v>
      </c>
      <c r="DG18" s="38">
        <v>8.1999999999999993</v>
      </c>
      <c r="DH18" s="39">
        <v>4.3</v>
      </c>
      <c r="DI18" s="39"/>
      <c r="DJ18" s="107">
        <f t="shared" si="18"/>
        <v>14.55</v>
      </c>
      <c r="DK18" s="108">
        <f t="shared" si="19"/>
        <v>6.25</v>
      </c>
    </row>
    <row r="19" spans="1:115" ht="17.25" thickBot="1" x14ac:dyDescent="0.25">
      <c r="A19" s="110" t="s">
        <v>153</v>
      </c>
      <c r="B19" s="111">
        <v>12</v>
      </c>
      <c r="C19" s="89">
        <v>18</v>
      </c>
      <c r="D19" s="38">
        <v>9.6</v>
      </c>
      <c r="E19" s="39">
        <v>11.7</v>
      </c>
      <c r="F19" s="40"/>
      <c r="G19" s="89">
        <v>18</v>
      </c>
      <c r="H19" s="38">
        <v>11.5</v>
      </c>
      <c r="I19" s="39">
        <v>11.4</v>
      </c>
      <c r="J19" s="39"/>
      <c r="K19" s="107">
        <f t="shared" si="0"/>
        <v>10.649999999999999</v>
      </c>
      <c r="L19" s="108">
        <f t="shared" si="1"/>
        <v>11.45</v>
      </c>
      <c r="N19" s="89">
        <v>18</v>
      </c>
      <c r="O19" s="38">
        <v>20</v>
      </c>
      <c r="P19" s="39">
        <v>12.1</v>
      </c>
      <c r="Q19" s="40"/>
      <c r="R19" s="89">
        <v>18</v>
      </c>
      <c r="S19" s="38">
        <v>1.9</v>
      </c>
      <c r="T19" s="39">
        <v>1.1000000000000001</v>
      </c>
      <c r="U19" s="39"/>
      <c r="V19" s="107">
        <f t="shared" si="2"/>
        <v>16.05</v>
      </c>
      <c r="W19" s="108">
        <f t="shared" si="3"/>
        <v>1.5</v>
      </c>
      <c r="Y19" s="89">
        <v>18</v>
      </c>
      <c r="Z19" s="38">
        <v>7.3</v>
      </c>
      <c r="AA19" s="39">
        <v>10.1</v>
      </c>
      <c r="AB19" s="40"/>
      <c r="AC19" s="89">
        <v>18</v>
      </c>
      <c r="AD19" s="38">
        <v>2.1</v>
      </c>
      <c r="AE19" s="39">
        <v>1.9</v>
      </c>
      <c r="AF19" s="39"/>
      <c r="AG19" s="107">
        <f t="shared" si="4"/>
        <v>8.6999999999999993</v>
      </c>
      <c r="AH19" s="108">
        <f t="shared" si="5"/>
        <v>2</v>
      </c>
      <c r="AJ19" s="89">
        <v>18</v>
      </c>
      <c r="AK19" s="38">
        <v>11.8</v>
      </c>
      <c r="AL19" s="39">
        <v>6.9</v>
      </c>
      <c r="AM19" s="40"/>
      <c r="AN19" s="89">
        <v>18</v>
      </c>
      <c r="AO19" s="38">
        <v>2.5</v>
      </c>
      <c r="AP19" s="39">
        <v>2.7</v>
      </c>
      <c r="AQ19" s="39"/>
      <c r="AR19" s="107">
        <f t="shared" si="6"/>
        <v>9.3500000000000014</v>
      </c>
      <c r="AS19" s="108">
        <f t="shared" si="7"/>
        <v>2.6</v>
      </c>
      <c r="AU19" s="89">
        <v>18</v>
      </c>
      <c r="AV19" s="38">
        <v>5.4</v>
      </c>
      <c r="AW19" s="39">
        <v>20</v>
      </c>
      <c r="AX19" s="40">
        <v>16.7</v>
      </c>
      <c r="AY19" s="89">
        <v>18</v>
      </c>
      <c r="AZ19" s="38">
        <v>5.7</v>
      </c>
      <c r="BA19" s="39">
        <v>3.9</v>
      </c>
      <c r="BB19" s="39"/>
      <c r="BC19" s="107">
        <f t="shared" si="8"/>
        <v>14.033333333333331</v>
      </c>
      <c r="BD19" s="108">
        <f t="shared" si="9"/>
        <v>4.8</v>
      </c>
      <c r="BF19" s="89">
        <v>18</v>
      </c>
      <c r="BG19" s="38">
        <v>7.8</v>
      </c>
      <c r="BH19" s="39">
        <v>4.8</v>
      </c>
      <c r="BI19" s="40"/>
      <c r="BJ19" s="89">
        <v>18</v>
      </c>
      <c r="BK19" s="38">
        <v>7.7</v>
      </c>
      <c r="BL19" s="39">
        <v>3.7</v>
      </c>
      <c r="BM19" s="39"/>
      <c r="BN19" s="107">
        <f t="shared" si="10"/>
        <v>6.3</v>
      </c>
      <c r="BO19" s="108">
        <f t="shared" si="11"/>
        <v>5.7</v>
      </c>
      <c r="BQ19" s="89">
        <v>18</v>
      </c>
      <c r="BR19" s="38">
        <v>7.7</v>
      </c>
      <c r="BS19" s="39">
        <v>13.2</v>
      </c>
      <c r="BT19" s="40"/>
      <c r="BU19" s="89">
        <v>18</v>
      </c>
      <c r="BV19" s="38">
        <v>5.5</v>
      </c>
      <c r="BW19" s="39">
        <v>1.1000000000000001</v>
      </c>
      <c r="BX19" s="39"/>
      <c r="BY19" s="107">
        <f t="shared" si="12"/>
        <v>10.45</v>
      </c>
      <c r="BZ19" s="108">
        <f t="shared" si="13"/>
        <v>3.3</v>
      </c>
      <c r="CB19" s="42">
        <v>32</v>
      </c>
      <c r="CC19" s="109">
        <v>18</v>
      </c>
      <c r="CD19" s="38">
        <v>7.3</v>
      </c>
      <c r="CE19" s="39">
        <v>19.600000000000001</v>
      </c>
      <c r="CF19" s="40"/>
      <c r="CG19" s="89">
        <v>18</v>
      </c>
      <c r="CH19" s="38">
        <v>2.1</v>
      </c>
      <c r="CI19" s="39">
        <v>4.4000000000000004</v>
      </c>
      <c r="CJ19" s="39"/>
      <c r="CK19" s="107">
        <f t="shared" si="14"/>
        <v>13.450000000000001</v>
      </c>
      <c r="CL19" s="108">
        <f t="shared" si="15"/>
        <v>3.25</v>
      </c>
      <c r="CO19" s="105">
        <v>32</v>
      </c>
      <c r="CP19" s="93">
        <v>18</v>
      </c>
      <c r="CQ19" s="47">
        <v>11.3</v>
      </c>
      <c r="CR19" s="48">
        <v>10.5</v>
      </c>
      <c r="CS19" s="49"/>
      <c r="CT19" s="93">
        <v>18</v>
      </c>
      <c r="CU19" s="47">
        <v>1.4</v>
      </c>
      <c r="CV19" s="48">
        <v>9.9</v>
      </c>
      <c r="CW19" s="48">
        <v>6.5</v>
      </c>
      <c r="CX19" s="112">
        <f t="shared" si="16"/>
        <v>10.9</v>
      </c>
      <c r="CY19" s="113">
        <f t="shared" si="17"/>
        <v>5.9333333333333336</v>
      </c>
      <c r="DB19" s="93">
        <v>18</v>
      </c>
      <c r="DC19" s="47">
        <v>12.5</v>
      </c>
      <c r="DD19" s="48">
        <v>12.9</v>
      </c>
      <c r="DE19" s="49"/>
      <c r="DF19" s="93">
        <v>18</v>
      </c>
      <c r="DG19" s="47">
        <v>4.4000000000000004</v>
      </c>
      <c r="DH19" s="48">
        <v>1.9</v>
      </c>
      <c r="DI19" s="48"/>
      <c r="DJ19" s="112">
        <f t="shared" si="18"/>
        <v>12.7</v>
      </c>
      <c r="DK19" s="113">
        <f t="shared" si="19"/>
        <v>3.1500000000000004</v>
      </c>
    </row>
    <row r="20" spans="1:115" ht="15" thickBot="1" x14ac:dyDescent="0.25">
      <c r="A20" s="23">
        <v>20180925</v>
      </c>
      <c r="C20" s="96" t="s">
        <v>274</v>
      </c>
      <c r="D20" s="25" t="s">
        <v>134</v>
      </c>
      <c r="M20" s="23">
        <v>20180925</v>
      </c>
      <c r="N20" s="96" t="s">
        <v>275</v>
      </c>
      <c r="O20" s="25" t="s">
        <v>134</v>
      </c>
      <c r="X20" s="23">
        <v>20180926</v>
      </c>
      <c r="Y20" s="97" t="s">
        <v>276</v>
      </c>
      <c r="Z20" s="25" t="s">
        <v>134</v>
      </c>
      <c r="AI20" s="23">
        <v>20180928</v>
      </c>
      <c r="AJ20" s="98" t="s">
        <v>277</v>
      </c>
      <c r="AK20" s="25" t="s">
        <v>134</v>
      </c>
      <c r="AT20" s="23">
        <v>20180930</v>
      </c>
      <c r="AU20" s="99" t="s">
        <v>278</v>
      </c>
      <c r="AV20" s="25" t="s">
        <v>134</v>
      </c>
      <c r="BE20" s="23">
        <v>20181002</v>
      </c>
      <c r="BF20" s="96" t="s">
        <v>279</v>
      </c>
      <c r="BG20" s="25" t="s">
        <v>134</v>
      </c>
      <c r="BP20" s="23">
        <v>20181009</v>
      </c>
      <c r="BQ20" s="100" t="s">
        <v>280</v>
      </c>
      <c r="BR20" s="25" t="s">
        <v>134</v>
      </c>
      <c r="CB20" s="23">
        <v>20181016</v>
      </c>
      <c r="CC20" s="97" t="s">
        <v>288</v>
      </c>
      <c r="CD20" s="25" t="s">
        <v>134</v>
      </c>
      <c r="CO20" s="23">
        <v>20181023</v>
      </c>
      <c r="CP20" s="99" t="s">
        <v>282</v>
      </c>
      <c r="CQ20" s="25" t="s">
        <v>134</v>
      </c>
      <c r="DB20" s="23">
        <v>20181120</v>
      </c>
      <c r="DC20" s="96" t="s">
        <v>283</v>
      </c>
      <c r="DD20" s="25" t="s">
        <v>134</v>
      </c>
    </row>
    <row r="21" spans="1:115" x14ac:dyDescent="0.2">
      <c r="B21" s="26"/>
      <c r="C21" s="96"/>
      <c r="D21" s="162" t="s">
        <v>284</v>
      </c>
      <c r="E21" s="163"/>
      <c r="F21" s="164"/>
      <c r="G21" s="101"/>
      <c r="H21" s="157" t="s">
        <v>140</v>
      </c>
      <c r="I21" s="160"/>
      <c r="J21" s="161"/>
      <c r="K21" s="102" t="s">
        <v>285</v>
      </c>
      <c r="L21" s="103" t="s">
        <v>141</v>
      </c>
      <c r="N21" s="96"/>
      <c r="O21" s="162" t="s">
        <v>284</v>
      </c>
      <c r="P21" s="163"/>
      <c r="Q21" s="164"/>
      <c r="R21" s="101"/>
      <c r="S21" s="157" t="s">
        <v>140</v>
      </c>
      <c r="T21" s="160"/>
      <c r="U21" s="161"/>
      <c r="V21" s="102" t="s">
        <v>285</v>
      </c>
      <c r="W21" s="103" t="s">
        <v>141</v>
      </c>
      <c r="Y21" s="96"/>
      <c r="Z21" s="162" t="s">
        <v>284</v>
      </c>
      <c r="AA21" s="163"/>
      <c r="AB21" s="164"/>
      <c r="AC21" s="101"/>
      <c r="AD21" s="157" t="s">
        <v>140</v>
      </c>
      <c r="AE21" s="160"/>
      <c r="AF21" s="161"/>
      <c r="AG21" s="102" t="s">
        <v>285</v>
      </c>
      <c r="AH21" s="103" t="s">
        <v>141</v>
      </c>
      <c r="AJ21" s="98" t="s">
        <v>277</v>
      </c>
      <c r="AK21" s="162" t="s">
        <v>284</v>
      </c>
      <c r="AL21" s="163"/>
      <c r="AM21" s="164"/>
      <c r="AN21" s="101"/>
      <c r="AO21" s="157" t="s">
        <v>140</v>
      </c>
      <c r="AP21" s="160"/>
      <c r="AQ21" s="161"/>
      <c r="AR21" s="102" t="s">
        <v>285</v>
      </c>
      <c r="AS21" s="103" t="s">
        <v>141</v>
      </c>
      <c r="AU21" s="99" t="s">
        <v>278</v>
      </c>
      <c r="AV21" s="162" t="s">
        <v>284</v>
      </c>
      <c r="AW21" s="163"/>
      <c r="AX21" s="164"/>
      <c r="AY21" s="101"/>
      <c r="AZ21" s="157" t="s">
        <v>140</v>
      </c>
      <c r="BA21" s="160"/>
      <c r="BB21" s="161"/>
      <c r="BC21" s="102" t="s">
        <v>285</v>
      </c>
      <c r="BD21" s="103" t="s">
        <v>141</v>
      </c>
      <c r="BF21" s="96" t="s">
        <v>279</v>
      </c>
      <c r="BG21" s="162" t="s">
        <v>284</v>
      </c>
      <c r="BH21" s="163"/>
      <c r="BI21" s="164"/>
      <c r="BJ21" s="101"/>
      <c r="BK21" s="157" t="s">
        <v>140</v>
      </c>
      <c r="BL21" s="160"/>
      <c r="BM21" s="161"/>
      <c r="BN21" s="102" t="s">
        <v>285</v>
      </c>
      <c r="BO21" s="103" t="s">
        <v>141</v>
      </c>
      <c r="BQ21" s="100" t="s">
        <v>280</v>
      </c>
      <c r="BR21" s="162" t="s">
        <v>284</v>
      </c>
      <c r="BS21" s="163"/>
      <c r="BT21" s="164"/>
      <c r="BU21" s="101"/>
      <c r="BV21" s="157" t="s">
        <v>140</v>
      </c>
      <c r="BW21" s="160"/>
      <c r="BX21" s="161"/>
      <c r="BY21" s="102" t="s">
        <v>285</v>
      </c>
      <c r="BZ21" s="103" t="s">
        <v>141</v>
      </c>
      <c r="CC21" s="97" t="s">
        <v>289</v>
      </c>
      <c r="CD21" s="162" t="s">
        <v>284</v>
      </c>
      <c r="CE21" s="163"/>
      <c r="CF21" s="164"/>
      <c r="CG21" s="101"/>
      <c r="CH21" s="157" t="s">
        <v>140</v>
      </c>
      <c r="CI21" s="160"/>
      <c r="CJ21" s="161"/>
      <c r="CK21" s="102" t="s">
        <v>285</v>
      </c>
      <c r="CL21" s="103" t="s">
        <v>141</v>
      </c>
      <c r="CP21" s="99" t="s">
        <v>282</v>
      </c>
      <c r="CQ21" s="162" t="s">
        <v>284</v>
      </c>
      <c r="CR21" s="163"/>
      <c r="CS21" s="164"/>
      <c r="CT21" s="101"/>
      <c r="CU21" s="157" t="s">
        <v>140</v>
      </c>
      <c r="CV21" s="160"/>
      <c r="CW21" s="161"/>
      <c r="CX21" s="106" t="s">
        <v>285</v>
      </c>
      <c r="CY21" s="32" t="s">
        <v>141</v>
      </c>
      <c r="DB21" s="96" t="s">
        <v>283</v>
      </c>
      <c r="DC21" s="162" t="s">
        <v>284</v>
      </c>
      <c r="DD21" s="163"/>
      <c r="DE21" s="164"/>
      <c r="DF21" s="101"/>
      <c r="DG21" s="157" t="s">
        <v>140</v>
      </c>
      <c r="DH21" s="160"/>
      <c r="DI21" s="161"/>
      <c r="DJ21" s="106" t="s">
        <v>285</v>
      </c>
      <c r="DK21" s="32" t="s">
        <v>141</v>
      </c>
    </row>
    <row r="22" spans="1:115" x14ac:dyDescent="0.2">
      <c r="B22" s="36">
        <v>92</v>
      </c>
      <c r="C22" s="89">
        <v>2</v>
      </c>
      <c r="D22" s="38">
        <v>14.3</v>
      </c>
      <c r="E22" s="39">
        <v>20</v>
      </c>
      <c r="F22" s="40"/>
      <c r="G22" s="89">
        <v>2</v>
      </c>
      <c r="H22" s="38">
        <v>14.8</v>
      </c>
      <c r="I22" s="39">
        <v>9.1</v>
      </c>
      <c r="J22" s="39"/>
      <c r="K22" s="107">
        <f>AVERAGE(D22:F22)</f>
        <v>17.149999999999999</v>
      </c>
      <c r="L22" s="108">
        <f t="shared" ref="L22:L30" si="20">AVERAGE(H22:J22)</f>
        <v>11.95</v>
      </c>
      <c r="N22" s="89">
        <v>2</v>
      </c>
      <c r="O22" s="38">
        <v>20</v>
      </c>
      <c r="P22" s="39">
        <v>15.3</v>
      </c>
      <c r="Q22" s="40"/>
      <c r="R22" s="89">
        <v>2</v>
      </c>
      <c r="S22" s="38">
        <v>3.1</v>
      </c>
      <c r="T22" s="39">
        <v>1.9</v>
      </c>
      <c r="U22" s="39"/>
      <c r="V22" s="107">
        <f t="shared" ref="V22:V30" si="21">AVERAGE(O22:Q22)</f>
        <v>17.649999999999999</v>
      </c>
      <c r="W22" s="108">
        <f t="shared" ref="W22:W30" si="22">AVERAGE(S22:U22)</f>
        <v>2.5</v>
      </c>
      <c r="Y22" s="89">
        <v>2</v>
      </c>
      <c r="Z22" s="38">
        <v>6.5</v>
      </c>
      <c r="AA22" s="39">
        <v>10.7</v>
      </c>
      <c r="AB22" s="40"/>
      <c r="AC22" s="89">
        <v>2</v>
      </c>
      <c r="AD22" s="38">
        <v>5.9</v>
      </c>
      <c r="AE22" s="39">
        <v>1.9</v>
      </c>
      <c r="AF22" s="39"/>
      <c r="AG22" s="107">
        <f t="shared" ref="AG22:AG30" si="23">AVERAGE(Z22:AB22)</f>
        <v>8.6</v>
      </c>
      <c r="AH22" s="108">
        <f t="shared" ref="AH22:AH30" si="24">AVERAGE(AD22:AF22)</f>
        <v>3.9000000000000004</v>
      </c>
      <c r="AJ22" s="89">
        <v>2</v>
      </c>
      <c r="AK22" s="38">
        <v>8.8000000000000007</v>
      </c>
      <c r="AL22" s="39">
        <v>9.1</v>
      </c>
      <c r="AM22" s="40"/>
      <c r="AN22" s="89">
        <v>2</v>
      </c>
      <c r="AO22" s="38">
        <v>4.5999999999999996</v>
      </c>
      <c r="AP22" s="39">
        <v>1.9</v>
      </c>
      <c r="AQ22" s="39"/>
      <c r="AR22" s="107">
        <f t="shared" ref="AR22:AR30" si="25">AVERAGE(AK22:AM22)</f>
        <v>8.9499999999999993</v>
      </c>
      <c r="AS22" s="108">
        <f t="shared" ref="AS22:AS30" si="26">AVERAGE(AO22:AQ22)</f>
        <v>3.25</v>
      </c>
      <c r="AU22" s="89">
        <v>2</v>
      </c>
      <c r="AV22" s="38">
        <v>10.8</v>
      </c>
      <c r="AW22" s="39">
        <v>6.5</v>
      </c>
      <c r="AX22" s="40"/>
      <c r="AY22" s="89">
        <v>2</v>
      </c>
      <c r="AZ22" s="38">
        <v>2.4</v>
      </c>
      <c r="BA22" s="39">
        <v>3.3</v>
      </c>
      <c r="BB22" s="39"/>
      <c r="BC22" s="107">
        <f t="shared" ref="BC22:BC30" si="27">AVERAGE(AV22:AX22)</f>
        <v>8.65</v>
      </c>
      <c r="BD22" s="108">
        <f t="shared" ref="BD22:BD30" si="28">AVERAGE(AZ22:BB22)</f>
        <v>2.8499999999999996</v>
      </c>
      <c r="BF22" s="89">
        <v>2</v>
      </c>
      <c r="BG22" s="38">
        <v>5.6</v>
      </c>
      <c r="BH22" s="39">
        <v>20</v>
      </c>
      <c r="BI22" s="40">
        <v>7.9</v>
      </c>
      <c r="BJ22" s="89">
        <v>2</v>
      </c>
      <c r="BK22" s="38">
        <v>8.4</v>
      </c>
      <c r="BL22" s="39">
        <v>6.1</v>
      </c>
      <c r="BM22" s="39"/>
      <c r="BN22" s="107">
        <f t="shared" ref="BN22:BN30" si="29">AVERAGE(BG22:BI22)</f>
        <v>11.166666666666666</v>
      </c>
      <c r="BO22" s="108">
        <f t="shared" ref="BO22:BO30" si="30">AVERAGE(BK22:BM22)</f>
        <v>7.25</v>
      </c>
      <c r="BQ22" s="89">
        <v>2</v>
      </c>
      <c r="BR22" s="38">
        <v>9.9</v>
      </c>
      <c r="BS22" s="39">
        <v>8.3000000000000007</v>
      </c>
      <c r="BT22" s="40"/>
      <c r="BU22" s="89">
        <v>2</v>
      </c>
      <c r="BV22" s="38">
        <v>4.9000000000000004</v>
      </c>
      <c r="BW22" s="39">
        <v>3.3</v>
      </c>
      <c r="BX22" s="39"/>
      <c r="BY22" s="107">
        <f t="shared" ref="BY22:BY30" si="31">AVERAGE(BR22:BT22)</f>
        <v>9.1000000000000014</v>
      </c>
      <c r="BZ22" s="108">
        <f t="shared" ref="BZ22:BZ30" si="32">AVERAGE(BV22:BX22)</f>
        <v>4.0999999999999996</v>
      </c>
      <c r="CC22" s="89">
        <v>2</v>
      </c>
      <c r="CD22" s="38">
        <v>10.5</v>
      </c>
      <c r="CE22" s="39">
        <v>15.5</v>
      </c>
      <c r="CF22" s="40"/>
      <c r="CG22" s="89">
        <v>2</v>
      </c>
      <c r="CH22" s="38">
        <v>2.8</v>
      </c>
      <c r="CI22" s="39">
        <v>6.4</v>
      </c>
      <c r="CJ22" s="39"/>
      <c r="CK22" s="107">
        <f t="shared" ref="CK22:CK30" si="33">AVERAGE(CD22:CF22)</f>
        <v>13</v>
      </c>
      <c r="CL22" s="108">
        <f t="shared" ref="CL22:CL30" si="34">AVERAGE(CH22:CJ22)</f>
        <v>4.5999999999999996</v>
      </c>
      <c r="CP22" s="89">
        <v>2</v>
      </c>
      <c r="CQ22" s="38">
        <v>10.4</v>
      </c>
      <c r="CR22" s="39">
        <v>18.8</v>
      </c>
      <c r="CS22" s="40"/>
      <c r="CT22" s="89">
        <v>2</v>
      </c>
      <c r="CU22" s="38">
        <v>2.6</v>
      </c>
      <c r="CV22" s="39">
        <v>3.9</v>
      </c>
      <c r="CW22" s="39"/>
      <c r="CX22" s="107">
        <f t="shared" ref="CX22:CX30" si="35">AVERAGE(CQ22:CS22)</f>
        <v>14.600000000000001</v>
      </c>
      <c r="CY22" s="108">
        <f t="shared" ref="CY22:CY30" si="36">AVERAGE(CU22:CW22)</f>
        <v>3.25</v>
      </c>
      <c r="DB22" s="89">
        <v>2</v>
      </c>
      <c r="DC22" s="38">
        <v>10.4</v>
      </c>
      <c r="DD22" s="39">
        <v>8.4</v>
      </c>
      <c r="DE22" s="40"/>
      <c r="DF22" s="89">
        <v>2</v>
      </c>
      <c r="DG22" s="38">
        <v>4.4000000000000004</v>
      </c>
      <c r="DH22" s="39">
        <v>1.7</v>
      </c>
      <c r="DI22" s="39"/>
      <c r="DJ22" s="107">
        <f t="shared" ref="DJ22:DJ30" si="37">AVERAGE(DC22:DE22)</f>
        <v>9.4</v>
      </c>
      <c r="DK22" s="108">
        <f t="shared" ref="DK22:DK30" si="38">AVERAGE(DG22:DI22)</f>
        <v>3.0500000000000003</v>
      </c>
    </row>
    <row r="23" spans="1:115" x14ac:dyDescent="0.2">
      <c r="B23" s="36">
        <v>94</v>
      </c>
      <c r="C23" s="89">
        <v>4</v>
      </c>
      <c r="D23" s="38">
        <v>13.3</v>
      </c>
      <c r="E23" s="39">
        <v>7.2</v>
      </c>
      <c r="F23" s="40"/>
      <c r="G23" s="89">
        <v>4</v>
      </c>
      <c r="H23" s="38">
        <v>9.3000000000000007</v>
      </c>
      <c r="I23" s="39">
        <v>9.4</v>
      </c>
      <c r="J23" s="39"/>
      <c r="K23" s="107">
        <f>AVERAGE(D23:F23)</f>
        <v>10.25</v>
      </c>
      <c r="L23" s="108">
        <f t="shared" si="20"/>
        <v>9.3500000000000014</v>
      </c>
      <c r="N23" s="89">
        <v>4</v>
      </c>
      <c r="O23" s="38">
        <v>14.9</v>
      </c>
      <c r="P23" s="39">
        <v>10.1</v>
      </c>
      <c r="Q23" s="40"/>
      <c r="R23" s="89">
        <v>4</v>
      </c>
      <c r="S23" s="38">
        <v>2.1</v>
      </c>
      <c r="T23" s="39">
        <v>4.4000000000000004</v>
      </c>
      <c r="U23" s="39"/>
      <c r="V23" s="107">
        <f t="shared" si="21"/>
        <v>12.5</v>
      </c>
      <c r="W23" s="108">
        <f t="shared" si="22"/>
        <v>3.25</v>
      </c>
      <c r="Y23" s="89">
        <v>4</v>
      </c>
      <c r="Z23" s="38">
        <v>11.1</v>
      </c>
      <c r="AA23" s="39">
        <v>10.199999999999999</v>
      </c>
      <c r="AB23" s="40"/>
      <c r="AC23" s="89">
        <v>4</v>
      </c>
      <c r="AD23" s="38">
        <v>1.1000000000000001</v>
      </c>
      <c r="AE23" s="39">
        <v>1.9</v>
      </c>
      <c r="AF23" s="39"/>
      <c r="AG23" s="107">
        <f t="shared" si="23"/>
        <v>10.649999999999999</v>
      </c>
      <c r="AH23" s="108">
        <f t="shared" si="24"/>
        <v>1.5</v>
      </c>
      <c r="AJ23" s="89">
        <v>4</v>
      </c>
      <c r="AK23" s="38">
        <v>12.3</v>
      </c>
      <c r="AL23" s="39">
        <v>7.5</v>
      </c>
      <c r="AM23" s="40"/>
      <c r="AN23" s="89">
        <v>4</v>
      </c>
      <c r="AO23" s="38">
        <v>4.7</v>
      </c>
      <c r="AP23" s="39">
        <v>1.3</v>
      </c>
      <c r="AQ23" s="39"/>
      <c r="AR23" s="107">
        <f t="shared" si="25"/>
        <v>9.9</v>
      </c>
      <c r="AS23" s="108">
        <f t="shared" si="26"/>
        <v>3</v>
      </c>
      <c r="AU23" s="89">
        <v>4</v>
      </c>
      <c r="AV23" s="38">
        <v>4.5</v>
      </c>
      <c r="AW23" s="39">
        <v>8.6</v>
      </c>
      <c r="AX23" s="40"/>
      <c r="AY23" s="89">
        <v>4</v>
      </c>
      <c r="AZ23" s="38">
        <v>3.7</v>
      </c>
      <c r="BA23" s="39">
        <v>1.8</v>
      </c>
      <c r="BB23" s="39"/>
      <c r="BC23" s="107">
        <f t="shared" si="27"/>
        <v>6.55</v>
      </c>
      <c r="BD23" s="108">
        <f t="shared" si="28"/>
        <v>2.75</v>
      </c>
      <c r="BF23" s="89">
        <v>4</v>
      </c>
      <c r="BG23" s="38">
        <v>4.7</v>
      </c>
      <c r="BH23" s="39">
        <v>14.8</v>
      </c>
      <c r="BI23" s="40">
        <v>8.3000000000000007</v>
      </c>
      <c r="BJ23" s="89">
        <v>4</v>
      </c>
      <c r="BK23" s="38">
        <v>5.0999999999999996</v>
      </c>
      <c r="BL23" s="39">
        <v>1.6</v>
      </c>
      <c r="BM23" s="39"/>
      <c r="BN23" s="107">
        <f t="shared" si="29"/>
        <v>9.2666666666666675</v>
      </c>
      <c r="BO23" s="108">
        <f t="shared" si="30"/>
        <v>3.3499999999999996</v>
      </c>
      <c r="BQ23" s="89">
        <v>4</v>
      </c>
      <c r="BR23" s="38">
        <v>6.1</v>
      </c>
      <c r="BS23" s="39">
        <v>6.4</v>
      </c>
      <c r="BT23" s="40"/>
      <c r="BU23" s="89">
        <v>4</v>
      </c>
      <c r="BV23" s="38">
        <v>1.9</v>
      </c>
      <c r="BW23" s="39">
        <v>4.3</v>
      </c>
      <c r="BX23" s="39"/>
      <c r="BY23" s="107">
        <f t="shared" si="31"/>
        <v>6.25</v>
      </c>
      <c r="BZ23" s="108">
        <f t="shared" si="32"/>
        <v>3.0999999999999996</v>
      </c>
      <c r="CC23" s="89">
        <v>4</v>
      </c>
      <c r="CD23" s="38">
        <v>9.4</v>
      </c>
      <c r="CE23" s="39">
        <v>14.1</v>
      </c>
      <c r="CF23" s="40"/>
      <c r="CG23" s="89">
        <v>4</v>
      </c>
      <c r="CH23" s="38">
        <v>2.6</v>
      </c>
      <c r="CI23" s="39">
        <v>10.8</v>
      </c>
      <c r="CJ23" s="39"/>
      <c r="CK23" s="107">
        <f t="shared" si="33"/>
        <v>11.75</v>
      </c>
      <c r="CL23" s="108">
        <f t="shared" si="34"/>
        <v>6.7</v>
      </c>
      <c r="CP23" s="89">
        <v>4</v>
      </c>
      <c r="CQ23" s="38">
        <v>11.9</v>
      </c>
      <c r="CR23" s="39">
        <v>8.6999999999999993</v>
      </c>
      <c r="CS23" s="40"/>
      <c r="CT23" s="89">
        <v>4</v>
      </c>
      <c r="CU23" s="38">
        <v>5.8</v>
      </c>
      <c r="CV23" s="39">
        <v>1.8</v>
      </c>
      <c r="CW23" s="39"/>
      <c r="CX23" s="107">
        <f t="shared" si="35"/>
        <v>10.3</v>
      </c>
      <c r="CY23" s="108">
        <f t="shared" si="36"/>
        <v>3.8</v>
      </c>
      <c r="DB23" s="89">
        <v>4</v>
      </c>
      <c r="DC23" s="38">
        <v>9.5</v>
      </c>
      <c r="DD23" s="39">
        <v>16.2</v>
      </c>
      <c r="DE23" s="40"/>
      <c r="DF23" s="89">
        <v>4</v>
      </c>
      <c r="DG23" s="38">
        <v>1.6</v>
      </c>
      <c r="DH23" s="39">
        <v>7.6</v>
      </c>
      <c r="DI23" s="39"/>
      <c r="DJ23" s="107">
        <f t="shared" si="37"/>
        <v>12.85</v>
      </c>
      <c r="DK23" s="108">
        <f t="shared" si="38"/>
        <v>4.5999999999999996</v>
      </c>
    </row>
    <row r="24" spans="1:115" x14ac:dyDescent="0.2">
      <c r="B24" s="36">
        <v>1</v>
      </c>
      <c r="C24" s="89">
        <v>7</v>
      </c>
      <c r="D24" s="38">
        <v>6.1</v>
      </c>
      <c r="E24" s="39">
        <v>5.6</v>
      </c>
      <c r="F24" s="40"/>
      <c r="G24" s="89">
        <v>7</v>
      </c>
      <c r="H24" s="38">
        <v>20</v>
      </c>
      <c r="I24" s="39">
        <v>8.6999999999999993</v>
      </c>
      <c r="J24" s="39"/>
      <c r="K24" s="107">
        <f>AVERAGE(D24:F24)</f>
        <v>5.85</v>
      </c>
      <c r="L24" s="108">
        <f t="shared" si="20"/>
        <v>14.35</v>
      </c>
      <c r="N24" s="89">
        <v>7</v>
      </c>
      <c r="O24" s="38">
        <v>16.600000000000001</v>
      </c>
      <c r="P24" s="39">
        <v>12.8</v>
      </c>
      <c r="Q24" s="40"/>
      <c r="R24" s="89">
        <v>7</v>
      </c>
      <c r="S24" s="38">
        <v>7.8</v>
      </c>
      <c r="T24" s="39">
        <v>3.4</v>
      </c>
      <c r="U24" s="39"/>
      <c r="V24" s="107">
        <f t="shared" si="21"/>
        <v>14.700000000000001</v>
      </c>
      <c r="W24" s="108">
        <f t="shared" si="22"/>
        <v>5.6</v>
      </c>
      <c r="Y24" s="89">
        <v>7</v>
      </c>
      <c r="Z24" s="38">
        <v>8.6999999999999993</v>
      </c>
      <c r="AA24" s="39">
        <v>11.9</v>
      </c>
      <c r="AB24" s="40"/>
      <c r="AC24" s="89">
        <v>7</v>
      </c>
      <c r="AD24" s="38">
        <v>1.7</v>
      </c>
      <c r="AE24" s="39">
        <v>1.6</v>
      </c>
      <c r="AF24" s="39"/>
      <c r="AG24" s="107">
        <f t="shared" si="23"/>
        <v>10.3</v>
      </c>
      <c r="AH24" s="108">
        <f t="shared" si="24"/>
        <v>1.65</v>
      </c>
      <c r="AJ24" s="89">
        <v>7</v>
      </c>
      <c r="AK24" s="38">
        <v>7.2</v>
      </c>
      <c r="AL24" s="39">
        <v>6.9</v>
      </c>
      <c r="AM24" s="40"/>
      <c r="AN24" s="89">
        <v>7</v>
      </c>
      <c r="AO24" s="38">
        <v>3.1</v>
      </c>
      <c r="AP24" s="39">
        <v>1.7</v>
      </c>
      <c r="AQ24" s="39"/>
      <c r="AR24" s="107">
        <f t="shared" si="25"/>
        <v>7.0500000000000007</v>
      </c>
      <c r="AS24" s="108">
        <f t="shared" si="26"/>
        <v>2.4</v>
      </c>
      <c r="AU24" s="89">
        <v>7</v>
      </c>
      <c r="AV24" s="38">
        <v>5.8</v>
      </c>
      <c r="AW24" s="39">
        <v>9.1</v>
      </c>
      <c r="AX24" s="40"/>
      <c r="AY24" s="89">
        <v>7</v>
      </c>
      <c r="AZ24" s="38">
        <v>7.8</v>
      </c>
      <c r="BA24" s="39">
        <v>2.6</v>
      </c>
      <c r="BB24" s="39">
        <v>2.9</v>
      </c>
      <c r="BC24" s="107">
        <f t="shared" si="27"/>
        <v>7.4499999999999993</v>
      </c>
      <c r="BD24" s="108">
        <f t="shared" si="28"/>
        <v>4.4333333333333336</v>
      </c>
      <c r="BF24" s="89">
        <v>7</v>
      </c>
      <c r="BG24" s="38">
        <v>12.1</v>
      </c>
      <c r="BH24" s="39">
        <v>12.2</v>
      </c>
      <c r="BI24" s="40"/>
      <c r="BJ24" s="89">
        <v>7</v>
      </c>
      <c r="BK24" s="38">
        <v>1.8</v>
      </c>
      <c r="BL24" s="39">
        <v>7.8</v>
      </c>
      <c r="BM24" s="39"/>
      <c r="BN24" s="107">
        <f t="shared" si="29"/>
        <v>12.149999999999999</v>
      </c>
      <c r="BO24" s="108">
        <f t="shared" si="30"/>
        <v>4.8</v>
      </c>
      <c r="BQ24" s="89">
        <v>7</v>
      </c>
      <c r="BR24" s="38">
        <v>9.6999999999999993</v>
      </c>
      <c r="BS24" s="39">
        <v>6.6</v>
      </c>
      <c r="BT24" s="40"/>
      <c r="BU24" s="89">
        <v>7</v>
      </c>
      <c r="BV24" s="38">
        <v>3.9</v>
      </c>
      <c r="BW24" s="39">
        <v>5.7</v>
      </c>
      <c r="BX24" s="39"/>
      <c r="BY24" s="107">
        <f t="shared" si="31"/>
        <v>8.1499999999999986</v>
      </c>
      <c r="BZ24" s="108">
        <f t="shared" si="32"/>
        <v>4.8</v>
      </c>
      <c r="CC24" s="89">
        <v>7</v>
      </c>
      <c r="CD24" s="38">
        <v>10.9</v>
      </c>
      <c r="CE24" s="39">
        <v>12.2</v>
      </c>
      <c r="CF24" s="40"/>
      <c r="CG24" s="89">
        <v>7</v>
      </c>
      <c r="CH24" s="38">
        <v>2.5</v>
      </c>
      <c r="CI24" s="39">
        <v>6.9</v>
      </c>
      <c r="CJ24" s="39"/>
      <c r="CK24" s="107">
        <f t="shared" si="33"/>
        <v>11.55</v>
      </c>
      <c r="CL24" s="108">
        <f t="shared" si="34"/>
        <v>4.7</v>
      </c>
      <c r="CP24" s="89">
        <v>7</v>
      </c>
      <c r="CQ24" s="38">
        <v>7.6</v>
      </c>
      <c r="CR24" s="39">
        <v>5.6</v>
      </c>
      <c r="CS24" s="40"/>
      <c r="CT24" s="89">
        <v>7</v>
      </c>
      <c r="CU24" s="38">
        <v>1.9</v>
      </c>
      <c r="CV24" s="39">
        <v>8.3000000000000007</v>
      </c>
      <c r="CW24" s="39"/>
      <c r="CX24" s="107">
        <f t="shared" si="35"/>
        <v>6.6</v>
      </c>
      <c r="CY24" s="108">
        <f t="shared" si="36"/>
        <v>5.1000000000000005</v>
      </c>
      <c r="DB24" s="89">
        <v>7</v>
      </c>
      <c r="DC24" s="38">
        <v>7.2</v>
      </c>
      <c r="DD24" s="39">
        <v>20</v>
      </c>
      <c r="DE24" s="40"/>
      <c r="DF24" s="89">
        <v>7</v>
      </c>
      <c r="DG24" s="38">
        <v>9.9</v>
      </c>
      <c r="DH24" s="39">
        <v>17.399999999999999</v>
      </c>
      <c r="DI24" s="39">
        <v>4.0999999999999996</v>
      </c>
      <c r="DJ24" s="107">
        <f t="shared" si="37"/>
        <v>13.6</v>
      </c>
      <c r="DK24" s="108">
        <f t="shared" si="38"/>
        <v>10.466666666666667</v>
      </c>
    </row>
    <row r="25" spans="1:115" x14ac:dyDescent="0.2">
      <c r="B25" s="36">
        <v>2</v>
      </c>
      <c r="C25" s="89">
        <v>8</v>
      </c>
      <c r="D25" s="38">
        <v>15.9</v>
      </c>
      <c r="E25" s="39">
        <v>12.4</v>
      </c>
      <c r="F25" s="40"/>
      <c r="G25" s="89">
        <v>8</v>
      </c>
      <c r="H25" s="38">
        <v>20</v>
      </c>
      <c r="I25" s="39">
        <v>9.6</v>
      </c>
      <c r="J25" s="39"/>
      <c r="K25" s="107">
        <f t="shared" ref="K25:K30" si="39">AVERAGE(D25:F25)</f>
        <v>14.15</v>
      </c>
      <c r="L25" s="108">
        <f t="shared" si="20"/>
        <v>14.8</v>
      </c>
      <c r="N25" s="89">
        <v>8</v>
      </c>
      <c r="O25" s="38">
        <v>6.8</v>
      </c>
      <c r="P25" s="39">
        <v>17.899999999999999</v>
      </c>
      <c r="Q25" s="40"/>
      <c r="R25" s="89">
        <v>8</v>
      </c>
      <c r="S25" s="38">
        <v>0.3</v>
      </c>
      <c r="T25" s="39">
        <v>2.2999999999999998</v>
      </c>
      <c r="U25" s="39"/>
      <c r="V25" s="107">
        <f t="shared" si="21"/>
        <v>12.35</v>
      </c>
      <c r="W25" s="108">
        <f t="shared" si="22"/>
        <v>1.2999999999999998</v>
      </c>
      <c r="Y25" s="89">
        <v>8</v>
      </c>
      <c r="Z25" s="38">
        <v>6.9</v>
      </c>
      <c r="AA25" s="39">
        <v>13.5</v>
      </c>
      <c r="AB25" s="40"/>
      <c r="AC25" s="89">
        <v>8</v>
      </c>
      <c r="AD25" s="38">
        <v>3.5</v>
      </c>
      <c r="AE25" s="39">
        <v>5.8</v>
      </c>
      <c r="AF25" s="39"/>
      <c r="AG25" s="107">
        <f t="shared" si="23"/>
        <v>10.199999999999999</v>
      </c>
      <c r="AH25" s="108">
        <f t="shared" si="24"/>
        <v>4.6500000000000004</v>
      </c>
      <c r="AJ25" s="89">
        <v>8</v>
      </c>
      <c r="AK25" s="38">
        <v>7.6</v>
      </c>
      <c r="AL25" s="39">
        <v>11.1</v>
      </c>
      <c r="AM25" s="40"/>
      <c r="AN25" s="89">
        <v>8</v>
      </c>
      <c r="AO25" s="38">
        <v>6.2</v>
      </c>
      <c r="AP25" s="39">
        <v>1.2</v>
      </c>
      <c r="AQ25" s="39"/>
      <c r="AR25" s="107">
        <f t="shared" si="25"/>
        <v>9.35</v>
      </c>
      <c r="AS25" s="108">
        <f t="shared" si="26"/>
        <v>3.7</v>
      </c>
      <c r="AU25" s="89">
        <v>8</v>
      </c>
      <c r="AV25" s="38">
        <v>12.2</v>
      </c>
      <c r="AW25" s="39">
        <v>12.7</v>
      </c>
      <c r="AX25" s="40"/>
      <c r="AY25" s="89">
        <v>8</v>
      </c>
      <c r="AZ25" s="38">
        <v>5.4</v>
      </c>
      <c r="BA25" s="39">
        <v>3.9</v>
      </c>
      <c r="BB25" s="39"/>
      <c r="BC25" s="107">
        <f t="shared" si="27"/>
        <v>12.45</v>
      </c>
      <c r="BD25" s="108">
        <f t="shared" si="28"/>
        <v>4.6500000000000004</v>
      </c>
      <c r="BF25" s="89">
        <v>8</v>
      </c>
      <c r="BG25" s="38">
        <v>10.3</v>
      </c>
      <c r="BH25" s="39">
        <v>6.2</v>
      </c>
      <c r="BI25" s="40"/>
      <c r="BJ25" s="89">
        <v>8</v>
      </c>
      <c r="BK25" s="38">
        <v>3.9</v>
      </c>
      <c r="BL25" s="39">
        <v>2.9</v>
      </c>
      <c r="BM25" s="39"/>
      <c r="BN25" s="107">
        <f t="shared" si="29"/>
        <v>8.25</v>
      </c>
      <c r="BO25" s="108">
        <f t="shared" si="30"/>
        <v>3.4</v>
      </c>
      <c r="BQ25" s="89">
        <v>8</v>
      </c>
      <c r="BR25" s="38">
        <v>15.6</v>
      </c>
      <c r="BS25" s="39">
        <v>8.8000000000000007</v>
      </c>
      <c r="BT25" s="40"/>
      <c r="BU25" s="89">
        <v>8</v>
      </c>
      <c r="BV25" s="38">
        <v>11.9</v>
      </c>
      <c r="BW25" s="39">
        <v>2.6</v>
      </c>
      <c r="BX25" s="39">
        <v>6.5</v>
      </c>
      <c r="BY25" s="107">
        <f t="shared" si="31"/>
        <v>12.2</v>
      </c>
      <c r="BZ25" s="108">
        <f t="shared" si="32"/>
        <v>7</v>
      </c>
      <c r="CC25" s="89">
        <v>8</v>
      </c>
      <c r="CD25" s="38">
        <v>10.9</v>
      </c>
      <c r="CE25" s="39">
        <v>15.6</v>
      </c>
      <c r="CF25" s="40"/>
      <c r="CG25" s="89">
        <v>8</v>
      </c>
      <c r="CH25" s="38">
        <v>2.7</v>
      </c>
      <c r="CI25" s="39">
        <v>7.5</v>
      </c>
      <c r="CJ25" s="39"/>
      <c r="CK25" s="107">
        <f t="shared" si="33"/>
        <v>13.25</v>
      </c>
      <c r="CL25" s="108">
        <f t="shared" si="34"/>
        <v>5.0999999999999996</v>
      </c>
      <c r="CP25" s="89">
        <v>8</v>
      </c>
      <c r="CQ25" s="38">
        <v>10.7</v>
      </c>
      <c r="CR25" s="39">
        <v>14.9</v>
      </c>
      <c r="CS25" s="40"/>
      <c r="CT25" s="89">
        <v>8</v>
      </c>
      <c r="CU25" s="38">
        <v>8.6999999999999993</v>
      </c>
      <c r="CV25" s="39">
        <v>9.6999999999999993</v>
      </c>
      <c r="CW25" s="39"/>
      <c r="CX25" s="107">
        <f t="shared" si="35"/>
        <v>12.8</v>
      </c>
      <c r="CY25" s="108">
        <f t="shared" si="36"/>
        <v>9.1999999999999993</v>
      </c>
      <c r="DB25" s="89">
        <v>8</v>
      </c>
      <c r="DC25" s="38">
        <v>16.100000000000001</v>
      </c>
      <c r="DD25" s="39">
        <v>9</v>
      </c>
      <c r="DE25" s="40"/>
      <c r="DF25" s="89">
        <v>8</v>
      </c>
      <c r="DG25" s="38">
        <v>6.3</v>
      </c>
      <c r="DH25" s="39">
        <v>9.6</v>
      </c>
      <c r="DI25" s="39"/>
      <c r="DJ25" s="107">
        <f t="shared" si="37"/>
        <v>12.55</v>
      </c>
      <c r="DK25" s="108">
        <f t="shared" si="38"/>
        <v>7.9499999999999993</v>
      </c>
    </row>
    <row r="26" spans="1:115" x14ac:dyDescent="0.2">
      <c r="B26" s="36">
        <v>3</v>
      </c>
      <c r="C26" s="89">
        <v>9</v>
      </c>
      <c r="D26" s="38">
        <v>6.1</v>
      </c>
      <c r="E26" s="39">
        <v>6.6</v>
      </c>
      <c r="F26" s="40"/>
      <c r="G26" s="89">
        <v>9</v>
      </c>
      <c r="H26" s="38">
        <v>17.600000000000001</v>
      </c>
      <c r="I26" s="39">
        <v>11.3</v>
      </c>
      <c r="J26" s="39"/>
      <c r="K26" s="107">
        <f t="shared" si="39"/>
        <v>6.35</v>
      </c>
      <c r="L26" s="108">
        <f>AVERAGE(H26:J26)</f>
        <v>14.450000000000001</v>
      </c>
      <c r="N26" s="89">
        <v>9</v>
      </c>
      <c r="O26" s="38">
        <v>9.9</v>
      </c>
      <c r="P26" s="39">
        <v>7.2</v>
      </c>
      <c r="Q26" s="40"/>
      <c r="R26" s="89">
        <v>9</v>
      </c>
      <c r="S26" s="38">
        <v>1.4</v>
      </c>
      <c r="T26" s="39">
        <v>1.9</v>
      </c>
      <c r="U26" s="39"/>
      <c r="V26" s="107">
        <f t="shared" si="21"/>
        <v>8.5500000000000007</v>
      </c>
      <c r="W26" s="108">
        <f t="shared" si="22"/>
        <v>1.65</v>
      </c>
      <c r="Y26" s="89">
        <v>9</v>
      </c>
      <c r="Z26" s="38">
        <v>8.9</v>
      </c>
      <c r="AA26" s="39">
        <v>8.3000000000000007</v>
      </c>
      <c r="AB26" s="40"/>
      <c r="AC26" s="89">
        <v>9</v>
      </c>
      <c r="AD26" s="38">
        <v>0.9</v>
      </c>
      <c r="AE26" s="39">
        <v>1.2</v>
      </c>
      <c r="AF26" s="39"/>
      <c r="AG26" s="107">
        <f t="shared" si="23"/>
        <v>8.6000000000000014</v>
      </c>
      <c r="AH26" s="108">
        <f t="shared" si="24"/>
        <v>1.05</v>
      </c>
      <c r="AJ26" s="89">
        <v>9</v>
      </c>
      <c r="AK26" s="38">
        <v>15.2</v>
      </c>
      <c r="AL26" s="39">
        <v>10.5</v>
      </c>
      <c r="AM26" s="40"/>
      <c r="AN26" s="89">
        <v>9</v>
      </c>
      <c r="AO26" s="38">
        <v>1.6</v>
      </c>
      <c r="AP26" s="39">
        <v>3.7</v>
      </c>
      <c r="AQ26" s="39"/>
      <c r="AR26" s="107">
        <f t="shared" si="25"/>
        <v>12.85</v>
      </c>
      <c r="AS26" s="108">
        <f t="shared" si="26"/>
        <v>2.6500000000000004</v>
      </c>
      <c r="AU26" s="89">
        <v>9</v>
      </c>
      <c r="AV26" s="38">
        <v>7.5</v>
      </c>
      <c r="AW26" s="39">
        <v>8.3000000000000007</v>
      </c>
      <c r="AX26" s="40"/>
      <c r="AY26" s="89">
        <v>9</v>
      </c>
      <c r="AZ26" s="38">
        <v>2.9</v>
      </c>
      <c r="BA26" s="39">
        <v>2.6</v>
      </c>
      <c r="BB26" s="39"/>
      <c r="BC26" s="107">
        <f t="shared" si="27"/>
        <v>7.9</v>
      </c>
      <c r="BD26" s="108">
        <f t="shared" si="28"/>
        <v>2.75</v>
      </c>
      <c r="BF26" s="89">
        <v>9</v>
      </c>
      <c r="BG26" s="38">
        <v>8.6999999999999993</v>
      </c>
      <c r="BH26" s="39">
        <v>11.7</v>
      </c>
      <c r="BI26" s="40"/>
      <c r="BJ26" s="89">
        <v>9</v>
      </c>
      <c r="BK26" s="38">
        <v>6.6</v>
      </c>
      <c r="BL26" s="39">
        <v>3.7</v>
      </c>
      <c r="BM26" s="39"/>
      <c r="BN26" s="107">
        <f t="shared" si="29"/>
        <v>10.199999999999999</v>
      </c>
      <c r="BO26" s="108">
        <f t="shared" si="30"/>
        <v>5.15</v>
      </c>
      <c r="BQ26" s="89">
        <v>9</v>
      </c>
      <c r="BR26" s="38">
        <v>20</v>
      </c>
      <c r="BS26" s="39">
        <v>13.1</v>
      </c>
      <c r="BT26" s="40"/>
      <c r="BU26" s="89">
        <v>9</v>
      </c>
      <c r="BV26" s="38">
        <v>9.1999999999999993</v>
      </c>
      <c r="BW26" s="39">
        <v>4.9000000000000004</v>
      </c>
      <c r="BX26" s="39"/>
      <c r="BY26" s="107">
        <f t="shared" si="31"/>
        <v>16.55</v>
      </c>
      <c r="BZ26" s="108">
        <f t="shared" si="32"/>
        <v>7.05</v>
      </c>
      <c r="CC26" s="89">
        <v>9</v>
      </c>
      <c r="CD26" s="38">
        <v>20</v>
      </c>
      <c r="CE26" s="39">
        <v>6.2</v>
      </c>
      <c r="CF26" s="40"/>
      <c r="CG26" s="89">
        <v>9</v>
      </c>
      <c r="CH26" s="38">
        <v>4.5</v>
      </c>
      <c r="CI26" s="39">
        <v>2.9</v>
      </c>
      <c r="CJ26" s="39"/>
      <c r="CK26" s="107">
        <f t="shared" si="33"/>
        <v>13.1</v>
      </c>
      <c r="CL26" s="108">
        <f t="shared" si="34"/>
        <v>3.7</v>
      </c>
      <c r="CP26" s="89">
        <v>9</v>
      </c>
      <c r="CQ26" s="38">
        <v>7.5</v>
      </c>
      <c r="CR26" s="39">
        <v>12.8</v>
      </c>
      <c r="CS26" s="40"/>
      <c r="CT26" s="89">
        <v>9</v>
      </c>
      <c r="CU26" s="38">
        <v>2.2000000000000002</v>
      </c>
      <c r="CV26" s="39">
        <v>1.8</v>
      </c>
      <c r="CW26" s="39"/>
      <c r="CX26" s="107">
        <f t="shared" si="35"/>
        <v>10.15</v>
      </c>
      <c r="CY26" s="108">
        <f t="shared" si="36"/>
        <v>2</v>
      </c>
      <c r="DB26" s="89">
        <v>9</v>
      </c>
      <c r="DC26" s="38">
        <v>15.3</v>
      </c>
      <c r="DD26" s="39">
        <v>11.3</v>
      </c>
      <c r="DE26" s="40"/>
      <c r="DF26" s="89">
        <v>9</v>
      </c>
      <c r="DG26" s="38">
        <v>8.1999999999999993</v>
      </c>
      <c r="DH26" s="39">
        <v>3.9</v>
      </c>
      <c r="DI26" s="39"/>
      <c r="DJ26" s="107">
        <f t="shared" si="37"/>
        <v>13.3</v>
      </c>
      <c r="DK26" s="108">
        <f t="shared" si="38"/>
        <v>6.05</v>
      </c>
    </row>
    <row r="27" spans="1:115" x14ac:dyDescent="0.2">
      <c r="B27" s="36">
        <v>8</v>
      </c>
      <c r="C27" s="89">
        <v>14</v>
      </c>
      <c r="D27" s="38">
        <v>6.8</v>
      </c>
      <c r="E27" s="39">
        <v>10.6</v>
      </c>
      <c r="F27" s="40"/>
      <c r="G27" s="89">
        <v>14</v>
      </c>
      <c r="H27" s="38">
        <v>16.100000000000001</v>
      </c>
      <c r="I27" s="39">
        <v>11.9</v>
      </c>
      <c r="J27" s="39"/>
      <c r="K27" s="107">
        <f t="shared" si="39"/>
        <v>8.6999999999999993</v>
      </c>
      <c r="L27" s="108">
        <f t="shared" si="20"/>
        <v>14</v>
      </c>
      <c r="N27" s="89">
        <v>14</v>
      </c>
      <c r="O27" s="38">
        <v>13.2</v>
      </c>
      <c r="P27" s="39">
        <v>13.8</v>
      </c>
      <c r="Q27" s="40"/>
      <c r="R27" s="89">
        <v>14</v>
      </c>
      <c r="S27" s="38">
        <v>3.4</v>
      </c>
      <c r="T27" s="39">
        <v>2.5</v>
      </c>
      <c r="U27" s="39"/>
      <c r="V27" s="107">
        <f t="shared" si="21"/>
        <v>13.5</v>
      </c>
      <c r="W27" s="108">
        <f t="shared" si="22"/>
        <v>2.95</v>
      </c>
      <c r="Y27" s="89">
        <v>14</v>
      </c>
      <c r="Z27" s="38">
        <v>12.1</v>
      </c>
      <c r="AA27" s="39">
        <v>10.7</v>
      </c>
      <c r="AB27" s="40"/>
      <c r="AC27" s="89">
        <v>14</v>
      </c>
      <c r="AD27" s="38">
        <v>3.8</v>
      </c>
      <c r="AE27" s="39">
        <v>2.4</v>
      </c>
      <c r="AF27" s="39"/>
      <c r="AG27" s="107">
        <f t="shared" si="23"/>
        <v>11.399999999999999</v>
      </c>
      <c r="AH27" s="108">
        <f t="shared" si="24"/>
        <v>3.0999999999999996</v>
      </c>
      <c r="AJ27" s="89">
        <v>14</v>
      </c>
      <c r="AK27" s="38">
        <v>14.6</v>
      </c>
      <c r="AL27" s="39">
        <v>7.4</v>
      </c>
      <c r="AM27" s="40"/>
      <c r="AN27" s="89">
        <v>14</v>
      </c>
      <c r="AO27" s="38">
        <v>4.3</v>
      </c>
      <c r="AP27" s="39">
        <v>2.1</v>
      </c>
      <c r="AQ27" s="39"/>
      <c r="AR27" s="107">
        <f t="shared" si="25"/>
        <v>11</v>
      </c>
      <c r="AS27" s="108">
        <f t="shared" si="26"/>
        <v>3.2</v>
      </c>
      <c r="AU27" s="89">
        <v>14</v>
      </c>
      <c r="AV27" s="38">
        <v>20</v>
      </c>
      <c r="AW27" s="39">
        <v>7.2</v>
      </c>
      <c r="AX27" s="40"/>
      <c r="AY27" s="89">
        <v>14</v>
      </c>
      <c r="AZ27" s="38">
        <v>1.9</v>
      </c>
      <c r="BA27" s="39">
        <v>5.9</v>
      </c>
      <c r="BB27" s="39"/>
      <c r="BC27" s="107">
        <f t="shared" si="27"/>
        <v>13.6</v>
      </c>
      <c r="BD27" s="108">
        <f t="shared" si="28"/>
        <v>3.9000000000000004</v>
      </c>
      <c r="BF27" s="89">
        <v>14</v>
      </c>
      <c r="BG27" s="38">
        <v>7.8</v>
      </c>
      <c r="BH27" s="39">
        <v>10.1</v>
      </c>
      <c r="BI27" s="40"/>
      <c r="BJ27" s="89">
        <v>14</v>
      </c>
      <c r="BK27" s="38">
        <v>6.2</v>
      </c>
      <c r="BL27" s="39">
        <v>4.8</v>
      </c>
      <c r="BM27" s="39"/>
      <c r="BN27" s="107">
        <f t="shared" si="29"/>
        <v>8.9499999999999993</v>
      </c>
      <c r="BO27" s="108">
        <f t="shared" si="30"/>
        <v>5.5</v>
      </c>
      <c r="BQ27" s="89">
        <v>14</v>
      </c>
      <c r="BR27" s="38">
        <v>20</v>
      </c>
      <c r="BS27" s="39">
        <v>5.9</v>
      </c>
      <c r="BT27" s="40">
        <v>6.2</v>
      </c>
      <c r="BU27" s="89">
        <v>14</v>
      </c>
      <c r="BV27" s="38">
        <v>7.4</v>
      </c>
      <c r="BW27" s="39">
        <v>3.5</v>
      </c>
      <c r="BX27" s="39"/>
      <c r="BY27" s="107">
        <f t="shared" si="31"/>
        <v>10.700000000000001</v>
      </c>
      <c r="BZ27" s="108">
        <f t="shared" si="32"/>
        <v>5.45</v>
      </c>
      <c r="CC27" s="89">
        <v>14</v>
      </c>
      <c r="CD27" s="38">
        <v>6.3</v>
      </c>
      <c r="CE27" s="39">
        <v>8.6</v>
      </c>
      <c r="CF27" s="40"/>
      <c r="CG27" s="89">
        <v>14</v>
      </c>
      <c r="CH27" s="38">
        <v>4.2</v>
      </c>
      <c r="CI27" s="39">
        <v>2.9</v>
      </c>
      <c r="CJ27" s="39"/>
      <c r="CK27" s="107">
        <f t="shared" si="33"/>
        <v>7.4499999999999993</v>
      </c>
      <c r="CL27" s="108">
        <f t="shared" si="34"/>
        <v>3.55</v>
      </c>
      <c r="CP27" s="89">
        <v>14</v>
      </c>
      <c r="CQ27" s="38">
        <v>13.8</v>
      </c>
      <c r="CR27" s="39">
        <v>7.8</v>
      </c>
      <c r="CS27" s="40"/>
      <c r="CT27" s="89">
        <v>14</v>
      </c>
      <c r="CU27" s="38">
        <v>3.5</v>
      </c>
      <c r="CV27" s="39">
        <v>2.9</v>
      </c>
      <c r="CW27" s="39"/>
      <c r="CX27" s="107">
        <f t="shared" si="35"/>
        <v>10.8</v>
      </c>
      <c r="CY27" s="108">
        <f t="shared" si="36"/>
        <v>3.2</v>
      </c>
      <c r="DB27" s="89">
        <v>14</v>
      </c>
      <c r="DC27" s="38">
        <v>11.9</v>
      </c>
      <c r="DD27" s="39">
        <v>20</v>
      </c>
      <c r="DE27" s="40"/>
      <c r="DF27" s="89">
        <v>14</v>
      </c>
      <c r="DG27" s="38">
        <v>5.0999999999999996</v>
      </c>
      <c r="DH27" s="39">
        <v>6.9</v>
      </c>
      <c r="DI27" s="39"/>
      <c r="DJ27" s="107">
        <f t="shared" si="37"/>
        <v>15.95</v>
      </c>
      <c r="DK27" s="108">
        <f t="shared" si="38"/>
        <v>6</v>
      </c>
    </row>
    <row r="28" spans="1:115" x14ac:dyDescent="0.2">
      <c r="B28" s="36">
        <v>9</v>
      </c>
      <c r="C28" s="89">
        <v>15</v>
      </c>
      <c r="D28" s="38">
        <v>10.9</v>
      </c>
      <c r="E28" s="39">
        <v>7.6</v>
      </c>
      <c r="F28" s="40"/>
      <c r="G28" s="89">
        <v>15</v>
      </c>
      <c r="H28" s="38">
        <v>10.6</v>
      </c>
      <c r="I28" s="39">
        <v>12.2</v>
      </c>
      <c r="J28" s="39"/>
      <c r="K28" s="107">
        <f t="shared" si="39"/>
        <v>9.25</v>
      </c>
      <c r="L28" s="108">
        <f t="shared" si="20"/>
        <v>11.399999999999999</v>
      </c>
      <c r="N28" s="89">
        <v>15</v>
      </c>
      <c r="O28" s="38">
        <v>5.7</v>
      </c>
      <c r="P28" s="39">
        <v>5.6</v>
      </c>
      <c r="Q28" s="40"/>
      <c r="R28" s="89">
        <v>15</v>
      </c>
      <c r="S28" s="38">
        <v>2.8</v>
      </c>
      <c r="T28" s="39">
        <v>1.9</v>
      </c>
      <c r="U28" s="39"/>
      <c r="V28" s="107">
        <f t="shared" si="21"/>
        <v>5.65</v>
      </c>
      <c r="W28" s="108">
        <f t="shared" si="22"/>
        <v>2.3499999999999996</v>
      </c>
      <c r="Y28" s="89">
        <v>15</v>
      </c>
      <c r="Z28" s="38">
        <v>4.5999999999999996</v>
      </c>
      <c r="AA28" s="39">
        <v>12.7</v>
      </c>
      <c r="AB28" s="40"/>
      <c r="AC28" s="89">
        <v>15</v>
      </c>
      <c r="AD28" s="38">
        <v>1.3</v>
      </c>
      <c r="AE28" s="39">
        <v>2.6</v>
      </c>
      <c r="AF28" s="39"/>
      <c r="AG28" s="107">
        <f t="shared" si="23"/>
        <v>8.6499999999999986</v>
      </c>
      <c r="AH28" s="108">
        <f t="shared" si="24"/>
        <v>1.9500000000000002</v>
      </c>
      <c r="AJ28" s="89">
        <v>15</v>
      </c>
      <c r="AK28" s="38">
        <v>4.7</v>
      </c>
      <c r="AL28" s="39">
        <v>14.4</v>
      </c>
      <c r="AM28" s="40"/>
      <c r="AN28" s="89">
        <v>15</v>
      </c>
      <c r="AO28" s="38">
        <v>3.5</v>
      </c>
      <c r="AP28" s="39">
        <v>0.9</v>
      </c>
      <c r="AQ28" s="39"/>
      <c r="AR28" s="107">
        <f t="shared" si="25"/>
        <v>9.5500000000000007</v>
      </c>
      <c r="AS28" s="108">
        <f t="shared" si="26"/>
        <v>2.2000000000000002</v>
      </c>
      <c r="AU28" s="89">
        <v>15</v>
      </c>
      <c r="AV28" s="38">
        <v>4.4000000000000004</v>
      </c>
      <c r="AW28" s="39">
        <v>11.6</v>
      </c>
      <c r="AX28" s="40"/>
      <c r="AY28" s="89">
        <v>15</v>
      </c>
      <c r="AZ28" s="38">
        <v>2.6</v>
      </c>
      <c r="BA28" s="39">
        <v>6.8</v>
      </c>
      <c r="BB28" s="39"/>
      <c r="BC28" s="107">
        <f t="shared" si="27"/>
        <v>8</v>
      </c>
      <c r="BD28" s="108">
        <f t="shared" si="28"/>
        <v>4.7</v>
      </c>
      <c r="BF28" s="89">
        <v>15</v>
      </c>
      <c r="BG28" s="38">
        <v>6.2</v>
      </c>
      <c r="BH28" s="39">
        <v>9.9</v>
      </c>
      <c r="BI28" s="40"/>
      <c r="BJ28" s="89">
        <v>15</v>
      </c>
      <c r="BK28" s="38">
        <v>5.8</v>
      </c>
      <c r="BL28" s="39">
        <v>4.3</v>
      </c>
      <c r="BM28" s="39"/>
      <c r="BN28" s="107">
        <f t="shared" si="29"/>
        <v>8.0500000000000007</v>
      </c>
      <c r="BO28" s="108">
        <f t="shared" si="30"/>
        <v>5.05</v>
      </c>
      <c r="BQ28" s="89">
        <v>15</v>
      </c>
      <c r="BR28" s="38">
        <v>8.9</v>
      </c>
      <c r="BS28" s="39">
        <v>8.1999999999999993</v>
      </c>
      <c r="BT28" s="40"/>
      <c r="BU28" s="89">
        <v>15</v>
      </c>
      <c r="BV28" s="38">
        <v>6.3</v>
      </c>
      <c r="BW28" s="39">
        <v>5.0999999999999996</v>
      </c>
      <c r="BX28" s="39"/>
      <c r="BY28" s="107">
        <f t="shared" si="31"/>
        <v>8.5500000000000007</v>
      </c>
      <c r="BZ28" s="108">
        <f t="shared" si="32"/>
        <v>5.6999999999999993</v>
      </c>
      <c r="CC28" s="89">
        <v>15</v>
      </c>
      <c r="CD28" s="38">
        <v>10.199999999999999</v>
      </c>
      <c r="CE28" s="39">
        <v>7.3</v>
      </c>
      <c r="CF28" s="40"/>
      <c r="CG28" s="89">
        <v>15</v>
      </c>
      <c r="CH28" s="38">
        <v>3.2</v>
      </c>
      <c r="CI28" s="39">
        <v>1.1000000000000001</v>
      </c>
      <c r="CJ28" s="39"/>
      <c r="CK28" s="107">
        <f t="shared" si="33"/>
        <v>8.75</v>
      </c>
      <c r="CL28" s="108">
        <f t="shared" si="34"/>
        <v>2.1500000000000004</v>
      </c>
      <c r="CP28" s="89">
        <v>15</v>
      </c>
      <c r="CQ28" s="38">
        <v>12.9</v>
      </c>
      <c r="CR28" s="39">
        <v>17.399999999999999</v>
      </c>
      <c r="CS28" s="40"/>
      <c r="CT28" s="89">
        <v>15</v>
      </c>
      <c r="CU28" s="38">
        <v>1.9</v>
      </c>
      <c r="CV28" s="39">
        <v>1.3</v>
      </c>
      <c r="CW28" s="39"/>
      <c r="CX28" s="107">
        <f t="shared" si="35"/>
        <v>15.149999999999999</v>
      </c>
      <c r="CY28" s="108">
        <f t="shared" si="36"/>
        <v>1.6</v>
      </c>
      <c r="DB28" s="89">
        <v>15</v>
      </c>
      <c r="DC28" s="38">
        <v>10.5</v>
      </c>
      <c r="DD28" s="39">
        <v>6.1</v>
      </c>
      <c r="DE28" s="40"/>
      <c r="DF28" s="89">
        <v>15</v>
      </c>
      <c r="DG28" s="38">
        <v>2.4</v>
      </c>
      <c r="DH28" s="39">
        <v>5.2</v>
      </c>
      <c r="DI28" s="39"/>
      <c r="DJ28" s="107">
        <f t="shared" si="37"/>
        <v>8.3000000000000007</v>
      </c>
      <c r="DK28" s="108">
        <f t="shared" si="38"/>
        <v>3.8</v>
      </c>
    </row>
    <row r="29" spans="1:115" x14ac:dyDescent="0.2">
      <c r="B29" s="36">
        <v>10</v>
      </c>
      <c r="C29" s="89">
        <v>16</v>
      </c>
      <c r="D29" s="38">
        <v>11.7</v>
      </c>
      <c r="E29" s="39">
        <v>12.7</v>
      </c>
      <c r="F29" s="40"/>
      <c r="G29" s="89">
        <v>16</v>
      </c>
      <c r="H29" s="38">
        <v>15.1</v>
      </c>
      <c r="I29" s="39">
        <v>6.4</v>
      </c>
      <c r="J29" s="39"/>
      <c r="K29" s="107">
        <f t="shared" si="39"/>
        <v>12.2</v>
      </c>
      <c r="L29" s="108">
        <f t="shared" si="20"/>
        <v>10.75</v>
      </c>
      <c r="N29" s="89">
        <v>16</v>
      </c>
      <c r="O29" s="38">
        <v>16.899999999999999</v>
      </c>
      <c r="P29" s="39">
        <v>7.1</v>
      </c>
      <c r="Q29" s="40"/>
      <c r="R29" s="89">
        <v>16</v>
      </c>
      <c r="S29" s="38">
        <v>3.1</v>
      </c>
      <c r="T29" s="39">
        <v>4.4000000000000004</v>
      </c>
      <c r="U29" s="39"/>
      <c r="V29" s="107">
        <f t="shared" si="21"/>
        <v>12</v>
      </c>
      <c r="W29" s="108">
        <f t="shared" si="22"/>
        <v>3.75</v>
      </c>
      <c r="Y29" s="89">
        <v>16</v>
      </c>
      <c r="Z29" s="38">
        <v>5.5</v>
      </c>
      <c r="AA29" s="39">
        <v>5.3</v>
      </c>
      <c r="AB29" s="40"/>
      <c r="AC29" s="89">
        <v>16</v>
      </c>
      <c r="AD29" s="38">
        <v>3.2</v>
      </c>
      <c r="AE29" s="39">
        <v>1.3</v>
      </c>
      <c r="AF29" s="39"/>
      <c r="AG29" s="107">
        <f t="shared" si="23"/>
        <v>5.4</v>
      </c>
      <c r="AH29" s="108">
        <f t="shared" si="24"/>
        <v>2.25</v>
      </c>
      <c r="AJ29" s="89">
        <v>16</v>
      </c>
      <c r="AK29" s="38">
        <v>5.2</v>
      </c>
      <c r="AL29" s="39">
        <v>6.6</v>
      </c>
      <c r="AM29" s="40"/>
      <c r="AN29" s="89">
        <v>16</v>
      </c>
      <c r="AO29" s="38">
        <v>3.7</v>
      </c>
      <c r="AP29" s="39">
        <v>2.5</v>
      </c>
      <c r="AQ29" s="39"/>
      <c r="AR29" s="107">
        <f t="shared" si="25"/>
        <v>5.9</v>
      </c>
      <c r="AS29" s="108">
        <f t="shared" si="26"/>
        <v>3.1</v>
      </c>
      <c r="AU29" s="89">
        <v>16</v>
      </c>
      <c r="AV29" s="38">
        <v>8.6</v>
      </c>
      <c r="AW29" s="39">
        <v>9.1</v>
      </c>
      <c r="AX29" s="40"/>
      <c r="AY29" s="89">
        <v>16</v>
      </c>
      <c r="AZ29" s="38">
        <v>4.4000000000000004</v>
      </c>
      <c r="BA29" s="39">
        <v>7.4</v>
      </c>
      <c r="BB29" s="39"/>
      <c r="BC29" s="107">
        <f t="shared" si="27"/>
        <v>8.85</v>
      </c>
      <c r="BD29" s="108">
        <f t="shared" si="28"/>
        <v>5.9</v>
      </c>
      <c r="BF29" s="89">
        <v>16</v>
      </c>
      <c r="BG29" s="38">
        <v>8.6</v>
      </c>
      <c r="BH29" s="39">
        <v>8.6</v>
      </c>
      <c r="BI29" s="40"/>
      <c r="BJ29" s="89">
        <v>16</v>
      </c>
      <c r="BK29" s="38">
        <v>6.9</v>
      </c>
      <c r="BL29" s="39">
        <v>1.7</v>
      </c>
      <c r="BM29" s="39"/>
      <c r="BN29" s="107">
        <f t="shared" si="29"/>
        <v>8.6</v>
      </c>
      <c r="BO29" s="108">
        <f t="shared" si="30"/>
        <v>4.3</v>
      </c>
      <c r="BQ29" s="89">
        <v>16</v>
      </c>
      <c r="BR29" s="38">
        <v>9.4</v>
      </c>
      <c r="BS29" s="39">
        <v>11.8</v>
      </c>
      <c r="BT29" s="40"/>
      <c r="BU29" s="89">
        <v>16</v>
      </c>
      <c r="BV29" s="38">
        <v>6.3</v>
      </c>
      <c r="BW29" s="39">
        <v>7.3</v>
      </c>
      <c r="BX29" s="39"/>
      <c r="BY29" s="107">
        <f t="shared" si="31"/>
        <v>10.600000000000001</v>
      </c>
      <c r="BZ29" s="108">
        <f t="shared" si="32"/>
        <v>6.8</v>
      </c>
      <c r="CC29" s="89">
        <v>16</v>
      </c>
      <c r="CD29" s="38">
        <v>8.9</v>
      </c>
      <c r="CE29" s="39">
        <v>6.5</v>
      </c>
      <c r="CF29" s="40"/>
      <c r="CG29" s="89">
        <v>16</v>
      </c>
      <c r="CH29" s="38">
        <v>3.6</v>
      </c>
      <c r="CI29" s="39">
        <v>2.1</v>
      </c>
      <c r="CJ29" s="39"/>
      <c r="CK29" s="107">
        <f t="shared" si="33"/>
        <v>7.7</v>
      </c>
      <c r="CL29" s="108">
        <f t="shared" si="34"/>
        <v>2.85</v>
      </c>
      <c r="CP29" s="89">
        <v>16</v>
      </c>
      <c r="CQ29" s="38">
        <v>17.7</v>
      </c>
      <c r="CR29" s="39">
        <v>9.8000000000000007</v>
      </c>
      <c r="CS29" s="40"/>
      <c r="CT29" s="89">
        <v>16</v>
      </c>
      <c r="CU29" s="38">
        <v>12.4</v>
      </c>
      <c r="CV29" s="39">
        <v>4.5</v>
      </c>
      <c r="CW29" s="39">
        <v>3.8</v>
      </c>
      <c r="CX29" s="107">
        <f t="shared" si="35"/>
        <v>13.75</v>
      </c>
      <c r="CY29" s="108">
        <f t="shared" si="36"/>
        <v>6.8999999999999995</v>
      </c>
      <c r="DB29" s="89">
        <v>16</v>
      </c>
      <c r="DC29" s="38">
        <v>8.4</v>
      </c>
      <c r="DD29" s="39">
        <v>6.6</v>
      </c>
      <c r="DE29" s="40"/>
      <c r="DF29" s="89">
        <v>16</v>
      </c>
      <c r="DG29" s="38">
        <v>1.9</v>
      </c>
      <c r="DH29" s="39">
        <v>2.5</v>
      </c>
      <c r="DI29" s="39"/>
      <c r="DJ29" s="107">
        <f t="shared" si="37"/>
        <v>7.5</v>
      </c>
      <c r="DK29" s="108">
        <f t="shared" si="38"/>
        <v>2.2000000000000002</v>
      </c>
    </row>
    <row r="30" spans="1:115" ht="15" thickBot="1" x14ac:dyDescent="0.25">
      <c r="B30" s="36">
        <v>11</v>
      </c>
      <c r="C30" s="89">
        <v>17</v>
      </c>
      <c r="D30" s="38">
        <v>10.3</v>
      </c>
      <c r="E30" s="39">
        <v>6.7</v>
      </c>
      <c r="F30" s="40"/>
      <c r="G30" s="89">
        <v>17</v>
      </c>
      <c r="H30" s="38">
        <v>8.8000000000000007</v>
      </c>
      <c r="I30" s="39">
        <v>9.9</v>
      </c>
      <c r="J30" s="39"/>
      <c r="K30" s="107">
        <f t="shared" si="39"/>
        <v>8.5</v>
      </c>
      <c r="L30" s="108">
        <f t="shared" si="20"/>
        <v>9.3500000000000014</v>
      </c>
      <c r="N30" s="89">
        <v>17</v>
      </c>
      <c r="O30" s="38">
        <v>9.6</v>
      </c>
      <c r="P30" s="39">
        <v>8.1999999999999993</v>
      </c>
      <c r="Q30" s="40"/>
      <c r="R30" s="89">
        <v>17</v>
      </c>
      <c r="S30" s="38">
        <v>0.9</v>
      </c>
      <c r="T30" s="39">
        <v>1.1000000000000001</v>
      </c>
      <c r="U30" s="39"/>
      <c r="V30" s="107">
        <f t="shared" si="21"/>
        <v>8.8999999999999986</v>
      </c>
      <c r="W30" s="108">
        <f t="shared" si="22"/>
        <v>1</v>
      </c>
      <c r="Y30" s="89">
        <v>17</v>
      </c>
      <c r="Z30" s="38">
        <v>13.5</v>
      </c>
      <c r="AA30" s="39">
        <v>6.9</v>
      </c>
      <c r="AB30" s="40"/>
      <c r="AC30" s="89">
        <v>17</v>
      </c>
      <c r="AD30" s="38">
        <v>3.3</v>
      </c>
      <c r="AE30" s="39">
        <v>1.8</v>
      </c>
      <c r="AF30" s="39"/>
      <c r="AG30" s="107">
        <f t="shared" si="23"/>
        <v>10.199999999999999</v>
      </c>
      <c r="AH30" s="108">
        <f t="shared" si="24"/>
        <v>2.5499999999999998</v>
      </c>
      <c r="AJ30" s="89">
        <v>17</v>
      </c>
      <c r="AK30" s="38">
        <v>5.6</v>
      </c>
      <c r="AL30" s="39">
        <v>7.5</v>
      </c>
      <c r="AM30" s="40"/>
      <c r="AN30" s="89">
        <v>17</v>
      </c>
      <c r="AO30" s="38">
        <v>3.2</v>
      </c>
      <c r="AP30" s="39">
        <v>5.2</v>
      </c>
      <c r="AQ30" s="39"/>
      <c r="AR30" s="107">
        <f t="shared" si="25"/>
        <v>6.55</v>
      </c>
      <c r="AS30" s="108">
        <f t="shared" si="26"/>
        <v>4.2</v>
      </c>
      <c r="AU30" s="89">
        <v>17</v>
      </c>
      <c r="AV30" s="38">
        <v>9.9</v>
      </c>
      <c r="AW30" s="39">
        <v>20</v>
      </c>
      <c r="AX30" s="40"/>
      <c r="AY30" s="89">
        <v>17</v>
      </c>
      <c r="AZ30" s="38">
        <v>1.4</v>
      </c>
      <c r="BA30" s="39">
        <v>2.7</v>
      </c>
      <c r="BB30" s="39"/>
      <c r="BC30" s="107">
        <f t="shared" si="27"/>
        <v>14.95</v>
      </c>
      <c r="BD30" s="108">
        <f t="shared" si="28"/>
        <v>2.0499999999999998</v>
      </c>
      <c r="BF30" s="89">
        <v>17</v>
      </c>
      <c r="BG30" s="38">
        <v>8.1999999999999993</v>
      </c>
      <c r="BH30" s="39">
        <v>4.8</v>
      </c>
      <c r="BI30" s="40"/>
      <c r="BJ30" s="89">
        <v>17</v>
      </c>
      <c r="BK30" s="38">
        <v>4.5999999999999996</v>
      </c>
      <c r="BL30" s="39">
        <v>3.9</v>
      </c>
      <c r="BM30" s="39"/>
      <c r="BN30" s="107">
        <f t="shared" si="29"/>
        <v>6.5</v>
      </c>
      <c r="BO30" s="108">
        <f t="shared" si="30"/>
        <v>4.25</v>
      </c>
      <c r="BQ30" s="89">
        <v>17</v>
      </c>
      <c r="BR30" s="38">
        <v>15.1</v>
      </c>
      <c r="BS30" s="39">
        <v>14.3</v>
      </c>
      <c r="BT30" s="40"/>
      <c r="BU30" s="89">
        <v>17</v>
      </c>
      <c r="BV30" s="38">
        <v>1.1000000000000001</v>
      </c>
      <c r="BW30" s="39">
        <v>1.3</v>
      </c>
      <c r="BX30" s="39"/>
      <c r="BY30" s="107">
        <f t="shared" si="31"/>
        <v>14.7</v>
      </c>
      <c r="BZ30" s="108">
        <f t="shared" si="32"/>
        <v>1.2000000000000002</v>
      </c>
      <c r="CC30" s="89">
        <v>17</v>
      </c>
      <c r="CD30" s="38">
        <v>20</v>
      </c>
      <c r="CE30" s="39">
        <v>19.899999999999999</v>
      </c>
      <c r="CF30" s="40"/>
      <c r="CG30" s="89">
        <v>17</v>
      </c>
      <c r="CH30" s="38">
        <v>4.4000000000000004</v>
      </c>
      <c r="CI30" s="39">
        <v>2.9</v>
      </c>
      <c r="CJ30" s="39"/>
      <c r="CK30" s="107">
        <f t="shared" si="33"/>
        <v>19.95</v>
      </c>
      <c r="CL30" s="108">
        <f t="shared" si="34"/>
        <v>3.6500000000000004</v>
      </c>
      <c r="CP30" s="93">
        <v>17</v>
      </c>
      <c r="CQ30" s="47">
        <v>8.9</v>
      </c>
      <c r="CR30" s="48">
        <v>7.2</v>
      </c>
      <c r="CS30" s="49"/>
      <c r="CT30" s="93">
        <v>17</v>
      </c>
      <c r="CU30" s="47">
        <v>2.4</v>
      </c>
      <c r="CV30" s="48">
        <v>2.9</v>
      </c>
      <c r="CW30" s="48"/>
      <c r="CX30" s="112">
        <f t="shared" si="35"/>
        <v>8.0500000000000007</v>
      </c>
      <c r="CY30" s="113">
        <f t="shared" si="36"/>
        <v>2.65</v>
      </c>
      <c r="DB30" s="89">
        <v>17</v>
      </c>
      <c r="DC30" s="38">
        <v>20</v>
      </c>
      <c r="DD30" s="39">
        <v>9.1</v>
      </c>
      <c r="DE30" s="40"/>
      <c r="DF30" s="89">
        <v>17</v>
      </c>
      <c r="DG30" s="38">
        <v>8.1999999999999993</v>
      </c>
      <c r="DH30" s="39">
        <v>4.3</v>
      </c>
      <c r="DI30" s="39"/>
      <c r="DJ30" s="107">
        <f t="shared" si="37"/>
        <v>14.55</v>
      </c>
      <c r="DK30" s="108">
        <f t="shared" si="38"/>
        <v>6.25</v>
      </c>
    </row>
    <row r="31" spans="1:115" ht="15" thickBot="1" x14ac:dyDescent="0.25">
      <c r="K31" s="60">
        <f>AVERAGE(K22:K30)</f>
        <v>10.266666666666667</v>
      </c>
      <c r="L31" s="60">
        <f>AVERAGE(L22:L30)</f>
        <v>12.266666666666667</v>
      </c>
      <c r="V31" s="60">
        <f>AVERAGE(V22:V30)</f>
        <v>11.755555555555556</v>
      </c>
      <c r="W31" s="60">
        <f>AVERAGE(W22:W30)</f>
        <v>2.7055555555555557</v>
      </c>
      <c r="AG31" s="60">
        <f>AVERAGE(AG22:AG30)</f>
        <v>9.3333333333333357</v>
      </c>
      <c r="AH31" s="60">
        <f>AVERAGE(AH22:AH30)</f>
        <v>2.5111111111111111</v>
      </c>
      <c r="AR31" s="60">
        <f>AVERAGE(AR22:AR30)</f>
        <v>9.0111111111111128</v>
      </c>
      <c r="AS31" s="60">
        <f>AVERAGE(AS22:AS30)</f>
        <v>3.0777777777777779</v>
      </c>
      <c r="BC31" s="60">
        <f>AVERAGE(BC22:BC30)</f>
        <v>9.8222222222222211</v>
      </c>
      <c r="BD31" s="60">
        <f>AVERAGE(BD22:BD30)</f>
        <v>3.7759259259259261</v>
      </c>
      <c r="BN31" s="60">
        <f>AVERAGE(BN22:BN30)</f>
        <v>9.2370370370370356</v>
      </c>
      <c r="BO31" s="60">
        <f>AVERAGE(BO22:BO30)</f>
        <v>4.7833333333333323</v>
      </c>
      <c r="BY31" s="60">
        <f>AVERAGE(BY22:BY30)</f>
        <v>10.755555555555555</v>
      </c>
      <c r="BZ31" s="60">
        <f>AVERAGE(BZ22:BZ30)</f>
        <v>5.0222222222222221</v>
      </c>
      <c r="CK31" s="60">
        <f>AVERAGE(CK22:CK30)</f>
        <v>11.833333333333334</v>
      </c>
      <c r="CL31" s="60">
        <f>AVERAGE(CL22:CL30)</f>
        <v>4.1111111111111107</v>
      </c>
      <c r="CX31" s="60">
        <f>AVERAGE(CX22:CX30)</f>
        <v>11.355555555555556</v>
      </c>
      <c r="CY31" s="60">
        <f>AVERAGE(CY22:CY30)</f>
        <v>4.1888888888888891</v>
      </c>
      <c r="DJ31" s="60">
        <f>AVERAGE(DJ22:DJ30)</f>
        <v>12</v>
      </c>
      <c r="DK31" s="60">
        <f>AVERAGE(DK22:DK30)</f>
        <v>5.5962962962962965</v>
      </c>
    </row>
    <row r="32" spans="1:115" ht="16.5" x14ac:dyDescent="0.2">
      <c r="A32" s="110" t="s">
        <v>290</v>
      </c>
      <c r="B32" s="111">
        <v>93</v>
      </c>
      <c r="C32" s="89">
        <v>3</v>
      </c>
      <c r="D32" s="38">
        <v>9.3000000000000007</v>
      </c>
      <c r="E32" s="39">
        <v>7.7</v>
      </c>
      <c r="F32" s="40"/>
      <c r="G32" s="89">
        <v>3</v>
      </c>
      <c r="H32" s="38">
        <v>8.4</v>
      </c>
      <c r="I32" s="39">
        <v>10.7</v>
      </c>
      <c r="J32" s="39"/>
      <c r="K32" s="107">
        <f t="shared" ref="K32:K38" si="40">AVERAGE(D32:F32)</f>
        <v>8.5</v>
      </c>
      <c r="L32" s="108">
        <f t="shared" ref="L32:L38" si="41">AVERAGE(H32:J32)</f>
        <v>9.5500000000000007</v>
      </c>
      <c r="N32" s="89">
        <v>3</v>
      </c>
      <c r="O32" s="38">
        <v>14.3</v>
      </c>
      <c r="P32" s="39">
        <v>17.5</v>
      </c>
      <c r="Q32" s="40"/>
      <c r="R32" s="89">
        <v>3</v>
      </c>
      <c r="S32" s="38">
        <v>1.3</v>
      </c>
      <c r="T32" s="39">
        <v>6.4</v>
      </c>
      <c r="U32" s="39"/>
      <c r="V32" s="107">
        <f t="shared" ref="V32:V38" si="42">AVERAGE(O32:Q32)</f>
        <v>15.9</v>
      </c>
      <c r="W32" s="108">
        <f t="shared" ref="W32:W38" si="43">AVERAGE(S32:U32)</f>
        <v>3.85</v>
      </c>
      <c r="Y32" s="89">
        <v>3</v>
      </c>
      <c r="Z32" s="38">
        <v>15.2</v>
      </c>
      <c r="AA32" s="39">
        <v>13.5</v>
      </c>
      <c r="AB32" s="40"/>
      <c r="AC32" s="89">
        <v>3</v>
      </c>
      <c r="AD32" s="38">
        <v>3.3</v>
      </c>
      <c r="AE32" s="39">
        <v>5.9</v>
      </c>
      <c r="AF32" s="39"/>
      <c r="AG32" s="107">
        <f t="shared" ref="AG32:AG38" si="44">AVERAGE(Z32:AB32)</f>
        <v>14.35</v>
      </c>
      <c r="AH32" s="108">
        <f t="shared" ref="AH32:AH38" si="45">AVERAGE(AD32:AF32)</f>
        <v>4.5999999999999996</v>
      </c>
      <c r="AJ32" s="89">
        <v>3</v>
      </c>
      <c r="AK32" s="38">
        <v>6.2</v>
      </c>
      <c r="AL32" s="39">
        <v>14.3</v>
      </c>
      <c r="AM32" s="40">
        <v>12.1</v>
      </c>
      <c r="AN32" s="89">
        <v>3</v>
      </c>
      <c r="AO32" s="38">
        <v>3.9</v>
      </c>
      <c r="AP32" s="39">
        <v>4.5999999999999996</v>
      </c>
      <c r="AQ32" s="39"/>
      <c r="AR32" s="107">
        <f t="shared" ref="AR32:AR38" si="46">AVERAGE(AK32:AM32)</f>
        <v>10.866666666666667</v>
      </c>
      <c r="AS32" s="108">
        <f t="shared" ref="AS32:AS38" si="47">AVERAGE(AO32:AQ32)</f>
        <v>4.25</v>
      </c>
      <c r="AU32" s="89">
        <v>3</v>
      </c>
      <c r="AV32" s="38">
        <v>12.6</v>
      </c>
      <c r="AW32" s="39">
        <v>6.8</v>
      </c>
      <c r="AX32" s="40"/>
      <c r="AY32" s="89">
        <v>3</v>
      </c>
      <c r="AZ32" s="38">
        <v>2.4</v>
      </c>
      <c r="BA32" s="39">
        <v>2.7</v>
      </c>
      <c r="BB32" s="39"/>
      <c r="BC32" s="107">
        <f t="shared" ref="BC32:BC38" si="48">AVERAGE(AV32:AX32)</f>
        <v>9.6999999999999993</v>
      </c>
      <c r="BD32" s="108">
        <f t="shared" ref="BD32:BD38" si="49">AVERAGE(AZ32:BB32)</f>
        <v>2.5499999999999998</v>
      </c>
      <c r="BF32" s="89">
        <v>3</v>
      </c>
      <c r="BG32" s="38">
        <v>4.5999999999999996</v>
      </c>
      <c r="BH32" s="39">
        <v>4.9000000000000004</v>
      </c>
      <c r="BI32" s="40"/>
      <c r="BJ32" s="89">
        <v>3</v>
      </c>
      <c r="BK32" s="38">
        <v>4.7</v>
      </c>
      <c r="BL32" s="39">
        <v>3.8</v>
      </c>
      <c r="BM32" s="39"/>
      <c r="BN32" s="107">
        <f t="shared" ref="BN32:BN38" si="50">AVERAGE(BG32:BI32)</f>
        <v>4.75</v>
      </c>
      <c r="BO32" s="108">
        <f t="shared" ref="BO32:BO38" si="51">AVERAGE(BK32:BM32)</f>
        <v>4.25</v>
      </c>
      <c r="BQ32" s="89">
        <v>3</v>
      </c>
      <c r="BR32" s="38">
        <v>6.5</v>
      </c>
      <c r="BS32" s="39">
        <v>9.6</v>
      </c>
      <c r="BT32" s="40"/>
      <c r="BU32" s="89">
        <v>3</v>
      </c>
      <c r="BV32" s="38">
        <v>3.4</v>
      </c>
      <c r="BW32" s="39">
        <v>7.1</v>
      </c>
      <c r="BX32" s="39"/>
      <c r="BY32" s="107">
        <f t="shared" ref="BY32:BY38" si="52">AVERAGE(BR32:BT32)</f>
        <v>8.0500000000000007</v>
      </c>
      <c r="BZ32" s="108">
        <f t="shared" ref="BZ32:BZ38" si="53">AVERAGE(BV32:BX32)</f>
        <v>5.25</v>
      </c>
      <c r="CC32" s="89">
        <v>3</v>
      </c>
      <c r="CD32" s="38">
        <v>12.6</v>
      </c>
      <c r="CE32" s="39">
        <v>7.9</v>
      </c>
      <c r="CF32" s="40"/>
      <c r="CG32" s="89">
        <v>3</v>
      </c>
      <c r="CH32" s="38">
        <v>1.8</v>
      </c>
      <c r="CI32" s="39">
        <v>2.1</v>
      </c>
      <c r="CJ32" s="39"/>
      <c r="CK32" s="107">
        <f t="shared" ref="CK32:CK38" si="54">AVERAGE(CD32:CF32)</f>
        <v>10.25</v>
      </c>
      <c r="CL32" s="108">
        <f t="shared" ref="CL32:CL38" si="55">AVERAGE(CH32:CJ32)</f>
        <v>1.9500000000000002</v>
      </c>
      <c r="CP32" s="114">
        <v>3</v>
      </c>
      <c r="CQ32" s="34">
        <v>9.1</v>
      </c>
      <c r="CR32" s="115">
        <v>19.399999999999999</v>
      </c>
      <c r="CS32" s="35"/>
      <c r="CT32" s="114">
        <v>3</v>
      </c>
      <c r="CU32" s="34">
        <v>5.4</v>
      </c>
      <c r="CV32" s="115">
        <v>8.5</v>
      </c>
      <c r="CW32" s="115"/>
      <c r="CX32" s="116">
        <f t="shared" ref="CX32:CX38" si="56">AVERAGE(CQ32:CS32)</f>
        <v>14.25</v>
      </c>
      <c r="CY32" s="117">
        <f t="shared" ref="CY32:CY38" si="57">AVERAGE(CU32:CW32)</f>
        <v>6.95</v>
      </c>
      <c r="DB32" s="89">
        <v>3</v>
      </c>
      <c r="DC32" s="38">
        <v>6.2</v>
      </c>
      <c r="DD32" s="39">
        <v>13.7</v>
      </c>
      <c r="DE32" s="40"/>
      <c r="DF32" s="89">
        <v>3</v>
      </c>
      <c r="DG32" s="38">
        <v>2.2000000000000002</v>
      </c>
      <c r="DH32" s="39">
        <v>5.9</v>
      </c>
      <c r="DI32" s="39"/>
      <c r="DJ32" s="107">
        <f t="shared" ref="DJ32:DJ38" si="58">AVERAGE(DC32:DE32)</f>
        <v>9.9499999999999993</v>
      </c>
      <c r="DK32" s="108">
        <f t="shared" ref="DK32:DK38" si="59">AVERAGE(DG32:DI32)</f>
        <v>4.0500000000000007</v>
      </c>
    </row>
    <row r="33" spans="1:115" ht="16.5" x14ac:dyDescent="0.2">
      <c r="A33" s="110" t="s">
        <v>153</v>
      </c>
      <c r="B33" s="111">
        <v>95</v>
      </c>
      <c r="C33" s="89">
        <v>5</v>
      </c>
      <c r="D33" s="38">
        <v>8.5</v>
      </c>
      <c r="E33" s="39">
        <v>7.1</v>
      </c>
      <c r="F33" s="40"/>
      <c r="G33" s="89">
        <v>5</v>
      </c>
      <c r="H33" s="38">
        <v>9.6999999999999993</v>
      </c>
      <c r="I33" s="39">
        <v>6.9</v>
      </c>
      <c r="J33" s="39"/>
      <c r="K33" s="107">
        <f t="shared" si="40"/>
        <v>7.8</v>
      </c>
      <c r="L33" s="108">
        <f t="shared" si="41"/>
        <v>8.3000000000000007</v>
      </c>
      <c r="N33" s="89">
        <v>5</v>
      </c>
      <c r="O33" s="38">
        <v>20</v>
      </c>
      <c r="P33" s="39">
        <v>5.3</v>
      </c>
      <c r="Q33" s="40"/>
      <c r="R33" s="89">
        <v>5</v>
      </c>
      <c r="S33" s="38">
        <v>6.9</v>
      </c>
      <c r="T33" s="39">
        <v>1.8</v>
      </c>
      <c r="U33" s="39"/>
      <c r="V33" s="107">
        <f t="shared" si="42"/>
        <v>12.65</v>
      </c>
      <c r="W33" s="108">
        <f t="shared" si="43"/>
        <v>4.3500000000000005</v>
      </c>
      <c r="Y33" s="89">
        <v>5</v>
      </c>
      <c r="Z33" s="38">
        <v>7.4</v>
      </c>
      <c r="AA33" s="39">
        <v>11.2</v>
      </c>
      <c r="AB33" s="40"/>
      <c r="AC33" s="89">
        <v>5</v>
      </c>
      <c r="AD33" s="38">
        <v>1.7</v>
      </c>
      <c r="AE33" s="39">
        <v>4.5999999999999996</v>
      </c>
      <c r="AF33" s="39"/>
      <c r="AG33" s="107">
        <f t="shared" si="44"/>
        <v>9.3000000000000007</v>
      </c>
      <c r="AH33" s="108">
        <f t="shared" si="45"/>
        <v>3.15</v>
      </c>
      <c r="AJ33" s="89">
        <v>5</v>
      </c>
      <c r="AK33" s="38">
        <v>19.8</v>
      </c>
      <c r="AL33" s="39">
        <v>10.9</v>
      </c>
      <c r="AM33" s="40"/>
      <c r="AN33" s="89">
        <v>5</v>
      </c>
      <c r="AO33" s="38">
        <v>0.9</v>
      </c>
      <c r="AP33" s="39">
        <v>1.3</v>
      </c>
      <c r="AQ33" s="39"/>
      <c r="AR33" s="107">
        <f t="shared" si="46"/>
        <v>15.350000000000001</v>
      </c>
      <c r="AS33" s="108">
        <f t="shared" si="47"/>
        <v>1.1000000000000001</v>
      </c>
      <c r="AU33" s="89">
        <v>5</v>
      </c>
      <c r="AV33" s="38">
        <v>11.9</v>
      </c>
      <c r="AW33" s="39">
        <v>13.4</v>
      </c>
      <c r="AX33" s="40"/>
      <c r="AY33" s="89">
        <v>5</v>
      </c>
      <c r="AZ33" s="38">
        <v>2.2000000000000002</v>
      </c>
      <c r="BA33" s="39">
        <v>7.2</v>
      </c>
      <c r="BB33" s="39">
        <v>3.9</v>
      </c>
      <c r="BC33" s="107">
        <f t="shared" si="48"/>
        <v>12.65</v>
      </c>
      <c r="BD33" s="108">
        <f t="shared" si="49"/>
        <v>4.4333333333333336</v>
      </c>
      <c r="BF33" s="89">
        <v>5</v>
      </c>
      <c r="BG33" s="38">
        <v>10.9</v>
      </c>
      <c r="BH33" s="39">
        <v>18.2</v>
      </c>
      <c r="BI33" s="40"/>
      <c r="BJ33" s="89">
        <v>5</v>
      </c>
      <c r="BK33" s="38">
        <v>4.3</v>
      </c>
      <c r="BL33" s="39">
        <v>2.2000000000000002</v>
      </c>
      <c r="BM33" s="39"/>
      <c r="BN33" s="107">
        <f t="shared" si="50"/>
        <v>14.55</v>
      </c>
      <c r="BO33" s="108">
        <f t="shared" si="51"/>
        <v>3.25</v>
      </c>
      <c r="BQ33" s="89">
        <v>5</v>
      </c>
      <c r="BR33" s="38">
        <v>15.7</v>
      </c>
      <c r="BS33" s="39">
        <v>9.9</v>
      </c>
      <c r="BT33" s="40"/>
      <c r="BU33" s="89">
        <v>5</v>
      </c>
      <c r="BV33" s="38">
        <v>6.7</v>
      </c>
      <c r="BW33" s="39">
        <v>3.9</v>
      </c>
      <c r="BX33" s="39"/>
      <c r="BY33" s="107">
        <f t="shared" si="52"/>
        <v>12.8</v>
      </c>
      <c r="BZ33" s="108">
        <f t="shared" si="53"/>
        <v>5.3</v>
      </c>
      <c r="CC33" s="89">
        <v>5</v>
      </c>
      <c r="CD33" s="38">
        <v>12.3</v>
      </c>
      <c r="CE33" s="39">
        <v>8.4</v>
      </c>
      <c r="CF33" s="40"/>
      <c r="CG33" s="89">
        <v>5</v>
      </c>
      <c r="CH33" s="38">
        <v>1.6</v>
      </c>
      <c r="CI33" s="39">
        <v>9.6999999999999993</v>
      </c>
      <c r="CJ33" s="39"/>
      <c r="CK33" s="107">
        <f t="shared" si="54"/>
        <v>10.350000000000001</v>
      </c>
      <c r="CL33" s="108">
        <f t="shared" si="55"/>
        <v>5.6499999999999995</v>
      </c>
      <c r="CP33" s="89">
        <v>5</v>
      </c>
      <c r="CQ33" s="38">
        <v>10.8</v>
      </c>
      <c r="CR33" s="39">
        <v>9.9</v>
      </c>
      <c r="CS33" s="40"/>
      <c r="CT33" s="89">
        <v>5</v>
      </c>
      <c r="CU33" s="38">
        <v>3.9</v>
      </c>
      <c r="CV33" s="39">
        <v>1.3</v>
      </c>
      <c r="CW33" s="39"/>
      <c r="CX33" s="107">
        <f t="shared" si="56"/>
        <v>10.350000000000001</v>
      </c>
      <c r="CY33" s="108">
        <f t="shared" si="57"/>
        <v>2.6</v>
      </c>
      <c r="DB33" s="89">
        <v>5</v>
      </c>
      <c r="DC33" s="38">
        <v>9.9</v>
      </c>
      <c r="DD33" s="39">
        <v>9.9</v>
      </c>
      <c r="DE33" s="40"/>
      <c r="DF33" s="89">
        <v>5</v>
      </c>
      <c r="DG33" s="38">
        <v>4.2</v>
      </c>
      <c r="DH33" s="39">
        <v>4.2</v>
      </c>
      <c r="DI33" s="39"/>
      <c r="DJ33" s="107">
        <f t="shared" si="58"/>
        <v>9.9</v>
      </c>
      <c r="DK33" s="108">
        <f t="shared" si="59"/>
        <v>4.2</v>
      </c>
    </row>
    <row r="34" spans="1:115" ht="16.5" x14ac:dyDescent="0.2">
      <c r="A34" s="110" t="s">
        <v>153</v>
      </c>
      <c r="B34" s="111">
        <v>90</v>
      </c>
      <c r="C34" s="89">
        <v>6</v>
      </c>
      <c r="D34" s="38">
        <v>8.6999999999999993</v>
      </c>
      <c r="E34" s="39">
        <v>13.8</v>
      </c>
      <c r="F34" s="40"/>
      <c r="G34" s="89">
        <v>6</v>
      </c>
      <c r="H34" s="38">
        <v>15.1</v>
      </c>
      <c r="I34" s="39">
        <v>10.9</v>
      </c>
      <c r="J34" s="39"/>
      <c r="K34" s="107">
        <f t="shared" si="40"/>
        <v>11.25</v>
      </c>
      <c r="L34" s="108">
        <f t="shared" si="41"/>
        <v>13</v>
      </c>
      <c r="N34" s="89">
        <v>6</v>
      </c>
      <c r="O34" s="38">
        <v>20</v>
      </c>
      <c r="P34" s="39">
        <v>2.9</v>
      </c>
      <c r="Q34" s="40"/>
      <c r="R34" s="89">
        <v>6</v>
      </c>
      <c r="S34" s="38">
        <v>1.2</v>
      </c>
      <c r="T34" s="39">
        <v>1.4</v>
      </c>
      <c r="U34" s="39"/>
      <c r="V34" s="107">
        <f t="shared" si="42"/>
        <v>11.45</v>
      </c>
      <c r="W34" s="108">
        <f t="shared" si="43"/>
        <v>1.2999999999999998</v>
      </c>
      <c r="Y34" s="89">
        <v>6</v>
      </c>
      <c r="Z34" s="38">
        <v>7.7</v>
      </c>
      <c r="AA34" s="39">
        <v>12.4</v>
      </c>
      <c r="AB34" s="40"/>
      <c r="AC34" s="89">
        <v>6</v>
      </c>
      <c r="AD34" s="38">
        <v>1.8</v>
      </c>
      <c r="AE34" s="39">
        <v>1.2</v>
      </c>
      <c r="AF34" s="39"/>
      <c r="AG34" s="107">
        <f t="shared" si="44"/>
        <v>10.050000000000001</v>
      </c>
      <c r="AH34" s="108">
        <f t="shared" si="45"/>
        <v>1.5</v>
      </c>
      <c r="AJ34" s="89">
        <v>6</v>
      </c>
      <c r="AK34" s="38">
        <v>5.5</v>
      </c>
      <c r="AL34" s="39">
        <v>6.9</v>
      </c>
      <c r="AM34" s="40"/>
      <c r="AN34" s="89">
        <v>6</v>
      </c>
      <c r="AO34" s="38">
        <v>4.2</v>
      </c>
      <c r="AP34" s="39">
        <v>1.2</v>
      </c>
      <c r="AQ34" s="39"/>
      <c r="AR34" s="107">
        <f t="shared" si="46"/>
        <v>6.2</v>
      </c>
      <c r="AS34" s="108">
        <f t="shared" si="47"/>
        <v>2.7</v>
      </c>
      <c r="AU34" s="89">
        <v>6</v>
      </c>
      <c r="AV34" s="38">
        <v>9.1999999999999993</v>
      </c>
      <c r="AW34" s="39">
        <v>9.9</v>
      </c>
      <c r="AX34" s="40"/>
      <c r="AY34" s="89">
        <v>6</v>
      </c>
      <c r="AZ34" s="38">
        <v>1.4</v>
      </c>
      <c r="BA34" s="39">
        <v>4.7</v>
      </c>
      <c r="BB34" s="39"/>
      <c r="BC34" s="107">
        <f t="shared" si="48"/>
        <v>9.5500000000000007</v>
      </c>
      <c r="BD34" s="108">
        <f t="shared" si="49"/>
        <v>3.05</v>
      </c>
      <c r="BF34" s="89">
        <v>6</v>
      </c>
      <c r="BG34" s="38">
        <v>4.8</v>
      </c>
      <c r="BH34" s="39">
        <v>5.2</v>
      </c>
      <c r="BI34" s="40"/>
      <c r="BJ34" s="89">
        <v>6</v>
      </c>
      <c r="BK34" s="38">
        <v>5.5</v>
      </c>
      <c r="BL34" s="39">
        <v>0.9</v>
      </c>
      <c r="BM34" s="39">
        <v>3.6</v>
      </c>
      <c r="BN34" s="107">
        <f t="shared" si="50"/>
        <v>5</v>
      </c>
      <c r="BO34" s="108">
        <f t="shared" si="51"/>
        <v>3.3333333333333335</v>
      </c>
      <c r="BQ34" s="89">
        <v>6</v>
      </c>
      <c r="BR34" s="38">
        <v>16.5</v>
      </c>
      <c r="BS34" s="39">
        <v>6.9</v>
      </c>
      <c r="BT34" s="40"/>
      <c r="BU34" s="89">
        <v>6</v>
      </c>
      <c r="BV34" s="38">
        <v>1.8</v>
      </c>
      <c r="BW34" s="39">
        <v>1.7</v>
      </c>
      <c r="BX34" s="39"/>
      <c r="BY34" s="107">
        <f t="shared" si="52"/>
        <v>11.7</v>
      </c>
      <c r="BZ34" s="108">
        <f t="shared" si="53"/>
        <v>1.75</v>
      </c>
      <c r="CC34" s="89">
        <v>6</v>
      </c>
      <c r="CD34" s="38">
        <v>10.5</v>
      </c>
      <c r="CE34" s="39">
        <v>4.5999999999999996</v>
      </c>
      <c r="CF34" s="40"/>
      <c r="CG34" s="89">
        <v>6</v>
      </c>
      <c r="CH34" s="38">
        <v>7.8</v>
      </c>
      <c r="CI34" s="39">
        <v>10.3</v>
      </c>
      <c r="CJ34" s="39"/>
      <c r="CK34" s="107">
        <f t="shared" si="54"/>
        <v>7.55</v>
      </c>
      <c r="CL34" s="108">
        <f t="shared" si="55"/>
        <v>9.0500000000000007</v>
      </c>
      <c r="CP34" s="89">
        <v>6</v>
      </c>
      <c r="CQ34" s="38">
        <v>12.8</v>
      </c>
      <c r="CR34" s="39">
        <v>13.7</v>
      </c>
      <c r="CS34" s="40"/>
      <c r="CT34" s="89">
        <v>6</v>
      </c>
      <c r="CU34" s="38">
        <v>2.9</v>
      </c>
      <c r="CV34" s="39">
        <v>3.6</v>
      </c>
      <c r="CW34" s="39"/>
      <c r="CX34" s="107">
        <f t="shared" si="56"/>
        <v>13.25</v>
      </c>
      <c r="CY34" s="108">
        <f t="shared" si="57"/>
        <v>3.25</v>
      </c>
      <c r="DB34" s="89">
        <v>6</v>
      </c>
      <c r="DC34" s="38">
        <v>6.1</v>
      </c>
      <c r="DD34" s="39">
        <v>16.5</v>
      </c>
      <c r="DE34" s="40"/>
      <c r="DF34" s="89">
        <v>6</v>
      </c>
      <c r="DG34" s="38">
        <v>2.8</v>
      </c>
      <c r="DH34" s="39">
        <v>7.1</v>
      </c>
      <c r="DI34" s="39"/>
      <c r="DJ34" s="107">
        <f t="shared" si="58"/>
        <v>11.3</v>
      </c>
      <c r="DK34" s="108">
        <f t="shared" si="59"/>
        <v>4.9499999999999993</v>
      </c>
    </row>
    <row r="35" spans="1:115" ht="16.5" x14ac:dyDescent="0.2">
      <c r="A35" s="110" t="s">
        <v>153</v>
      </c>
      <c r="B35" s="111">
        <v>5</v>
      </c>
      <c r="C35" s="89">
        <v>11</v>
      </c>
      <c r="D35" s="38">
        <v>20</v>
      </c>
      <c r="E35" s="39">
        <v>9.9</v>
      </c>
      <c r="F35" s="40"/>
      <c r="G35" s="89">
        <v>11</v>
      </c>
      <c r="H35" s="38">
        <v>16.7</v>
      </c>
      <c r="I35" s="39">
        <v>16.399999999999999</v>
      </c>
      <c r="J35" s="39"/>
      <c r="K35" s="107">
        <f t="shared" si="40"/>
        <v>14.95</v>
      </c>
      <c r="L35" s="108">
        <f t="shared" si="41"/>
        <v>16.549999999999997</v>
      </c>
      <c r="N35" s="89">
        <v>11</v>
      </c>
      <c r="O35" s="38">
        <v>8.1</v>
      </c>
      <c r="P35" s="39">
        <v>13.7</v>
      </c>
      <c r="Q35" s="40"/>
      <c r="R35" s="89">
        <v>11</v>
      </c>
      <c r="S35" s="38">
        <v>4.5</v>
      </c>
      <c r="T35" s="39">
        <v>0.9</v>
      </c>
      <c r="U35" s="39"/>
      <c r="V35" s="107">
        <f t="shared" si="42"/>
        <v>10.899999999999999</v>
      </c>
      <c r="W35" s="108">
        <f t="shared" si="43"/>
        <v>2.7</v>
      </c>
      <c r="Y35" s="89">
        <v>11</v>
      </c>
      <c r="Z35" s="38">
        <v>14.9</v>
      </c>
      <c r="AA35" s="39">
        <v>15.7</v>
      </c>
      <c r="AB35" s="40"/>
      <c r="AC35" s="89">
        <v>11</v>
      </c>
      <c r="AD35" s="38">
        <v>1.2</v>
      </c>
      <c r="AE35" s="39">
        <v>1.3</v>
      </c>
      <c r="AF35" s="39"/>
      <c r="AG35" s="107">
        <f t="shared" si="44"/>
        <v>15.3</v>
      </c>
      <c r="AH35" s="108">
        <f t="shared" si="45"/>
        <v>1.25</v>
      </c>
      <c r="AJ35" s="89">
        <v>11</v>
      </c>
      <c r="AK35" s="38">
        <v>8.6</v>
      </c>
      <c r="AL35" s="39">
        <v>16.3</v>
      </c>
      <c r="AM35" s="40"/>
      <c r="AN35" s="89">
        <v>11</v>
      </c>
      <c r="AO35" s="38">
        <v>3.6</v>
      </c>
      <c r="AP35" s="39">
        <v>3.6</v>
      </c>
      <c r="AQ35" s="39"/>
      <c r="AR35" s="107">
        <f t="shared" si="46"/>
        <v>12.45</v>
      </c>
      <c r="AS35" s="108">
        <f t="shared" si="47"/>
        <v>3.6</v>
      </c>
      <c r="AU35" s="89">
        <v>11</v>
      </c>
      <c r="AV35" s="38">
        <v>16.8</v>
      </c>
      <c r="AW35" s="39">
        <v>7.6</v>
      </c>
      <c r="AX35" s="40"/>
      <c r="AY35" s="89">
        <v>11</v>
      </c>
      <c r="AZ35" s="38">
        <v>1.9</v>
      </c>
      <c r="BA35" s="39">
        <v>3.1</v>
      </c>
      <c r="BB35" s="39"/>
      <c r="BC35" s="107">
        <f t="shared" si="48"/>
        <v>12.2</v>
      </c>
      <c r="BD35" s="108">
        <f t="shared" si="49"/>
        <v>2.5</v>
      </c>
      <c r="BF35" s="89">
        <v>11</v>
      </c>
      <c r="BG35" s="38">
        <v>8.5</v>
      </c>
      <c r="BH35" s="39">
        <v>13.5</v>
      </c>
      <c r="BI35" s="40"/>
      <c r="BJ35" s="89">
        <v>11</v>
      </c>
      <c r="BK35" s="38">
        <v>2.4</v>
      </c>
      <c r="BL35" s="39">
        <v>2.4</v>
      </c>
      <c r="BM35" s="39"/>
      <c r="BN35" s="107">
        <f t="shared" si="50"/>
        <v>11</v>
      </c>
      <c r="BO35" s="108">
        <f t="shared" si="51"/>
        <v>2.4</v>
      </c>
      <c r="BQ35" s="89">
        <v>11</v>
      </c>
      <c r="BR35" s="38">
        <v>9.9</v>
      </c>
      <c r="BS35" s="39">
        <v>4.5</v>
      </c>
      <c r="BT35" s="40"/>
      <c r="BU35" s="89">
        <v>11</v>
      </c>
      <c r="BV35" s="38">
        <v>4.8</v>
      </c>
      <c r="BW35" s="39">
        <v>4.2</v>
      </c>
      <c r="BX35" s="39"/>
      <c r="BY35" s="107">
        <f t="shared" si="52"/>
        <v>7.2</v>
      </c>
      <c r="BZ35" s="108">
        <f t="shared" si="53"/>
        <v>4.5</v>
      </c>
      <c r="CC35" s="89">
        <v>11</v>
      </c>
      <c r="CD35" s="38">
        <v>10.6</v>
      </c>
      <c r="CE35" s="39">
        <v>14.8</v>
      </c>
      <c r="CF35" s="40"/>
      <c r="CG35" s="89">
        <v>11</v>
      </c>
      <c r="CH35" s="38">
        <v>1.1000000000000001</v>
      </c>
      <c r="CI35" s="39">
        <v>3.9</v>
      </c>
      <c r="CJ35" s="39"/>
      <c r="CK35" s="107">
        <f t="shared" si="54"/>
        <v>12.7</v>
      </c>
      <c r="CL35" s="108">
        <f t="shared" si="55"/>
        <v>2.5</v>
      </c>
      <c r="CP35" s="89">
        <v>11</v>
      </c>
      <c r="CQ35" s="38">
        <v>6.9</v>
      </c>
      <c r="CR35" s="39">
        <v>16.899999999999999</v>
      </c>
      <c r="CS35" s="40"/>
      <c r="CT35" s="89">
        <v>11</v>
      </c>
      <c r="CU35" s="38">
        <v>1.2</v>
      </c>
      <c r="CV35" s="39">
        <v>3.8</v>
      </c>
      <c r="CW35" s="39"/>
      <c r="CX35" s="107">
        <f t="shared" si="56"/>
        <v>11.899999999999999</v>
      </c>
      <c r="CY35" s="108">
        <f t="shared" si="57"/>
        <v>2.5</v>
      </c>
      <c r="DB35" s="89">
        <v>11</v>
      </c>
      <c r="DC35" s="38">
        <v>6.5</v>
      </c>
      <c r="DD35" s="39">
        <v>6.8</v>
      </c>
      <c r="DE35" s="40"/>
      <c r="DF35" s="89">
        <v>11</v>
      </c>
      <c r="DG35" s="38">
        <v>7.1</v>
      </c>
      <c r="DH35" s="39">
        <v>7.9</v>
      </c>
      <c r="DI35" s="39"/>
      <c r="DJ35" s="107">
        <f t="shared" si="58"/>
        <v>6.65</v>
      </c>
      <c r="DK35" s="108">
        <f t="shared" si="59"/>
        <v>7.5</v>
      </c>
    </row>
    <row r="36" spans="1:115" ht="16.5" x14ac:dyDescent="0.2">
      <c r="A36" s="110" t="s">
        <v>153</v>
      </c>
      <c r="B36" s="111">
        <v>6</v>
      </c>
      <c r="C36" s="89">
        <v>12</v>
      </c>
      <c r="D36" s="38">
        <v>7.6</v>
      </c>
      <c r="E36" s="39">
        <v>14.5</v>
      </c>
      <c r="F36" s="40"/>
      <c r="G36" s="89">
        <v>12</v>
      </c>
      <c r="H36" s="38">
        <v>13.4</v>
      </c>
      <c r="I36" s="39">
        <v>8.9</v>
      </c>
      <c r="J36" s="39"/>
      <c r="K36" s="107">
        <f t="shared" si="40"/>
        <v>11.05</v>
      </c>
      <c r="L36" s="108">
        <f t="shared" si="41"/>
        <v>11.15</v>
      </c>
      <c r="N36" s="89">
        <v>12</v>
      </c>
      <c r="O36" s="38">
        <v>8.1999999999999993</v>
      </c>
      <c r="P36" s="39">
        <v>7.9</v>
      </c>
      <c r="Q36" s="40"/>
      <c r="R36" s="89">
        <v>12</v>
      </c>
      <c r="S36" s="38">
        <v>1.5</v>
      </c>
      <c r="T36" s="39">
        <v>2.4</v>
      </c>
      <c r="U36" s="39"/>
      <c r="V36" s="107">
        <f t="shared" si="42"/>
        <v>8.0500000000000007</v>
      </c>
      <c r="W36" s="108">
        <f t="shared" si="43"/>
        <v>1.95</v>
      </c>
      <c r="Y36" s="89">
        <v>12</v>
      </c>
      <c r="Z36" s="38">
        <v>10.5</v>
      </c>
      <c r="AA36" s="39">
        <v>5.3</v>
      </c>
      <c r="AB36" s="40"/>
      <c r="AC36" s="89">
        <v>12</v>
      </c>
      <c r="AD36" s="38">
        <v>2.2000000000000002</v>
      </c>
      <c r="AE36" s="39">
        <v>3.5</v>
      </c>
      <c r="AF36" s="39"/>
      <c r="AG36" s="107">
        <f t="shared" si="44"/>
        <v>7.9</v>
      </c>
      <c r="AH36" s="108">
        <f t="shared" si="45"/>
        <v>2.85</v>
      </c>
      <c r="AJ36" s="89">
        <v>12</v>
      </c>
      <c r="AK36" s="38">
        <v>5.2</v>
      </c>
      <c r="AL36" s="39">
        <v>13.9</v>
      </c>
      <c r="AM36" s="40">
        <v>9.6</v>
      </c>
      <c r="AN36" s="89">
        <v>12</v>
      </c>
      <c r="AO36" s="38">
        <v>3.9</v>
      </c>
      <c r="AP36" s="39">
        <v>2.9</v>
      </c>
      <c r="AQ36" s="39"/>
      <c r="AR36" s="107">
        <f t="shared" si="46"/>
        <v>9.5666666666666682</v>
      </c>
      <c r="AS36" s="108">
        <f t="shared" si="47"/>
        <v>3.4</v>
      </c>
      <c r="AU36" s="89">
        <v>12</v>
      </c>
      <c r="AV36" s="38">
        <v>7.7</v>
      </c>
      <c r="AW36" s="39">
        <v>9.4</v>
      </c>
      <c r="AX36" s="40"/>
      <c r="AY36" s="89">
        <v>12</v>
      </c>
      <c r="AZ36" s="38">
        <v>3.7</v>
      </c>
      <c r="BA36" s="39">
        <v>2.2000000000000002</v>
      </c>
      <c r="BB36" s="39"/>
      <c r="BC36" s="107">
        <f t="shared" si="48"/>
        <v>8.5500000000000007</v>
      </c>
      <c r="BD36" s="108">
        <f t="shared" si="49"/>
        <v>2.95</v>
      </c>
      <c r="BF36" s="89">
        <v>12</v>
      </c>
      <c r="BG36" s="38">
        <v>5.3</v>
      </c>
      <c r="BH36" s="39">
        <v>9.9</v>
      </c>
      <c r="BI36" s="40"/>
      <c r="BJ36" s="89">
        <v>12</v>
      </c>
      <c r="BK36" s="38">
        <v>3.6</v>
      </c>
      <c r="BL36" s="39">
        <v>2.6</v>
      </c>
      <c r="BM36" s="39"/>
      <c r="BN36" s="107">
        <f t="shared" si="50"/>
        <v>7.6</v>
      </c>
      <c r="BO36" s="108">
        <f t="shared" si="51"/>
        <v>3.1</v>
      </c>
      <c r="BQ36" s="89">
        <v>12</v>
      </c>
      <c r="BR36" s="38">
        <v>4.8</v>
      </c>
      <c r="BS36" s="39">
        <v>6.1</v>
      </c>
      <c r="BT36" s="40"/>
      <c r="BU36" s="89">
        <v>12</v>
      </c>
      <c r="BV36" s="38">
        <v>4.9000000000000004</v>
      </c>
      <c r="BW36" s="39">
        <v>2.7</v>
      </c>
      <c r="BX36" s="39"/>
      <c r="BY36" s="107">
        <f t="shared" si="52"/>
        <v>5.4499999999999993</v>
      </c>
      <c r="BZ36" s="108">
        <f t="shared" si="53"/>
        <v>3.8000000000000003</v>
      </c>
      <c r="CC36" s="89">
        <v>12</v>
      </c>
      <c r="CD36" s="38">
        <v>6.7</v>
      </c>
      <c r="CE36" s="39">
        <v>7.8</v>
      </c>
      <c r="CF36" s="40"/>
      <c r="CG36" s="89">
        <v>12</v>
      </c>
      <c r="CH36" s="38">
        <v>1.1000000000000001</v>
      </c>
      <c r="CI36" s="39">
        <v>2.8</v>
      </c>
      <c r="CJ36" s="39"/>
      <c r="CK36" s="107">
        <f t="shared" si="54"/>
        <v>7.25</v>
      </c>
      <c r="CL36" s="108">
        <f t="shared" si="55"/>
        <v>1.95</v>
      </c>
      <c r="CP36" s="89">
        <v>12</v>
      </c>
      <c r="CQ36" s="38">
        <v>7.4</v>
      </c>
      <c r="CR36" s="39">
        <v>8.3000000000000007</v>
      </c>
      <c r="CS36" s="40"/>
      <c r="CT36" s="89">
        <v>12</v>
      </c>
      <c r="CU36" s="38">
        <v>6.2</v>
      </c>
      <c r="CV36" s="39">
        <v>4.8</v>
      </c>
      <c r="CW36" s="39"/>
      <c r="CX36" s="107">
        <f t="shared" si="56"/>
        <v>7.8500000000000005</v>
      </c>
      <c r="CY36" s="108">
        <f t="shared" si="57"/>
        <v>5.5</v>
      </c>
      <c r="DB36" s="89">
        <v>12</v>
      </c>
      <c r="DC36" s="38">
        <v>8.6</v>
      </c>
      <c r="DD36" s="39">
        <v>7.2</v>
      </c>
      <c r="DE36" s="40"/>
      <c r="DF36" s="89">
        <v>12</v>
      </c>
      <c r="DG36" s="38">
        <v>7.4</v>
      </c>
      <c r="DH36" s="39">
        <v>11.5</v>
      </c>
      <c r="DI36" s="39"/>
      <c r="DJ36" s="107">
        <f t="shared" si="58"/>
        <v>7.9</v>
      </c>
      <c r="DK36" s="108">
        <f t="shared" si="59"/>
        <v>9.4499999999999993</v>
      </c>
    </row>
    <row r="37" spans="1:115" ht="16.5" x14ac:dyDescent="0.2">
      <c r="A37" s="110" t="s">
        <v>287</v>
      </c>
      <c r="B37" s="111">
        <v>7</v>
      </c>
      <c r="C37" s="89">
        <v>13</v>
      </c>
      <c r="D37" s="38">
        <v>7.2</v>
      </c>
      <c r="E37" s="39">
        <v>11.6</v>
      </c>
      <c r="F37" s="40"/>
      <c r="G37" s="89">
        <v>13</v>
      </c>
      <c r="H37" s="38">
        <v>8.1</v>
      </c>
      <c r="I37" s="39">
        <v>5.8</v>
      </c>
      <c r="J37" s="39"/>
      <c r="K37" s="107">
        <f t="shared" si="40"/>
        <v>9.4</v>
      </c>
      <c r="L37" s="108">
        <f t="shared" si="41"/>
        <v>6.9499999999999993</v>
      </c>
      <c r="N37" s="89">
        <v>13</v>
      </c>
      <c r="O37" s="38">
        <v>14</v>
      </c>
      <c r="P37" s="39">
        <v>12.9</v>
      </c>
      <c r="Q37" s="40"/>
      <c r="R37" s="89">
        <v>13</v>
      </c>
      <c r="S37" s="38">
        <v>1.5</v>
      </c>
      <c r="T37" s="39">
        <v>0.9</v>
      </c>
      <c r="U37" s="39"/>
      <c r="V37" s="107">
        <f t="shared" si="42"/>
        <v>13.45</v>
      </c>
      <c r="W37" s="108">
        <f t="shared" si="43"/>
        <v>1.2</v>
      </c>
      <c r="Y37" s="89">
        <v>13</v>
      </c>
      <c r="Z37" s="38">
        <v>7.3</v>
      </c>
      <c r="AA37" s="39">
        <v>5.4</v>
      </c>
      <c r="AB37" s="40"/>
      <c r="AC37" s="89">
        <v>13</v>
      </c>
      <c r="AD37" s="38">
        <v>1.5</v>
      </c>
      <c r="AE37" s="39">
        <v>2.2999999999999998</v>
      </c>
      <c r="AF37" s="39"/>
      <c r="AG37" s="107">
        <f t="shared" si="44"/>
        <v>6.35</v>
      </c>
      <c r="AH37" s="108">
        <f t="shared" si="45"/>
        <v>1.9</v>
      </c>
      <c r="AJ37" s="89">
        <v>13</v>
      </c>
      <c r="AK37" s="38">
        <v>10.9</v>
      </c>
      <c r="AL37" s="39">
        <v>12.2</v>
      </c>
      <c r="AM37" s="40"/>
      <c r="AN37" s="89">
        <v>13</v>
      </c>
      <c r="AO37" s="38">
        <v>1.9</v>
      </c>
      <c r="AP37" s="39">
        <v>2.1</v>
      </c>
      <c r="AQ37" s="39"/>
      <c r="AR37" s="107">
        <f t="shared" si="46"/>
        <v>11.55</v>
      </c>
      <c r="AS37" s="108">
        <f t="shared" si="47"/>
        <v>2</v>
      </c>
      <c r="AU37" s="89">
        <v>13</v>
      </c>
      <c r="AV37" s="38">
        <v>9.9</v>
      </c>
      <c r="AW37" s="39">
        <v>15.9</v>
      </c>
      <c r="AX37" s="40"/>
      <c r="AY37" s="89">
        <v>13</v>
      </c>
      <c r="AZ37" s="38">
        <v>2.1</v>
      </c>
      <c r="BA37" s="39">
        <v>5.3</v>
      </c>
      <c r="BB37" s="39"/>
      <c r="BC37" s="107">
        <f t="shared" si="48"/>
        <v>12.9</v>
      </c>
      <c r="BD37" s="108">
        <f t="shared" si="49"/>
        <v>3.7</v>
      </c>
      <c r="BF37" s="89">
        <v>13</v>
      </c>
      <c r="BG37" s="38">
        <v>11.4</v>
      </c>
      <c r="BH37" s="39">
        <v>12.2</v>
      </c>
      <c r="BI37" s="40"/>
      <c r="BJ37" s="89">
        <v>13</v>
      </c>
      <c r="BK37" s="38">
        <v>3.7</v>
      </c>
      <c r="BL37" s="39">
        <v>2.8</v>
      </c>
      <c r="BM37" s="39"/>
      <c r="BN37" s="107">
        <f t="shared" si="50"/>
        <v>11.8</v>
      </c>
      <c r="BO37" s="108">
        <f t="shared" si="51"/>
        <v>3.25</v>
      </c>
      <c r="BQ37" s="89">
        <v>13</v>
      </c>
      <c r="BR37" s="38">
        <v>8.9</v>
      </c>
      <c r="BS37" s="39">
        <v>8.4</v>
      </c>
      <c r="BT37" s="40"/>
      <c r="BU37" s="89">
        <v>13</v>
      </c>
      <c r="BV37" s="38">
        <v>3.2</v>
      </c>
      <c r="BW37" s="39">
        <v>2.1</v>
      </c>
      <c r="BX37" s="39"/>
      <c r="BY37" s="107">
        <f t="shared" si="52"/>
        <v>8.65</v>
      </c>
      <c r="BZ37" s="108">
        <f t="shared" si="53"/>
        <v>2.6500000000000004</v>
      </c>
      <c r="CC37" s="89">
        <v>13</v>
      </c>
      <c r="CD37" s="38">
        <v>8.9</v>
      </c>
      <c r="CE37" s="39">
        <v>13.8</v>
      </c>
      <c r="CF37" s="40"/>
      <c r="CG37" s="89">
        <v>13</v>
      </c>
      <c r="CH37" s="38">
        <v>2.4</v>
      </c>
      <c r="CI37" s="39">
        <v>5.6</v>
      </c>
      <c r="CJ37" s="39"/>
      <c r="CK37" s="107">
        <f t="shared" si="54"/>
        <v>11.350000000000001</v>
      </c>
      <c r="CL37" s="108">
        <f t="shared" si="55"/>
        <v>4</v>
      </c>
      <c r="CP37" s="89">
        <v>13</v>
      </c>
      <c r="CQ37" s="38">
        <v>9.6999999999999993</v>
      </c>
      <c r="CR37" s="39">
        <v>8.5</v>
      </c>
      <c r="CS37" s="40"/>
      <c r="CT37" s="89">
        <v>13</v>
      </c>
      <c r="CU37" s="38">
        <v>2.5</v>
      </c>
      <c r="CV37" s="39">
        <v>12.4</v>
      </c>
      <c r="CW37" s="39">
        <v>4.9000000000000004</v>
      </c>
      <c r="CX37" s="107">
        <f t="shared" si="56"/>
        <v>9.1</v>
      </c>
      <c r="CY37" s="108">
        <f t="shared" si="57"/>
        <v>6.6000000000000005</v>
      </c>
      <c r="DB37" s="89">
        <v>13</v>
      </c>
      <c r="DC37" s="38">
        <v>6.5</v>
      </c>
      <c r="DD37" s="39">
        <v>6.9</v>
      </c>
      <c r="DE37" s="40"/>
      <c r="DF37" s="89">
        <v>13</v>
      </c>
      <c r="DG37" s="38">
        <v>4.3</v>
      </c>
      <c r="DH37" s="39">
        <v>1.7</v>
      </c>
      <c r="DI37" s="39"/>
      <c r="DJ37" s="107">
        <f t="shared" si="58"/>
        <v>6.7</v>
      </c>
      <c r="DK37" s="108">
        <f t="shared" si="59"/>
        <v>3</v>
      </c>
    </row>
    <row r="38" spans="1:115" ht="17.25" thickBot="1" x14ac:dyDescent="0.25">
      <c r="A38" s="110" t="s">
        <v>153</v>
      </c>
      <c r="B38" s="111">
        <v>12</v>
      </c>
      <c r="C38" s="89">
        <v>18</v>
      </c>
      <c r="D38" s="38">
        <v>9.6</v>
      </c>
      <c r="E38" s="39">
        <v>11.7</v>
      </c>
      <c r="F38" s="40"/>
      <c r="G38" s="89">
        <v>18</v>
      </c>
      <c r="H38" s="38">
        <v>11.5</v>
      </c>
      <c r="I38" s="39">
        <v>11.4</v>
      </c>
      <c r="J38" s="39"/>
      <c r="K38" s="107">
        <f t="shared" si="40"/>
        <v>10.649999999999999</v>
      </c>
      <c r="L38" s="108">
        <f t="shared" si="41"/>
        <v>11.45</v>
      </c>
      <c r="N38" s="89">
        <v>18</v>
      </c>
      <c r="O38" s="38">
        <v>20</v>
      </c>
      <c r="P38" s="39">
        <v>12.1</v>
      </c>
      <c r="Q38" s="40"/>
      <c r="R38" s="89">
        <v>18</v>
      </c>
      <c r="S38" s="38">
        <v>1.9</v>
      </c>
      <c r="T38" s="39">
        <v>1.1000000000000001</v>
      </c>
      <c r="U38" s="39"/>
      <c r="V38" s="107">
        <f t="shared" si="42"/>
        <v>16.05</v>
      </c>
      <c r="W38" s="108">
        <f t="shared" si="43"/>
        <v>1.5</v>
      </c>
      <c r="Y38" s="89">
        <v>18</v>
      </c>
      <c r="Z38" s="38">
        <v>7.3</v>
      </c>
      <c r="AA38" s="39">
        <v>10.1</v>
      </c>
      <c r="AB38" s="40"/>
      <c r="AC38" s="89">
        <v>18</v>
      </c>
      <c r="AD38" s="38">
        <v>2.1</v>
      </c>
      <c r="AE38" s="39">
        <v>1.9</v>
      </c>
      <c r="AF38" s="39"/>
      <c r="AG38" s="107">
        <f t="shared" si="44"/>
        <v>8.6999999999999993</v>
      </c>
      <c r="AH38" s="108">
        <f t="shared" si="45"/>
        <v>2</v>
      </c>
      <c r="AJ38" s="89">
        <v>18</v>
      </c>
      <c r="AK38" s="38">
        <v>11.8</v>
      </c>
      <c r="AL38" s="39">
        <v>6.9</v>
      </c>
      <c r="AM38" s="40"/>
      <c r="AN38" s="89">
        <v>18</v>
      </c>
      <c r="AO38" s="38">
        <v>2.5</v>
      </c>
      <c r="AP38" s="39">
        <v>2.7</v>
      </c>
      <c r="AQ38" s="39"/>
      <c r="AR38" s="107">
        <f t="shared" si="46"/>
        <v>9.3500000000000014</v>
      </c>
      <c r="AS38" s="108">
        <f t="shared" si="47"/>
        <v>2.6</v>
      </c>
      <c r="AU38" s="89">
        <v>18</v>
      </c>
      <c r="AV38" s="38">
        <v>5.4</v>
      </c>
      <c r="AW38" s="39">
        <v>20</v>
      </c>
      <c r="AX38" s="40">
        <v>16.7</v>
      </c>
      <c r="AY38" s="89">
        <v>18</v>
      </c>
      <c r="AZ38" s="38">
        <v>5.7</v>
      </c>
      <c r="BA38" s="39">
        <v>3.9</v>
      </c>
      <c r="BB38" s="39"/>
      <c r="BC38" s="107">
        <f t="shared" si="48"/>
        <v>14.033333333333331</v>
      </c>
      <c r="BD38" s="108">
        <f t="shared" si="49"/>
        <v>4.8</v>
      </c>
      <c r="BF38" s="89">
        <v>18</v>
      </c>
      <c r="BG38" s="38">
        <v>7.8</v>
      </c>
      <c r="BH38" s="39">
        <v>4.8</v>
      </c>
      <c r="BI38" s="40"/>
      <c r="BJ38" s="89">
        <v>18</v>
      </c>
      <c r="BK38" s="38">
        <v>7.7</v>
      </c>
      <c r="BL38" s="39">
        <v>3.7</v>
      </c>
      <c r="BM38" s="39"/>
      <c r="BN38" s="107">
        <f t="shared" si="50"/>
        <v>6.3</v>
      </c>
      <c r="BO38" s="108">
        <f t="shared" si="51"/>
        <v>5.7</v>
      </c>
      <c r="BQ38" s="89">
        <v>18</v>
      </c>
      <c r="BR38" s="38">
        <v>7.7</v>
      </c>
      <c r="BS38" s="39">
        <v>13.2</v>
      </c>
      <c r="BT38" s="40"/>
      <c r="BU38" s="89">
        <v>18</v>
      </c>
      <c r="BV38" s="38">
        <v>5.5</v>
      </c>
      <c r="BW38" s="39">
        <v>1.1000000000000001</v>
      </c>
      <c r="BX38" s="39"/>
      <c r="BY38" s="107">
        <f t="shared" si="52"/>
        <v>10.45</v>
      </c>
      <c r="BZ38" s="108">
        <f t="shared" si="53"/>
        <v>3.3</v>
      </c>
      <c r="CC38" s="89">
        <v>18</v>
      </c>
      <c r="CD38" s="38">
        <v>7.3</v>
      </c>
      <c r="CE38" s="39">
        <v>19.600000000000001</v>
      </c>
      <c r="CF38" s="40"/>
      <c r="CG38" s="89">
        <v>18</v>
      </c>
      <c r="CH38" s="38">
        <v>2.1</v>
      </c>
      <c r="CI38" s="39">
        <v>4.4000000000000004</v>
      </c>
      <c r="CJ38" s="39"/>
      <c r="CK38" s="107">
        <f t="shared" si="54"/>
        <v>13.450000000000001</v>
      </c>
      <c r="CL38" s="108">
        <f t="shared" si="55"/>
        <v>3.25</v>
      </c>
      <c r="CP38" s="93">
        <v>18</v>
      </c>
      <c r="CQ38" s="47">
        <v>11.3</v>
      </c>
      <c r="CR38" s="48">
        <v>10.5</v>
      </c>
      <c r="CS38" s="49"/>
      <c r="CT38" s="93">
        <v>18</v>
      </c>
      <c r="CU38" s="47">
        <v>1.4</v>
      </c>
      <c r="CV38" s="48">
        <v>9.9</v>
      </c>
      <c r="CW38" s="48">
        <v>6.5</v>
      </c>
      <c r="CX38" s="112">
        <f t="shared" si="56"/>
        <v>10.9</v>
      </c>
      <c r="CY38" s="113">
        <f t="shared" si="57"/>
        <v>5.9333333333333336</v>
      </c>
      <c r="DB38" s="93">
        <v>18</v>
      </c>
      <c r="DC38" s="47">
        <v>12.5</v>
      </c>
      <c r="DD38" s="48">
        <v>12.9</v>
      </c>
      <c r="DE38" s="49"/>
      <c r="DF38" s="93">
        <v>18</v>
      </c>
      <c r="DG38" s="47">
        <v>4.4000000000000004</v>
      </c>
      <c r="DH38" s="48">
        <v>1.9</v>
      </c>
      <c r="DI38" s="48"/>
      <c r="DJ38" s="112">
        <f t="shared" si="58"/>
        <v>12.7</v>
      </c>
      <c r="DK38" s="113">
        <f t="shared" si="59"/>
        <v>3.1500000000000004</v>
      </c>
    </row>
    <row r="39" spans="1:115" x14ac:dyDescent="0.2">
      <c r="K39" s="60">
        <f>AVERAGE(K32:K38)</f>
        <v>10.514285714285714</v>
      </c>
      <c r="L39" s="60">
        <f>AVERAGE(L32:L38)</f>
        <v>10.992857142857144</v>
      </c>
      <c r="V39" s="60">
        <f>AVERAGE(V32:V38)</f>
        <v>12.635714285714286</v>
      </c>
      <c r="W39" s="60">
        <f>AVERAGE(W32:W38)</f>
        <v>2.407142857142857</v>
      </c>
      <c r="AG39" s="60">
        <f>AVERAGE(AG32:AG38)</f>
        <v>10.278571428571428</v>
      </c>
      <c r="AH39" s="60">
        <f>AVERAGE(AH32:AH38)</f>
        <v>2.4642857142857144</v>
      </c>
      <c r="AR39" s="60">
        <f>AVERAGE(AR32:AR38)</f>
        <v>10.761904761904763</v>
      </c>
      <c r="AS39" s="60">
        <f>AVERAGE(AS32:AS38)</f>
        <v>2.8071428571428574</v>
      </c>
      <c r="BC39" s="60">
        <f>AVERAGE(BC32:BC38)</f>
        <v>11.36904761904762</v>
      </c>
      <c r="BD39" s="60">
        <f>AVERAGE(BD32:BD38)</f>
        <v>3.4261904761904765</v>
      </c>
      <c r="BN39" s="60">
        <f>AVERAGE(BN32:BN38)</f>
        <v>8.7142857142857135</v>
      </c>
      <c r="BO39" s="60">
        <f>AVERAGE(BO32:BO38)</f>
        <v>3.611904761904762</v>
      </c>
      <c r="BY39" s="60">
        <f>AVERAGE(BY32:BY38)</f>
        <v>9.1857142857142851</v>
      </c>
      <c r="BZ39" s="60">
        <f>AVERAGE(BZ32:BZ38)</f>
        <v>3.7928571428571431</v>
      </c>
      <c r="CK39" s="60">
        <f>AVERAGE(CK32:CK38)</f>
        <v>10.414285714285715</v>
      </c>
      <c r="CL39" s="60">
        <f>AVERAGE(CL32:CL38)</f>
        <v>4.05</v>
      </c>
      <c r="CX39" s="60">
        <f>AVERAGE(CX32:CX38)</f>
        <v>11.085714285714287</v>
      </c>
      <c r="CY39" s="60">
        <f>AVERAGE(CY32:CY38)</f>
        <v>4.7619047619047619</v>
      </c>
      <c r="DJ39" s="60">
        <f>AVERAGE(DJ32:DJ38)</f>
        <v>9.3000000000000007</v>
      </c>
      <c r="DK39" s="60">
        <f>AVERAGE(DK32:DK38)</f>
        <v>5.1857142857142851</v>
      </c>
    </row>
  </sheetData>
  <mergeCells count="40">
    <mergeCell ref="DG21:DI21"/>
    <mergeCell ref="AV21:AX21"/>
    <mergeCell ref="AZ21:BB21"/>
    <mergeCell ref="BG21:BI21"/>
    <mergeCell ref="BK21:BM21"/>
    <mergeCell ref="BR21:BT21"/>
    <mergeCell ref="BV21:BX21"/>
    <mergeCell ref="CD21:CF21"/>
    <mergeCell ref="CH21:CJ21"/>
    <mergeCell ref="CQ21:CS21"/>
    <mergeCell ref="CU21:CW21"/>
    <mergeCell ref="DC21:DE21"/>
    <mergeCell ref="DC3:DE3"/>
    <mergeCell ref="DG3:DI3"/>
    <mergeCell ref="D21:F21"/>
    <mergeCell ref="H21:J21"/>
    <mergeCell ref="O21:Q21"/>
    <mergeCell ref="S21:U21"/>
    <mergeCell ref="Z21:AB21"/>
    <mergeCell ref="AD21:AF21"/>
    <mergeCell ref="AK21:AM21"/>
    <mergeCell ref="AO21:AQ21"/>
    <mergeCell ref="BR3:BT3"/>
    <mergeCell ref="BV3:BX3"/>
    <mergeCell ref="CD3:CF3"/>
    <mergeCell ref="CH3:CJ3"/>
    <mergeCell ref="CQ3:CS3"/>
    <mergeCell ref="CU3:CW3"/>
    <mergeCell ref="BK3:BM3"/>
    <mergeCell ref="D3:F3"/>
    <mergeCell ref="H3:J3"/>
    <mergeCell ref="O3:Q3"/>
    <mergeCell ref="S3:U3"/>
    <mergeCell ref="Z3:AB3"/>
    <mergeCell ref="AD3:AF3"/>
    <mergeCell ref="AK3:AM3"/>
    <mergeCell ref="AO3:AQ3"/>
    <mergeCell ref="AV3:AX3"/>
    <mergeCell ref="AZ3:BB3"/>
    <mergeCell ref="BG3:BI3"/>
  </mergeCells>
  <phoneticPr fontId="3" type="noConversion"/>
  <pageMargins left="0.69930555555555596" right="0.69930555555555596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CX41"/>
  <sheetViews>
    <sheetView topLeftCell="CC20" workbookViewId="0">
      <selection activeCell="CL41" sqref="CL41"/>
    </sheetView>
  </sheetViews>
  <sheetFormatPr defaultColWidth="9" defaultRowHeight="14.25" x14ac:dyDescent="0.2"/>
  <cols>
    <col min="1" max="1" width="24.875" style="23" customWidth="1"/>
    <col min="2" max="2" width="7.875" style="23" customWidth="1"/>
    <col min="3" max="3" width="9" style="88"/>
    <col min="4" max="4" width="11.875" style="88" customWidth="1"/>
    <col min="5" max="7" width="9" style="88"/>
    <col min="8" max="8" width="11.875" style="88" customWidth="1"/>
    <col min="9" max="10" width="9" style="88"/>
    <col min="11" max="11" width="9.375" style="88" customWidth="1"/>
    <col min="12" max="12" width="11.875" style="88" customWidth="1"/>
    <col min="13" max="14" width="9" style="88"/>
    <col min="15" max="15" width="8.375" style="88" customWidth="1"/>
    <col min="16" max="16" width="11.875" style="88" customWidth="1"/>
    <col min="17" max="18" width="9" style="88"/>
    <col min="19" max="19" width="8.75" style="88" customWidth="1"/>
    <col min="20" max="20" width="11.875" style="88" customWidth="1"/>
    <col min="21" max="22" width="9" style="88"/>
    <col min="23" max="23" width="7.5" style="88" customWidth="1"/>
    <col min="24" max="24" width="11.875" style="88" customWidth="1"/>
    <col min="25" max="26" width="9" style="88"/>
    <col min="27" max="27" width="8.75" style="88" customWidth="1"/>
    <col min="28" max="28" width="11.875" style="88" customWidth="1"/>
    <col min="29" max="30" width="9" style="88"/>
    <col min="31" max="31" width="7.5" style="88" customWidth="1"/>
    <col min="32" max="32" width="11.875" style="88" customWidth="1"/>
    <col min="33" max="34" width="9" style="88"/>
    <col min="35" max="35" width="9.875" style="88" customWidth="1"/>
    <col min="36" max="36" width="11.875" style="88" customWidth="1"/>
    <col min="37" max="38" width="9" style="88"/>
    <col min="39" max="39" width="7" style="88" customWidth="1"/>
    <col min="40" max="40" width="11.875" style="88" customWidth="1"/>
    <col min="41" max="43" width="9" style="88"/>
    <col min="44" max="44" width="11.875" style="88" customWidth="1"/>
    <col min="45" max="45" width="9" style="88"/>
    <col min="46" max="46" width="11.875" style="88" customWidth="1"/>
    <col min="47" max="49" width="9" style="88"/>
    <col min="50" max="50" width="11.875" style="88" customWidth="1"/>
    <col min="51" max="51" width="9" style="88"/>
    <col min="52" max="52" width="11.875" style="88" customWidth="1"/>
    <col min="53" max="54" width="9" style="88"/>
    <col min="55" max="55" width="10.625" style="88" customWidth="1"/>
    <col min="56" max="56" width="11.875" style="88" customWidth="1"/>
    <col min="57" max="57" width="9" style="88"/>
    <col min="58" max="58" width="11.875" style="88" customWidth="1"/>
    <col min="59" max="61" width="9" style="88"/>
    <col min="62" max="62" width="11.875" style="88" customWidth="1"/>
    <col min="63" max="63" width="9" style="88"/>
    <col min="64" max="64" width="11.875" style="88" customWidth="1"/>
    <col min="65" max="67" width="9" style="88"/>
    <col min="68" max="68" width="9.5" style="88" bestFit="1" customWidth="1"/>
    <col min="69" max="69" width="11.875" style="88" customWidth="1"/>
    <col min="70" max="70" width="9" style="88"/>
    <col min="71" max="71" width="11.875" style="88" customWidth="1"/>
    <col min="72" max="74" width="9" style="88"/>
    <col min="75" max="75" width="11.875" style="88" customWidth="1"/>
    <col min="76" max="76" width="9" style="88"/>
    <col min="77" max="77" width="11.875" style="88" customWidth="1"/>
    <col min="78" max="79" width="9" style="88"/>
    <col min="80" max="80" width="9.5" style="88" bestFit="1" customWidth="1"/>
    <col min="81" max="81" width="11.875" style="88" customWidth="1"/>
    <col min="82" max="82" width="9" style="88"/>
    <col min="83" max="83" width="11.875" style="88" customWidth="1"/>
    <col min="84" max="86" width="9" style="88"/>
    <col min="87" max="87" width="11.875" style="88" customWidth="1"/>
    <col min="88" max="88" width="9" style="88"/>
    <col min="89" max="89" width="11.875" style="88" customWidth="1"/>
    <col min="90" max="91" width="9" style="88"/>
    <col min="92" max="92" width="9.5" style="88" bestFit="1" customWidth="1"/>
    <col min="93" max="93" width="11.875" style="88" customWidth="1"/>
    <col min="94" max="94" width="9" style="88"/>
    <col min="95" max="95" width="11.875" style="88" customWidth="1"/>
    <col min="96" max="98" width="9" style="88"/>
    <col min="99" max="99" width="11.875" style="88" customWidth="1"/>
    <col min="100" max="100" width="9" style="88"/>
    <col min="101" max="101" width="11.875" style="88" customWidth="1"/>
    <col min="102" max="16384" width="9" style="88"/>
  </cols>
  <sheetData>
    <row r="1" spans="1:102" s="23" customFormat="1" x14ac:dyDescent="0.2">
      <c r="A1" s="23">
        <v>20180925</v>
      </c>
      <c r="C1" s="26"/>
      <c r="D1" s="118" t="s">
        <v>291</v>
      </c>
      <c r="E1" s="63"/>
      <c r="F1" s="63"/>
      <c r="G1" s="23">
        <v>20180925</v>
      </c>
      <c r="H1" s="119"/>
      <c r="I1" s="86"/>
      <c r="K1" s="23">
        <v>20180925</v>
      </c>
      <c r="L1" s="118" t="s">
        <v>291</v>
      </c>
      <c r="M1" s="63"/>
      <c r="N1" s="63"/>
      <c r="O1" s="23">
        <v>20180925</v>
      </c>
      <c r="P1" s="119"/>
      <c r="Q1" s="86"/>
      <c r="S1" s="23">
        <v>20180926</v>
      </c>
      <c r="T1" s="118" t="s">
        <v>292</v>
      </c>
      <c r="U1" s="63"/>
      <c r="V1" s="63"/>
      <c r="W1" s="120"/>
      <c r="X1" s="119"/>
      <c r="Y1" s="86"/>
      <c r="AA1" s="23">
        <v>20180928</v>
      </c>
      <c r="AB1" s="118" t="s">
        <v>291</v>
      </c>
      <c r="AC1" s="63"/>
      <c r="AD1" s="63"/>
      <c r="AE1" s="120"/>
      <c r="AF1" s="119"/>
      <c r="AG1" s="86"/>
      <c r="AI1" s="23">
        <v>20180930</v>
      </c>
      <c r="AJ1" s="118" t="s">
        <v>292</v>
      </c>
      <c r="AK1" s="63"/>
      <c r="AL1" s="63"/>
      <c r="AM1" s="120"/>
      <c r="AN1" s="119"/>
      <c r="AO1" s="86"/>
      <c r="AQ1" s="23">
        <v>20181002</v>
      </c>
      <c r="AR1" s="118" t="s">
        <v>291</v>
      </c>
      <c r="AS1" s="63"/>
      <c r="AT1" s="118" t="s">
        <v>291</v>
      </c>
      <c r="AU1" s="63"/>
      <c r="AV1" s="63"/>
      <c r="AW1" s="120"/>
      <c r="AX1" s="119"/>
      <c r="AY1" s="86"/>
      <c r="AZ1" s="119"/>
      <c r="BA1" s="86"/>
      <c r="BC1" s="23">
        <v>20181009</v>
      </c>
      <c r="BD1" s="118" t="s">
        <v>293</v>
      </c>
      <c r="BE1" s="63"/>
      <c r="BG1" s="63"/>
      <c r="BH1" s="63"/>
      <c r="BI1" s="118" t="s">
        <v>291</v>
      </c>
      <c r="BJ1" s="119"/>
      <c r="BK1" s="86"/>
      <c r="BL1" s="119"/>
      <c r="BM1" s="86"/>
      <c r="BP1" s="23">
        <v>20181016</v>
      </c>
      <c r="BQ1" s="118" t="s">
        <v>291</v>
      </c>
      <c r="BR1" s="63"/>
      <c r="BT1" s="63"/>
      <c r="BU1" s="63"/>
      <c r="BV1" s="118" t="s">
        <v>292</v>
      </c>
      <c r="BW1" s="119"/>
      <c r="BX1" s="86"/>
      <c r="BY1" s="119"/>
      <c r="BZ1" s="86"/>
      <c r="CB1" s="23">
        <v>20181023</v>
      </c>
      <c r="CC1" s="118" t="s">
        <v>291</v>
      </c>
      <c r="CD1" s="63"/>
      <c r="CF1" s="63"/>
      <c r="CG1" s="63"/>
      <c r="CH1" s="118" t="s">
        <v>291</v>
      </c>
      <c r="CI1" s="119"/>
      <c r="CJ1" s="86"/>
      <c r="CK1" s="119"/>
      <c r="CL1" s="86"/>
      <c r="CN1" s="23">
        <v>20181120</v>
      </c>
      <c r="CO1" s="118" t="s">
        <v>291</v>
      </c>
      <c r="CP1" s="63"/>
      <c r="CR1" s="63"/>
      <c r="CS1" s="63"/>
      <c r="CT1" s="118" t="s">
        <v>292</v>
      </c>
      <c r="CU1" s="119"/>
      <c r="CV1" s="86"/>
      <c r="CW1" s="119"/>
      <c r="CX1" s="86"/>
    </row>
    <row r="2" spans="1:102" s="23" customFormat="1" ht="15" x14ac:dyDescent="0.25">
      <c r="B2" s="26"/>
      <c r="C2" s="29"/>
      <c r="D2" s="27" t="s">
        <v>172</v>
      </c>
      <c r="E2" s="65"/>
      <c r="F2" s="65"/>
      <c r="G2" s="120"/>
      <c r="H2" s="27" t="s">
        <v>172</v>
      </c>
      <c r="I2" s="86"/>
      <c r="K2" s="29"/>
      <c r="L2" s="27" t="s">
        <v>172</v>
      </c>
      <c r="M2" s="65"/>
      <c r="N2" s="65"/>
      <c r="O2" s="120"/>
      <c r="P2" s="27" t="s">
        <v>172</v>
      </c>
      <c r="Q2" s="86"/>
      <c r="S2" s="29"/>
      <c r="T2" s="27" t="s">
        <v>172</v>
      </c>
      <c r="U2" s="65"/>
      <c r="V2" s="65"/>
      <c r="W2" s="120"/>
      <c r="X2" s="27" t="s">
        <v>172</v>
      </c>
      <c r="Y2" s="86"/>
      <c r="AA2" s="29"/>
      <c r="AB2" s="27" t="s">
        <v>172</v>
      </c>
      <c r="AC2" s="65"/>
      <c r="AD2" s="65"/>
      <c r="AE2" s="120"/>
      <c r="AF2" s="27" t="s">
        <v>172</v>
      </c>
      <c r="AG2" s="86"/>
      <c r="AI2" s="29"/>
      <c r="AJ2" s="27" t="s">
        <v>172</v>
      </c>
      <c r="AK2" s="65"/>
      <c r="AL2" s="65"/>
      <c r="AM2" s="120"/>
      <c r="AN2" s="27" t="s">
        <v>172</v>
      </c>
      <c r="AO2" s="86"/>
      <c r="AQ2" s="29"/>
      <c r="AR2" s="27" t="s">
        <v>172</v>
      </c>
      <c r="AS2" s="65"/>
      <c r="AT2" s="27" t="s">
        <v>172</v>
      </c>
      <c r="AU2" s="65"/>
      <c r="AV2" s="65"/>
      <c r="AW2" s="120"/>
      <c r="AX2" s="27" t="s">
        <v>172</v>
      </c>
      <c r="AY2" s="86"/>
      <c r="AZ2" s="27" t="s">
        <v>172</v>
      </c>
      <c r="BA2" s="86"/>
      <c r="BC2" s="29"/>
      <c r="BD2" s="27" t="s">
        <v>172</v>
      </c>
      <c r="BE2" s="65"/>
      <c r="BF2" s="27" t="s">
        <v>172</v>
      </c>
      <c r="BG2" s="65"/>
      <c r="BH2" s="65"/>
      <c r="BI2" s="120"/>
      <c r="BJ2" s="27" t="s">
        <v>172</v>
      </c>
      <c r="BK2" s="86"/>
      <c r="BL2" s="27" t="s">
        <v>172</v>
      </c>
      <c r="BM2" s="86"/>
      <c r="BP2" s="29"/>
      <c r="BQ2" s="27" t="s">
        <v>172</v>
      </c>
      <c r="BR2" s="65"/>
      <c r="BS2" s="27" t="s">
        <v>172</v>
      </c>
      <c r="BT2" s="65"/>
      <c r="BU2" s="65"/>
      <c r="BV2" s="120"/>
      <c r="BW2" s="27" t="s">
        <v>172</v>
      </c>
      <c r="BX2" s="86"/>
      <c r="BY2" s="27" t="s">
        <v>172</v>
      </c>
      <c r="BZ2" s="86"/>
      <c r="CB2" s="29"/>
      <c r="CC2" s="27" t="s">
        <v>172</v>
      </c>
      <c r="CD2" s="65"/>
      <c r="CE2" s="27" t="s">
        <v>172</v>
      </c>
      <c r="CF2" s="65"/>
      <c r="CG2" s="65"/>
      <c r="CH2" s="120"/>
      <c r="CI2" s="27" t="s">
        <v>172</v>
      </c>
      <c r="CJ2" s="86"/>
      <c r="CK2" s="27" t="s">
        <v>172</v>
      </c>
      <c r="CL2" s="86"/>
      <c r="CN2" s="29"/>
      <c r="CO2" s="27" t="s">
        <v>172</v>
      </c>
      <c r="CP2" s="65"/>
      <c r="CQ2" s="27" t="s">
        <v>172</v>
      </c>
      <c r="CR2" s="65"/>
      <c r="CS2" s="65"/>
      <c r="CT2" s="120"/>
      <c r="CU2" s="27" t="s">
        <v>172</v>
      </c>
      <c r="CV2" s="86"/>
      <c r="CW2" s="27" t="s">
        <v>172</v>
      </c>
      <c r="CX2" s="86"/>
    </row>
    <row r="3" spans="1:102" s="23" customFormat="1" ht="15.75" thickBot="1" x14ac:dyDescent="0.3">
      <c r="C3" s="121" t="s">
        <v>174</v>
      </c>
      <c r="E3" s="63" t="s">
        <v>237</v>
      </c>
      <c r="F3" s="63"/>
      <c r="G3" s="121" t="s">
        <v>174</v>
      </c>
      <c r="I3" s="86" t="s">
        <v>237</v>
      </c>
      <c r="K3" s="122" t="s">
        <v>275</v>
      </c>
      <c r="M3" s="63" t="s">
        <v>237</v>
      </c>
      <c r="N3" s="63"/>
      <c r="O3" s="122" t="s">
        <v>275</v>
      </c>
      <c r="Q3" s="86" t="s">
        <v>237</v>
      </c>
      <c r="S3" s="123" t="s">
        <v>276</v>
      </c>
      <c r="U3" s="63" t="s">
        <v>237</v>
      </c>
      <c r="V3" s="63"/>
      <c r="W3" s="123" t="s">
        <v>276</v>
      </c>
      <c r="Y3" s="86" t="s">
        <v>237</v>
      </c>
      <c r="AA3" s="124" t="s">
        <v>277</v>
      </c>
      <c r="AC3" s="63" t="s">
        <v>237</v>
      </c>
      <c r="AD3" s="63"/>
      <c r="AE3" s="124" t="s">
        <v>277</v>
      </c>
      <c r="AG3" s="86" t="s">
        <v>237</v>
      </c>
      <c r="AI3" s="122" t="s">
        <v>278</v>
      </c>
      <c r="AK3" s="63" t="s">
        <v>237</v>
      </c>
      <c r="AL3" s="63"/>
      <c r="AM3" s="122" t="s">
        <v>278</v>
      </c>
      <c r="AO3" s="86" t="s">
        <v>237</v>
      </c>
      <c r="AQ3" s="123" t="s">
        <v>279</v>
      </c>
      <c r="AS3" s="63" t="s">
        <v>237</v>
      </c>
      <c r="AU3" s="63" t="s">
        <v>237</v>
      </c>
      <c r="AV3" s="63"/>
      <c r="AW3" s="123" t="s">
        <v>279</v>
      </c>
      <c r="AY3" s="86" t="s">
        <v>237</v>
      </c>
      <c r="BA3" s="86" t="s">
        <v>237</v>
      </c>
      <c r="BC3" s="125" t="s">
        <v>280</v>
      </c>
      <c r="BE3" s="63" t="s">
        <v>237</v>
      </c>
      <c r="BG3" s="63" t="s">
        <v>237</v>
      </c>
      <c r="BH3" s="63"/>
      <c r="BI3" s="125" t="s">
        <v>280</v>
      </c>
      <c r="BK3" s="86" t="s">
        <v>237</v>
      </c>
      <c r="BM3" s="86" t="s">
        <v>237</v>
      </c>
      <c r="BP3" s="123" t="s">
        <v>289</v>
      </c>
      <c r="BR3" s="63" t="s">
        <v>237</v>
      </c>
      <c r="BT3" s="63" t="s">
        <v>237</v>
      </c>
      <c r="BU3" s="63"/>
      <c r="BV3" s="123" t="s">
        <v>289</v>
      </c>
      <c r="BX3" s="86" t="s">
        <v>237</v>
      </c>
      <c r="BZ3" s="86" t="s">
        <v>237</v>
      </c>
      <c r="CB3" s="122" t="s">
        <v>282</v>
      </c>
      <c r="CD3" s="63" t="s">
        <v>237</v>
      </c>
      <c r="CF3" s="63" t="s">
        <v>237</v>
      </c>
      <c r="CG3" s="63"/>
      <c r="CH3" s="122" t="s">
        <v>294</v>
      </c>
      <c r="CJ3" s="86" t="s">
        <v>237</v>
      </c>
      <c r="CL3" s="86" t="s">
        <v>237</v>
      </c>
      <c r="CN3" s="123" t="s">
        <v>283</v>
      </c>
      <c r="CP3" s="63" t="s">
        <v>237</v>
      </c>
      <c r="CR3" s="63" t="s">
        <v>237</v>
      </c>
      <c r="CS3" s="63"/>
      <c r="CT3" s="123" t="s">
        <v>295</v>
      </c>
      <c r="CV3" s="86" t="s">
        <v>237</v>
      </c>
      <c r="CX3" s="86" t="s">
        <v>237</v>
      </c>
    </row>
    <row r="4" spans="1:102" s="23" customFormat="1" ht="15" x14ac:dyDescent="0.2">
      <c r="B4" s="30" t="s">
        <v>138</v>
      </c>
      <c r="C4" s="126" t="s">
        <v>285</v>
      </c>
      <c r="D4" s="68" t="s">
        <v>175</v>
      </c>
      <c r="E4" s="127" t="s">
        <v>176</v>
      </c>
      <c r="F4" s="65"/>
      <c r="G4" s="128" t="s">
        <v>141</v>
      </c>
      <c r="H4" s="68" t="s">
        <v>175</v>
      </c>
      <c r="I4" s="129" t="s">
        <v>176</v>
      </c>
      <c r="K4" s="130" t="s">
        <v>285</v>
      </c>
      <c r="L4" s="68" t="s">
        <v>175</v>
      </c>
      <c r="M4" s="127" t="s">
        <v>176</v>
      </c>
      <c r="N4" s="65"/>
      <c r="O4" s="128" t="s">
        <v>141</v>
      </c>
      <c r="P4" s="68" t="s">
        <v>175</v>
      </c>
      <c r="Q4" s="129" t="s">
        <v>176</v>
      </c>
      <c r="S4" s="130" t="s">
        <v>285</v>
      </c>
      <c r="T4" s="68" t="s">
        <v>175</v>
      </c>
      <c r="U4" s="127" t="s">
        <v>176</v>
      </c>
      <c r="V4" s="65"/>
      <c r="W4" s="128" t="s">
        <v>141</v>
      </c>
      <c r="X4" s="68" t="s">
        <v>175</v>
      </c>
      <c r="Y4" s="129" t="s">
        <v>176</v>
      </c>
      <c r="AA4" s="130" t="s">
        <v>285</v>
      </c>
      <c r="AB4" s="68" t="s">
        <v>175</v>
      </c>
      <c r="AC4" s="127" t="s">
        <v>176</v>
      </c>
      <c r="AD4" s="65"/>
      <c r="AE4" s="128" t="s">
        <v>141</v>
      </c>
      <c r="AF4" s="68" t="s">
        <v>175</v>
      </c>
      <c r="AG4" s="129" t="s">
        <v>176</v>
      </c>
      <c r="AI4" s="130" t="s">
        <v>285</v>
      </c>
      <c r="AJ4" s="68" t="s">
        <v>175</v>
      </c>
      <c r="AK4" s="127" t="s">
        <v>176</v>
      </c>
      <c r="AL4" s="65"/>
      <c r="AM4" s="128" t="s">
        <v>141</v>
      </c>
      <c r="AN4" s="68" t="s">
        <v>175</v>
      </c>
      <c r="AO4" s="129" t="s">
        <v>176</v>
      </c>
      <c r="AQ4" s="130" t="s">
        <v>285</v>
      </c>
      <c r="AR4" s="68" t="s">
        <v>175</v>
      </c>
      <c r="AS4" s="127" t="s">
        <v>176</v>
      </c>
      <c r="AT4" s="68" t="s">
        <v>175</v>
      </c>
      <c r="AU4" s="127" t="s">
        <v>176</v>
      </c>
      <c r="AV4" s="65"/>
      <c r="AW4" s="128" t="s">
        <v>141</v>
      </c>
      <c r="AX4" s="68" t="s">
        <v>175</v>
      </c>
      <c r="AY4" s="129" t="s">
        <v>176</v>
      </c>
      <c r="AZ4" s="68" t="s">
        <v>175</v>
      </c>
      <c r="BA4" s="129" t="s">
        <v>176</v>
      </c>
      <c r="BC4" s="130" t="s">
        <v>285</v>
      </c>
      <c r="BD4" s="68" t="s">
        <v>175</v>
      </c>
      <c r="BE4" s="127" t="s">
        <v>176</v>
      </c>
      <c r="BF4" s="68" t="s">
        <v>175</v>
      </c>
      <c r="BG4" s="127" t="s">
        <v>176</v>
      </c>
      <c r="BH4" s="65"/>
      <c r="BI4" s="128" t="s">
        <v>141</v>
      </c>
      <c r="BJ4" s="68" t="s">
        <v>175</v>
      </c>
      <c r="BK4" s="129" t="s">
        <v>176</v>
      </c>
      <c r="BL4" s="68" t="s">
        <v>175</v>
      </c>
      <c r="BM4" s="129" t="s">
        <v>176</v>
      </c>
      <c r="BP4" s="130" t="s">
        <v>285</v>
      </c>
      <c r="BQ4" s="68" t="s">
        <v>175</v>
      </c>
      <c r="BR4" s="127" t="s">
        <v>176</v>
      </c>
      <c r="BS4" s="68" t="s">
        <v>175</v>
      </c>
      <c r="BT4" s="127" t="s">
        <v>176</v>
      </c>
      <c r="BU4" s="65"/>
      <c r="BV4" s="128" t="s">
        <v>141</v>
      </c>
      <c r="BW4" s="68" t="s">
        <v>175</v>
      </c>
      <c r="BX4" s="129" t="s">
        <v>176</v>
      </c>
      <c r="BY4" s="68" t="s">
        <v>175</v>
      </c>
      <c r="BZ4" s="129" t="s">
        <v>176</v>
      </c>
      <c r="CB4" s="130" t="s">
        <v>285</v>
      </c>
      <c r="CC4" s="68" t="s">
        <v>175</v>
      </c>
      <c r="CD4" s="127" t="s">
        <v>176</v>
      </c>
      <c r="CE4" s="68" t="s">
        <v>175</v>
      </c>
      <c r="CF4" s="127" t="s">
        <v>176</v>
      </c>
      <c r="CG4" s="65"/>
      <c r="CH4" s="128" t="s">
        <v>141</v>
      </c>
      <c r="CI4" s="68" t="s">
        <v>175</v>
      </c>
      <c r="CJ4" s="129" t="s">
        <v>176</v>
      </c>
      <c r="CK4" s="68" t="s">
        <v>175</v>
      </c>
      <c r="CL4" s="129" t="s">
        <v>176</v>
      </c>
      <c r="CN4" s="130" t="s">
        <v>285</v>
      </c>
      <c r="CO4" s="68" t="s">
        <v>175</v>
      </c>
      <c r="CP4" s="127" t="s">
        <v>176</v>
      </c>
      <c r="CQ4" s="68" t="s">
        <v>175</v>
      </c>
      <c r="CR4" s="127" t="s">
        <v>176</v>
      </c>
      <c r="CS4" s="65"/>
      <c r="CT4" s="128" t="s">
        <v>141</v>
      </c>
      <c r="CU4" s="68" t="s">
        <v>175</v>
      </c>
      <c r="CV4" s="129" t="s">
        <v>176</v>
      </c>
      <c r="CW4" s="68" t="s">
        <v>175</v>
      </c>
      <c r="CX4" s="129" t="s">
        <v>176</v>
      </c>
    </row>
    <row r="5" spans="1:102" s="23" customFormat="1" x14ac:dyDescent="0.2">
      <c r="B5" s="36">
        <v>92</v>
      </c>
      <c r="C5" s="73">
        <v>2</v>
      </c>
      <c r="D5" s="74" t="s">
        <v>194</v>
      </c>
      <c r="E5" s="90">
        <v>1.103</v>
      </c>
      <c r="F5" s="65"/>
      <c r="G5" s="76"/>
      <c r="H5" s="74" t="s">
        <v>235</v>
      </c>
      <c r="I5" s="131">
        <v>0.78100000000000003</v>
      </c>
      <c r="K5" s="76">
        <v>2</v>
      </c>
      <c r="L5" s="74" t="s">
        <v>195</v>
      </c>
      <c r="M5" s="90">
        <v>0.59</v>
      </c>
      <c r="N5" s="65"/>
      <c r="O5" s="76">
        <v>2</v>
      </c>
      <c r="P5" s="74" t="s">
        <v>296</v>
      </c>
      <c r="Q5" s="131">
        <v>0.22500000000000001</v>
      </c>
      <c r="S5" s="76">
        <v>2</v>
      </c>
      <c r="T5" s="74" t="s">
        <v>217</v>
      </c>
      <c r="U5" s="90">
        <v>1.1619999999999999</v>
      </c>
      <c r="V5" s="65"/>
      <c r="W5" s="76">
        <v>2</v>
      </c>
      <c r="X5" s="74" t="s">
        <v>222</v>
      </c>
      <c r="Y5" s="131">
        <v>0.32600000000000001</v>
      </c>
      <c r="AA5" s="76">
        <v>2</v>
      </c>
      <c r="AB5" s="74" t="s">
        <v>186</v>
      </c>
      <c r="AC5" s="90">
        <v>0.94899999999999995</v>
      </c>
      <c r="AD5" s="65"/>
      <c r="AE5" s="76">
        <v>2</v>
      </c>
      <c r="AF5" s="74" t="s">
        <v>190</v>
      </c>
      <c r="AG5" s="131">
        <v>0.157</v>
      </c>
      <c r="AI5" s="76">
        <v>2</v>
      </c>
      <c r="AJ5" s="74" t="s">
        <v>195</v>
      </c>
      <c r="AK5" s="90">
        <v>0.59</v>
      </c>
      <c r="AL5" s="65"/>
      <c r="AM5" s="76">
        <v>2</v>
      </c>
      <c r="AN5" s="74" t="s">
        <v>190</v>
      </c>
      <c r="AO5" s="131">
        <v>0.157</v>
      </c>
      <c r="AQ5" s="76">
        <v>2</v>
      </c>
      <c r="AR5" s="74" t="s">
        <v>297</v>
      </c>
      <c r="AS5" s="90">
        <v>0.59</v>
      </c>
      <c r="AT5" s="74" t="s">
        <v>297</v>
      </c>
      <c r="AU5" s="90">
        <v>0.59</v>
      </c>
      <c r="AV5" s="65"/>
      <c r="AW5" s="76">
        <v>2</v>
      </c>
      <c r="AX5" s="74" t="s">
        <v>298</v>
      </c>
      <c r="AY5" s="131">
        <v>0.30599999999999999</v>
      </c>
      <c r="AZ5" s="74" t="s">
        <v>189</v>
      </c>
      <c r="BA5" s="131">
        <v>0.28299999999999997</v>
      </c>
      <c r="BC5" s="76">
        <v>2</v>
      </c>
      <c r="BD5" s="74" t="s">
        <v>299</v>
      </c>
      <c r="BE5" s="90">
        <v>0.77400000000000002</v>
      </c>
      <c r="BF5" s="74" t="s">
        <v>203</v>
      </c>
      <c r="BG5" s="90">
        <v>0.40600000000000003</v>
      </c>
      <c r="BH5" s="65"/>
      <c r="BI5" s="76">
        <v>2</v>
      </c>
      <c r="BJ5" s="74" t="s">
        <v>300</v>
      </c>
      <c r="BK5" s="131">
        <v>0.157</v>
      </c>
      <c r="BL5" s="74" t="s">
        <v>216</v>
      </c>
      <c r="BM5" s="131">
        <v>8.5999999999999993E-2</v>
      </c>
      <c r="BP5" s="76">
        <v>2</v>
      </c>
      <c r="BQ5" s="74" t="s">
        <v>195</v>
      </c>
      <c r="BR5" s="90">
        <v>0.59</v>
      </c>
      <c r="BS5" s="74" t="s">
        <v>227</v>
      </c>
      <c r="BT5" s="90">
        <v>0.56599999999999995</v>
      </c>
      <c r="BU5" s="65"/>
      <c r="BV5" s="76">
        <v>2</v>
      </c>
      <c r="BW5" s="74" t="s">
        <v>301</v>
      </c>
      <c r="BX5" s="131">
        <v>0.125</v>
      </c>
      <c r="BY5" s="74" t="s">
        <v>302</v>
      </c>
      <c r="BZ5" s="131">
        <v>5.3999999999999999E-2</v>
      </c>
      <c r="CB5" s="76">
        <v>2</v>
      </c>
      <c r="CC5" s="74" t="s">
        <v>303</v>
      </c>
      <c r="CD5" s="90">
        <v>0.437</v>
      </c>
      <c r="CE5" s="74" t="s">
        <v>304</v>
      </c>
      <c r="CF5" s="90">
        <v>0.71499999999999997</v>
      </c>
      <c r="CG5" s="65"/>
      <c r="CH5" s="76">
        <v>2</v>
      </c>
      <c r="CI5" s="74" t="s">
        <v>305</v>
      </c>
      <c r="CJ5" s="131">
        <v>6.8000000000000005E-2</v>
      </c>
      <c r="CK5" s="74" t="s">
        <v>306</v>
      </c>
      <c r="CL5" s="131">
        <v>0.42</v>
      </c>
      <c r="CN5" s="76">
        <v>2</v>
      </c>
      <c r="CO5" s="74" t="s">
        <v>195</v>
      </c>
      <c r="CP5" s="90">
        <v>0.59</v>
      </c>
      <c r="CQ5" s="74" t="s">
        <v>307</v>
      </c>
      <c r="CR5" s="90">
        <v>0.61599999999999999</v>
      </c>
      <c r="CS5" s="65"/>
      <c r="CT5" s="76">
        <v>2</v>
      </c>
      <c r="CU5" s="74" t="s">
        <v>197</v>
      </c>
      <c r="CV5" s="131">
        <v>0.125</v>
      </c>
      <c r="CW5" s="74" t="s">
        <v>190</v>
      </c>
      <c r="CX5" s="131">
        <v>0.157</v>
      </c>
    </row>
    <row r="6" spans="1:102" s="23" customFormat="1" ht="16.5" x14ac:dyDescent="0.2">
      <c r="A6" s="110" t="s">
        <v>153</v>
      </c>
      <c r="B6" s="111">
        <v>93</v>
      </c>
      <c r="C6" s="73">
        <v>3</v>
      </c>
      <c r="D6" s="74" t="s">
        <v>213</v>
      </c>
      <c r="E6" s="90">
        <v>0.85099999999999998</v>
      </c>
      <c r="F6" s="65"/>
      <c r="G6" s="76"/>
      <c r="H6" s="74" t="s">
        <v>200</v>
      </c>
      <c r="I6" s="131">
        <v>0.73099999999999998</v>
      </c>
      <c r="K6" s="76">
        <v>3</v>
      </c>
      <c r="L6" s="74" t="s">
        <v>308</v>
      </c>
      <c r="M6" s="90">
        <v>0.83299999999999996</v>
      </c>
      <c r="N6" s="65"/>
      <c r="O6" s="76">
        <v>3</v>
      </c>
      <c r="P6" s="74" t="s">
        <v>190</v>
      </c>
      <c r="Q6" s="131">
        <v>0.157</v>
      </c>
      <c r="S6" s="76">
        <v>3</v>
      </c>
      <c r="T6" s="74" t="s">
        <v>309</v>
      </c>
      <c r="U6" s="90">
        <v>0.77400000000000002</v>
      </c>
      <c r="V6" s="65"/>
      <c r="W6" s="76">
        <v>3</v>
      </c>
      <c r="X6" s="74" t="s">
        <v>203</v>
      </c>
      <c r="Y6" s="131">
        <v>0.40600000000000003</v>
      </c>
      <c r="AA6" s="76">
        <v>3</v>
      </c>
      <c r="AB6" s="74" t="s">
        <v>307</v>
      </c>
      <c r="AC6" s="90">
        <v>0.61599999999999999</v>
      </c>
      <c r="AD6" s="65"/>
      <c r="AE6" s="76">
        <v>3</v>
      </c>
      <c r="AF6" s="74" t="s">
        <v>202</v>
      </c>
      <c r="AG6" s="131">
        <v>0.30599999999999999</v>
      </c>
      <c r="AI6" s="76">
        <v>3</v>
      </c>
      <c r="AJ6" s="74" t="s">
        <v>185</v>
      </c>
      <c r="AK6" s="90">
        <v>0.83099999999999996</v>
      </c>
      <c r="AL6" s="65"/>
      <c r="AM6" s="76">
        <v>3</v>
      </c>
      <c r="AN6" s="74" t="s">
        <v>296</v>
      </c>
      <c r="AO6" s="131">
        <v>0.22500000000000001</v>
      </c>
      <c r="AQ6" s="76">
        <v>3</v>
      </c>
      <c r="AR6" s="74" t="s">
        <v>194</v>
      </c>
      <c r="AS6" s="90">
        <v>1.103</v>
      </c>
      <c r="AT6" s="74" t="s">
        <v>310</v>
      </c>
      <c r="AU6" s="90">
        <v>0.51800000000000002</v>
      </c>
      <c r="AV6" s="65"/>
      <c r="AW6" s="76">
        <v>3</v>
      </c>
      <c r="AX6" s="74" t="s">
        <v>218</v>
      </c>
      <c r="AY6" s="131">
        <v>0.42</v>
      </c>
      <c r="AZ6" s="74" t="s">
        <v>188</v>
      </c>
      <c r="BA6" s="131">
        <v>0.35599999999999998</v>
      </c>
      <c r="BC6" s="76">
        <v>3</v>
      </c>
      <c r="BD6" s="74" t="s">
        <v>311</v>
      </c>
      <c r="BE6" s="90">
        <v>0.83099999999999996</v>
      </c>
      <c r="BF6" s="74" t="s">
        <v>312</v>
      </c>
      <c r="BG6" s="90">
        <v>0.437</v>
      </c>
      <c r="BH6" s="65"/>
      <c r="BI6" s="76">
        <v>3</v>
      </c>
      <c r="BJ6" s="74" t="s">
        <v>202</v>
      </c>
      <c r="BK6" s="131">
        <v>0.30599999999999999</v>
      </c>
      <c r="BL6" s="74" t="s">
        <v>233</v>
      </c>
      <c r="BM6" s="131">
        <v>0.32600000000000001</v>
      </c>
      <c r="BP6" s="76">
        <v>3</v>
      </c>
      <c r="BQ6" s="74" t="s">
        <v>213</v>
      </c>
      <c r="BR6" s="90">
        <v>0.85099999999999998</v>
      </c>
      <c r="BS6" s="74" t="s">
        <v>208</v>
      </c>
      <c r="BT6" s="90">
        <v>0.77400000000000002</v>
      </c>
      <c r="BU6" s="65"/>
      <c r="BV6" s="76">
        <v>3</v>
      </c>
      <c r="BW6" s="74" t="s">
        <v>313</v>
      </c>
      <c r="BX6" s="131">
        <v>0.221</v>
      </c>
      <c r="BY6" s="74" t="s">
        <v>314</v>
      </c>
      <c r="BZ6" s="131">
        <v>0.22500000000000001</v>
      </c>
      <c r="CB6" s="76">
        <v>3</v>
      </c>
      <c r="CC6" s="74" t="s">
        <v>315</v>
      </c>
      <c r="CD6" s="90">
        <v>0.54300000000000004</v>
      </c>
      <c r="CE6" s="74" t="s">
        <v>307</v>
      </c>
      <c r="CF6" s="90">
        <v>0.61599999999999999</v>
      </c>
      <c r="CG6" s="65"/>
      <c r="CH6" s="76">
        <v>3</v>
      </c>
      <c r="CI6" s="74" t="s">
        <v>312</v>
      </c>
      <c r="CJ6" s="131">
        <v>0.437</v>
      </c>
      <c r="CK6" s="74" t="s">
        <v>203</v>
      </c>
      <c r="CL6" s="131">
        <v>0.40600000000000003</v>
      </c>
      <c r="CN6" s="76">
        <v>3</v>
      </c>
      <c r="CO6" s="74" t="s">
        <v>307</v>
      </c>
      <c r="CP6" s="90">
        <v>0.61599999999999999</v>
      </c>
      <c r="CQ6" s="74" t="s">
        <v>316</v>
      </c>
      <c r="CR6" s="90">
        <v>1.1619999999999999</v>
      </c>
      <c r="CS6" s="65"/>
      <c r="CT6" s="76">
        <v>3</v>
      </c>
      <c r="CU6" s="74" t="s">
        <v>190</v>
      </c>
      <c r="CV6" s="131">
        <v>0.157</v>
      </c>
      <c r="CW6" s="74" t="s">
        <v>317</v>
      </c>
      <c r="CX6" s="131">
        <v>0.157</v>
      </c>
    </row>
    <row r="7" spans="1:102" s="23" customFormat="1" x14ac:dyDescent="0.2">
      <c r="B7" s="36">
        <v>94</v>
      </c>
      <c r="C7" s="73">
        <v>4</v>
      </c>
      <c r="D7" s="74" t="s">
        <v>186</v>
      </c>
      <c r="E7" s="90">
        <v>0.94899999999999995</v>
      </c>
      <c r="F7" s="65"/>
      <c r="G7" s="76"/>
      <c r="H7" s="74" t="s">
        <v>312</v>
      </c>
      <c r="I7" s="131">
        <v>0.437</v>
      </c>
      <c r="K7" s="76">
        <v>4</v>
      </c>
      <c r="L7" s="74" t="s">
        <v>201</v>
      </c>
      <c r="M7" s="90">
        <v>0.84299999999999997</v>
      </c>
      <c r="N7" s="65"/>
      <c r="O7" s="76">
        <v>4</v>
      </c>
      <c r="P7" s="74" t="s">
        <v>190</v>
      </c>
      <c r="Q7" s="131">
        <v>0.157</v>
      </c>
      <c r="S7" s="76">
        <v>4</v>
      </c>
      <c r="T7" s="74" t="s">
        <v>318</v>
      </c>
      <c r="U7" s="90">
        <v>0.94899999999999995</v>
      </c>
      <c r="V7" s="65"/>
      <c r="W7" s="76">
        <v>4</v>
      </c>
      <c r="X7" s="74" t="s">
        <v>302</v>
      </c>
      <c r="Y7" s="131">
        <v>5.3999999999999999E-2</v>
      </c>
      <c r="AA7" s="76">
        <v>4</v>
      </c>
      <c r="AB7" s="74" t="s">
        <v>209</v>
      </c>
      <c r="AC7" s="90">
        <v>0.54300000000000004</v>
      </c>
      <c r="AD7" s="65"/>
      <c r="AE7" s="76">
        <v>4</v>
      </c>
      <c r="AF7" s="74" t="s">
        <v>319</v>
      </c>
      <c r="AG7" s="131">
        <v>0.35399999999999998</v>
      </c>
      <c r="AI7" s="76">
        <v>4</v>
      </c>
      <c r="AJ7" s="74" t="s">
        <v>211</v>
      </c>
      <c r="AK7" s="90">
        <v>0.35399999999999998</v>
      </c>
      <c r="AL7" s="65"/>
      <c r="AM7" s="76">
        <v>4</v>
      </c>
      <c r="AN7" s="74" t="s">
        <v>192</v>
      </c>
      <c r="AO7" s="131">
        <v>0.22500000000000001</v>
      </c>
      <c r="AQ7" s="76">
        <v>4</v>
      </c>
      <c r="AR7" s="74" t="s">
        <v>195</v>
      </c>
      <c r="AS7" s="90">
        <v>0.59</v>
      </c>
      <c r="AT7" s="74" t="s">
        <v>297</v>
      </c>
      <c r="AU7" s="90">
        <v>0.59</v>
      </c>
      <c r="AV7" s="65"/>
      <c r="AW7" s="76">
        <v>4</v>
      </c>
      <c r="AX7" s="74" t="s">
        <v>189</v>
      </c>
      <c r="AY7" s="131">
        <v>0.28299999999999997</v>
      </c>
      <c r="AZ7" s="74" t="s">
        <v>320</v>
      </c>
      <c r="BA7" s="131">
        <v>0.107</v>
      </c>
      <c r="BC7" s="76">
        <v>4</v>
      </c>
      <c r="BD7" s="74" t="s">
        <v>186</v>
      </c>
      <c r="BE7" s="90">
        <v>0.94899999999999995</v>
      </c>
      <c r="BF7" s="74" t="s">
        <v>321</v>
      </c>
      <c r="BG7" s="90">
        <v>0.59299999999999997</v>
      </c>
      <c r="BH7" s="65"/>
      <c r="BI7" s="76">
        <v>4</v>
      </c>
      <c r="BJ7" s="74" t="s">
        <v>322</v>
      </c>
      <c r="BK7" s="131">
        <v>8.5999999999999993E-2</v>
      </c>
      <c r="BL7" s="74" t="s">
        <v>187</v>
      </c>
      <c r="BM7" s="131">
        <v>0.182</v>
      </c>
      <c r="BP7" s="76">
        <v>4</v>
      </c>
      <c r="BQ7" s="74" t="s">
        <v>195</v>
      </c>
      <c r="BR7" s="90">
        <v>0.59</v>
      </c>
      <c r="BS7" s="74" t="s">
        <v>323</v>
      </c>
      <c r="BT7" s="90">
        <v>1.103</v>
      </c>
      <c r="BU7" s="65"/>
      <c r="BV7" s="76">
        <v>4</v>
      </c>
      <c r="BW7" s="74" t="s">
        <v>324</v>
      </c>
      <c r="BX7" s="131">
        <v>3.9E-2</v>
      </c>
      <c r="BY7" s="74" t="s">
        <v>189</v>
      </c>
      <c r="BZ7" s="131">
        <v>0.28299999999999997</v>
      </c>
      <c r="CB7" s="76">
        <v>4</v>
      </c>
      <c r="CC7" s="74" t="s">
        <v>194</v>
      </c>
      <c r="CD7" s="90">
        <v>1.103</v>
      </c>
      <c r="CE7" s="74" t="s">
        <v>209</v>
      </c>
      <c r="CF7" s="90">
        <v>0.54300000000000004</v>
      </c>
      <c r="CG7" s="65"/>
      <c r="CH7" s="76">
        <v>4</v>
      </c>
      <c r="CI7" s="74" t="s">
        <v>231</v>
      </c>
      <c r="CJ7" s="131">
        <v>0.107</v>
      </c>
      <c r="CK7" s="74" t="s">
        <v>197</v>
      </c>
      <c r="CL7" s="131">
        <v>0.125</v>
      </c>
      <c r="CN7" s="76">
        <v>4</v>
      </c>
      <c r="CO7" s="74" t="s">
        <v>325</v>
      </c>
      <c r="CP7" s="90">
        <v>1.028</v>
      </c>
      <c r="CQ7" s="74" t="s">
        <v>323</v>
      </c>
      <c r="CR7" s="90">
        <v>1.103</v>
      </c>
      <c r="CS7" s="65"/>
      <c r="CT7" s="76">
        <v>4</v>
      </c>
      <c r="CU7" s="74" t="s">
        <v>300</v>
      </c>
      <c r="CV7" s="131">
        <v>0.157</v>
      </c>
      <c r="CW7" s="74" t="s">
        <v>231</v>
      </c>
      <c r="CX7" s="131">
        <v>0.107</v>
      </c>
    </row>
    <row r="8" spans="1:102" s="23" customFormat="1" ht="16.5" x14ac:dyDescent="0.2">
      <c r="A8" s="110" t="s">
        <v>153</v>
      </c>
      <c r="B8" s="111">
        <v>95</v>
      </c>
      <c r="C8" s="73">
        <v>5</v>
      </c>
      <c r="D8" s="74" t="s">
        <v>217</v>
      </c>
      <c r="E8" s="90">
        <v>1.1619999999999999</v>
      </c>
      <c r="F8" s="65"/>
      <c r="G8" s="76"/>
      <c r="H8" s="74" t="s">
        <v>321</v>
      </c>
      <c r="I8" s="131">
        <v>0.59299999999999997</v>
      </c>
      <c r="K8" s="76">
        <v>5</v>
      </c>
      <c r="L8" s="74" t="s">
        <v>326</v>
      </c>
      <c r="M8" s="90">
        <v>0.73099999999999998</v>
      </c>
      <c r="N8" s="65"/>
      <c r="O8" s="76">
        <v>5</v>
      </c>
      <c r="P8" s="74" t="s">
        <v>327</v>
      </c>
      <c r="Q8" s="131">
        <v>8.4000000000000005E-2</v>
      </c>
      <c r="S8" s="76">
        <v>5</v>
      </c>
      <c r="T8" s="74" t="s">
        <v>328</v>
      </c>
      <c r="U8" s="90">
        <v>0.94899999999999995</v>
      </c>
      <c r="V8" s="65"/>
      <c r="W8" s="76">
        <v>5</v>
      </c>
      <c r="X8" s="74" t="s">
        <v>329</v>
      </c>
      <c r="Y8" s="131">
        <v>6.8000000000000005E-2</v>
      </c>
      <c r="AA8" s="76">
        <v>5</v>
      </c>
      <c r="AB8" s="74" t="s">
        <v>315</v>
      </c>
      <c r="AC8" s="90">
        <v>0.54300000000000004</v>
      </c>
      <c r="AD8" s="65"/>
      <c r="AE8" s="76">
        <v>5</v>
      </c>
      <c r="AF8" s="74" t="s">
        <v>330</v>
      </c>
      <c r="AG8" s="131">
        <v>0.22500000000000001</v>
      </c>
      <c r="AI8" s="76">
        <v>5</v>
      </c>
      <c r="AJ8" s="74" t="s">
        <v>331</v>
      </c>
      <c r="AK8" s="90">
        <v>0.73099999999999998</v>
      </c>
      <c r="AL8" s="65"/>
      <c r="AM8" s="76">
        <v>5</v>
      </c>
      <c r="AN8" s="74" t="s">
        <v>332</v>
      </c>
      <c r="AO8" s="131">
        <v>5.3999999999999999E-2</v>
      </c>
      <c r="AQ8" s="76">
        <v>5</v>
      </c>
      <c r="AR8" s="74" t="s">
        <v>333</v>
      </c>
      <c r="AS8" s="90">
        <v>0.61599999999999999</v>
      </c>
      <c r="AT8" s="74" t="s">
        <v>297</v>
      </c>
      <c r="AU8" s="90">
        <v>0.59</v>
      </c>
      <c r="AV8" s="65"/>
      <c r="AW8" s="76">
        <v>5</v>
      </c>
      <c r="AX8" s="74" t="s">
        <v>189</v>
      </c>
      <c r="AY8" s="131">
        <v>0.28299999999999997</v>
      </c>
      <c r="AZ8" s="74" t="s">
        <v>220</v>
      </c>
      <c r="BA8" s="131">
        <v>0.17799999999999999</v>
      </c>
      <c r="BC8" s="76">
        <v>5</v>
      </c>
      <c r="BD8" s="74" t="s">
        <v>312</v>
      </c>
      <c r="BE8" s="90">
        <v>0.437</v>
      </c>
      <c r="BF8" s="74" t="s">
        <v>304</v>
      </c>
      <c r="BG8" s="90">
        <v>0.71499999999999997</v>
      </c>
      <c r="BH8" s="65"/>
      <c r="BI8" s="76">
        <v>5</v>
      </c>
      <c r="BJ8" s="74" t="s">
        <v>202</v>
      </c>
      <c r="BK8" s="131">
        <v>0.30599999999999999</v>
      </c>
      <c r="BL8" s="74" t="s">
        <v>204</v>
      </c>
      <c r="BM8" s="131">
        <v>0.22500000000000001</v>
      </c>
      <c r="BP8" s="76">
        <v>5</v>
      </c>
      <c r="BQ8" s="74" t="s">
        <v>209</v>
      </c>
      <c r="BR8" s="90">
        <v>0.54300000000000004</v>
      </c>
      <c r="BS8" s="74" t="s">
        <v>186</v>
      </c>
      <c r="BT8" s="90">
        <v>0.94899999999999995</v>
      </c>
      <c r="BU8" s="65"/>
      <c r="BV8" s="76">
        <v>5</v>
      </c>
      <c r="BW8" s="74" t="s">
        <v>305</v>
      </c>
      <c r="BX8" s="131">
        <v>6.8000000000000005E-2</v>
      </c>
      <c r="BY8" s="74" t="s">
        <v>191</v>
      </c>
      <c r="BZ8" s="131">
        <v>9.9000000000000005E-2</v>
      </c>
      <c r="CB8" s="76">
        <v>5</v>
      </c>
      <c r="CC8" s="74" t="s">
        <v>209</v>
      </c>
      <c r="CD8" s="90">
        <v>0.54300000000000004</v>
      </c>
      <c r="CE8" s="74" t="s">
        <v>334</v>
      </c>
      <c r="CF8" s="90">
        <v>0.59299999999999997</v>
      </c>
      <c r="CG8" s="65"/>
      <c r="CH8" s="76">
        <v>5</v>
      </c>
      <c r="CI8" s="74" t="s">
        <v>202</v>
      </c>
      <c r="CJ8" s="131">
        <v>0.30599999999999999</v>
      </c>
      <c r="CK8" s="74" t="s">
        <v>231</v>
      </c>
      <c r="CL8" s="131">
        <v>0.107</v>
      </c>
      <c r="CN8" s="76">
        <v>5</v>
      </c>
      <c r="CO8" s="74" t="s">
        <v>235</v>
      </c>
      <c r="CP8" s="90">
        <v>0.78100000000000003</v>
      </c>
      <c r="CQ8" s="74" t="s">
        <v>235</v>
      </c>
      <c r="CR8" s="90">
        <v>0.78100000000000003</v>
      </c>
      <c r="CS8" s="65"/>
      <c r="CT8" s="76">
        <v>5</v>
      </c>
      <c r="CU8" s="74" t="s">
        <v>296</v>
      </c>
      <c r="CV8" s="131">
        <v>0.22500000000000001</v>
      </c>
      <c r="CW8" s="74" t="s">
        <v>190</v>
      </c>
      <c r="CX8" s="131">
        <v>0.157</v>
      </c>
    </row>
    <row r="9" spans="1:102" s="23" customFormat="1" ht="16.5" x14ac:dyDescent="0.2">
      <c r="A9" s="110" t="s">
        <v>153</v>
      </c>
      <c r="B9" s="111">
        <v>90</v>
      </c>
      <c r="C9" s="73">
        <v>6</v>
      </c>
      <c r="D9" s="74" t="s">
        <v>186</v>
      </c>
      <c r="E9" s="90">
        <v>0.94899999999999995</v>
      </c>
      <c r="F9" s="65"/>
      <c r="G9" s="76"/>
      <c r="H9" s="74" t="s">
        <v>311</v>
      </c>
      <c r="I9" s="131">
        <v>0.83099999999999996</v>
      </c>
      <c r="K9" s="76">
        <v>6</v>
      </c>
      <c r="L9" s="74" t="s">
        <v>201</v>
      </c>
      <c r="M9" s="90">
        <v>0.84299999999999997</v>
      </c>
      <c r="N9" s="65"/>
      <c r="O9" s="76">
        <v>6</v>
      </c>
      <c r="P9" s="74" t="s">
        <v>335</v>
      </c>
      <c r="Q9" s="131">
        <v>0.125</v>
      </c>
      <c r="S9" s="76">
        <v>6</v>
      </c>
      <c r="T9" s="74" t="s">
        <v>217</v>
      </c>
      <c r="U9" s="90">
        <v>1.1619999999999999</v>
      </c>
      <c r="V9" s="65"/>
      <c r="W9" s="76">
        <v>6</v>
      </c>
      <c r="X9" s="74" t="s">
        <v>220</v>
      </c>
      <c r="Y9" s="131">
        <v>0.17799999999999999</v>
      </c>
      <c r="AA9" s="76">
        <v>6</v>
      </c>
      <c r="AB9" s="74" t="s">
        <v>304</v>
      </c>
      <c r="AC9" s="90">
        <v>0.71499999999999997</v>
      </c>
      <c r="AD9" s="65"/>
      <c r="AE9" s="76">
        <v>6</v>
      </c>
      <c r="AF9" s="74" t="s">
        <v>192</v>
      </c>
      <c r="AG9" s="131">
        <v>0.22500000000000001</v>
      </c>
      <c r="AI9" s="76">
        <v>6</v>
      </c>
      <c r="AJ9" s="74" t="s">
        <v>318</v>
      </c>
      <c r="AK9" s="90">
        <v>0.94899999999999995</v>
      </c>
      <c r="AL9" s="65"/>
      <c r="AM9" s="76">
        <v>6</v>
      </c>
      <c r="AN9" s="74" t="s">
        <v>336</v>
      </c>
      <c r="AO9" s="131">
        <v>0.221</v>
      </c>
      <c r="AQ9" s="76">
        <v>6</v>
      </c>
      <c r="AR9" s="74" t="s">
        <v>321</v>
      </c>
      <c r="AS9" s="90">
        <v>0.59299999999999997</v>
      </c>
      <c r="AT9" s="74" t="s">
        <v>185</v>
      </c>
      <c r="AU9" s="90">
        <v>0.83099999999999996</v>
      </c>
      <c r="AV9" s="65"/>
      <c r="AW9" s="76">
        <v>6</v>
      </c>
      <c r="AX9" s="74" t="s">
        <v>222</v>
      </c>
      <c r="AY9" s="131">
        <v>0.32600000000000001</v>
      </c>
      <c r="AZ9" s="74" t="s">
        <v>189</v>
      </c>
      <c r="BA9" s="131">
        <v>0.28299999999999997</v>
      </c>
      <c r="BC9" s="76">
        <v>6</v>
      </c>
      <c r="BD9" s="74" t="s">
        <v>215</v>
      </c>
      <c r="BE9" s="90">
        <v>1.028</v>
      </c>
      <c r="BF9" s="74" t="s">
        <v>215</v>
      </c>
      <c r="BG9" s="90">
        <v>1.028</v>
      </c>
      <c r="BH9" s="65"/>
      <c r="BI9" s="76">
        <v>6</v>
      </c>
      <c r="BJ9" s="74" t="s">
        <v>189</v>
      </c>
      <c r="BK9" s="131">
        <v>0.28299999999999997</v>
      </c>
      <c r="BL9" s="74" t="s">
        <v>337</v>
      </c>
      <c r="BM9" s="131">
        <v>0.22500000000000001</v>
      </c>
      <c r="BP9" s="76">
        <v>6</v>
      </c>
      <c r="BQ9" s="74" t="s">
        <v>194</v>
      </c>
      <c r="BR9" s="90">
        <v>1.103</v>
      </c>
      <c r="BS9" s="74" t="s">
        <v>299</v>
      </c>
      <c r="BT9" s="90">
        <v>0.77400000000000002</v>
      </c>
      <c r="BU9" s="65"/>
      <c r="BV9" s="76">
        <v>6</v>
      </c>
      <c r="BW9" s="74" t="s">
        <v>305</v>
      </c>
      <c r="BX9" s="131">
        <v>6.8000000000000005E-2</v>
      </c>
      <c r="BY9" s="74" t="s">
        <v>187</v>
      </c>
      <c r="BZ9" s="131">
        <v>0.182</v>
      </c>
      <c r="CB9" s="76">
        <v>6</v>
      </c>
      <c r="CC9" s="74" t="s">
        <v>297</v>
      </c>
      <c r="CD9" s="90">
        <v>0.59</v>
      </c>
      <c r="CE9" s="74" t="s">
        <v>338</v>
      </c>
      <c r="CF9" s="90">
        <v>1.0229999999999999</v>
      </c>
      <c r="CG9" s="65"/>
      <c r="CH9" s="76">
        <v>6</v>
      </c>
      <c r="CI9" s="74" t="s">
        <v>189</v>
      </c>
      <c r="CJ9" s="131">
        <v>0.28299999999999997</v>
      </c>
      <c r="CK9" s="74" t="s">
        <v>336</v>
      </c>
      <c r="CL9" s="131">
        <v>0.221</v>
      </c>
      <c r="CN9" s="76">
        <v>6</v>
      </c>
      <c r="CO9" s="74" t="s">
        <v>304</v>
      </c>
      <c r="CP9" s="90">
        <v>0.71499999999999997</v>
      </c>
      <c r="CQ9" s="74" t="s">
        <v>194</v>
      </c>
      <c r="CR9" s="90">
        <v>1.103</v>
      </c>
      <c r="CS9" s="65"/>
      <c r="CT9" s="76">
        <v>6</v>
      </c>
      <c r="CU9" s="74" t="s">
        <v>339</v>
      </c>
      <c r="CV9" s="131">
        <v>0.28299999999999997</v>
      </c>
      <c r="CW9" s="74" t="s">
        <v>206</v>
      </c>
      <c r="CX9" s="131">
        <v>0.221</v>
      </c>
    </row>
    <row r="10" spans="1:102" s="23" customFormat="1" x14ac:dyDescent="0.2">
      <c r="B10" s="36">
        <v>1</v>
      </c>
      <c r="C10" s="73">
        <v>7</v>
      </c>
      <c r="D10" s="74" t="s">
        <v>328</v>
      </c>
      <c r="E10" s="90">
        <v>0.94899999999999995</v>
      </c>
      <c r="F10" s="65"/>
      <c r="G10" s="76"/>
      <c r="H10" s="74" t="s">
        <v>208</v>
      </c>
      <c r="I10" s="131">
        <v>0.77400000000000002</v>
      </c>
      <c r="K10" s="76">
        <v>7</v>
      </c>
      <c r="L10" s="74" t="s">
        <v>311</v>
      </c>
      <c r="M10" s="90">
        <v>0.83099999999999996</v>
      </c>
      <c r="N10" s="65"/>
      <c r="O10" s="76">
        <v>7</v>
      </c>
      <c r="P10" s="74" t="s">
        <v>330</v>
      </c>
      <c r="Q10" s="131">
        <v>0.22500000000000001</v>
      </c>
      <c r="S10" s="76">
        <v>7</v>
      </c>
      <c r="T10" s="74" t="s">
        <v>307</v>
      </c>
      <c r="U10" s="90">
        <v>0.61599999999999999</v>
      </c>
      <c r="V10" s="65"/>
      <c r="W10" s="76">
        <v>7</v>
      </c>
      <c r="X10" s="74" t="s">
        <v>192</v>
      </c>
      <c r="Y10" s="131">
        <v>0.22500000000000001</v>
      </c>
      <c r="AA10" s="76">
        <v>7</v>
      </c>
      <c r="AB10" s="74" t="s">
        <v>331</v>
      </c>
      <c r="AC10" s="90">
        <v>0.73099999999999998</v>
      </c>
      <c r="AD10" s="65"/>
      <c r="AE10" s="76">
        <v>7</v>
      </c>
      <c r="AF10" s="74" t="s">
        <v>314</v>
      </c>
      <c r="AG10" s="131">
        <v>0.22500000000000001</v>
      </c>
      <c r="AI10" s="76">
        <v>7</v>
      </c>
      <c r="AJ10" s="74" t="s">
        <v>195</v>
      </c>
      <c r="AK10" s="90">
        <v>0.59</v>
      </c>
      <c r="AL10" s="65"/>
      <c r="AM10" s="76">
        <v>7</v>
      </c>
      <c r="AN10" s="74" t="s">
        <v>197</v>
      </c>
      <c r="AO10" s="131">
        <v>0.125</v>
      </c>
      <c r="AQ10" s="76">
        <v>7</v>
      </c>
      <c r="AR10" s="74" t="s">
        <v>340</v>
      </c>
      <c r="AS10" s="90">
        <v>0.61599999999999999</v>
      </c>
      <c r="AT10" s="74" t="s">
        <v>307</v>
      </c>
      <c r="AU10" s="90">
        <v>0.61599999999999999</v>
      </c>
      <c r="AV10" s="65"/>
      <c r="AW10" s="76">
        <v>7</v>
      </c>
      <c r="AX10" s="74" t="s">
        <v>190</v>
      </c>
      <c r="AY10" s="131">
        <v>0.157</v>
      </c>
      <c r="AZ10" s="74" t="s">
        <v>341</v>
      </c>
      <c r="BA10" s="131">
        <v>0.40600000000000003</v>
      </c>
      <c r="BC10" s="76">
        <v>7</v>
      </c>
      <c r="BD10" s="74" t="s">
        <v>334</v>
      </c>
      <c r="BE10" s="90">
        <v>0.59299999999999997</v>
      </c>
      <c r="BF10" s="74" t="s">
        <v>342</v>
      </c>
      <c r="BG10" s="90">
        <v>0.59</v>
      </c>
      <c r="BH10" s="65"/>
      <c r="BI10" s="76">
        <v>7</v>
      </c>
      <c r="BJ10" s="74" t="s">
        <v>341</v>
      </c>
      <c r="BK10" s="131">
        <v>0.40600000000000003</v>
      </c>
      <c r="BL10" s="74" t="s">
        <v>203</v>
      </c>
      <c r="BM10" s="131">
        <v>0.40600000000000003</v>
      </c>
      <c r="BP10" s="76">
        <v>7</v>
      </c>
      <c r="BQ10" s="74" t="s">
        <v>307</v>
      </c>
      <c r="BR10" s="90">
        <v>0.61599999999999999</v>
      </c>
      <c r="BS10" s="74" t="s">
        <v>208</v>
      </c>
      <c r="BT10" s="90">
        <v>0.77400000000000002</v>
      </c>
      <c r="BU10" s="65"/>
      <c r="BV10" s="76">
        <v>7</v>
      </c>
      <c r="BW10" s="74" t="s">
        <v>343</v>
      </c>
      <c r="BX10" s="131">
        <v>0.182</v>
      </c>
      <c r="BY10" s="74" t="s">
        <v>344</v>
      </c>
      <c r="BZ10" s="131">
        <v>0.28299999999999997</v>
      </c>
      <c r="CB10" s="76">
        <v>7</v>
      </c>
      <c r="CC10" s="74" t="s">
        <v>215</v>
      </c>
      <c r="CD10" s="90">
        <v>1.028</v>
      </c>
      <c r="CE10" s="74" t="s">
        <v>321</v>
      </c>
      <c r="CF10" s="90">
        <v>0.59299999999999997</v>
      </c>
      <c r="CG10" s="65"/>
      <c r="CH10" s="76">
        <v>7</v>
      </c>
      <c r="CI10" s="74" t="s">
        <v>345</v>
      </c>
      <c r="CJ10" s="131">
        <v>0.26600000000000001</v>
      </c>
      <c r="CK10" s="74" t="s">
        <v>189</v>
      </c>
      <c r="CL10" s="131">
        <v>0.28299999999999997</v>
      </c>
      <c r="CN10" s="76">
        <v>7</v>
      </c>
      <c r="CO10" s="74" t="s">
        <v>217</v>
      </c>
      <c r="CP10" s="90">
        <v>1.1619999999999999</v>
      </c>
      <c r="CQ10" s="74" t="s">
        <v>319</v>
      </c>
      <c r="CR10" s="90">
        <v>0.35399999999999998</v>
      </c>
      <c r="CS10" s="65"/>
      <c r="CT10" s="76">
        <v>7</v>
      </c>
      <c r="CU10" s="74" t="s">
        <v>190</v>
      </c>
      <c r="CV10" s="131">
        <v>0.157</v>
      </c>
      <c r="CW10" s="74" t="s">
        <v>206</v>
      </c>
      <c r="CX10" s="131">
        <v>0.221</v>
      </c>
    </row>
    <row r="11" spans="1:102" s="23" customFormat="1" x14ac:dyDescent="0.2">
      <c r="B11" s="36">
        <v>2</v>
      </c>
      <c r="C11" s="73">
        <v>8</v>
      </c>
      <c r="D11" s="78" t="s">
        <v>346</v>
      </c>
      <c r="E11" s="90">
        <v>1.0229999999999999</v>
      </c>
      <c r="F11" s="65"/>
      <c r="G11" s="76"/>
      <c r="H11" s="74" t="s">
        <v>215</v>
      </c>
      <c r="I11" s="131">
        <v>1.028</v>
      </c>
      <c r="K11" s="76">
        <v>8</v>
      </c>
      <c r="L11" s="78" t="s">
        <v>215</v>
      </c>
      <c r="M11" s="90">
        <v>1.028</v>
      </c>
      <c r="N11" s="65"/>
      <c r="O11" s="76">
        <v>8</v>
      </c>
      <c r="P11" s="74" t="s">
        <v>197</v>
      </c>
      <c r="Q11" s="131">
        <v>0.125</v>
      </c>
      <c r="S11" s="76">
        <v>8</v>
      </c>
      <c r="T11" s="78" t="s">
        <v>325</v>
      </c>
      <c r="U11" s="90">
        <v>1.028</v>
      </c>
      <c r="V11" s="65"/>
      <c r="W11" s="76">
        <v>8</v>
      </c>
      <c r="X11" s="74" t="s">
        <v>192</v>
      </c>
      <c r="Y11" s="131">
        <v>0.22500000000000001</v>
      </c>
      <c r="AA11" s="76">
        <v>8</v>
      </c>
      <c r="AB11" s="78" t="s">
        <v>213</v>
      </c>
      <c r="AC11" s="90">
        <v>0.85099999999999998</v>
      </c>
      <c r="AD11" s="65"/>
      <c r="AE11" s="76">
        <v>8</v>
      </c>
      <c r="AF11" s="74" t="s">
        <v>204</v>
      </c>
      <c r="AG11" s="131">
        <v>0.22500000000000001</v>
      </c>
      <c r="AI11" s="76">
        <v>8</v>
      </c>
      <c r="AJ11" s="78" t="s">
        <v>347</v>
      </c>
      <c r="AK11" s="90">
        <v>0.83299999999999996</v>
      </c>
      <c r="AL11" s="65"/>
      <c r="AM11" s="76">
        <v>8</v>
      </c>
      <c r="AN11" s="74" t="s">
        <v>191</v>
      </c>
      <c r="AO11" s="131">
        <v>9.9000000000000005E-2</v>
      </c>
      <c r="AQ11" s="76">
        <v>8</v>
      </c>
      <c r="AR11" s="78" t="s">
        <v>201</v>
      </c>
      <c r="AS11" s="90">
        <v>0.84299999999999997</v>
      </c>
      <c r="AT11" s="78" t="s">
        <v>213</v>
      </c>
      <c r="AU11" s="90">
        <v>0.85099999999999998</v>
      </c>
      <c r="AV11" s="65"/>
      <c r="AW11" s="76">
        <v>8</v>
      </c>
      <c r="AX11" s="74" t="s">
        <v>202</v>
      </c>
      <c r="AY11" s="131">
        <v>0.30599999999999999</v>
      </c>
      <c r="AZ11" s="74" t="s">
        <v>197</v>
      </c>
      <c r="BA11" s="131">
        <v>0.125</v>
      </c>
      <c r="BC11" s="76">
        <v>8</v>
      </c>
      <c r="BD11" s="78" t="s">
        <v>348</v>
      </c>
      <c r="BE11" s="90">
        <v>0.51800000000000002</v>
      </c>
      <c r="BF11" s="78" t="s">
        <v>201</v>
      </c>
      <c r="BG11" s="90">
        <v>0.84299999999999997</v>
      </c>
      <c r="BH11" s="65"/>
      <c r="BI11" s="76">
        <v>8</v>
      </c>
      <c r="BJ11" s="74" t="s">
        <v>204</v>
      </c>
      <c r="BK11" s="131">
        <v>0.22500000000000001</v>
      </c>
      <c r="BL11" s="74" t="s">
        <v>189</v>
      </c>
      <c r="BM11" s="131">
        <v>0.28299999999999997</v>
      </c>
      <c r="BP11" s="76">
        <v>8</v>
      </c>
      <c r="BQ11" s="78" t="s">
        <v>328</v>
      </c>
      <c r="BR11" s="90">
        <v>0.94899999999999995</v>
      </c>
      <c r="BS11" s="78" t="s">
        <v>349</v>
      </c>
      <c r="BT11" s="90">
        <v>0.68400000000000005</v>
      </c>
      <c r="BU11" s="65"/>
      <c r="BV11" s="76">
        <v>8</v>
      </c>
      <c r="BW11" s="74" t="s">
        <v>296</v>
      </c>
      <c r="BX11" s="131">
        <v>0.22500000000000001</v>
      </c>
      <c r="BY11" s="74" t="s">
        <v>350</v>
      </c>
      <c r="BZ11" s="131">
        <v>6.9000000000000006E-2</v>
      </c>
      <c r="CB11" s="76">
        <v>8</v>
      </c>
      <c r="CC11" s="78" t="s">
        <v>215</v>
      </c>
      <c r="CD11" s="90">
        <v>1.028</v>
      </c>
      <c r="CE11" s="78" t="s">
        <v>346</v>
      </c>
      <c r="CF11" s="90">
        <v>1.0229999999999999</v>
      </c>
      <c r="CG11" s="65"/>
      <c r="CH11" s="76">
        <v>8</v>
      </c>
      <c r="CI11" s="74" t="s">
        <v>190</v>
      </c>
      <c r="CJ11" s="131">
        <v>0.157</v>
      </c>
      <c r="CK11" s="74" t="s">
        <v>204</v>
      </c>
      <c r="CL11" s="131">
        <v>0.22500000000000001</v>
      </c>
      <c r="CN11" s="76">
        <v>8</v>
      </c>
      <c r="CO11" s="78" t="s">
        <v>195</v>
      </c>
      <c r="CP11" s="90">
        <v>0.59</v>
      </c>
      <c r="CQ11" s="78" t="s">
        <v>186</v>
      </c>
      <c r="CR11" s="90">
        <v>0.94899999999999995</v>
      </c>
      <c r="CS11" s="65"/>
      <c r="CT11" s="76">
        <v>8</v>
      </c>
      <c r="CU11" s="74" t="s">
        <v>189</v>
      </c>
      <c r="CV11" s="131">
        <v>0.28299999999999997</v>
      </c>
      <c r="CW11" s="74" t="s">
        <v>344</v>
      </c>
      <c r="CX11" s="131">
        <v>0.28299999999999997</v>
      </c>
    </row>
    <row r="12" spans="1:102" s="23" customFormat="1" x14ac:dyDescent="0.2">
      <c r="B12" s="36">
        <v>3</v>
      </c>
      <c r="C12" s="73">
        <v>9</v>
      </c>
      <c r="D12" s="74" t="s">
        <v>331</v>
      </c>
      <c r="E12" s="90">
        <v>0.73099999999999998</v>
      </c>
      <c r="F12" s="65"/>
      <c r="G12" s="76"/>
      <c r="H12" s="74" t="s">
        <v>328</v>
      </c>
      <c r="I12" s="131">
        <v>0.94899999999999995</v>
      </c>
      <c r="K12" s="76">
        <v>9</v>
      </c>
      <c r="L12" s="74" t="s">
        <v>312</v>
      </c>
      <c r="M12" s="90">
        <v>0.437</v>
      </c>
      <c r="N12" s="65"/>
      <c r="O12" s="76">
        <v>9</v>
      </c>
      <c r="P12" s="74" t="s">
        <v>351</v>
      </c>
      <c r="Q12" s="131">
        <v>0.32600000000000001</v>
      </c>
      <c r="S12" s="76">
        <v>9</v>
      </c>
      <c r="T12" s="74" t="s">
        <v>209</v>
      </c>
      <c r="U12" s="90">
        <v>0.54300000000000004</v>
      </c>
      <c r="V12" s="65"/>
      <c r="W12" s="76">
        <v>9</v>
      </c>
      <c r="X12" s="74" t="s">
        <v>189</v>
      </c>
      <c r="Y12" s="131">
        <v>0.28299999999999997</v>
      </c>
      <c r="AA12" s="76">
        <v>9</v>
      </c>
      <c r="AB12" s="74" t="s">
        <v>215</v>
      </c>
      <c r="AC12" s="90">
        <v>1.028</v>
      </c>
      <c r="AD12" s="65"/>
      <c r="AE12" s="76">
        <v>9</v>
      </c>
      <c r="AF12" s="74" t="s">
        <v>189</v>
      </c>
      <c r="AG12" s="131">
        <v>0.28299999999999997</v>
      </c>
      <c r="AI12" s="76">
        <v>9</v>
      </c>
      <c r="AJ12" s="74" t="s">
        <v>312</v>
      </c>
      <c r="AK12" s="90">
        <v>0.437</v>
      </c>
      <c r="AL12" s="65"/>
      <c r="AM12" s="76">
        <v>9</v>
      </c>
      <c r="AN12" s="74" t="s">
        <v>352</v>
      </c>
      <c r="AO12" s="131">
        <v>0.377</v>
      </c>
      <c r="AQ12" s="76">
        <v>9</v>
      </c>
      <c r="AR12" s="74" t="s">
        <v>215</v>
      </c>
      <c r="AS12" s="90">
        <v>1.028</v>
      </c>
      <c r="AT12" s="74" t="s">
        <v>299</v>
      </c>
      <c r="AU12" s="90">
        <v>0.77400000000000002</v>
      </c>
      <c r="AV12" s="65"/>
      <c r="AW12" s="76">
        <v>9</v>
      </c>
      <c r="AX12" s="74" t="s">
        <v>203</v>
      </c>
      <c r="AY12" s="131">
        <v>0.40600000000000003</v>
      </c>
      <c r="AZ12" s="74" t="s">
        <v>216</v>
      </c>
      <c r="BA12" s="131">
        <v>8.5999999999999993E-2</v>
      </c>
      <c r="BC12" s="76">
        <v>9</v>
      </c>
      <c r="BD12" s="74" t="s">
        <v>326</v>
      </c>
      <c r="BE12" s="90">
        <v>0.73099999999999998</v>
      </c>
      <c r="BF12" s="74" t="s">
        <v>328</v>
      </c>
      <c r="BG12" s="90">
        <v>0.94899999999999995</v>
      </c>
      <c r="BH12" s="65"/>
      <c r="BI12" s="76">
        <v>9</v>
      </c>
      <c r="BJ12" s="74" t="s">
        <v>189</v>
      </c>
      <c r="BK12" s="131">
        <v>0.28299999999999997</v>
      </c>
      <c r="BL12" s="74" t="s">
        <v>189</v>
      </c>
      <c r="BM12" s="131">
        <v>0.28299999999999997</v>
      </c>
      <c r="BP12" s="76">
        <v>9</v>
      </c>
      <c r="BQ12" s="74" t="s">
        <v>323</v>
      </c>
      <c r="BR12" s="90">
        <v>1.103</v>
      </c>
      <c r="BS12" s="74" t="s">
        <v>353</v>
      </c>
      <c r="BT12" s="90">
        <v>0.47399999999999998</v>
      </c>
      <c r="BU12" s="65"/>
      <c r="BV12" s="76">
        <v>9</v>
      </c>
      <c r="BW12" s="74" t="s">
        <v>190</v>
      </c>
      <c r="BX12" s="131">
        <v>0.157</v>
      </c>
      <c r="BY12" s="74" t="s">
        <v>339</v>
      </c>
      <c r="BZ12" s="131">
        <v>0.28299999999999997</v>
      </c>
      <c r="CB12" s="76">
        <v>9</v>
      </c>
      <c r="CC12" s="74" t="s">
        <v>200</v>
      </c>
      <c r="CD12" s="90">
        <v>0.73099999999999998</v>
      </c>
      <c r="CE12" s="74" t="s">
        <v>209</v>
      </c>
      <c r="CF12" s="90">
        <v>0.54300000000000004</v>
      </c>
      <c r="CG12" s="65"/>
      <c r="CH12" s="76">
        <v>9</v>
      </c>
      <c r="CI12" s="74" t="s">
        <v>204</v>
      </c>
      <c r="CJ12" s="131">
        <v>0.22500000000000001</v>
      </c>
      <c r="CK12" s="74" t="s">
        <v>191</v>
      </c>
      <c r="CL12" s="131">
        <v>9.9000000000000005E-2</v>
      </c>
      <c r="CN12" s="76">
        <v>9</v>
      </c>
      <c r="CO12" s="74" t="s">
        <v>194</v>
      </c>
      <c r="CP12" s="90">
        <v>1.103</v>
      </c>
      <c r="CQ12" s="74" t="s">
        <v>186</v>
      </c>
      <c r="CR12" s="90">
        <v>0.94899999999999995</v>
      </c>
      <c r="CS12" s="65"/>
      <c r="CT12" s="76">
        <v>9</v>
      </c>
      <c r="CU12" s="74" t="s">
        <v>220</v>
      </c>
      <c r="CV12" s="131">
        <v>0.17799999999999999</v>
      </c>
      <c r="CW12" s="74" t="s">
        <v>188</v>
      </c>
      <c r="CX12" s="131">
        <v>0.35599999999999998</v>
      </c>
    </row>
    <row r="13" spans="1:102" s="23" customFormat="1" ht="16.5" x14ac:dyDescent="0.2">
      <c r="A13" s="110" t="s">
        <v>153</v>
      </c>
      <c r="B13" s="111">
        <v>5</v>
      </c>
      <c r="C13" s="73">
        <v>11</v>
      </c>
      <c r="D13" s="74" t="s">
        <v>213</v>
      </c>
      <c r="E13" s="90">
        <v>0.85099999999999998</v>
      </c>
      <c r="F13" s="65"/>
      <c r="G13" s="76"/>
      <c r="H13" s="74" t="s">
        <v>194</v>
      </c>
      <c r="I13" s="131">
        <v>1.103</v>
      </c>
      <c r="K13" s="76">
        <v>11</v>
      </c>
      <c r="L13" s="74" t="s">
        <v>208</v>
      </c>
      <c r="M13" s="90">
        <v>0.77400000000000002</v>
      </c>
      <c r="N13" s="65"/>
      <c r="O13" s="76">
        <v>11</v>
      </c>
      <c r="P13" s="74" t="s">
        <v>305</v>
      </c>
      <c r="Q13" s="131">
        <v>6.8000000000000005E-2</v>
      </c>
      <c r="S13" s="76">
        <v>11</v>
      </c>
      <c r="T13" s="74" t="s">
        <v>215</v>
      </c>
      <c r="U13" s="90">
        <v>1.028</v>
      </c>
      <c r="V13" s="65"/>
      <c r="W13" s="76">
        <v>11</v>
      </c>
      <c r="X13" s="74" t="s">
        <v>190</v>
      </c>
      <c r="Y13" s="131">
        <v>0.157</v>
      </c>
      <c r="AA13" s="76">
        <v>11</v>
      </c>
      <c r="AB13" s="74" t="s">
        <v>207</v>
      </c>
      <c r="AC13" s="90">
        <v>1.425</v>
      </c>
      <c r="AD13" s="65"/>
      <c r="AE13" s="76">
        <v>11</v>
      </c>
      <c r="AF13" s="74" t="s">
        <v>339</v>
      </c>
      <c r="AG13" s="131">
        <v>0.28299999999999997</v>
      </c>
      <c r="AI13" s="76">
        <v>11</v>
      </c>
      <c r="AJ13" s="74" t="s">
        <v>299</v>
      </c>
      <c r="AK13" s="90">
        <v>0.77400000000000002</v>
      </c>
      <c r="AL13" s="65"/>
      <c r="AM13" s="76">
        <v>11</v>
      </c>
      <c r="AN13" s="74" t="s">
        <v>203</v>
      </c>
      <c r="AO13" s="131">
        <v>0.40600000000000003</v>
      </c>
      <c r="AQ13" s="76">
        <v>11</v>
      </c>
      <c r="AR13" s="74" t="s">
        <v>303</v>
      </c>
      <c r="AS13" s="90">
        <v>0.437</v>
      </c>
      <c r="AT13" s="74" t="s">
        <v>200</v>
      </c>
      <c r="AU13" s="90">
        <v>0.73099999999999998</v>
      </c>
      <c r="AV13" s="65"/>
      <c r="AW13" s="76">
        <v>11</v>
      </c>
      <c r="AX13" s="74" t="s">
        <v>218</v>
      </c>
      <c r="AY13" s="131">
        <v>0.42</v>
      </c>
      <c r="AZ13" s="74" t="s">
        <v>190</v>
      </c>
      <c r="BA13" s="131">
        <v>0.157</v>
      </c>
      <c r="BC13" s="76">
        <v>11</v>
      </c>
      <c r="BD13" s="74" t="s">
        <v>213</v>
      </c>
      <c r="BE13" s="90">
        <v>0.85099999999999998</v>
      </c>
      <c r="BF13" s="74" t="s">
        <v>323</v>
      </c>
      <c r="BG13" s="90">
        <v>1.103</v>
      </c>
      <c r="BH13" s="65"/>
      <c r="BI13" s="76">
        <v>11</v>
      </c>
      <c r="BJ13" s="74" t="s">
        <v>354</v>
      </c>
      <c r="BK13" s="131">
        <v>0.17799999999999999</v>
      </c>
      <c r="BL13" s="74" t="s">
        <v>203</v>
      </c>
      <c r="BM13" s="131">
        <v>0.40600000000000003</v>
      </c>
      <c r="BP13" s="76">
        <v>11</v>
      </c>
      <c r="BQ13" s="74" t="s">
        <v>195</v>
      </c>
      <c r="BR13" s="90">
        <v>0.59</v>
      </c>
      <c r="BS13" s="74" t="s">
        <v>199</v>
      </c>
      <c r="BT13" s="90">
        <v>0.59299999999999997</v>
      </c>
      <c r="BU13" s="65"/>
      <c r="BV13" s="76">
        <v>11</v>
      </c>
      <c r="BW13" s="74" t="s">
        <v>190</v>
      </c>
      <c r="BX13" s="131">
        <v>0.157</v>
      </c>
      <c r="BY13" s="74" t="s">
        <v>189</v>
      </c>
      <c r="BZ13" s="131">
        <v>0.28299999999999997</v>
      </c>
      <c r="CB13" s="76">
        <v>11</v>
      </c>
      <c r="CC13" s="74" t="s">
        <v>194</v>
      </c>
      <c r="CD13" s="90">
        <v>1.103</v>
      </c>
      <c r="CE13" s="74" t="s">
        <v>208</v>
      </c>
      <c r="CF13" s="90">
        <v>0.77400000000000002</v>
      </c>
      <c r="CG13" s="65"/>
      <c r="CH13" s="76">
        <v>11</v>
      </c>
      <c r="CI13" s="74" t="s">
        <v>192</v>
      </c>
      <c r="CJ13" s="131">
        <v>0.22500000000000001</v>
      </c>
      <c r="CK13" s="74" t="s">
        <v>355</v>
      </c>
      <c r="CL13" s="131">
        <v>8.5999999999999993E-2</v>
      </c>
      <c r="CN13" s="76">
        <v>11</v>
      </c>
      <c r="CO13" s="74" t="s">
        <v>323</v>
      </c>
      <c r="CP13" s="90">
        <v>1.103</v>
      </c>
      <c r="CQ13" s="74" t="s">
        <v>185</v>
      </c>
      <c r="CR13" s="90">
        <v>0.83099999999999996</v>
      </c>
      <c r="CS13" s="65"/>
      <c r="CT13" s="76">
        <v>11</v>
      </c>
      <c r="CU13" s="74" t="s">
        <v>203</v>
      </c>
      <c r="CV13" s="131">
        <v>0.40600000000000003</v>
      </c>
      <c r="CW13" s="74" t="s">
        <v>202</v>
      </c>
      <c r="CX13" s="131">
        <v>0.30599999999999999</v>
      </c>
    </row>
    <row r="14" spans="1:102" s="23" customFormat="1" ht="16.5" x14ac:dyDescent="0.2">
      <c r="A14" s="110" t="s">
        <v>153</v>
      </c>
      <c r="B14" s="111">
        <v>6</v>
      </c>
      <c r="C14" s="73">
        <v>12</v>
      </c>
      <c r="D14" s="74" t="s">
        <v>209</v>
      </c>
      <c r="E14" s="90">
        <v>0.54300000000000004</v>
      </c>
      <c r="F14" s="65"/>
      <c r="G14" s="76"/>
      <c r="H14" s="74" t="s">
        <v>186</v>
      </c>
      <c r="I14" s="131">
        <v>0.94899999999999995</v>
      </c>
      <c r="K14" s="76">
        <v>12</v>
      </c>
      <c r="L14" s="74" t="s">
        <v>209</v>
      </c>
      <c r="M14" s="90">
        <v>0.54300000000000004</v>
      </c>
      <c r="N14" s="65"/>
      <c r="O14" s="76">
        <v>12</v>
      </c>
      <c r="P14" s="74" t="s">
        <v>302</v>
      </c>
      <c r="Q14" s="131">
        <v>5.3999999999999999E-2</v>
      </c>
      <c r="S14" s="76">
        <v>12</v>
      </c>
      <c r="T14" s="74" t="s">
        <v>342</v>
      </c>
      <c r="U14" s="90">
        <v>0.59</v>
      </c>
      <c r="V14" s="65"/>
      <c r="W14" s="76">
        <v>12</v>
      </c>
      <c r="X14" s="74" t="s">
        <v>233</v>
      </c>
      <c r="Y14" s="131">
        <v>0.32600000000000001</v>
      </c>
      <c r="AA14" s="76">
        <v>12</v>
      </c>
      <c r="AB14" s="74" t="s">
        <v>194</v>
      </c>
      <c r="AC14" s="90">
        <v>1.103</v>
      </c>
      <c r="AD14" s="65"/>
      <c r="AE14" s="76">
        <v>12</v>
      </c>
      <c r="AF14" s="74" t="s">
        <v>190</v>
      </c>
      <c r="AG14" s="131">
        <v>0.157</v>
      </c>
      <c r="AI14" s="76">
        <v>12</v>
      </c>
      <c r="AJ14" s="74" t="s">
        <v>213</v>
      </c>
      <c r="AK14" s="90">
        <v>0.85099999999999998</v>
      </c>
      <c r="AL14" s="65"/>
      <c r="AM14" s="76">
        <v>12</v>
      </c>
      <c r="AN14" s="74" t="s">
        <v>335</v>
      </c>
      <c r="AO14" s="131">
        <v>0.125</v>
      </c>
      <c r="AQ14" s="76">
        <v>12</v>
      </c>
      <c r="AR14" s="74" t="s">
        <v>307</v>
      </c>
      <c r="AS14" s="90">
        <v>0.61599999999999999</v>
      </c>
      <c r="AT14" s="74" t="s">
        <v>201</v>
      </c>
      <c r="AU14" s="90">
        <v>0.84299999999999997</v>
      </c>
      <c r="AV14" s="65"/>
      <c r="AW14" s="76">
        <v>12</v>
      </c>
      <c r="AX14" s="74" t="s">
        <v>330</v>
      </c>
      <c r="AY14" s="131">
        <v>0.22500000000000001</v>
      </c>
      <c r="AZ14" s="74" t="s">
        <v>189</v>
      </c>
      <c r="BA14" s="131">
        <v>0.28299999999999997</v>
      </c>
      <c r="BC14" s="76">
        <v>12</v>
      </c>
      <c r="BD14" s="74" t="s">
        <v>199</v>
      </c>
      <c r="BE14" s="90">
        <v>0.59299999999999997</v>
      </c>
      <c r="BF14" s="74" t="s">
        <v>331</v>
      </c>
      <c r="BG14" s="90">
        <v>0.73099999999999998</v>
      </c>
      <c r="BH14" s="65"/>
      <c r="BI14" s="76">
        <v>12</v>
      </c>
      <c r="BJ14" s="74" t="s">
        <v>189</v>
      </c>
      <c r="BK14" s="131">
        <v>0.28299999999999997</v>
      </c>
      <c r="BL14" s="74" t="s">
        <v>339</v>
      </c>
      <c r="BM14" s="131">
        <v>0.28299999999999997</v>
      </c>
      <c r="BP14" s="76">
        <v>12</v>
      </c>
      <c r="BQ14" s="74" t="s">
        <v>346</v>
      </c>
      <c r="BR14" s="90">
        <v>1.0229999999999999</v>
      </c>
      <c r="BS14" s="74" t="s">
        <v>203</v>
      </c>
      <c r="BT14" s="90">
        <v>0.40600000000000003</v>
      </c>
      <c r="BU14" s="65"/>
      <c r="BV14" s="76">
        <v>12</v>
      </c>
      <c r="BW14" s="74" t="s">
        <v>204</v>
      </c>
      <c r="BX14" s="131">
        <v>0.22500000000000001</v>
      </c>
      <c r="BY14" s="74" t="s">
        <v>204</v>
      </c>
      <c r="BZ14" s="131">
        <v>0.22500000000000001</v>
      </c>
      <c r="CB14" s="76">
        <v>12</v>
      </c>
      <c r="CC14" s="74" t="s">
        <v>356</v>
      </c>
      <c r="CD14" s="90">
        <v>1.103</v>
      </c>
      <c r="CE14" s="74" t="s">
        <v>299</v>
      </c>
      <c r="CF14" s="90">
        <v>0.77400000000000002</v>
      </c>
      <c r="CG14" s="65"/>
      <c r="CH14" s="76">
        <v>12</v>
      </c>
      <c r="CI14" s="74" t="s">
        <v>198</v>
      </c>
      <c r="CJ14" s="131">
        <v>0.125</v>
      </c>
      <c r="CK14" s="74" t="s">
        <v>357</v>
      </c>
      <c r="CL14" s="131">
        <v>0.35599999999999998</v>
      </c>
      <c r="CN14" s="76">
        <v>12</v>
      </c>
      <c r="CO14" s="74" t="s">
        <v>304</v>
      </c>
      <c r="CP14" s="90">
        <v>0.71499999999999997</v>
      </c>
      <c r="CQ14" s="74" t="s">
        <v>186</v>
      </c>
      <c r="CR14" s="90">
        <v>0.94899999999999995</v>
      </c>
      <c r="CS14" s="65"/>
      <c r="CT14" s="76">
        <v>12</v>
      </c>
      <c r="CU14" s="74" t="s">
        <v>300</v>
      </c>
      <c r="CV14" s="131">
        <v>0.157</v>
      </c>
      <c r="CW14" s="74" t="s">
        <v>203</v>
      </c>
      <c r="CX14" s="131">
        <v>0.40600000000000003</v>
      </c>
    </row>
    <row r="15" spans="1:102" s="23" customFormat="1" ht="16.5" x14ac:dyDescent="0.2">
      <c r="A15" s="110" t="s">
        <v>358</v>
      </c>
      <c r="B15" s="111">
        <v>7</v>
      </c>
      <c r="C15" s="73">
        <v>13</v>
      </c>
      <c r="D15" s="74" t="s">
        <v>307</v>
      </c>
      <c r="E15" s="90">
        <v>0.61599999999999999</v>
      </c>
      <c r="F15" s="65"/>
      <c r="G15" s="76"/>
      <c r="H15" s="74" t="s">
        <v>213</v>
      </c>
      <c r="I15" s="131">
        <v>0.85099999999999998</v>
      </c>
      <c r="K15" s="76">
        <v>13</v>
      </c>
      <c r="L15" s="74" t="s">
        <v>195</v>
      </c>
      <c r="M15" s="90">
        <v>0.59</v>
      </c>
      <c r="N15" s="65"/>
      <c r="O15" s="76">
        <v>13</v>
      </c>
      <c r="P15" s="74" t="s">
        <v>359</v>
      </c>
      <c r="Q15" s="131">
        <v>5.5E-2</v>
      </c>
      <c r="S15" s="76">
        <v>13</v>
      </c>
      <c r="T15" s="74" t="s">
        <v>297</v>
      </c>
      <c r="U15" s="90">
        <v>0.59</v>
      </c>
      <c r="V15" s="65"/>
      <c r="W15" s="76">
        <v>13</v>
      </c>
      <c r="X15" s="74" t="s">
        <v>197</v>
      </c>
      <c r="Y15" s="131">
        <v>0.125</v>
      </c>
      <c r="AA15" s="76">
        <v>13</v>
      </c>
      <c r="AB15" s="74" t="s">
        <v>185</v>
      </c>
      <c r="AC15" s="90">
        <v>0.83099999999999996</v>
      </c>
      <c r="AD15" s="65"/>
      <c r="AE15" s="76">
        <v>13</v>
      </c>
      <c r="AF15" s="74" t="s">
        <v>320</v>
      </c>
      <c r="AG15" s="131">
        <v>0.107</v>
      </c>
      <c r="AI15" s="76">
        <v>13</v>
      </c>
      <c r="AJ15" s="74" t="s">
        <v>235</v>
      </c>
      <c r="AK15" s="90">
        <v>0.78100000000000003</v>
      </c>
      <c r="AL15" s="65"/>
      <c r="AM15" s="76">
        <v>13</v>
      </c>
      <c r="AN15" s="74" t="s">
        <v>189</v>
      </c>
      <c r="AO15" s="131">
        <v>0.28299999999999997</v>
      </c>
      <c r="AQ15" s="76">
        <v>13</v>
      </c>
      <c r="AR15" s="74" t="s">
        <v>227</v>
      </c>
      <c r="AS15" s="90">
        <v>0.56599999999999995</v>
      </c>
      <c r="AT15" s="74" t="s">
        <v>328</v>
      </c>
      <c r="AU15" s="90">
        <v>0.94899999999999995</v>
      </c>
      <c r="AV15" s="65"/>
      <c r="AW15" s="76">
        <v>13</v>
      </c>
      <c r="AX15" s="74" t="s">
        <v>360</v>
      </c>
      <c r="AY15" s="131">
        <v>0.26200000000000001</v>
      </c>
      <c r="AZ15" s="74" t="s">
        <v>189</v>
      </c>
      <c r="BA15" s="131">
        <v>0.28299999999999997</v>
      </c>
      <c r="BC15" s="76">
        <v>13</v>
      </c>
      <c r="BD15" s="74" t="s">
        <v>209</v>
      </c>
      <c r="BE15" s="90">
        <v>0.54300000000000004</v>
      </c>
      <c r="BF15" s="74" t="s">
        <v>232</v>
      </c>
      <c r="BG15" s="90">
        <v>0.67600000000000005</v>
      </c>
      <c r="BH15" s="65"/>
      <c r="BI15" s="76">
        <v>13</v>
      </c>
      <c r="BJ15" s="74" t="s">
        <v>197</v>
      </c>
      <c r="BK15" s="131">
        <v>0.125</v>
      </c>
      <c r="BL15" s="74" t="s">
        <v>190</v>
      </c>
      <c r="BM15" s="131">
        <v>0.157</v>
      </c>
      <c r="BP15" s="76">
        <v>13</v>
      </c>
      <c r="BQ15" s="74" t="s">
        <v>199</v>
      </c>
      <c r="BR15" s="90">
        <v>0.59299999999999997</v>
      </c>
      <c r="BS15" s="74" t="s">
        <v>316</v>
      </c>
      <c r="BT15" s="90">
        <v>1.1619999999999999</v>
      </c>
      <c r="BU15" s="65"/>
      <c r="BV15" s="76">
        <v>13</v>
      </c>
      <c r="BW15" s="74" t="s">
        <v>350</v>
      </c>
      <c r="BX15" s="131">
        <v>6.9000000000000006E-2</v>
      </c>
      <c r="BY15" s="74" t="s">
        <v>189</v>
      </c>
      <c r="BZ15" s="131">
        <v>0.28299999999999997</v>
      </c>
      <c r="CB15" s="76">
        <v>13</v>
      </c>
      <c r="CC15" s="74" t="s">
        <v>310</v>
      </c>
      <c r="CD15" s="90">
        <v>0.51800000000000002</v>
      </c>
      <c r="CE15" s="74" t="s">
        <v>361</v>
      </c>
      <c r="CF15" s="90">
        <v>0.499</v>
      </c>
      <c r="CG15" s="65"/>
      <c r="CH15" s="76">
        <v>13</v>
      </c>
      <c r="CI15" s="74" t="s">
        <v>198</v>
      </c>
      <c r="CJ15" s="131">
        <v>0.125</v>
      </c>
      <c r="CK15" s="74" t="s">
        <v>339</v>
      </c>
      <c r="CL15" s="131">
        <v>0.28299999999999997</v>
      </c>
      <c r="CN15" s="76">
        <v>13</v>
      </c>
      <c r="CO15" s="74" t="s">
        <v>362</v>
      </c>
      <c r="CP15" s="90">
        <v>0.78100000000000003</v>
      </c>
      <c r="CQ15" s="74" t="s">
        <v>326</v>
      </c>
      <c r="CR15" s="90">
        <v>0.73099999999999998</v>
      </c>
      <c r="CS15" s="65"/>
      <c r="CT15" s="76">
        <v>13</v>
      </c>
      <c r="CU15" s="74" t="s">
        <v>339</v>
      </c>
      <c r="CV15" s="131">
        <v>0.28299999999999997</v>
      </c>
      <c r="CW15" s="74" t="s">
        <v>189</v>
      </c>
      <c r="CX15" s="131">
        <v>0.28299999999999997</v>
      </c>
    </row>
    <row r="16" spans="1:102" s="23" customFormat="1" x14ac:dyDescent="0.2">
      <c r="B16" s="36">
        <v>8</v>
      </c>
      <c r="C16" s="73">
        <v>14</v>
      </c>
      <c r="D16" s="74" t="s">
        <v>185</v>
      </c>
      <c r="E16" s="90">
        <v>0.83099999999999996</v>
      </c>
      <c r="F16" s="65"/>
      <c r="G16" s="76"/>
      <c r="H16" s="74" t="s">
        <v>194</v>
      </c>
      <c r="I16" s="131">
        <v>1.103</v>
      </c>
      <c r="K16" s="76">
        <v>14</v>
      </c>
      <c r="L16" s="74" t="s">
        <v>218</v>
      </c>
      <c r="M16" s="90">
        <v>0.42</v>
      </c>
      <c r="N16" s="65"/>
      <c r="O16" s="76">
        <v>14</v>
      </c>
      <c r="P16" s="74" t="s">
        <v>305</v>
      </c>
      <c r="Q16" s="131">
        <v>6.8000000000000005E-2</v>
      </c>
      <c r="S16" s="76">
        <v>14</v>
      </c>
      <c r="T16" s="74" t="s">
        <v>321</v>
      </c>
      <c r="U16" s="90">
        <v>0.59299999999999997</v>
      </c>
      <c r="V16" s="65"/>
      <c r="W16" s="76">
        <v>14</v>
      </c>
      <c r="X16" s="74" t="s">
        <v>190</v>
      </c>
      <c r="Y16" s="131">
        <v>0.157</v>
      </c>
      <c r="AA16" s="76">
        <v>14</v>
      </c>
      <c r="AB16" s="74" t="s">
        <v>185</v>
      </c>
      <c r="AC16" s="90">
        <v>0.83099999999999996</v>
      </c>
      <c r="AD16" s="65"/>
      <c r="AE16" s="76">
        <v>14</v>
      </c>
      <c r="AF16" s="74" t="s">
        <v>339</v>
      </c>
      <c r="AG16" s="131">
        <v>0.28299999999999997</v>
      </c>
      <c r="AI16" s="76">
        <v>14</v>
      </c>
      <c r="AJ16" s="74" t="s">
        <v>321</v>
      </c>
      <c r="AK16" s="90">
        <v>0.59299999999999997</v>
      </c>
      <c r="AL16" s="65"/>
      <c r="AM16" s="76">
        <v>14</v>
      </c>
      <c r="AN16" s="74" t="s">
        <v>354</v>
      </c>
      <c r="AO16" s="131">
        <v>0.17799999999999999</v>
      </c>
      <c r="AQ16" s="76">
        <v>14</v>
      </c>
      <c r="AR16" s="74" t="s">
        <v>316</v>
      </c>
      <c r="AS16" s="90">
        <v>1.1619999999999999</v>
      </c>
      <c r="AT16" s="74" t="s">
        <v>331</v>
      </c>
      <c r="AU16" s="90">
        <v>0.73099999999999998</v>
      </c>
      <c r="AV16" s="65"/>
      <c r="AW16" s="76">
        <v>14</v>
      </c>
      <c r="AX16" s="74" t="s">
        <v>352</v>
      </c>
      <c r="AY16" s="131">
        <v>0.377</v>
      </c>
      <c r="AZ16" s="74" t="s">
        <v>298</v>
      </c>
      <c r="BA16" s="131">
        <v>0.30599999999999999</v>
      </c>
      <c r="BC16" s="76">
        <v>14</v>
      </c>
      <c r="BD16" s="74" t="s">
        <v>186</v>
      </c>
      <c r="BE16" s="90">
        <v>0.94899999999999995</v>
      </c>
      <c r="BF16" s="74" t="s">
        <v>361</v>
      </c>
      <c r="BG16" s="90">
        <v>0.499</v>
      </c>
      <c r="BH16" s="65"/>
      <c r="BI16" s="76">
        <v>14</v>
      </c>
      <c r="BJ16" s="74" t="s">
        <v>233</v>
      </c>
      <c r="BK16" s="131">
        <v>0.32600000000000001</v>
      </c>
      <c r="BL16" s="74" t="s">
        <v>216</v>
      </c>
      <c r="BM16" s="131">
        <v>8.5999999999999993E-2</v>
      </c>
      <c r="BP16" s="76">
        <v>14</v>
      </c>
      <c r="BQ16" s="74" t="s">
        <v>186</v>
      </c>
      <c r="BR16" s="90">
        <v>0.94899999999999995</v>
      </c>
      <c r="BS16" s="74" t="s">
        <v>186</v>
      </c>
      <c r="BT16" s="90">
        <v>0.94899999999999995</v>
      </c>
      <c r="BU16" s="65"/>
      <c r="BV16" s="76">
        <v>14</v>
      </c>
      <c r="BW16" s="74" t="s">
        <v>231</v>
      </c>
      <c r="BX16" s="131">
        <v>0.107</v>
      </c>
      <c r="BY16" s="74" t="s">
        <v>216</v>
      </c>
      <c r="BZ16" s="131">
        <v>8.5999999999999993E-2</v>
      </c>
      <c r="CB16" s="76">
        <v>14</v>
      </c>
      <c r="CC16" s="74" t="s">
        <v>185</v>
      </c>
      <c r="CD16" s="90">
        <v>0.83099999999999996</v>
      </c>
      <c r="CE16" s="74" t="s">
        <v>185</v>
      </c>
      <c r="CF16" s="90">
        <v>0.83099999999999996</v>
      </c>
      <c r="CG16" s="65"/>
      <c r="CH16" s="76">
        <v>14</v>
      </c>
      <c r="CI16" s="74" t="s">
        <v>206</v>
      </c>
      <c r="CJ16" s="131">
        <v>0.221</v>
      </c>
      <c r="CK16" s="74" t="s">
        <v>363</v>
      </c>
      <c r="CL16" s="131">
        <v>0.125</v>
      </c>
      <c r="CN16" s="76">
        <v>14</v>
      </c>
      <c r="CO16" s="74" t="s">
        <v>195</v>
      </c>
      <c r="CP16" s="90">
        <v>0.59</v>
      </c>
      <c r="CQ16" s="74" t="s">
        <v>304</v>
      </c>
      <c r="CR16" s="90">
        <v>0.71499999999999997</v>
      </c>
      <c r="CS16" s="65"/>
      <c r="CT16" s="76">
        <v>14</v>
      </c>
      <c r="CU16" s="74" t="s">
        <v>189</v>
      </c>
      <c r="CV16" s="131">
        <v>0.28299999999999997</v>
      </c>
      <c r="CW16" s="74" t="s">
        <v>228</v>
      </c>
      <c r="CX16" s="131">
        <v>0.251</v>
      </c>
    </row>
    <row r="17" spans="1:102" s="23" customFormat="1" x14ac:dyDescent="0.2">
      <c r="B17" s="36">
        <v>9</v>
      </c>
      <c r="C17" s="73">
        <v>15</v>
      </c>
      <c r="D17" s="74" t="s">
        <v>311</v>
      </c>
      <c r="E17" s="90">
        <v>0.83099999999999996</v>
      </c>
      <c r="F17" s="65"/>
      <c r="G17" s="76"/>
      <c r="H17" s="74" t="s">
        <v>321</v>
      </c>
      <c r="I17" s="131">
        <v>0.59299999999999997</v>
      </c>
      <c r="K17" s="76">
        <v>15</v>
      </c>
      <c r="L17" s="74" t="s">
        <v>199</v>
      </c>
      <c r="M17" s="90">
        <v>0.59299999999999997</v>
      </c>
      <c r="N17" s="65"/>
      <c r="O17" s="76">
        <v>15</v>
      </c>
      <c r="P17" s="74" t="s">
        <v>197</v>
      </c>
      <c r="Q17" s="131">
        <v>0.125</v>
      </c>
      <c r="S17" s="76">
        <v>15</v>
      </c>
      <c r="T17" s="74" t="s">
        <v>331</v>
      </c>
      <c r="U17" s="90">
        <v>0.73099999999999998</v>
      </c>
      <c r="V17" s="65"/>
      <c r="W17" s="76">
        <v>15</v>
      </c>
      <c r="X17" s="74" t="s">
        <v>198</v>
      </c>
      <c r="Y17" s="131">
        <v>0.125</v>
      </c>
      <c r="AA17" s="76">
        <v>15</v>
      </c>
      <c r="AB17" s="74" t="s">
        <v>312</v>
      </c>
      <c r="AC17" s="90">
        <v>0.437</v>
      </c>
      <c r="AD17" s="65"/>
      <c r="AE17" s="76">
        <v>15</v>
      </c>
      <c r="AF17" s="74" t="s">
        <v>204</v>
      </c>
      <c r="AG17" s="131">
        <v>0.22500000000000001</v>
      </c>
      <c r="AI17" s="76">
        <v>15</v>
      </c>
      <c r="AJ17" s="74" t="s">
        <v>312</v>
      </c>
      <c r="AK17" s="90">
        <v>0.437</v>
      </c>
      <c r="AL17" s="65"/>
      <c r="AM17" s="76">
        <v>15</v>
      </c>
      <c r="AN17" s="74" t="s">
        <v>364</v>
      </c>
      <c r="AO17" s="131">
        <v>9.9000000000000005E-2</v>
      </c>
      <c r="AQ17" s="76">
        <v>15</v>
      </c>
      <c r="AR17" s="74" t="s">
        <v>307</v>
      </c>
      <c r="AS17" s="90">
        <v>0.61599999999999999</v>
      </c>
      <c r="AT17" s="74" t="s">
        <v>321</v>
      </c>
      <c r="AU17" s="90">
        <v>0.59299999999999997</v>
      </c>
      <c r="AV17" s="65"/>
      <c r="AW17" s="76">
        <v>15</v>
      </c>
      <c r="AX17" s="74" t="s">
        <v>322</v>
      </c>
      <c r="AY17" s="131">
        <v>8.5999999999999993E-2</v>
      </c>
      <c r="AZ17" s="74" t="s">
        <v>189</v>
      </c>
      <c r="BA17" s="131">
        <v>0.28299999999999997</v>
      </c>
      <c r="BC17" s="76">
        <v>15</v>
      </c>
      <c r="BD17" s="74" t="s">
        <v>189</v>
      </c>
      <c r="BE17" s="90">
        <v>0.28299999999999997</v>
      </c>
      <c r="BF17" s="74" t="s">
        <v>232</v>
      </c>
      <c r="BG17" s="90">
        <v>0.67600000000000005</v>
      </c>
      <c r="BH17" s="65"/>
      <c r="BI17" s="76">
        <v>15</v>
      </c>
      <c r="BJ17" s="74" t="s">
        <v>365</v>
      </c>
      <c r="BK17" s="131">
        <v>8.5999999999999993E-2</v>
      </c>
      <c r="BL17" s="74" t="s">
        <v>204</v>
      </c>
      <c r="BM17" s="131">
        <v>0.22500000000000001</v>
      </c>
      <c r="BP17" s="76">
        <v>15</v>
      </c>
      <c r="BQ17" s="74" t="s">
        <v>208</v>
      </c>
      <c r="BR17" s="90">
        <v>0.77400000000000002</v>
      </c>
      <c r="BS17" s="74" t="s">
        <v>211</v>
      </c>
      <c r="BT17" s="90">
        <v>0.35399999999999998</v>
      </c>
      <c r="BU17" s="65"/>
      <c r="BV17" s="76">
        <v>15</v>
      </c>
      <c r="BW17" s="74" t="s">
        <v>317</v>
      </c>
      <c r="BX17" s="131">
        <v>0.157</v>
      </c>
      <c r="BY17" s="74" t="s">
        <v>365</v>
      </c>
      <c r="BZ17" s="131">
        <v>8.5999999999999993E-2</v>
      </c>
      <c r="CB17" s="76">
        <v>15</v>
      </c>
      <c r="CC17" s="74" t="s">
        <v>195</v>
      </c>
      <c r="CD17" s="90">
        <v>0.59</v>
      </c>
      <c r="CE17" s="74" t="s">
        <v>186</v>
      </c>
      <c r="CF17" s="90">
        <v>0.94899999999999995</v>
      </c>
      <c r="CG17" s="65"/>
      <c r="CH17" s="76">
        <v>15</v>
      </c>
      <c r="CI17" s="74" t="s">
        <v>197</v>
      </c>
      <c r="CJ17" s="131">
        <v>0.125</v>
      </c>
      <c r="CK17" s="74" t="s">
        <v>301</v>
      </c>
      <c r="CL17" s="131">
        <v>0.125</v>
      </c>
      <c r="CN17" s="76">
        <v>15</v>
      </c>
      <c r="CO17" s="74" t="s">
        <v>328</v>
      </c>
      <c r="CP17" s="90">
        <v>0.94899999999999995</v>
      </c>
      <c r="CQ17" s="74" t="s">
        <v>200</v>
      </c>
      <c r="CR17" s="90">
        <v>0.73099999999999998</v>
      </c>
      <c r="CS17" s="65"/>
      <c r="CT17" s="76">
        <v>15</v>
      </c>
      <c r="CU17" s="74" t="s">
        <v>190</v>
      </c>
      <c r="CV17" s="131">
        <v>0.157</v>
      </c>
      <c r="CW17" s="74" t="s">
        <v>336</v>
      </c>
      <c r="CX17" s="131">
        <v>0.221</v>
      </c>
    </row>
    <row r="18" spans="1:102" s="23" customFormat="1" x14ac:dyDescent="0.2">
      <c r="B18" s="36">
        <v>10</v>
      </c>
      <c r="C18" s="73">
        <v>16</v>
      </c>
      <c r="D18" s="74" t="s">
        <v>201</v>
      </c>
      <c r="E18" s="90">
        <v>0.84299999999999997</v>
      </c>
      <c r="F18" s="65"/>
      <c r="G18" s="76"/>
      <c r="H18" s="74" t="s">
        <v>201</v>
      </c>
      <c r="I18" s="131">
        <v>0.84299999999999997</v>
      </c>
      <c r="K18" s="76">
        <v>16</v>
      </c>
      <c r="L18" s="74" t="s">
        <v>315</v>
      </c>
      <c r="M18" s="90">
        <v>0.54300000000000004</v>
      </c>
      <c r="N18" s="65"/>
      <c r="O18" s="76">
        <v>16</v>
      </c>
      <c r="P18" s="74" t="s">
        <v>220</v>
      </c>
      <c r="Q18" s="131">
        <v>0.17799999999999999</v>
      </c>
      <c r="S18" s="76">
        <v>16</v>
      </c>
      <c r="T18" s="74" t="s">
        <v>366</v>
      </c>
      <c r="U18" s="90">
        <v>1.028</v>
      </c>
      <c r="V18" s="65"/>
      <c r="W18" s="76">
        <v>16</v>
      </c>
      <c r="X18" s="74" t="s">
        <v>189</v>
      </c>
      <c r="Y18" s="131">
        <v>0.28299999999999997</v>
      </c>
      <c r="AA18" s="76">
        <v>16</v>
      </c>
      <c r="AB18" s="74" t="s">
        <v>186</v>
      </c>
      <c r="AC18" s="90">
        <v>0.94899999999999995</v>
      </c>
      <c r="AD18" s="65"/>
      <c r="AE18" s="76">
        <v>16</v>
      </c>
      <c r="AF18" s="74" t="s">
        <v>216</v>
      </c>
      <c r="AG18" s="131">
        <v>8.5999999999999993E-2</v>
      </c>
      <c r="AI18" s="76">
        <v>16</v>
      </c>
      <c r="AJ18" s="74" t="s">
        <v>307</v>
      </c>
      <c r="AK18" s="90">
        <v>0.61599999999999999</v>
      </c>
      <c r="AL18" s="65"/>
      <c r="AM18" s="76">
        <v>16</v>
      </c>
      <c r="AN18" s="74" t="s">
        <v>189</v>
      </c>
      <c r="AO18" s="131">
        <v>0.28299999999999997</v>
      </c>
      <c r="AQ18" s="76">
        <v>16</v>
      </c>
      <c r="AR18" s="74" t="s">
        <v>199</v>
      </c>
      <c r="AS18" s="90">
        <v>0.59299999999999997</v>
      </c>
      <c r="AT18" s="74" t="s">
        <v>325</v>
      </c>
      <c r="AU18" s="90">
        <v>1.028</v>
      </c>
      <c r="AV18" s="65"/>
      <c r="AW18" s="76">
        <v>16</v>
      </c>
      <c r="AX18" s="74" t="s">
        <v>364</v>
      </c>
      <c r="AY18" s="131">
        <v>9.9000000000000005E-2</v>
      </c>
      <c r="AZ18" s="74" t="s">
        <v>187</v>
      </c>
      <c r="BA18" s="131">
        <v>0.182</v>
      </c>
      <c r="BC18" s="76">
        <v>16</v>
      </c>
      <c r="BD18" s="74" t="s">
        <v>195</v>
      </c>
      <c r="BE18" s="90">
        <v>0.59</v>
      </c>
      <c r="BF18" s="74" t="s">
        <v>195</v>
      </c>
      <c r="BG18" s="90">
        <v>0.59</v>
      </c>
      <c r="BH18" s="65"/>
      <c r="BI18" s="76">
        <v>16</v>
      </c>
      <c r="BJ18" s="74" t="s">
        <v>193</v>
      </c>
      <c r="BK18" s="131">
        <v>0.377</v>
      </c>
      <c r="BL18" s="74" t="s">
        <v>197</v>
      </c>
      <c r="BM18" s="131">
        <v>0.125</v>
      </c>
      <c r="BP18" s="76">
        <v>16</v>
      </c>
      <c r="BQ18" s="74" t="s">
        <v>331</v>
      </c>
      <c r="BR18" s="90">
        <v>0.73099999999999998</v>
      </c>
      <c r="BS18" s="74" t="s">
        <v>318</v>
      </c>
      <c r="BT18" s="90">
        <v>0.94899999999999995</v>
      </c>
      <c r="BU18" s="65"/>
      <c r="BV18" s="76">
        <v>16</v>
      </c>
      <c r="BW18" s="74" t="s">
        <v>337</v>
      </c>
      <c r="BX18" s="131">
        <v>0.22500000000000001</v>
      </c>
      <c r="BY18" s="74" t="s">
        <v>296</v>
      </c>
      <c r="BZ18" s="131">
        <v>0.22500000000000001</v>
      </c>
      <c r="CB18" s="76">
        <v>16</v>
      </c>
      <c r="CC18" s="74" t="s">
        <v>217</v>
      </c>
      <c r="CD18" s="90">
        <v>1.1619999999999999</v>
      </c>
      <c r="CE18" s="74" t="s">
        <v>194</v>
      </c>
      <c r="CF18" s="90">
        <v>1.103</v>
      </c>
      <c r="CG18" s="65"/>
      <c r="CH18" s="76">
        <v>16</v>
      </c>
      <c r="CI18" s="74" t="s">
        <v>191</v>
      </c>
      <c r="CJ18" s="131">
        <v>9.9000000000000005E-2</v>
      </c>
      <c r="CK18" s="74" t="s">
        <v>367</v>
      </c>
      <c r="CL18" s="131">
        <v>0.125</v>
      </c>
      <c r="CN18" s="76">
        <v>16</v>
      </c>
      <c r="CO18" s="74" t="s">
        <v>200</v>
      </c>
      <c r="CP18" s="90">
        <v>0.73099999999999998</v>
      </c>
      <c r="CQ18" s="74" t="s">
        <v>297</v>
      </c>
      <c r="CR18" s="90">
        <v>0.59</v>
      </c>
      <c r="CS18" s="65"/>
      <c r="CT18" s="76">
        <v>16</v>
      </c>
      <c r="CU18" s="74" t="s">
        <v>189</v>
      </c>
      <c r="CV18" s="131">
        <v>0.28299999999999997</v>
      </c>
      <c r="CW18" s="74" t="s">
        <v>365</v>
      </c>
      <c r="CX18" s="131">
        <v>8.5999999999999993E-2</v>
      </c>
    </row>
    <row r="19" spans="1:102" s="23" customFormat="1" x14ac:dyDescent="0.2">
      <c r="B19" s="36">
        <v>11</v>
      </c>
      <c r="C19" s="73">
        <v>17</v>
      </c>
      <c r="D19" s="74" t="s">
        <v>315</v>
      </c>
      <c r="E19" s="90">
        <v>0.54300000000000004</v>
      </c>
      <c r="F19" s="65"/>
      <c r="G19" s="76"/>
      <c r="H19" s="74" t="s">
        <v>323</v>
      </c>
      <c r="I19" s="131">
        <v>1.103</v>
      </c>
      <c r="K19" s="76">
        <v>17</v>
      </c>
      <c r="L19" s="74" t="s">
        <v>368</v>
      </c>
      <c r="M19" s="90">
        <v>0.71499999999999997</v>
      </c>
      <c r="N19" s="65"/>
      <c r="O19" s="76">
        <v>17</v>
      </c>
      <c r="P19" s="74" t="s">
        <v>369</v>
      </c>
      <c r="Q19" s="131">
        <v>0.11600000000000001</v>
      </c>
      <c r="S19" s="76">
        <v>17</v>
      </c>
      <c r="T19" s="74" t="s">
        <v>323</v>
      </c>
      <c r="U19" s="90">
        <v>1.103</v>
      </c>
      <c r="V19" s="65"/>
      <c r="W19" s="76">
        <v>17</v>
      </c>
      <c r="X19" s="74" t="s">
        <v>189</v>
      </c>
      <c r="Y19" s="131">
        <v>0.28299999999999997</v>
      </c>
      <c r="AA19" s="76">
        <v>17</v>
      </c>
      <c r="AB19" s="74" t="s">
        <v>208</v>
      </c>
      <c r="AC19" s="90">
        <v>0.77400000000000002</v>
      </c>
      <c r="AD19" s="65"/>
      <c r="AE19" s="76">
        <v>17</v>
      </c>
      <c r="AF19" s="74" t="s">
        <v>192</v>
      </c>
      <c r="AG19" s="131">
        <v>0.22500000000000001</v>
      </c>
      <c r="AI19" s="76">
        <v>17</v>
      </c>
      <c r="AJ19" s="74" t="s">
        <v>328</v>
      </c>
      <c r="AK19" s="90">
        <v>0.94899999999999995</v>
      </c>
      <c r="AL19" s="65"/>
      <c r="AM19" s="76">
        <v>17</v>
      </c>
      <c r="AN19" s="74" t="s">
        <v>198</v>
      </c>
      <c r="AO19" s="131">
        <v>0.125</v>
      </c>
      <c r="AQ19" s="76">
        <v>17</v>
      </c>
      <c r="AR19" s="74" t="s">
        <v>200</v>
      </c>
      <c r="AS19" s="90">
        <v>0.73099999999999998</v>
      </c>
      <c r="AT19" s="74" t="s">
        <v>195</v>
      </c>
      <c r="AU19" s="90">
        <v>0.59</v>
      </c>
      <c r="AV19" s="65"/>
      <c r="AW19" s="76">
        <v>17</v>
      </c>
      <c r="AX19" s="74" t="s">
        <v>300</v>
      </c>
      <c r="AY19" s="131">
        <v>0.157</v>
      </c>
      <c r="AZ19" s="74" t="s">
        <v>188</v>
      </c>
      <c r="BA19" s="131">
        <v>0.35599999999999998</v>
      </c>
      <c r="BC19" s="76">
        <v>17</v>
      </c>
      <c r="BD19" s="74" t="s">
        <v>203</v>
      </c>
      <c r="BE19" s="90">
        <v>0.40600000000000003</v>
      </c>
      <c r="BF19" s="74" t="s">
        <v>213</v>
      </c>
      <c r="BG19" s="90">
        <v>0.85099999999999998</v>
      </c>
      <c r="BH19" s="65"/>
      <c r="BI19" s="76">
        <v>17</v>
      </c>
      <c r="BJ19" s="74" t="s">
        <v>203</v>
      </c>
      <c r="BK19" s="131">
        <v>0.40600000000000003</v>
      </c>
      <c r="BL19" s="74" t="s">
        <v>192</v>
      </c>
      <c r="BM19" s="131">
        <v>0.22500000000000001</v>
      </c>
      <c r="BP19" s="76">
        <v>17</v>
      </c>
      <c r="BQ19" s="74" t="s">
        <v>303</v>
      </c>
      <c r="BR19" s="90">
        <v>0.437</v>
      </c>
      <c r="BS19" s="74" t="s">
        <v>218</v>
      </c>
      <c r="BT19" s="90">
        <v>0.42</v>
      </c>
      <c r="BU19" s="65"/>
      <c r="BV19" s="76">
        <v>17</v>
      </c>
      <c r="BW19" s="74" t="s">
        <v>220</v>
      </c>
      <c r="BX19" s="131">
        <v>0.17799999999999999</v>
      </c>
      <c r="BY19" s="74" t="s">
        <v>317</v>
      </c>
      <c r="BZ19" s="131">
        <v>0.157</v>
      </c>
      <c r="CB19" s="76">
        <v>17</v>
      </c>
      <c r="CC19" s="74" t="s">
        <v>321</v>
      </c>
      <c r="CD19" s="90">
        <v>0.59299999999999997</v>
      </c>
      <c r="CE19" s="74" t="s">
        <v>199</v>
      </c>
      <c r="CF19" s="90">
        <v>0.59299999999999997</v>
      </c>
      <c r="CG19" s="65"/>
      <c r="CH19" s="76">
        <v>17</v>
      </c>
      <c r="CI19" s="74" t="s">
        <v>370</v>
      </c>
      <c r="CJ19" s="131">
        <v>0.10199999999999999</v>
      </c>
      <c r="CK19" s="74" t="s">
        <v>365</v>
      </c>
      <c r="CL19" s="131">
        <v>8.5999999999999993E-2</v>
      </c>
      <c r="CN19" s="76">
        <v>17</v>
      </c>
      <c r="CO19" s="74" t="s">
        <v>333</v>
      </c>
      <c r="CP19" s="90">
        <v>0.61599999999999999</v>
      </c>
      <c r="CQ19" s="74" t="s">
        <v>307</v>
      </c>
      <c r="CR19" s="90">
        <v>0.61599999999999999</v>
      </c>
      <c r="CS19" s="65"/>
      <c r="CT19" s="76">
        <v>17</v>
      </c>
      <c r="CU19" s="74" t="s">
        <v>204</v>
      </c>
      <c r="CV19" s="131">
        <v>0.22500000000000001</v>
      </c>
      <c r="CW19" s="74" t="s">
        <v>198</v>
      </c>
      <c r="CX19" s="131">
        <v>0.125</v>
      </c>
    </row>
    <row r="20" spans="1:102" s="23" customFormat="1" ht="17.25" thickBot="1" x14ac:dyDescent="0.25">
      <c r="A20" s="110" t="s">
        <v>287</v>
      </c>
      <c r="B20" s="111">
        <v>12</v>
      </c>
      <c r="C20" s="73">
        <v>18</v>
      </c>
      <c r="D20" s="74" t="s">
        <v>371</v>
      </c>
      <c r="E20" s="90">
        <v>0.96199999999999997</v>
      </c>
      <c r="F20" s="65"/>
      <c r="G20" s="81"/>
      <c r="H20" s="79" t="s">
        <v>366</v>
      </c>
      <c r="I20" s="132">
        <v>1.028</v>
      </c>
      <c r="K20" s="81">
        <v>18</v>
      </c>
      <c r="L20" s="79" t="s">
        <v>311</v>
      </c>
      <c r="M20" s="94">
        <v>0.83099999999999996</v>
      </c>
      <c r="N20" s="65"/>
      <c r="O20" s="81">
        <v>18</v>
      </c>
      <c r="P20" s="79" t="s">
        <v>335</v>
      </c>
      <c r="Q20" s="132">
        <v>0.125</v>
      </c>
      <c r="S20" s="81">
        <v>18</v>
      </c>
      <c r="T20" s="79" t="s">
        <v>209</v>
      </c>
      <c r="U20" s="94">
        <v>0.54300000000000004</v>
      </c>
      <c r="V20" s="65"/>
      <c r="W20" s="81">
        <v>18</v>
      </c>
      <c r="X20" s="79" t="s">
        <v>296</v>
      </c>
      <c r="Y20" s="132">
        <v>0.22500000000000001</v>
      </c>
      <c r="AA20" s="81">
        <v>18</v>
      </c>
      <c r="AB20" s="79" t="s">
        <v>209</v>
      </c>
      <c r="AC20" s="94">
        <v>0.54300000000000004</v>
      </c>
      <c r="AD20" s="65"/>
      <c r="AE20" s="81">
        <v>18</v>
      </c>
      <c r="AF20" s="79" t="s">
        <v>372</v>
      </c>
      <c r="AG20" s="132">
        <v>8.4000000000000005E-2</v>
      </c>
      <c r="AI20" s="81">
        <v>18</v>
      </c>
      <c r="AJ20" s="79" t="s">
        <v>312</v>
      </c>
      <c r="AK20" s="94">
        <v>0.437</v>
      </c>
      <c r="AL20" s="65"/>
      <c r="AM20" s="81">
        <v>18</v>
      </c>
      <c r="AN20" s="79" t="s">
        <v>189</v>
      </c>
      <c r="AO20" s="132">
        <v>0.28299999999999997</v>
      </c>
      <c r="AQ20" s="81">
        <v>18</v>
      </c>
      <c r="AR20" s="79" t="s">
        <v>209</v>
      </c>
      <c r="AS20" s="94">
        <v>0.54300000000000004</v>
      </c>
      <c r="AT20" s="79" t="s">
        <v>309</v>
      </c>
      <c r="AU20" s="94">
        <v>0.77400000000000002</v>
      </c>
      <c r="AV20" s="65"/>
      <c r="AW20" s="81">
        <v>18</v>
      </c>
      <c r="AX20" s="79" t="s">
        <v>198</v>
      </c>
      <c r="AY20" s="132">
        <v>0.125</v>
      </c>
      <c r="AZ20" s="79" t="s">
        <v>190</v>
      </c>
      <c r="BA20" s="131">
        <v>0.157</v>
      </c>
      <c r="BC20" s="81">
        <v>18</v>
      </c>
      <c r="BD20" s="79" t="s">
        <v>186</v>
      </c>
      <c r="BE20" s="94">
        <v>0.94899999999999995</v>
      </c>
      <c r="BF20" s="79" t="s">
        <v>218</v>
      </c>
      <c r="BG20" s="94">
        <v>0.42</v>
      </c>
      <c r="BH20" s="65"/>
      <c r="BI20" s="81">
        <v>18</v>
      </c>
      <c r="BJ20" s="79" t="s">
        <v>231</v>
      </c>
      <c r="BK20" s="132">
        <v>0.107</v>
      </c>
      <c r="BL20" s="79" t="s">
        <v>373</v>
      </c>
      <c r="BM20" s="131">
        <v>8.5999999999999993E-2</v>
      </c>
      <c r="BP20" s="81">
        <v>18</v>
      </c>
      <c r="BQ20" s="79" t="s">
        <v>374</v>
      </c>
      <c r="BR20" s="94">
        <v>0.54300000000000004</v>
      </c>
      <c r="BS20" s="79" t="s">
        <v>209</v>
      </c>
      <c r="BT20" s="94">
        <v>0.54300000000000004</v>
      </c>
      <c r="BU20" s="65"/>
      <c r="BV20" s="81">
        <v>18</v>
      </c>
      <c r="BW20" s="79" t="s">
        <v>375</v>
      </c>
      <c r="BX20" s="132">
        <v>6.8000000000000005E-2</v>
      </c>
      <c r="BY20" s="79" t="s">
        <v>190</v>
      </c>
      <c r="BZ20" s="131">
        <v>0.157</v>
      </c>
      <c r="CB20" s="81">
        <v>18</v>
      </c>
      <c r="CC20" s="79" t="s">
        <v>195</v>
      </c>
      <c r="CD20" s="94">
        <v>0.59</v>
      </c>
      <c r="CE20" s="79" t="s">
        <v>199</v>
      </c>
      <c r="CF20" s="94">
        <v>0.59299999999999997</v>
      </c>
      <c r="CG20" s="65"/>
      <c r="CH20" s="81">
        <v>18</v>
      </c>
      <c r="CI20" s="79" t="s">
        <v>203</v>
      </c>
      <c r="CJ20" s="132">
        <v>0.40600000000000003</v>
      </c>
      <c r="CK20" s="79" t="s">
        <v>190</v>
      </c>
      <c r="CL20" s="132">
        <v>0.157</v>
      </c>
      <c r="CN20" s="81">
        <v>18</v>
      </c>
      <c r="CO20" s="79" t="s">
        <v>186</v>
      </c>
      <c r="CP20" s="94">
        <v>0.94899999999999995</v>
      </c>
      <c r="CQ20" s="79" t="s">
        <v>186</v>
      </c>
      <c r="CR20" s="94">
        <v>0.94899999999999995</v>
      </c>
      <c r="CS20" s="65"/>
      <c r="CT20" s="81">
        <v>18</v>
      </c>
      <c r="CU20" s="79" t="s">
        <v>189</v>
      </c>
      <c r="CV20" s="132">
        <v>0.28299999999999997</v>
      </c>
      <c r="CW20" s="79" t="s">
        <v>376</v>
      </c>
      <c r="CX20" s="132">
        <v>9.9000000000000005E-2</v>
      </c>
    </row>
    <row r="21" spans="1:102" x14ac:dyDescent="0.2">
      <c r="B21" s="26"/>
    </row>
    <row r="22" spans="1:102" ht="15.75" thickBot="1" x14ac:dyDescent="0.3">
      <c r="C22" s="121" t="s">
        <v>174</v>
      </c>
      <c r="D22" s="23"/>
      <c r="E22" s="63" t="s">
        <v>237</v>
      </c>
      <c r="F22" s="63"/>
      <c r="G22" s="121" t="s">
        <v>174</v>
      </c>
      <c r="H22" s="23"/>
      <c r="I22" s="86" t="s">
        <v>237</v>
      </c>
      <c r="K22" s="122" t="s">
        <v>275</v>
      </c>
      <c r="L22" s="23"/>
      <c r="M22" s="63" t="s">
        <v>237</v>
      </c>
      <c r="N22" s="63"/>
      <c r="O22" s="122" t="s">
        <v>275</v>
      </c>
      <c r="P22" s="23"/>
      <c r="Q22" s="86" t="s">
        <v>237</v>
      </c>
      <c r="S22" s="123" t="s">
        <v>276</v>
      </c>
      <c r="T22" s="23"/>
      <c r="U22" s="63" t="s">
        <v>237</v>
      </c>
      <c r="V22" s="63"/>
      <c r="W22" s="123" t="s">
        <v>276</v>
      </c>
      <c r="X22" s="23"/>
      <c r="Y22" s="86" t="s">
        <v>237</v>
      </c>
      <c r="AA22" s="124" t="s">
        <v>277</v>
      </c>
      <c r="AB22" s="23"/>
      <c r="AC22" s="63" t="s">
        <v>237</v>
      </c>
      <c r="AD22" s="63"/>
      <c r="AE22" s="124" t="s">
        <v>277</v>
      </c>
      <c r="AF22" s="23"/>
      <c r="AG22" s="86" t="s">
        <v>237</v>
      </c>
      <c r="AI22" s="122" t="s">
        <v>278</v>
      </c>
      <c r="AJ22" s="23"/>
      <c r="AK22" s="63" t="s">
        <v>237</v>
      </c>
      <c r="AL22" s="63"/>
      <c r="AM22" s="122" t="s">
        <v>278</v>
      </c>
      <c r="AN22" s="23"/>
      <c r="AO22" s="86" t="s">
        <v>237</v>
      </c>
      <c r="AQ22" s="123" t="s">
        <v>279</v>
      </c>
      <c r="AR22" s="23"/>
      <c r="AS22" s="63" t="s">
        <v>237</v>
      </c>
      <c r="AV22" s="63"/>
      <c r="AW22" s="123" t="s">
        <v>279</v>
      </c>
      <c r="AX22" s="23"/>
      <c r="AY22" s="86" t="s">
        <v>237</v>
      </c>
      <c r="BC22" s="125" t="s">
        <v>280</v>
      </c>
      <c r="BD22" s="23"/>
      <c r="BE22" s="63" t="s">
        <v>237</v>
      </c>
      <c r="BH22" s="63"/>
      <c r="BI22" s="125" t="s">
        <v>280</v>
      </c>
      <c r="BJ22" s="23"/>
      <c r="BK22" s="86" t="s">
        <v>237</v>
      </c>
      <c r="BP22" s="123" t="s">
        <v>289</v>
      </c>
      <c r="BQ22" s="23"/>
      <c r="BR22" s="63" t="s">
        <v>237</v>
      </c>
      <c r="BU22" s="63"/>
      <c r="BV22" s="123" t="s">
        <v>289</v>
      </c>
      <c r="BW22" s="23"/>
      <c r="BX22" s="86" t="s">
        <v>237</v>
      </c>
      <c r="CB22" s="122" t="s">
        <v>282</v>
      </c>
      <c r="CC22" s="23"/>
      <c r="CD22" s="63" t="s">
        <v>237</v>
      </c>
      <c r="CG22" s="63"/>
      <c r="CH22" s="122" t="s">
        <v>282</v>
      </c>
      <c r="CI22" s="23"/>
      <c r="CJ22" s="86" t="s">
        <v>237</v>
      </c>
      <c r="CN22" s="123" t="s">
        <v>295</v>
      </c>
      <c r="CO22" s="23"/>
      <c r="CP22" s="63" t="s">
        <v>237</v>
      </c>
      <c r="CS22" s="63"/>
      <c r="CT22" s="123" t="s">
        <v>283</v>
      </c>
      <c r="CU22" s="23"/>
      <c r="CV22" s="86" t="s">
        <v>237</v>
      </c>
    </row>
    <row r="23" spans="1:102" ht="15" x14ac:dyDescent="0.2">
      <c r="C23" s="126" t="s">
        <v>285</v>
      </c>
      <c r="D23" s="68" t="s">
        <v>175</v>
      </c>
      <c r="E23" s="127" t="s">
        <v>176</v>
      </c>
      <c r="F23" s="65"/>
      <c r="G23" s="128" t="s">
        <v>141</v>
      </c>
      <c r="H23" s="68" t="s">
        <v>175</v>
      </c>
      <c r="I23" s="129" t="s">
        <v>176</v>
      </c>
      <c r="K23" s="130" t="s">
        <v>285</v>
      </c>
      <c r="L23" s="68" t="s">
        <v>175</v>
      </c>
      <c r="M23" s="127" t="s">
        <v>176</v>
      </c>
      <c r="N23" s="65"/>
      <c r="O23" s="128" t="s">
        <v>141</v>
      </c>
      <c r="P23" s="68" t="s">
        <v>175</v>
      </c>
      <c r="Q23" s="129" t="s">
        <v>176</v>
      </c>
      <c r="S23" s="130" t="s">
        <v>285</v>
      </c>
      <c r="T23" s="68" t="s">
        <v>175</v>
      </c>
      <c r="U23" s="127" t="s">
        <v>176</v>
      </c>
      <c r="V23" s="65"/>
      <c r="W23" s="128" t="s">
        <v>141</v>
      </c>
      <c r="X23" s="68" t="s">
        <v>175</v>
      </c>
      <c r="Y23" s="129" t="s">
        <v>176</v>
      </c>
      <c r="AA23" s="130" t="s">
        <v>285</v>
      </c>
      <c r="AB23" s="68" t="s">
        <v>175</v>
      </c>
      <c r="AC23" s="127" t="s">
        <v>176</v>
      </c>
      <c r="AD23" s="65"/>
      <c r="AE23" s="128" t="s">
        <v>141</v>
      </c>
      <c r="AF23" s="68" t="s">
        <v>175</v>
      </c>
      <c r="AG23" s="129" t="s">
        <v>176</v>
      </c>
      <c r="AI23" s="130" t="s">
        <v>285</v>
      </c>
      <c r="AJ23" s="68" t="s">
        <v>175</v>
      </c>
      <c r="AK23" s="127" t="s">
        <v>176</v>
      </c>
      <c r="AL23" s="65"/>
      <c r="AM23" s="128" t="s">
        <v>141</v>
      </c>
      <c r="AN23" s="68" t="s">
        <v>175</v>
      </c>
      <c r="AO23" s="129" t="s">
        <v>176</v>
      </c>
      <c r="AQ23" s="130" t="s">
        <v>285</v>
      </c>
      <c r="AR23" s="68" t="s">
        <v>175</v>
      </c>
      <c r="AS23" s="127" t="s">
        <v>176</v>
      </c>
      <c r="AV23" s="65"/>
      <c r="AW23" s="128" t="s">
        <v>141</v>
      </c>
      <c r="AX23" s="68" t="s">
        <v>175</v>
      </c>
      <c r="AY23" s="129" t="s">
        <v>176</v>
      </c>
      <c r="BC23" s="130" t="s">
        <v>285</v>
      </c>
      <c r="BD23" s="68" t="s">
        <v>175</v>
      </c>
      <c r="BE23" s="127" t="s">
        <v>176</v>
      </c>
      <c r="BH23" s="65"/>
      <c r="BI23" s="128" t="s">
        <v>141</v>
      </c>
      <c r="BJ23" s="68" t="s">
        <v>175</v>
      </c>
      <c r="BK23" s="129" t="s">
        <v>176</v>
      </c>
      <c r="BP23" s="130" t="s">
        <v>285</v>
      </c>
      <c r="BQ23" s="68" t="s">
        <v>175</v>
      </c>
      <c r="BR23" s="127" t="s">
        <v>176</v>
      </c>
      <c r="BU23" s="65"/>
      <c r="BV23" s="128" t="s">
        <v>141</v>
      </c>
      <c r="BW23" s="68" t="s">
        <v>175</v>
      </c>
      <c r="BX23" s="129" t="s">
        <v>176</v>
      </c>
      <c r="CB23" s="130" t="s">
        <v>285</v>
      </c>
      <c r="CC23" s="68" t="s">
        <v>175</v>
      </c>
      <c r="CD23" s="127" t="s">
        <v>176</v>
      </c>
      <c r="CG23" s="65"/>
      <c r="CH23" s="128" t="s">
        <v>141</v>
      </c>
      <c r="CI23" s="68" t="s">
        <v>175</v>
      </c>
      <c r="CJ23" s="129" t="s">
        <v>176</v>
      </c>
      <c r="CN23" s="130" t="s">
        <v>285</v>
      </c>
      <c r="CO23" s="68" t="s">
        <v>175</v>
      </c>
      <c r="CP23" s="127" t="s">
        <v>176</v>
      </c>
      <c r="CS23" s="65"/>
      <c r="CT23" s="128" t="s">
        <v>141</v>
      </c>
      <c r="CU23" s="68" t="s">
        <v>175</v>
      </c>
      <c r="CV23" s="129" t="s">
        <v>176</v>
      </c>
    </row>
    <row r="24" spans="1:102" x14ac:dyDescent="0.2">
      <c r="B24" s="36">
        <v>92</v>
      </c>
      <c r="C24" s="73">
        <v>2</v>
      </c>
      <c r="D24" s="74" t="s">
        <v>194</v>
      </c>
      <c r="E24" s="90">
        <v>1.103</v>
      </c>
      <c r="F24" s="65"/>
      <c r="G24" s="76"/>
      <c r="H24" s="74" t="s">
        <v>235</v>
      </c>
      <c r="I24" s="131">
        <v>0.78100000000000003</v>
      </c>
      <c r="K24" s="76">
        <v>2</v>
      </c>
      <c r="L24" s="74" t="s">
        <v>195</v>
      </c>
      <c r="M24" s="90">
        <v>0.59</v>
      </c>
      <c r="N24" s="65"/>
      <c r="O24" s="76">
        <v>2</v>
      </c>
      <c r="P24" s="74" t="s">
        <v>204</v>
      </c>
      <c r="Q24" s="131">
        <v>0.22500000000000001</v>
      </c>
      <c r="S24" s="76">
        <v>2</v>
      </c>
      <c r="T24" s="74" t="s">
        <v>217</v>
      </c>
      <c r="U24" s="90">
        <v>1.1619999999999999</v>
      </c>
      <c r="V24" s="65"/>
      <c r="W24" s="76">
        <v>2</v>
      </c>
      <c r="X24" s="74" t="s">
        <v>351</v>
      </c>
      <c r="Y24" s="131">
        <v>0.32600000000000001</v>
      </c>
      <c r="AA24" s="76">
        <v>2</v>
      </c>
      <c r="AB24" s="74" t="s">
        <v>318</v>
      </c>
      <c r="AC24" s="90">
        <v>0.94899999999999995</v>
      </c>
      <c r="AD24" s="65"/>
      <c r="AE24" s="76">
        <v>2</v>
      </c>
      <c r="AF24" s="74" t="s">
        <v>317</v>
      </c>
      <c r="AG24" s="131">
        <v>0.157</v>
      </c>
      <c r="AI24" s="76">
        <v>2</v>
      </c>
      <c r="AJ24" s="74" t="s">
        <v>297</v>
      </c>
      <c r="AK24" s="90">
        <v>0.59</v>
      </c>
      <c r="AL24" s="65"/>
      <c r="AM24" s="76">
        <v>2</v>
      </c>
      <c r="AN24" s="74" t="s">
        <v>190</v>
      </c>
      <c r="AO24" s="131">
        <v>0.157</v>
      </c>
      <c r="AQ24" s="76">
        <v>2</v>
      </c>
      <c r="AR24" s="74"/>
      <c r="AS24" s="90">
        <f>AVERAGE(AS5,AU5)</f>
        <v>0.59</v>
      </c>
      <c r="AV24" s="65"/>
      <c r="AW24" s="76">
        <v>2</v>
      </c>
      <c r="AX24" s="74"/>
      <c r="AY24" s="75">
        <f>AVERAGE(AY5,BA5)</f>
        <v>0.29449999999999998</v>
      </c>
      <c r="BC24" s="76">
        <v>2</v>
      </c>
      <c r="BD24" s="74"/>
      <c r="BE24" s="90">
        <f>AVERAGE(BE5,BG5)</f>
        <v>0.59000000000000008</v>
      </c>
      <c r="BH24" s="65"/>
      <c r="BI24" s="76">
        <v>2</v>
      </c>
      <c r="BJ24" s="74"/>
      <c r="BK24" s="75">
        <f>AVERAGE(BK5,BM5)</f>
        <v>0.1215</v>
      </c>
      <c r="BP24" s="76">
        <v>2</v>
      </c>
      <c r="BQ24" s="74"/>
      <c r="BR24" s="90">
        <f>AVERAGE(BR5,BT5)</f>
        <v>0.57799999999999996</v>
      </c>
      <c r="BU24" s="65"/>
      <c r="BV24" s="76">
        <v>2</v>
      </c>
      <c r="BW24" s="74"/>
      <c r="BX24" s="75">
        <f>AVERAGE(BX5,BZ5)</f>
        <v>8.9499999999999996E-2</v>
      </c>
      <c r="CB24" s="76">
        <v>2</v>
      </c>
      <c r="CC24" s="74"/>
      <c r="CD24" s="90">
        <f>AVERAGE(CD5,CF5)</f>
        <v>0.57599999999999996</v>
      </c>
      <c r="CG24" s="65"/>
      <c r="CH24" s="76">
        <v>2</v>
      </c>
      <c r="CI24" s="74"/>
      <c r="CJ24" s="75">
        <f>AVERAGE(CJ5,CL5)</f>
        <v>0.24399999999999999</v>
      </c>
      <c r="CN24" s="76">
        <v>2</v>
      </c>
      <c r="CO24" s="74"/>
      <c r="CP24" s="90">
        <f>AVERAGE(CP5,CR5)</f>
        <v>0.60299999999999998</v>
      </c>
      <c r="CS24" s="65"/>
      <c r="CT24" s="76">
        <v>2</v>
      </c>
      <c r="CU24" s="74"/>
      <c r="CV24" s="75">
        <f>AVERAGE(CV5,CX5)</f>
        <v>0.14100000000000001</v>
      </c>
    </row>
    <row r="25" spans="1:102" x14ac:dyDescent="0.2">
      <c r="B25" s="36">
        <v>94</v>
      </c>
      <c r="C25" s="73">
        <v>4</v>
      </c>
      <c r="D25" s="74" t="s">
        <v>186</v>
      </c>
      <c r="E25" s="90">
        <v>0.94899999999999995</v>
      </c>
      <c r="F25" s="65"/>
      <c r="G25" s="76"/>
      <c r="H25" s="74" t="s">
        <v>312</v>
      </c>
      <c r="I25" s="131">
        <v>0.437</v>
      </c>
      <c r="K25" s="76">
        <v>4</v>
      </c>
      <c r="L25" s="74" t="s">
        <v>201</v>
      </c>
      <c r="M25" s="90">
        <v>0.84299999999999997</v>
      </c>
      <c r="N25" s="65"/>
      <c r="O25" s="76">
        <v>4</v>
      </c>
      <c r="P25" s="74" t="s">
        <v>317</v>
      </c>
      <c r="Q25" s="131">
        <v>0.157</v>
      </c>
      <c r="S25" s="76">
        <v>4</v>
      </c>
      <c r="T25" s="74" t="s">
        <v>328</v>
      </c>
      <c r="U25" s="90">
        <v>0.94899999999999995</v>
      </c>
      <c r="V25" s="65"/>
      <c r="W25" s="76">
        <v>4</v>
      </c>
      <c r="X25" s="74" t="s">
        <v>302</v>
      </c>
      <c r="Y25" s="131">
        <v>5.3999999999999999E-2</v>
      </c>
      <c r="AA25" s="76">
        <v>4</v>
      </c>
      <c r="AB25" s="74" t="s">
        <v>209</v>
      </c>
      <c r="AC25" s="90">
        <v>0.54300000000000004</v>
      </c>
      <c r="AD25" s="65"/>
      <c r="AE25" s="76">
        <v>4</v>
      </c>
      <c r="AF25" s="74" t="s">
        <v>319</v>
      </c>
      <c r="AG25" s="131">
        <v>0.35399999999999998</v>
      </c>
      <c r="AI25" s="76">
        <v>4</v>
      </c>
      <c r="AJ25" s="74" t="s">
        <v>211</v>
      </c>
      <c r="AK25" s="90">
        <v>0.35399999999999998</v>
      </c>
      <c r="AL25" s="65"/>
      <c r="AM25" s="76">
        <v>4</v>
      </c>
      <c r="AN25" s="74" t="s">
        <v>330</v>
      </c>
      <c r="AO25" s="131">
        <v>0.22500000000000001</v>
      </c>
      <c r="AQ25" s="76">
        <v>4</v>
      </c>
      <c r="AR25" s="74"/>
      <c r="AS25" s="90">
        <f>AVERAGE(AS7,AU7)</f>
        <v>0.59</v>
      </c>
      <c r="AV25" s="65"/>
      <c r="AW25" s="76">
        <v>4</v>
      </c>
      <c r="AX25" s="74"/>
      <c r="AY25" s="75">
        <f>AVERAGE(AY7,BA7)</f>
        <v>0.19499999999999998</v>
      </c>
      <c r="BC25" s="76">
        <v>4</v>
      </c>
      <c r="BD25" s="74"/>
      <c r="BE25" s="90">
        <f>AVERAGE(BE7,BG7)</f>
        <v>0.77099999999999991</v>
      </c>
      <c r="BH25" s="65"/>
      <c r="BI25" s="76">
        <v>4</v>
      </c>
      <c r="BJ25" s="74"/>
      <c r="BK25" s="75">
        <f>AVERAGE(BK7,BM7)</f>
        <v>0.13400000000000001</v>
      </c>
      <c r="BP25" s="76">
        <v>4</v>
      </c>
      <c r="BQ25" s="74"/>
      <c r="BR25" s="90">
        <f>AVERAGE(BR7,BT7)</f>
        <v>0.84650000000000003</v>
      </c>
      <c r="BU25" s="65"/>
      <c r="BV25" s="76">
        <v>4</v>
      </c>
      <c r="BW25" s="74"/>
      <c r="BX25" s="75">
        <f>AVERAGE(BX7,BZ7)</f>
        <v>0.16099999999999998</v>
      </c>
      <c r="CB25" s="76">
        <v>4</v>
      </c>
      <c r="CC25" s="74"/>
      <c r="CD25" s="90">
        <f>AVERAGE(CD7,CF7)</f>
        <v>0.82299999999999995</v>
      </c>
      <c r="CG25" s="65"/>
      <c r="CH25" s="76">
        <v>4</v>
      </c>
      <c r="CI25" s="74"/>
      <c r="CJ25" s="75">
        <f>AVERAGE(CJ7,CL7)</f>
        <v>0.11599999999999999</v>
      </c>
      <c r="CN25" s="76">
        <v>4</v>
      </c>
      <c r="CO25" s="74"/>
      <c r="CP25" s="90">
        <f>AVERAGE(CP7,CR7)</f>
        <v>1.0655000000000001</v>
      </c>
      <c r="CS25" s="65"/>
      <c r="CT25" s="76">
        <v>4</v>
      </c>
      <c r="CU25" s="74"/>
      <c r="CV25" s="75">
        <f>AVERAGE(CV7,CX7)</f>
        <v>0.13200000000000001</v>
      </c>
    </row>
    <row r="26" spans="1:102" x14ac:dyDescent="0.2">
      <c r="B26" s="36">
        <v>1</v>
      </c>
      <c r="C26" s="73">
        <v>7</v>
      </c>
      <c r="D26" s="74" t="s">
        <v>328</v>
      </c>
      <c r="E26" s="90">
        <v>0.94899999999999995</v>
      </c>
      <c r="F26" s="65"/>
      <c r="G26" s="76"/>
      <c r="H26" s="74" t="s">
        <v>208</v>
      </c>
      <c r="I26" s="131">
        <v>0.77400000000000002</v>
      </c>
      <c r="K26" s="76">
        <v>7</v>
      </c>
      <c r="L26" s="74" t="s">
        <v>185</v>
      </c>
      <c r="M26" s="90">
        <v>0.83099999999999996</v>
      </c>
      <c r="N26" s="65"/>
      <c r="O26" s="76">
        <v>7</v>
      </c>
      <c r="P26" s="74" t="s">
        <v>330</v>
      </c>
      <c r="Q26" s="131">
        <v>0.22500000000000001</v>
      </c>
      <c r="S26" s="76">
        <v>7</v>
      </c>
      <c r="T26" s="74" t="s">
        <v>307</v>
      </c>
      <c r="U26" s="90">
        <v>0.61599999999999999</v>
      </c>
      <c r="V26" s="65"/>
      <c r="W26" s="76">
        <v>7</v>
      </c>
      <c r="X26" s="74" t="s">
        <v>330</v>
      </c>
      <c r="Y26" s="131">
        <v>0.22500000000000001</v>
      </c>
      <c r="AA26" s="76">
        <v>7</v>
      </c>
      <c r="AB26" s="74" t="s">
        <v>200</v>
      </c>
      <c r="AC26" s="90">
        <v>0.73099999999999998</v>
      </c>
      <c r="AD26" s="65"/>
      <c r="AE26" s="76">
        <v>7</v>
      </c>
      <c r="AF26" s="74" t="s">
        <v>204</v>
      </c>
      <c r="AG26" s="131">
        <v>0.22500000000000001</v>
      </c>
      <c r="AI26" s="76">
        <v>7</v>
      </c>
      <c r="AJ26" s="74" t="s">
        <v>297</v>
      </c>
      <c r="AK26" s="90">
        <v>0.59</v>
      </c>
      <c r="AL26" s="65"/>
      <c r="AM26" s="76">
        <v>7</v>
      </c>
      <c r="AN26" s="74" t="s">
        <v>335</v>
      </c>
      <c r="AO26" s="131">
        <v>0.125</v>
      </c>
      <c r="AQ26" s="76">
        <v>7</v>
      </c>
      <c r="AR26" s="74"/>
      <c r="AS26" s="90">
        <f>AVERAGE(AS10,AU10)</f>
        <v>0.61599999999999999</v>
      </c>
      <c r="AV26" s="65"/>
      <c r="AW26" s="76">
        <v>7</v>
      </c>
      <c r="AX26" s="74"/>
      <c r="AY26" s="75">
        <f>AVERAGE(AY10,BA10)</f>
        <v>0.28150000000000003</v>
      </c>
      <c r="BC26" s="76">
        <v>7</v>
      </c>
      <c r="BD26" s="74"/>
      <c r="BE26" s="90">
        <f>AVERAGE(BE10,BG10)</f>
        <v>0.59149999999999991</v>
      </c>
      <c r="BH26" s="65"/>
      <c r="BI26" s="76">
        <v>7</v>
      </c>
      <c r="BJ26" s="74"/>
      <c r="BK26" s="75">
        <f>AVERAGE(BK10,BM10)</f>
        <v>0.40600000000000003</v>
      </c>
      <c r="BP26" s="76">
        <v>7</v>
      </c>
      <c r="BQ26" s="74"/>
      <c r="BR26" s="90">
        <f>AVERAGE(BR10,BT10)</f>
        <v>0.69500000000000006</v>
      </c>
      <c r="BU26" s="65"/>
      <c r="BV26" s="76">
        <v>7</v>
      </c>
      <c r="BW26" s="74"/>
      <c r="BX26" s="75">
        <f>AVERAGE(BX10,BZ10)</f>
        <v>0.23249999999999998</v>
      </c>
      <c r="CB26" s="76">
        <v>7</v>
      </c>
      <c r="CC26" s="74"/>
      <c r="CD26" s="90">
        <f>AVERAGE(CD10,CF10)</f>
        <v>0.8105</v>
      </c>
      <c r="CG26" s="65"/>
      <c r="CH26" s="76">
        <v>7</v>
      </c>
      <c r="CI26" s="74"/>
      <c r="CJ26" s="75">
        <f>AVERAGE(CJ10,CL10)</f>
        <v>0.27449999999999997</v>
      </c>
      <c r="CN26" s="76">
        <v>7</v>
      </c>
      <c r="CO26" s="74"/>
      <c r="CP26" s="90">
        <f>AVERAGE(CP10,CR10)</f>
        <v>0.75800000000000001</v>
      </c>
      <c r="CS26" s="65"/>
      <c r="CT26" s="76">
        <v>7</v>
      </c>
      <c r="CU26" s="74"/>
      <c r="CV26" s="75">
        <f>AVERAGE(CV10,CX10)</f>
        <v>0.189</v>
      </c>
    </row>
    <row r="27" spans="1:102" x14ac:dyDescent="0.2">
      <c r="B27" s="36">
        <v>2</v>
      </c>
      <c r="C27" s="73">
        <v>8</v>
      </c>
      <c r="D27" s="78" t="s">
        <v>338</v>
      </c>
      <c r="E27" s="90">
        <v>1.0229999999999999</v>
      </c>
      <c r="F27" s="65"/>
      <c r="G27" s="76"/>
      <c r="H27" s="74" t="s">
        <v>325</v>
      </c>
      <c r="I27" s="131">
        <v>1.028</v>
      </c>
      <c r="K27" s="76">
        <v>8</v>
      </c>
      <c r="L27" s="78" t="s">
        <v>215</v>
      </c>
      <c r="M27" s="90">
        <v>1.028</v>
      </c>
      <c r="N27" s="65"/>
      <c r="O27" s="76">
        <v>8</v>
      </c>
      <c r="P27" s="74" t="s">
        <v>197</v>
      </c>
      <c r="Q27" s="131">
        <v>0.125</v>
      </c>
      <c r="S27" s="76">
        <v>8</v>
      </c>
      <c r="T27" s="78" t="s">
        <v>325</v>
      </c>
      <c r="U27" s="90">
        <v>1.028</v>
      </c>
      <c r="V27" s="65"/>
      <c r="W27" s="76">
        <v>8</v>
      </c>
      <c r="X27" s="74" t="s">
        <v>192</v>
      </c>
      <c r="Y27" s="131">
        <v>0.22500000000000001</v>
      </c>
      <c r="AA27" s="76">
        <v>8</v>
      </c>
      <c r="AB27" s="78" t="s">
        <v>377</v>
      </c>
      <c r="AC27" s="90">
        <v>0.85099999999999998</v>
      </c>
      <c r="AD27" s="65"/>
      <c r="AE27" s="76">
        <v>8</v>
      </c>
      <c r="AF27" s="74" t="s">
        <v>204</v>
      </c>
      <c r="AG27" s="131">
        <v>0.22500000000000001</v>
      </c>
      <c r="AI27" s="76">
        <v>8</v>
      </c>
      <c r="AJ27" s="78" t="s">
        <v>308</v>
      </c>
      <c r="AK27" s="90">
        <v>0.83299999999999996</v>
      </c>
      <c r="AL27" s="65"/>
      <c r="AM27" s="76">
        <v>8</v>
      </c>
      <c r="AN27" s="74" t="s">
        <v>376</v>
      </c>
      <c r="AO27" s="131">
        <v>9.9000000000000005E-2</v>
      </c>
      <c r="AQ27" s="76">
        <v>8</v>
      </c>
      <c r="AR27" s="78"/>
      <c r="AS27" s="90">
        <f>AVERAGE(AS11,AU11)</f>
        <v>0.84699999999999998</v>
      </c>
      <c r="AV27" s="65"/>
      <c r="AW27" s="76">
        <v>8</v>
      </c>
      <c r="AX27" s="74"/>
      <c r="AY27" s="75">
        <f>AVERAGE(AY11,BA11)</f>
        <v>0.2155</v>
      </c>
      <c r="BC27" s="76">
        <v>8</v>
      </c>
      <c r="BD27" s="78"/>
      <c r="BE27" s="90">
        <f>AVERAGE(BE11,BG11)</f>
        <v>0.68049999999999999</v>
      </c>
      <c r="BH27" s="65"/>
      <c r="BI27" s="76">
        <v>8</v>
      </c>
      <c r="BJ27" s="74"/>
      <c r="BK27" s="75">
        <f>AVERAGE(BK11,BM11)</f>
        <v>0.254</v>
      </c>
      <c r="BP27" s="76">
        <v>8</v>
      </c>
      <c r="BQ27" s="78"/>
      <c r="BR27" s="90">
        <f>AVERAGE(BR11,BT11)</f>
        <v>0.8165</v>
      </c>
      <c r="BU27" s="65"/>
      <c r="BV27" s="76">
        <v>8</v>
      </c>
      <c r="BW27" s="74"/>
      <c r="BX27" s="75">
        <f>AVERAGE(BX11,BZ11)</f>
        <v>0.14700000000000002</v>
      </c>
      <c r="CB27" s="76">
        <v>8</v>
      </c>
      <c r="CC27" s="78"/>
      <c r="CD27" s="90">
        <f>AVERAGE(CD11,CF11)</f>
        <v>1.0255000000000001</v>
      </c>
      <c r="CG27" s="65"/>
      <c r="CH27" s="76">
        <v>8</v>
      </c>
      <c r="CI27" s="74"/>
      <c r="CJ27" s="75">
        <f>AVERAGE(CJ11,CL11)</f>
        <v>0.191</v>
      </c>
      <c r="CN27" s="76">
        <v>8</v>
      </c>
      <c r="CO27" s="78"/>
      <c r="CP27" s="90">
        <f>AVERAGE(CP11,CR11)</f>
        <v>0.76949999999999996</v>
      </c>
      <c r="CS27" s="65"/>
      <c r="CT27" s="76">
        <v>8</v>
      </c>
      <c r="CU27" s="74"/>
      <c r="CV27" s="75">
        <f>AVERAGE(CV11,CX11)</f>
        <v>0.28299999999999997</v>
      </c>
    </row>
    <row r="28" spans="1:102" x14ac:dyDescent="0.2">
      <c r="B28" s="36">
        <v>3</v>
      </c>
      <c r="C28" s="73">
        <v>9</v>
      </c>
      <c r="D28" s="74" t="s">
        <v>200</v>
      </c>
      <c r="E28" s="90">
        <v>0.73099999999999998</v>
      </c>
      <c r="F28" s="65"/>
      <c r="G28" s="76"/>
      <c r="H28" s="74" t="s">
        <v>186</v>
      </c>
      <c r="I28" s="131">
        <v>0.94899999999999995</v>
      </c>
      <c r="K28" s="76">
        <v>9</v>
      </c>
      <c r="L28" s="74" t="s">
        <v>312</v>
      </c>
      <c r="M28" s="90">
        <v>0.437</v>
      </c>
      <c r="N28" s="65"/>
      <c r="O28" s="76">
        <v>9</v>
      </c>
      <c r="P28" s="74" t="s">
        <v>222</v>
      </c>
      <c r="Q28" s="131">
        <v>0.32600000000000001</v>
      </c>
      <c r="S28" s="76">
        <v>9</v>
      </c>
      <c r="T28" s="74" t="s">
        <v>209</v>
      </c>
      <c r="U28" s="90">
        <v>0.54300000000000004</v>
      </c>
      <c r="V28" s="65"/>
      <c r="W28" s="76">
        <v>9</v>
      </c>
      <c r="X28" s="74" t="s">
        <v>189</v>
      </c>
      <c r="Y28" s="131">
        <v>0.28299999999999997</v>
      </c>
      <c r="AA28" s="76">
        <v>9</v>
      </c>
      <c r="AB28" s="74" t="s">
        <v>215</v>
      </c>
      <c r="AC28" s="90">
        <v>1.028</v>
      </c>
      <c r="AD28" s="65"/>
      <c r="AE28" s="76">
        <v>9</v>
      </c>
      <c r="AF28" s="74" t="s">
        <v>189</v>
      </c>
      <c r="AG28" s="131">
        <v>0.28299999999999997</v>
      </c>
      <c r="AI28" s="76">
        <v>9</v>
      </c>
      <c r="AJ28" s="74" t="s">
        <v>312</v>
      </c>
      <c r="AK28" s="90">
        <v>0.437</v>
      </c>
      <c r="AL28" s="65"/>
      <c r="AM28" s="76">
        <v>9</v>
      </c>
      <c r="AN28" s="74" t="s">
        <v>193</v>
      </c>
      <c r="AO28" s="131">
        <v>0.377</v>
      </c>
      <c r="AQ28" s="76">
        <v>9</v>
      </c>
      <c r="AR28" s="74"/>
      <c r="AS28" s="90">
        <f>AVERAGE(AS12,AU12)</f>
        <v>0.90100000000000002</v>
      </c>
      <c r="AV28" s="65"/>
      <c r="AW28" s="76">
        <v>9</v>
      </c>
      <c r="AX28" s="74"/>
      <c r="AY28" s="75">
        <f>AVERAGE(AY12,BA12)</f>
        <v>0.246</v>
      </c>
      <c r="BC28" s="76">
        <v>9</v>
      </c>
      <c r="BD28" s="74"/>
      <c r="BE28" s="90">
        <f>AVERAGE(BE12,BG12)</f>
        <v>0.84</v>
      </c>
      <c r="BH28" s="65"/>
      <c r="BI28" s="76">
        <v>9</v>
      </c>
      <c r="BJ28" s="74"/>
      <c r="BK28" s="75">
        <f>AVERAGE(BK12,BM12)</f>
        <v>0.28299999999999997</v>
      </c>
      <c r="BP28" s="76">
        <v>9</v>
      </c>
      <c r="BQ28" s="74"/>
      <c r="BR28" s="90">
        <f>AVERAGE(BR12,BT12)</f>
        <v>0.78849999999999998</v>
      </c>
      <c r="BU28" s="65"/>
      <c r="BV28" s="76">
        <v>9</v>
      </c>
      <c r="BW28" s="74"/>
      <c r="BX28" s="75">
        <f>AVERAGE(BX12,BZ12)</f>
        <v>0.21999999999999997</v>
      </c>
      <c r="CB28" s="76">
        <v>9</v>
      </c>
      <c r="CC28" s="74"/>
      <c r="CD28" s="90">
        <f>AVERAGE(CD12,CF12)</f>
        <v>0.63700000000000001</v>
      </c>
      <c r="CG28" s="65"/>
      <c r="CH28" s="76">
        <v>9</v>
      </c>
      <c r="CI28" s="74"/>
      <c r="CJ28" s="75">
        <f>AVERAGE(CJ12,CL12)</f>
        <v>0.16200000000000001</v>
      </c>
      <c r="CN28" s="76">
        <v>9</v>
      </c>
      <c r="CO28" s="74"/>
      <c r="CP28" s="90">
        <f>AVERAGE(CP12,CR12)</f>
        <v>1.026</v>
      </c>
      <c r="CS28" s="65"/>
      <c r="CT28" s="76">
        <v>9</v>
      </c>
      <c r="CU28" s="74"/>
      <c r="CV28" s="75">
        <f>AVERAGE(CV12,CX12)</f>
        <v>0.26700000000000002</v>
      </c>
    </row>
    <row r="29" spans="1:102" s="23" customFormat="1" x14ac:dyDescent="0.2">
      <c r="B29" s="36">
        <v>8</v>
      </c>
      <c r="C29" s="73">
        <v>14</v>
      </c>
      <c r="D29" s="74" t="s">
        <v>185</v>
      </c>
      <c r="E29" s="90">
        <v>0.83099999999999996</v>
      </c>
      <c r="F29" s="65"/>
      <c r="G29" s="76"/>
      <c r="H29" s="74" t="s">
        <v>323</v>
      </c>
      <c r="I29" s="131">
        <v>1.103</v>
      </c>
      <c r="K29" s="76">
        <v>14</v>
      </c>
      <c r="L29" s="74" t="s">
        <v>306</v>
      </c>
      <c r="M29" s="90">
        <v>0.42</v>
      </c>
      <c r="N29" s="65"/>
      <c r="O29" s="76">
        <v>14</v>
      </c>
      <c r="P29" s="74" t="s">
        <v>378</v>
      </c>
      <c r="Q29" s="131">
        <v>6.8000000000000005E-2</v>
      </c>
      <c r="S29" s="76">
        <v>14</v>
      </c>
      <c r="T29" s="74" t="s">
        <v>321</v>
      </c>
      <c r="U29" s="90">
        <v>0.59299999999999997</v>
      </c>
      <c r="V29" s="65"/>
      <c r="W29" s="76">
        <v>14</v>
      </c>
      <c r="X29" s="74" t="s">
        <v>300</v>
      </c>
      <c r="Y29" s="131">
        <v>0.157</v>
      </c>
      <c r="AA29" s="76">
        <v>14</v>
      </c>
      <c r="AB29" s="74" t="s">
        <v>311</v>
      </c>
      <c r="AC29" s="90">
        <v>0.83099999999999996</v>
      </c>
      <c r="AD29" s="65"/>
      <c r="AE29" s="76">
        <v>14</v>
      </c>
      <c r="AF29" s="74" t="s">
        <v>339</v>
      </c>
      <c r="AG29" s="131">
        <v>0.28299999999999997</v>
      </c>
      <c r="AI29" s="76">
        <v>14</v>
      </c>
      <c r="AJ29" s="74" t="s">
        <v>199</v>
      </c>
      <c r="AK29" s="90">
        <v>0.59299999999999997</v>
      </c>
      <c r="AL29" s="65"/>
      <c r="AM29" s="76">
        <v>14</v>
      </c>
      <c r="AN29" s="74" t="s">
        <v>220</v>
      </c>
      <c r="AO29" s="131">
        <v>0.17799999999999999</v>
      </c>
      <c r="AQ29" s="76">
        <v>14</v>
      </c>
      <c r="AR29" s="74"/>
      <c r="AS29" s="90">
        <f>AVERAGE(AS16,AU16)</f>
        <v>0.9464999999999999</v>
      </c>
      <c r="AT29" s="88"/>
      <c r="AU29" s="88"/>
      <c r="AV29" s="65"/>
      <c r="AW29" s="76">
        <v>14</v>
      </c>
      <c r="AX29" s="74"/>
      <c r="AY29" s="75">
        <f>AVERAGE(AY16,BA16)</f>
        <v>0.34150000000000003</v>
      </c>
      <c r="AZ29" s="88"/>
      <c r="BA29" s="88"/>
      <c r="BC29" s="76">
        <v>14</v>
      </c>
      <c r="BD29" s="74"/>
      <c r="BE29" s="90">
        <f>AVERAGE(BE16,BG16)</f>
        <v>0.72399999999999998</v>
      </c>
      <c r="BF29" s="88"/>
      <c r="BG29" s="88"/>
      <c r="BH29" s="65"/>
      <c r="BI29" s="76">
        <v>14</v>
      </c>
      <c r="BJ29" s="74"/>
      <c r="BK29" s="75">
        <f>AVERAGE(BK16,BM16)</f>
        <v>0.20600000000000002</v>
      </c>
      <c r="BL29" s="88"/>
      <c r="BM29" s="88"/>
      <c r="BP29" s="76">
        <v>14</v>
      </c>
      <c r="BQ29" s="74"/>
      <c r="BR29" s="90">
        <f>AVERAGE(BR16,BT16)</f>
        <v>0.94899999999999995</v>
      </c>
      <c r="BS29" s="88"/>
      <c r="BT29" s="88"/>
      <c r="BU29" s="65"/>
      <c r="BV29" s="76">
        <v>14</v>
      </c>
      <c r="BW29" s="74"/>
      <c r="BX29" s="75">
        <f>AVERAGE(BX16,BZ16)</f>
        <v>9.6500000000000002E-2</v>
      </c>
      <c r="BY29" s="88"/>
      <c r="BZ29" s="88"/>
      <c r="CB29" s="76">
        <v>14</v>
      </c>
      <c r="CC29" s="74"/>
      <c r="CD29" s="90">
        <f>AVERAGE(CD16,CF16)</f>
        <v>0.83099999999999996</v>
      </c>
      <c r="CE29" s="88"/>
      <c r="CF29" s="88"/>
      <c r="CG29" s="65"/>
      <c r="CH29" s="76">
        <v>14</v>
      </c>
      <c r="CI29" s="74"/>
      <c r="CJ29" s="75">
        <f>AVERAGE(CJ16,CL16)</f>
        <v>0.17299999999999999</v>
      </c>
      <c r="CK29" s="88"/>
      <c r="CL29" s="88"/>
      <c r="CN29" s="76">
        <v>14</v>
      </c>
      <c r="CO29" s="74"/>
      <c r="CP29" s="90">
        <f>AVERAGE(CP16,CR16)</f>
        <v>0.65249999999999997</v>
      </c>
      <c r="CQ29" s="88"/>
      <c r="CR29" s="88"/>
      <c r="CS29" s="65"/>
      <c r="CT29" s="76">
        <v>14</v>
      </c>
      <c r="CU29" s="74"/>
      <c r="CV29" s="75">
        <f>AVERAGE(CV16,CX16)</f>
        <v>0.26700000000000002</v>
      </c>
      <c r="CW29" s="88"/>
      <c r="CX29" s="88"/>
    </row>
    <row r="30" spans="1:102" s="23" customFormat="1" x14ac:dyDescent="0.2">
      <c r="B30" s="36">
        <v>9</v>
      </c>
      <c r="C30" s="73">
        <v>15</v>
      </c>
      <c r="D30" s="74" t="s">
        <v>185</v>
      </c>
      <c r="E30" s="90">
        <v>0.83099999999999996</v>
      </c>
      <c r="F30" s="65"/>
      <c r="G30" s="76"/>
      <c r="H30" s="74" t="s">
        <v>199</v>
      </c>
      <c r="I30" s="131">
        <v>0.59299999999999997</v>
      </c>
      <c r="K30" s="76">
        <v>15</v>
      </c>
      <c r="L30" s="74" t="s">
        <v>199</v>
      </c>
      <c r="M30" s="90">
        <v>0.59299999999999997</v>
      </c>
      <c r="N30" s="65"/>
      <c r="O30" s="76">
        <v>15</v>
      </c>
      <c r="P30" s="74" t="s">
        <v>197</v>
      </c>
      <c r="Q30" s="131">
        <v>0.125</v>
      </c>
      <c r="S30" s="76">
        <v>15</v>
      </c>
      <c r="T30" s="74" t="s">
        <v>331</v>
      </c>
      <c r="U30" s="90">
        <v>0.73099999999999998</v>
      </c>
      <c r="V30" s="65"/>
      <c r="W30" s="76">
        <v>15</v>
      </c>
      <c r="X30" s="74" t="s">
        <v>198</v>
      </c>
      <c r="Y30" s="131">
        <v>0.125</v>
      </c>
      <c r="AA30" s="76">
        <v>15</v>
      </c>
      <c r="AB30" s="74" t="s">
        <v>312</v>
      </c>
      <c r="AC30" s="90">
        <v>0.437</v>
      </c>
      <c r="AD30" s="65"/>
      <c r="AE30" s="76">
        <v>15</v>
      </c>
      <c r="AF30" s="74" t="s">
        <v>296</v>
      </c>
      <c r="AG30" s="131">
        <v>0.22500000000000001</v>
      </c>
      <c r="AI30" s="76">
        <v>15</v>
      </c>
      <c r="AJ30" s="74" t="s">
        <v>312</v>
      </c>
      <c r="AK30" s="90">
        <v>0.437</v>
      </c>
      <c r="AL30" s="65"/>
      <c r="AM30" s="76">
        <v>15</v>
      </c>
      <c r="AN30" s="74" t="s">
        <v>364</v>
      </c>
      <c r="AO30" s="131">
        <v>9.9000000000000005E-2</v>
      </c>
      <c r="AQ30" s="76">
        <v>15</v>
      </c>
      <c r="AR30" s="74"/>
      <c r="AS30" s="90">
        <f>AVERAGE(AS17,AU17)</f>
        <v>0.60450000000000004</v>
      </c>
      <c r="AT30" s="88"/>
      <c r="AU30" s="88"/>
      <c r="AV30" s="65"/>
      <c r="AW30" s="76">
        <v>15</v>
      </c>
      <c r="AX30" s="74"/>
      <c r="AY30" s="75">
        <f>AVERAGE(AY17,BA17)</f>
        <v>0.1845</v>
      </c>
      <c r="AZ30" s="88"/>
      <c r="BA30" s="88"/>
      <c r="BC30" s="76">
        <v>15</v>
      </c>
      <c r="BD30" s="74"/>
      <c r="BE30" s="90">
        <f>AVERAGE(BE17,BG17)</f>
        <v>0.47950000000000004</v>
      </c>
      <c r="BF30" s="88"/>
      <c r="BG30" s="88"/>
      <c r="BH30" s="65"/>
      <c r="BI30" s="76">
        <v>15</v>
      </c>
      <c r="BJ30" s="74"/>
      <c r="BK30" s="75">
        <f>AVERAGE(BK17,BM17)</f>
        <v>0.1555</v>
      </c>
      <c r="BL30" s="88"/>
      <c r="BM30" s="88"/>
      <c r="BP30" s="76">
        <v>15</v>
      </c>
      <c r="BQ30" s="74"/>
      <c r="BR30" s="90">
        <f>AVERAGE(BR17,BT17)</f>
        <v>0.56400000000000006</v>
      </c>
      <c r="BS30" s="88"/>
      <c r="BT30" s="88"/>
      <c r="BU30" s="65"/>
      <c r="BV30" s="76">
        <v>15</v>
      </c>
      <c r="BW30" s="74"/>
      <c r="BX30" s="75">
        <f>AVERAGE(BX17,BZ17)</f>
        <v>0.1215</v>
      </c>
      <c r="BY30" s="88"/>
      <c r="BZ30" s="88"/>
      <c r="CB30" s="76">
        <v>15</v>
      </c>
      <c r="CC30" s="74"/>
      <c r="CD30" s="90">
        <f>AVERAGE(CD17,CF17)</f>
        <v>0.76949999999999996</v>
      </c>
      <c r="CE30" s="88"/>
      <c r="CF30" s="88"/>
      <c r="CG30" s="65"/>
      <c r="CH30" s="76">
        <v>15</v>
      </c>
      <c r="CI30" s="74"/>
      <c r="CJ30" s="75">
        <f>AVERAGE(CJ17,CL17)</f>
        <v>0.125</v>
      </c>
      <c r="CK30" s="88"/>
      <c r="CL30" s="88"/>
      <c r="CN30" s="76">
        <v>15</v>
      </c>
      <c r="CO30" s="74"/>
      <c r="CP30" s="90">
        <f>AVERAGE(CP17,CR17)</f>
        <v>0.84</v>
      </c>
      <c r="CQ30" s="88"/>
      <c r="CR30" s="88"/>
      <c r="CS30" s="65"/>
      <c r="CT30" s="76">
        <v>15</v>
      </c>
      <c r="CU30" s="74"/>
      <c r="CV30" s="75">
        <f>AVERAGE(CV17,CX17)</f>
        <v>0.189</v>
      </c>
      <c r="CW30" s="88"/>
      <c r="CX30" s="88"/>
    </row>
    <row r="31" spans="1:102" s="23" customFormat="1" x14ac:dyDescent="0.2">
      <c r="B31" s="36">
        <v>10</v>
      </c>
      <c r="C31" s="73">
        <v>16</v>
      </c>
      <c r="D31" s="74" t="s">
        <v>201</v>
      </c>
      <c r="E31" s="90">
        <v>0.84299999999999997</v>
      </c>
      <c r="F31" s="65"/>
      <c r="G31" s="76"/>
      <c r="H31" s="74" t="s">
        <v>201</v>
      </c>
      <c r="I31" s="131">
        <v>0.84299999999999997</v>
      </c>
      <c r="K31" s="76">
        <v>16</v>
      </c>
      <c r="L31" s="74" t="s">
        <v>209</v>
      </c>
      <c r="M31" s="90">
        <v>0.54300000000000004</v>
      </c>
      <c r="N31" s="65"/>
      <c r="O31" s="76">
        <v>16</v>
      </c>
      <c r="P31" s="74" t="s">
        <v>220</v>
      </c>
      <c r="Q31" s="131">
        <v>0.17799999999999999</v>
      </c>
      <c r="S31" s="76">
        <v>16</v>
      </c>
      <c r="T31" s="74" t="s">
        <v>215</v>
      </c>
      <c r="U31" s="90">
        <v>1.028</v>
      </c>
      <c r="V31" s="65"/>
      <c r="W31" s="76">
        <v>16</v>
      </c>
      <c r="X31" s="74" t="s">
        <v>339</v>
      </c>
      <c r="Y31" s="131">
        <v>0.28299999999999997</v>
      </c>
      <c r="AA31" s="76">
        <v>16</v>
      </c>
      <c r="AB31" s="74" t="s">
        <v>186</v>
      </c>
      <c r="AC31" s="90">
        <v>0.94899999999999995</v>
      </c>
      <c r="AD31" s="65"/>
      <c r="AE31" s="76">
        <v>16</v>
      </c>
      <c r="AF31" s="74" t="s">
        <v>373</v>
      </c>
      <c r="AG31" s="131">
        <v>8.5999999999999993E-2</v>
      </c>
      <c r="AI31" s="76">
        <v>16</v>
      </c>
      <c r="AJ31" s="74" t="s">
        <v>307</v>
      </c>
      <c r="AK31" s="90">
        <v>0.61599999999999999</v>
      </c>
      <c r="AL31" s="65"/>
      <c r="AM31" s="76">
        <v>16</v>
      </c>
      <c r="AN31" s="74" t="s">
        <v>189</v>
      </c>
      <c r="AO31" s="131">
        <v>0.28299999999999997</v>
      </c>
      <c r="AQ31" s="76">
        <v>16</v>
      </c>
      <c r="AR31" s="74"/>
      <c r="AS31" s="90">
        <f>AVERAGE(AS18,AU18)</f>
        <v>0.8105</v>
      </c>
      <c r="AT31" s="88"/>
      <c r="AU31" s="88"/>
      <c r="AV31" s="65"/>
      <c r="AW31" s="76">
        <v>16</v>
      </c>
      <c r="AX31" s="74"/>
      <c r="AY31" s="75">
        <f>AVERAGE(AY18,BA18)</f>
        <v>0.14050000000000001</v>
      </c>
      <c r="AZ31" s="88"/>
      <c r="BA31" s="88"/>
      <c r="BC31" s="76">
        <v>16</v>
      </c>
      <c r="BD31" s="74"/>
      <c r="BE31" s="90">
        <f>AVERAGE(BE18,BG18)</f>
        <v>0.59</v>
      </c>
      <c r="BF31" s="88"/>
      <c r="BG31" s="88"/>
      <c r="BH31" s="65"/>
      <c r="BI31" s="76">
        <v>16</v>
      </c>
      <c r="BJ31" s="74"/>
      <c r="BK31" s="75">
        <f>AVERAGE(BK18,BM18)</f>
        <v>0.251</v>
      </c>
      <c r="BL31" s="88"/>
      <c r="BM31" s="88"/>
      <c r="BP31" s="76">
        <v>16</v>
      </c>
      <c r="BQ31" s="74"/>
      <c r="BR31" s="90">
        <f>AVERAGE(BR18,BT18)</f>
        <v>0.84</v>
      </c>
      <c r="BS31" s="88"/>
      <c r="BT31" s="88"/>
      <c r="BU31" s="65"/>
      <c r="BV31" s="76">
        <v>16</v>
      </c>
      <c r="BW31" s="74"/>
      <c r="BX31" s="75">
        <f>AVERAGE(BX18,BZ18)</f>
        <v>0.22500000000000001</v>
      </c>
      <c r="BY31" s="88"/>
      <c r="BZ31" s="88"/>
      <c r="CB31" s="76">
        <v>16</v>
      </c>
      <c r="CC31" s="74"/>
      <c r="CD31" s="90">
        <f>AVERAGE(CD18,CF18)</f>
        <v>1.1324999999999998</v>
      </c>
      <c r="CE31" s="88"/>
      <c r="CF31" s="88"/>
      <c r="CG31" s="65"/>
      <c r="CH31" s="76">
        <v>16</v>
      </c>
      <c r="CI31" s="74"/>
      <c r="CJ31" s="75">
        <f>AVERAGE(CJ18,CL18)</f>
        <v>0.112</v>
      </c>
      <c r="CK31" s="88"/>
      <c r="CL31" s="88"/>
      <c r="CN31" s="76">
        <v>16</v>
      </c>
      <c r="CO31" s="74"/>
      <c r="CP31" s="90">
        <f>AVERAGE(CP18,CR18)</f>
        <v>0.66049999999999998</v>
      </c>
      <c r="CQ31" s="88"/>
      <c r="CR31" s="88"/>
      <c r="CS31" s="65"/>
      <c r="CT31" s="76">
        <v>16</v>
      </c>
      <c r="CU31" s="74"/>
      <c r="CV31" s="75">
        <f>AVERAGE(CV18,CX18)</f>
        <v>0.1845</v>
      </c>
      <c r="CW31" s="88"/>
      <c r="CX31" s="88"/>
    </row>
    <row r="32" spans="1:102" s="23" customFormat="1" x14ac:dyDescent="0.2">
      <c r="B32" s="36">
        <v>11</v>
      </c>
      <c r="C32" s="73">
        <v>17</v>
      </c>
      <c r="D32" s="74" t="s">
        <v>209</v>
      </c>
      <c r="E32" s="90">
        <v>0.54300000000000004</v>
      </c>
      <c r="F32" s="65"/>
      <c r="G32" s="76"/>
      <c r="H32" s="74" t="s">
        <v>194</v>
      </c>
      <c r="I32" s="131">
        <v>1.103</v>
      </c>
      <c r="K32" s="76">
        <v>17</v>
      </c>
      <c r="L32" s="74" t="s">
        <v>304</v>
      </c>
      <c r="M32" s="90">
        <v>0.71499999999999997</v>
      </c>
      <c r="N32" s="65"/>
      <c r="O32" s="76">
        <v>17</v>
      </c>
      <c r="P32" s="74" t="s">
        <v>379</v>
      </c>
      <c r="Q32" s="131">
        <v>0.11600000000000001</v>
      </c>
      <c r="S32" s="76">
        <v>17</v>
      </c>
      <c r="T32" s="74" t="s">
        <v>194</v>
      </c>
      <c r="U32" s="90">
        <v>1.103</v>
      </c>
      <c r="V32" s="65"/>
      <c r="W32" s="76">
        <v>17</v>
      </c>
      <c r="X32" s="74" t="s">
        <v>189</v>
      </c>
      <c r="Y32" s="131">
        <v>0.28299999999999997</v>
      </c>
      <c r="AA32" s="76">
        <v>17</v>
      </c>
      <c r="AB32" s="74" t="s">
        <v>299</v>
      </c>
      <c r="AC32" s="90">
        <v>0.77400000000000002</v>
      </c>
      <c r="AD32" s="65"/>
      <c r="AE32" s="76">
        <v>17</v>
      </c>
      <c r="AF32" s="74" t="s">
        <v>192</v>
      </c>
      <c r="AG32" s="131">
        <v>0.22500000000000001</v>
      </c>
      <c r="AI32" s="76">
        <v>17</v>
      </c>
      <c r="AJ32" s="74" t="s">
        <v>186</v>
      </c>
      <c r="AK32" s="90">
        <v>0.94899999999999995</v>
      </c>
      <c r="AL32" s="65"/>
      <c r="AM32" s="76">
        <v>17</v>
      </c>
      <c r="AN32" s="74" t="s">
        <v>198</v>
      </c>
      <c r="AO32" s="131">
        <v>0.125</v>
      </c>
      <c r="AQ32" s="76">
        <v>17</v>
      </c>
      <c r="AR32" s="74"/>
      <c r="AS32" s="90">
        <f>AVERAGE(AS19,AU19)</f>
        <v>0.66049999999999998</v>
      </c>
      <c r="AT32" s="88"/>
      <c r="AU32" s="88"/>
      <c r="AV32" s="65"/>
      <c r="AW32" s="76">
        <v>17</v>
      </c>
      <c r="AX32" s="74"/>
      <c r="AY32" s="75">
        <f>AVERAGE(AY19,BA19)</f>
        <v>0.25650000000000001</v>
      </c>
      <c r="AZ32" s="88"/>
      <c r="BA32" s="88"/>
      <c r="BC32" s="76">
        <v>17</v>
      </c>
      <c r="BD32" s="74"/>
      <c r="BE32" s="90">
        <f>AVERAGE(BE19,BG19)</f>
        <v>0.62850000000000006</v>
      </c>
      <c r="BF32" s="88"/>
      <c r="BG32" s="88"/>
      <c r="BH32" s="65"/>
      <c r="BI32" s="76">
        <v>17</v>
      </c>
      <c r="BJ32" s="74"/>
      <c r="BK32" s="75">
        <f>AVERAGE(BK19,BM19)</f>
        <v>0.3155</v>
      </c>
      <c r="BL32" s="88"/>
      <c r="BM32" s="88"/>
      <c r="BP32" s="76">
        <v>17</v>
      </c>
      <c r="BQ32" s="74"/>
      <c r="BR32" s="90">
        <f>AVERAGE(BR19,BT19)</f>
        <v>0.42849999999999999</v>
      </c>
      <c r="BS32" s="88"/>
      <c r="BT32" s="88"/>
      <c r="BU32" s="65"/>
      <c r="BV32" s="76">
        <v>17</v>
      </c>
      <c r="BW32" s="74"/>
      <c r="BX32" s="75">
        <f>AVERAGE(BX19,BZ19)</f>
        <v>0.16749999999999998</v>
      </c>
      <c r="BY32" s="88"/>
      <c r="BZ32" s="88"/>
      <c r="CB32" s="76">
        <v>17</v>
      </c>
      <c r="CC32" s="74"/>
      <c r="CD32" s="90">
        <f>AVERAGE(CD19,CF19)</f>
        <v>0.59299999999999997</v>
      </c>
      <c r="CE32" s="88"/>
      <c r="CF32" s="88"/>
      <c r="CG32" s="65"/>
      <c r="CH32" s="76">
        <v>17</v>
      </c>
      <c r="CI32" s="74"/>
      <c r="CJ32" s="75">
        <f>AVERAGE(CJ19,CL19)</f>
        <v>9.4E-2</v>
      </c>
      <c r="CK32" s="88"/>
      <c r="CL32" s="88"/>
      <c r="CN32" s="76">
        <v>17</v>
      </c>
      <c r="CO32" s="74"/>
      <c r="CP32" s="90">
        <f>AVERAGE(CP19,CR19)</f>
        <v>0.61599999999999999</v>
      </c>
      <c r="CQ32" s="88"/>
      <c r="CR32" s="88"/>
      <c r="CS32" s="65"/>
      <c r="CT32" s="76">
        <v>17</v>
      </c>
      <c r="CU32" s="74"/>
      <c r="CV32" s="75">
        <f>AVERAGE(CV19,CX19)</f>
        <v>0.17499999999999999</v>
      </c>
      <c r="CW32" s="88"/>
      <c r="CX32" s="88"/>
    </row>
    <row r="33" spans="1:102" x14ac:dyDescent="0.2">
      <c r="E33" s="60">
        <f>AVERAGE(E24:E32)</f>
        <v>0.86699999999999999</v>
      </c>
      <c r="I33" s="60">
        <f>AVERAGE(I24:I32)</f>
        <v>0.84566666666666668</v>
      </c>
      <c r="K33" s="133"/>
      <c r="L33" s="134"/>
      <c r="M33" s="58">
        <f>AVERAGE(M24:M32)</f>
        <v>0.66666666666666663</v>
      </c>
      <c r="Q33" s="60">
        <f>AVERAGE(Q24:Q32)</f>
        <v>0.17166666666666669</v>
      </c>
      <c r="S33" s="133"/>
      <c r="T33" s="134"/>
      <c r="U33" s="58">
        <f>AVERAGE(U24:U32)</f>
        <v>0.86144444444444446</v>
      </c>
      <c r="Y33" s="60">
        <f>AVERAGE(Y24:Y32)</f>
        <v>0.21788888888888888</v>
      </c>
      <c r="AA33" s="133"/>
      <c r="AB33" s="134"/>
      <c r="AC33" s="58">
        <f>AVERAGE(AC24:AC32)</f>
        <v>0.7881111111111111</v>
      </c>
      <c r="AG33" s="60">
        <f>AVERAGE(AG24:AG32)</f>
        <v>0.22922222222222224</v>
      </c>
      <c r="AI33" s="133"/>
      <c r="AJ33" s="134"/>
      <c r="AK33" s="58">
        <f>AVERAGE(AK24:AK32)</f>
        <v>0.5998888888888888</v>
      </c>
      <c r="AO33" s="60">
        <f>AVERAGE(AO24:AO32)</f>
        <v>0.18533333333333332</v>
      </c>
      <c r="AQ33" s="133"/>
      <c r="AR33" s="134"/>
      <c r="AS33" s="58">
        <f>AVERAGE(AS24:AS32)</f>
        <v>0.7295555555555554</v>
      </c>
      <c r="AY33" s="61">
        <f>AVERAGE(AY24:AY32)</f>
        <v>0.23949999999999999</v>
      </c>
      <c r="BC33" s="133"/>
      <c r="BD33" s="134"/>
      <c r="BE33" s="58">
        <f>AVERAGE(BE24:BE32)</f>
        <v>0.65499999999999992</v>
      </c>
      <c r="BK33" s="61">
        <f>AVERAGE(BK24:BK32)</f>
        <v>0.23627777777777778</v>
      </c>
      <c r="BP33" s="133"/>
      <c r="BQ33" s="134"/>
      <c r="BR33" s="58">
        <f>AVERAGE(BR24:BR32)</f>
        <v>0.72288888888888891</v>
      </c>
      <c r="BX33" s="61">
        <f>AVERAGE(BX24:BX32)</f>
        <v>0.16227777777777777</v>
      </c>
      <c r="CB33" s="133"/>
      <c r="CC33" s="134"/>
      <c r="CD33" s="58">
        <f>AVERAGE(CD24:CD32)</f>
        <v>0.79977777777777781</v>
      </c>
      <c r="CJ33" s="61">
        <f>AVERAGE(CJ24:CJ32)</f>
        <v>0.16572222222222222</v>
      </c>
      <c r="CN33" s="133"/>
      <c r="CO33" s="134"/>
      <c r="CP33" s="58">
        <f>AVERAGE(CP24:CP32)</f>
        <v>0.77677777777777768</v>
      </c>
      <c r="CV33" s="61">
        <f>AVERAGE(CV24:CV32)</f>
        <v>0.20305555555555554</v>
      </c>
    </row>
    <row r="34" spans="1:102" ht="14.25" customHeight="1" x14ac:dyDescent="0.2">
      <c r="A34" s="110" t="s">
        <v>153</v>
      </c>
      <c r="B34" s="111">
        <v>93</v>
      </c>
      <c r="C34" s="73">
        <v>3</v>
      </c>
      <c r="D34" s="74" t="s">
        <v>213</v>
      </c>
      <c r="E34" s="90">
        <v>0.85099999999999998</v>
      </c>
      <c r="F34" s="65"/>
      <c r="G34" s="76"/>
      <c r="H34" s="74" t="s">
        <v>331</v>
      </c>
      <c r="I34" s="131">
        <v>0.73099999999999998</v>
      </c>
      <c r="K34" s="76">
        <v>3</v>
      </c>
      <c r="L34" s="74" t="s">
        <v>380</v>
      </c>
      <c r="M34" s="90">
        <v>0.83299999999999996</v>
      </c>
      <c r="N34" s="65"/>
      <c r="O34" s="76">
        <v>3</v>
      </c>
      <c r="P34" s="74" t="s">
        <v>190</v>
      </c>
      <c r="Q34" s="131">
        <v>0.157</v>
      </c>
      <c r="S34" s="76">
        <v>3</v>
      </c>
      <c r="T34" s="74" t="s">
        <v>299</v>
      </c>
      <c r="U34" s="90">
        <v>0.77400000000000002</v>
      </c>
      <c r="V34" s="65"/>
      <c r="W34" s="76">
        <v>3</v>
      </c>
      <c r="X34" s="74" t="s">
        <v>341</v>
      </c>
      <c r="Y34" s="131">
        <v>0.40600000000000003</v>
      </c>
      <c r="AA34" s="76">
        <v>3</v>
      </c>
      <c r="AB34" s="74" t="s">
        <v>307</v>
      </c>
      <c r="AC34" s="90">
        <v>0.61599999999999999</v>
      </c>
      <c r="AD34" s="65"/>
      <c r="AE34" s="76">
        <v>3</v>
      </c>
      <c r="AF34" s="74" t="s">
        <v>202</v>
      </c>
      <c r="AG34" s="131">
        <v>0.30599999999999999</v>
      </c>
      <c r="AI34" s="76">
        <v>3</v>
      </c>
      <c r="AJ34" s="74" t="s">
        <v>185</v>
      </c>
      <c r="AK34" s="90">
        <v>0.83099999999999996</v>
      </c>
      <c r="AL34" s="65"/>
      <c r="AM34" s="76">
        <v>3</v>
      </c>
      <c r="AN34" s="74" t="s">
        <v>204</v>
      </c>
      <c r="AO34" s="131">
        <v>0.22500000000000001</v>
      </c>
      <c r="AQ34" s="76">
        <v>3</v>
      </c>
      <c r="AR34" s="74"/>
      <c r="AS34" s="90">
        <f>AVERAGE(AS6,AU6)</f>
        <v>0.8105</v>
      </c>
      <c r="AV34" s="65"/>
      <c r="AW34" s="76">
        <v>3</v>
      </c>
      <c r="AX34" s="74"/>
      <c r="AY34" s="75">
        <f>AVERAGE(AY6,BA6)</f>
        <v>0.38800000000000001</v>
      </c>
      <c r="BC34" s="76">
        <v>3</v>
      </c>
      <c r="BD34" s="74"/>
      <c r="BE34" s="90">
        <f>AVERAGE(BE6,BG6)</f>
        <v>0.63400000000000001</v>
      </c>
      <c r="BH34" s="65"/>
      <c r="BI34" s="76">
        <v>3</v>
      </c>
      <c r="BJ34" s="74"/>
      <c r="BK34" s="75">
        <f>AVERAGE(BK6,BM6)</f>
        <v>0.316</v>
      </c>
      <c r="BP34" s="76">
        <v>3</v>
      </c>
      <c r="BQ34" s="74"/>
      <c r="BR34" s="90">
        <f>AVERAGE(BR6,BT6)</f>
        <v>0.8125</v>
      </c>
      <c r="BU34" s="65"/>
      <c r="BV34" s="76">
        <v>3</v>
      </c>
      <c r="BW34" s="74"/>
      <c r="BX34" s="75">
        <f>AVERAGE(BX6,BZ6)</f>
        <v>0.223</v>
      </c>
      <c r="CB34" s="76">
        <v>3</v>
      </c>
      <c r="CC34" s="74"/>
      <c r="CD34" s="90">
        <f>AVERAGE(CD6,CF6)</f>
        <v>0.57950000000000002</v>
      </c>
      <c r="CG34" s="65"/>
      <c r="CH34" s="76">
        <v>3</v>
      </c>
      <c r="CI34" s="74"/>
      <c r="CJ34" s="75">
        <f>AVERAGE(CJ6,CL6)</f>
        <v>0.42149999999999999</v>
      </c>
      <c r="CN34" s="76">
        <v>3</v>
      </c>
      <c r="CO34" s="74"/>
      <c r="CP34" s="90">
        <f>AVERAGE(CP6,CR6)</f>
        <v>0.88900000000000001</v>
      </c>
      <c r="CS34" s="65"/>
      <c r="CT34" s="76">
        <v>3</v>
      </c>
      <c r="CU34" s="74"/>
      <c r="CV34" s="75">
        <f>AVERAGE(CV6,CX6)</f>
        <v>0.157</v>
      </c>
    </row>
    <row r="35" spans="1:102" ht="14.25" customHeight="1" x14ac:dyDescent="0.2">
      <c r="A35" s="110" t="s">
        <v>153</v>
      </c>
      <c r="B35" s="111">
        <v>95</v>
      </c>
      <c r="C35" s="73">
        <v>5</v>
      </c>
      <c r="D35" s="74" t="s">
        <v>217</v>
      </c>
      <c r="E35" s="90">
        <v>1.1619999999999999</v>
      </c>
      <c r="F35" s="65"/>
      <c r="G35" s="76"/>
      <c r="H35" s="74" t="s">
        <v>321</v>
      </c>
      <c r="I35" s="131">
        <v>0.59299999999999997</v>
      </c>
      <c r="K35" s="76">
        <v>5</v>
      </c>
      <c r="L35" s="74" t="s">
        <v>200</v>
      </c>
      <c r="M35" s="90">
        <v>0.73099999999999998</v>
      </c>
      <c r="N35" s="65"/>
      <c r="O35" s="76">
        <v>5</v>
      </c>
      <c r="P35" s="74" t="s">
        <v>327</v>
      </c>
      <c r="Q35" s="131">
        <v>8.4000000000000005E-2</v>
      </c>
      <c r="S35" s="76">
        <v>5</v>
      </c>
      <c r="T35" s="74" t="s">
        <v>381</v>
      </c>
      <c r="U35" s="90">
        <v>0.94899999999999995</v>
      </c>
      <c r="V35" s="65"/>
      <c r="W35" s="76">
        <v>5</v>
      </c>
      <c r="X35" s="74" t="s">
        <v>329</v>
      </c>
      <c r="Y35" s="131">
        <v>6.8000000000000005E-2</v>
      </c>
      <c r="AA35" s="76">
        <v>5</v>
      </c>
      <c r="AB35" s="74" t="s">
        <v>315</v>
      </c>
      <c r="AC35" s="90">
        <v>0.54300000000000004</v>
      </c>
      <c r="AD35" s="65"/>
      <c r="AE35" s="76">
        <v>5</v>
      </c>
      <c r="AF35" s="74" t="s">
        <v>192</v>
      </c>
      <c r="AG35" s="131">
        <v>0.22500000000000001</v>
      </c>
      <c r="AI35" s="76">
        <v>5</v>
      </c>
      <c r="AJ35" s="74" t="s">
        <v>382</v>
      </c>
      <c r="AK35" s="90">
        <v>0.73099999999999998</v>
      </c>
      <c r="AL35" s="65"/>
      <c r="AM35" s="76">
        <v>5</v>
      </c>
      <c r="AN35" s="74" t="s">
        <v>383</v>
      </c>
      <c r="AO35" s="131">
        <v>5.3999999999999999E-2</v>
      </c>
      <c r="AQ35" s="76">
        <v>5</v>
      </c>
      <c r="AR35" s="74"/>
      <c r="AS35" s="90">
        <f>AVERAGE(AS8,AU8)</f>
        <v>0.60299999999999998</v>
      </c>
      <c r="AV35" s="65"/>
      <c r="AW35" s="76">
        <v>5</v>
      </c>
      <c r="AX35" s="74"/>
      <c r="AY35" s="75">
        <f>AVERAGE(AY8,BA8)</f>
        <v>0.23049999999999998</v>
      </c>
      <c r="BC35" s="76">
        <v>5</v>
      </c>
      <c r="BD35" s="74"/>
      <c r="BE35" s="90">
        <f>AVERAGE(BE8,BG8)</f>
        <v>0.57599999999999996</v>
      </c>
      <c r="BH35" s="65"/>
      <c r="BI35" s="76">
        <v>5</v>
      </c>
      <c r="BJ35" s="74"/>
      <c r="BK35" s="75">
        <f>AVERAGE(BK8,BM8)</f>
        <v>0.26550000000000001</v>
      </c>
      <c r="BP35" s="76">
        <v>5</v>
      </c>
      <c r="BQ35" s="74"/>
      <c r="BR35" s="90">
        <f>AVERAGE(BR8,BT8)</f>
        <v>0.746</v>
      </c>
      <c r="BU35" s="65"/>
      <c r="BV35" s="76">
        <v>5</v>
      </c>
      <c r="BW35" s="74"/>
      <c r="BX35" s="75">
        <f>AVERAGE(BX8,BZ8)</f>
        <v>8.3500000000000005E-2</v>
      </c>
      <c r="CB35" s="76">
        <v>5</v>
      </c>
      <c r="CC35" s="74"/>
      <c r="CD35" s="90">
        <f>AVERAGE(CD8,CF8)</f>
        <v>0.56800000000000006</v>
      </c>
      <c r="CG35" s="65"/>
      <c r="CH35" s="76">
        <v>5</v>
      </c>
      <c r="CI35" s="74"/>
      <c r="CJ35" s="75">
        <f>AVERAGE(CJ8,CL8)</f>
        <v>0.20649999999999999</v>
      </c>
      <c r="CN35" s="76">
        <v>5</v>
      </c>
      <c r="CO35" s="74"/>
      <c r="CP35" s="90">
        <f>AVERAGE(CP8,CR8)</f>
        <v>0.78100000000000003</v>
      </c>
      <c r="CS35" s="65"/>
      <c r="CT35" s="76">
        <v>5</v>
      </c>
      <c r="CU35" s="74"/>
      <c r="CV35" s="75">
        <f>AVERAGE(CV8,CX8)</f>
        <v>0.191</v>
      </c>
    </row>
    <row r="36" spans="1:102" ht="14.25" customHeight="1" x14ac:dyDescent="0.2">
      <c r="A36" s="110" t="s">
        <v>153</v>
      </c>
      <c r="B36" s="111">
        <v>90</v>
      </c>
      <c r="C36" s="73">
        <v>6</v>
      </c>
      <c r="D36" s="74" t="s">
        <v>186</v>
      </c>
      <c r="E36" s="90">
        <v>0.94899999999999995</v>
      </c>
      <c r="F36" s="65"/>
      <c r="G36" s="76"/>
      <c r="H36" s="74" t="s">
        <v>185</v>
      </c>
      <c r="I36" s="131">
        <v>0.83099999999999996</v>
      </c>
      <c r="K36" s="76">
        <v>6</v>
      </c>
      <c r="L36" s="74" t="s">
        <v>384</v>
      </c>
      <c r="M36" s="90">
        <v>0.84299999999999997</v>
      </c>
      <c r="N36" s="65"/>
      <c r="O36" s="76">
        <v>6</v>
      </c>
      <c r="P36" s="74" t="s">
        <v>197</v>
      </c>
      <c r="Q36" s="131">
        <v>0.125</v>
      </c>
      <c r="S36" s="76">
        <v>6</v>
      </c>
      <c r="T36" s="74" t="s">
        <v>217</v>
      </c>
      <c r="U36" s="90">
        <v>1.1619999999999999</v>
      </c>
      <c r="V36" s="65"/>
      <c r="W36" s="76">
        <v>6</v>
      </c>
      <c r="X36" s="74" t="s">
        <v>354</v>
      </c>
      <c r="Y36" s="131">
        <v>0.17799999999999999</v>
      </c>
      <c r="AA36" s="76">
        <v>6</v>
      </c>
      <c r="AB36" s="74" t="s">
        <v>304</v>
      </c>
      <c r="AC36" s="90">
        <v>0.71499999999999997</v>
      </c>
      <c r="AD36" s="65"/>
      <c r="AE36" s="76">
        <v>6</v>
      </c>
      <c r="AF36" s="74" t="s">
        <v>192</v>
      </c>
      <c r="AG36" s="131">
        <v>0.22500000000000001</v>
      </c>
      <c r="AI36" s="76">
        <v>6</v>
      </c>
      <c r="AJ36" s="74" t="s">
        <v>186</v>
      </c>
      <c r="AK36" s="90">
        <v>0.94899999999999995</v>
      </c>
      <c r="AL36" s="65"/>
      <c r="AM36" s="76">
        <v>6</v>
      </c>
      <c r="AN36" s="74" t="s">
        <v>336</v>
      </c>
      <c r="AO36" s="131">
        <v>0.221</v>
      </c>
      <c r="AQ36" s="76">
        <v>6</v>
      </c>
      <c r="AR36" s="74"/>
      <c r="AS36" s="90">
        <f>AVERAGE(AS9,AU9)</f>
        <v>0.71199999999999997</v>
      </c>
      <c r="AV36" s="65"/>
      <c r="AW36" s="76">
        <v>6</v>
      </c>
      <c r="AX36" s="74"/>
      <c r="AY36" s="75">
        <f>AVERAGE(AY9,BA9)</f>
        <v>0.30449999999999999</v>
      </c>
      <c r="BC36" s="76">
        <v>6</v>
      </c>
      <c r="BD36" s="74"/>
      <c r="BE36" s="90">
        <f>AVERAGE(BE9,BG9)</f>
        <v>1.028</v>
      </c>
      <c r="BH36" s="65"/>
      <c r="BI36" s="76">
        <v>6</v>
      </c>
      <c r="BJ36" s="74"/>
      <c r="BK36" s="75">
        <f>AVERAGE(BK9,BM9)</f>
        <v>0.254</v>
      </c>
      <c r="BP36" s="76">
        <v>6</v>
      </c>
      <c r="BQ36" s="74"/>
      <c r="BR36" s="90">
        <f>AVERAGE(BR9,BT9)</f>
        <v>0.9385</v>
      </c>
      <c r="BU36" s="65"/>
      <c r="BV36" s="76">
        <v>6</v>
      </c>
      <c r="BW36" s="74"/>
      <c r="BX36" s="75">
        <f>AVERAGE(BX9,BZ9)</f>
        <v>0.125</v>
      </c>
      <c r="CB36" s="76">
        <v>6</v>
      </c>
      <c r="CC36" s="74"/>
      <c r="CD36" s="90">
        <f>AVERAGE(CD9,CF9)</f>
        <v>0.80649999999999999</v>
      </c>
      <c r="CG36" s="65"/>
      <c r="CH36" s="76">
        <v>6</v>
      </c>
      <c r="CI36" s="74"/>
      <c r="CJ36" s="75">
        <f>AVERAGE(CJ9,CL9)</f>
        <v>0.252</v>
      </c>
      <c r="CN36" s="76">
        <v>6</v>
      </c>
      <c r="CO36" s="74"/>
      <c r="CP36" s="90">
        <f>AVERAGE(CP9,CR9)</f>
        <v>0.90900000000000003</v>
      </c>
      <c r="CS36" s="65"/>
      <c r="CT36" s="76">
        <v>6</v>
      </c>
      <c r="CU36" s="74"/>
      <c r="CV36" s="75">
        <f>AVERAGE(CV9,CX9)</f>
        <v>0.252</v>
      </c>
    </row>
    <row r="37" spans="1:102" s="23" customFormat="1" ht="14.25" customHeight="1" x14ac:dyDescent="0.2">
      <c r="A37" s="110" t="s">
        <v>153</v>
      </c>
      <c r="B37" s="111">
        <v>5</v>
      </c>
      <c r="C37" s="73">
        <v>11</v>
      </c>
      <c r="D37" s="74" t="s">
        <v>213</v>
      </c>
      <c r="E37" s="90">
        <v>0.85099999999999998</v>
      </c>
      <c r="F37" s="65"/>
      <c r="G37" s="76"/>
      <c r="H37" s="74" t="s">
        <v>194</v>
      </c>
      <c r="I37" s="131">
        <v>1.103</v>
      </c>
      <c r="K37" s="76">
        <v>11</v>
      </c>
      <c r="L37" s="74" t="s">
        <v>299</v>
      </c>
      <c r="M37" s="90">
        <v>0.77400000000000002</v>
      </c>
      <c r="N37" s="65"/>
      <c r="O37" s="76">
        <v>11</v>
      </c>
      <c r="P37" s="74" t="s">
        <v>305</v>
      </c>
      <c r="Q37" s="131">
        <v>6.8000000000000005E-2</v>
      </c>
      <c r="S37" s="76">
        <v>11</v>
      </c>
      <c r="T37" s="74" t="s">
        <v>215</v>
      </c>
      <c r="U37" s="90">
        <v>1.028</v>
      </c>
      <c r="V37" s="65"/>
      <c r="W37" s="76">
        <v>11</v>
      </c>
      <c r="X37" s="74" t="s">
        <v>190</v>
      </c>
      <c r="Y37" s="131">
        <v>0.157</v>
      </c>
      <c r="AA37" s="76">
        <v>11</v>
      </c>
      <c r="AB37" s="74" t="s">
        <v>207</v>
      </c>
      <c r="AC37" s="90">
        <v>1.425</v>
      </c>
      <c r="AD37" s="65"/>
      <c r="AE37" s="76">
        <v>11</v>
      </c>
      <c r="AF37" s="74" t="s">
        <v>189</v>
      </c>
      <c r="AG37" s="131">
        <v>0.28299999999999997</v>
      </c>
      <c r="AI37" s="76">
        <v>11</v>
      </c>
      <c r="AJ37" s="74" t="s">
        <v>299</v>
      </c>
      <c r="AK37" s="90">
        <v>0.77400000000000002</v>
      </c>
      <c r="AL37" s="65"/>
      <c r="AM37" s="76">
        <v>11</v>
      </c>
      <c r="AN37" s="74" t="s">
        <v>203</v>
      </c>
      <c r="AO37" s="131">
        <v>0.40600000000000003</v>
      </c>
      <c r="AQ37" s="76">
        <v>11</v>
      </c>
      <c r="AR37" s="74"/>
      <c r="AS37" s="90">
        <f>AVERAGE(AS13,AU13)</f>
        <v>0.58399999999999996</v>
      </c>
      <c r="AT37" s="88"/>
      <c r="AU37" s="88"/>
      <c r="AV37" s="65"/>
      <c r="AW37" s="76">
        <v>11</v>
      </c>
      <c r="AX37" s="74"/>
      <c r="AY37" s="75">
        <f>AVERAGE(AY13,BA13)</f>
        <v>0.28849999999999998</v>
      </c>
      <c r="AZ37" s="88"/>
      <c r="BA37" s="88"/>
      <c r="BC37" s="76">
        <v>11</v>
      </c>
      <c r="BD37" s="74"/>
      <c r="BE37" s="90">
        <f>AVERAGE(BE13,BG13)</f>
        <v>0.97699999999999998</v>
      </c>
      <c r="BF37" s="88"/>
      <c r="BG37" s="88"/>
      <c r="BH37" s="65"/>
      <c r="BI37" s="76">
        <v>11</v>
      </c>
      <c r="BJ37" s="74"/>
      <c r="BK37" s="75">
        <f>AVERAGE(BK13,BM13)</f>
        <v>0.29200000000000004</v>
      </c>
      <c r="BL37" s="88"/>
      <c r="BM37" s="88"/>
      <c r="BP37" s="76">
        <v>11</v>
      </c>
      <c r="BQ37" s="74"/>
      <c r="BR37" s="90">
        <f>AVERAGE(BR13,BT13)</f>
        <v>0.59149999999999991</v>
      </c>
      <c r="BS37" s="88"/>
      <c r="BT37" s="88"/>
      <c r="BU37" s="65"/>
      <c r="BV37" s="76">
        <v>11</v>
      </c>
      <c r="BW37" s="74"/>
      <c r="BX37" s="75">
        <f>AVERAGE(BX13,BZ13)</f>
        <v>0.21999999999999997</v>
      </c>
      <c r="BY37" s="88"/>
      <c r="BZ37" s="88"/>
      <c r="CB37" s="76">
        <v>11</v>
      </c>
      <c r="CC37" s="74"/>
      <c r="CD37" s="90">
        <f>AVERAGE(CD13,CF13)</f>
        <v>0.9385</v>
      </c>
      <c r="CE37" s="88"/>
      <c r="CF37" s="88"/>
      <c r="CG37" s="65"/>
      <c r="CH37" s="76">
        <v>11</v>
      </c>
      <c r="CI37" s="74"/>
      <c r="CJ37" s="75">
        <f>AVERAGE(CJ13,CL13)</f>
        <v>0.1555</v>
      </c>
      <c r="CK37" s="88"/>
      <c r="CL37" s="88"/>
      <c r="CN37" s="76">
        <v>11</v>
      </c>
      <c r="CO37" s="74"/>
      <c r="CP37" s="90">
        <f>AVERAGE(CP13,CR13)</f>
        <v>0.96699999999999997</v>
      </c>
      <c r="CQ37" s="88"/>
      <c r="CR37" s="88"/>
      <c r="CS37" s="65"/>
      <c r="CT37" s="76">
        <v>11</v>
      </c>
      <c r="CU37" s="74"/>
      <c r="CV37" s="75">
        <f>AVERAGE(CV13,CX13)</f>
        <v>0.35599999999999998</v>
      </c>
      <c r="CW37" s="88"/>
      <c r="CX37" s="88"/>
    </row>
    <row r="38" spans="1:102" s="23" customFormat="1" ht="14.25" customHeight="1" x14ac:dyDescent="0.2">
      <c r="A38" s="110" t="s">
        <v>287</v>
      </c>
      <c r="B38" s="111">
        <v>6</v>
      </c>
      <c r="C38" s="73">
        <v>12</v>
      </c>
      <c r="D38" s="74" t="s">
        <v>315</v>
      </c>
      <c r="E38" s="90">
        <v>0.54300000000000004</v>
      </c>
      <c r="F38" s="65"/>
      <c r="G38" s="76"/>
      <c r="H38" s="74" t="s">
        <v>186</v>
      </c>
      <c r="I38" s="131">
        <v>0.94899999999999995</v>
      </c>
      <c r="K38" s="76">
        <v>12</v>
      </c>
      <c r="L38" s="74" t="s">
        <v>209</v>
      </c>
      <c r="M38" s="90">
        <v>0.54300000000000004</v>
      </c>
      <c r="N38" s="65"/>
      <c r="O38" s="76">
        <v>12</v>
      </c>
      <c r="P38" s="74" t="s">
        <v>302</v>
      </c>
      <c r="Q38" s="131">
        <v>5.3999999999999999E-2</v>
      </c>
      <c r="S38" s="76">
        <v>12</v>
      </c>
      <c r="T38" s="74" t="s">
        <v>342</v>
      </c>
      <c r="U38" s="90">
        <v>0.59</v>
      </c>
      <c r="V38" s="65"/>
      <c r="W38" s="76">
        <v>12</v>
      </c>
      <c r="X38" s="74" t="s">
        <v>385</v>
      </c>
      <c r="Y38" s="131">
        <v>0.32600000000000001</v>
      </c>
      <c r="AA38" s="76">
        <v>12</v>
      </c>
      <c r="AB38" s="74" t="s">
        <v>194</v>
      </c>
      <c r="AC38" s="90">
        <v>1.103</v>
      </c>
      <c r="AD38" s="65"/>
      <c r="AE38" s="76">
        <v>12</v>
      </c>
      <c r="AF38" s="74" t="s">
        <v>300</v>
      </c>
      <c r="AG38" s="131">
        <v>0.157</v>
      </c>
      <c r="AI38" s="76">
        <v>12</v>
      </c>
      <c r="AJ38" s="74" t="s">
        <v>213</v>
      </c>
      <c r="AK38" s="90">
        <v>0.85099999999999998</v>
      </c>
      <c r="AL38" s="65"/>
      <c r="AM38" s="76">
        <v>12</v>
      </c>
      <c r="AN38" s="74" t="s">
        <v>197</v>
      </c>
      <c r="AO38" s="131">
        <v>0.125</v>
      </c>
      <c r="AQ38" s="76">
        <v>12</v>
      </c>
      <c r="AR38" s="74"/>
      <c r="AS38" s="90">
        <f>AVERAGE(AS14,AU14)</f>
        <v>0.72950000000000004</v>
      </c>
      <c r="AT38" s="88"/>
      <c r="AU38" s="88"/>
      <c r="AV38" s="65"/>
      <c r="AW38" s="76">
        <v>12</v>
      </c>
      <c r="AX38" s="74"/>
      <c r="AY38" s="75">
        <f>AVERAGE(AY14,BA14)</f>
        <v>0.254</v>
      </c>
      <c r="AZ38" s="88"/>
      <c r="BA38" s="88"/>
      <c r="BC38" s="76">
        <v>12</v>
      </c>
      <c r="BD38" s="74"/>
      <c r="BE38" s="90">
        <f t="shared" ref="BE38:BE39" si="0">AVERAGE(BE14,BG14)</f>
        <v>0.66199999999999992</v>
      </c>
      <c r="BF38" s="88"/>
      <c r="BG38" s="88"/>
      <c r="BH38" s="65"/>
      <c r="BI38" s="76">
        <v>12</v>
      </c>
      <c r="BJ38" s="74"/>
      <c r="BK38" s="75">
        <f>AVERAGE(BK14,BM14)</f>
        <v>0.28299999999999997</v>
      </c>
      <c r="BL38" s="88"/>
      <c r="BM38" s="88"/>
      <c r="BP38" s="76">
        <v>12</v>
      </c>
      <c r="BQ38" s="74"/>
      <c r="BR38" s="90">
        <f t="shared" ref="BR38:BR39" si="1">AVERAGE(BR14,BT14)</f>
        <v>0.71449999999999991</v>
      </c>
      <c r="BS38" s="88"/>
      <c r="BT38" s="88"/>
      <c r="BU38" s="65"/>
      <c r="BV38" s="76">
        <v>12</v>
      </c>
      <c r="BW38" s="74"/>
      <c r="BX38" s="75">
        <f>AVERAGE(BX14,BZ14)</f>
        <v>0.22500000000000001</v>
      </c>
      <c r="BY38" s="88"/>
      <c r="BZ38" s="88"/>
      <c r="CB38" s="76">
        <v>12</v>
      </c>
      <c r="CC38" s="74"/>
      <c r="CD38" s="90">
        <f t="shared" ref="CD38:CD39" si="2">AVERAGE(CD14,CF14)</f>
        <v>0.9385</v>
      </c>
      <c r="CE38" s="88"/>
      <c r="CF38" s="88"/>
      <c r="CG38" s="65"/>
      <c r="CH38" s="76">
        <v>12</v>
      </c>
      <c r="CI38" s="74"/>
      <c r="CJ38" s="75">
        <f>AVERAGE(CJ14,CL14)</f>
        <v>0.24049999999999999</v>
      </c>
      <c r="CK38" s="88"/>
      <c r="CL38" s="88"/>
      <c r="CN38" s="76">
        <v>12</v>
      </c>
      <c r="CO38" s="74"/>
      <c r="CP38" s="90">
        <f t="shared" ref="CP38:CP39" si="3">AVERAGE(CP14,CR14)</f>
        <v>0.83199999999999996</v>
      </c>
      <c r="CQ38" s="88"/>
      <c r="CR38" s="88"/>
      <c r="CS38" s="65"/>
      <c r="CT38" s="76">
        <v>12</v>
      </c>
      <c r="CU38" s="74"/>
      <c r="CV38" s="75">
        <f>AVERAGE(CV14,CX14)</f>
        <v>0.28150000000000003</v>
      </c>
      <c r="CW38" s="88"/>
      <c r="CX38" s="88"/>
    </row>
    <row r="39" spans="1:102" s="23" customFormat="1" ht="14.25" customHeight="1" x14ac:dyDescent="0.2">
      <c r="A39" s="110" t="s">
        <v>153</v>
      </c>
      <c r="B39" s="111">
        <v>7</v>
      </c>
      <c r="C39" s="73">
        <v>13</v>
      </c>
      <c r="D39" s="74" t="s">
        <v>340</v>
      </c>
      <c r="E39" s="90">
        <v>0.61599999999999999</v>
      </c>
      <c r="F39" s="65"/>
      <c r="G39" s="76"/>
      <c r="H39" s="74" t="s">
        <v>213</v>
      </c>
      <c r="I39" s="131">
        <v>0.85099999999999998</v>
      </c>
      <c r="K39" s="76">
        <v>13</v>
      </c>
      <c r="L39" s="74" t="s">
        <v>195</v>
      </c>
      <c r="M39" s="90">
        <v>0.59</v>
      </c>
      <c r="N39" s="65"/>
      <c r="O39" s="76">
        <v>13</v>
      </c>
      <c r="P39" s="74" t="s">
        <v>359</v>
      </c>
      <c r="Q39" s="131">
        <v>5.5E-2</v>
      </c>
      <c r="S39" s="76">
        <v>13</v>
      </c>
      <c r="T39" s="74" t="s">
        <v>195</v>
      </c>
      <c r="U39" s="90">
        <v>0.59</v>
      </c>
      <c r="V39" s="65"/>
      <c r="W39" s="76">
        <v>13</v>
      </c>
      <c r="X39" s="74" t="s">
        <v>197</v>
      </c>
      <c r="Y39" s="131">
        <v>0.125</v>
      </c>
      <c r="AA39" s="76">
        <v>13</v>
      </c>
      <c r="AB39" s="74" t="s">
        <v>185</v>
      </c>
      <c r="AC39" s="90">
        <v>0.83099999999999996</v>
      </c>
      <c r="AD39" s="65"/>
      <c r="AE39" s="76">
        <v>13</v>
      </c>
      <c r="AF39" s="74" t="s">
        <v>320</v>
      </c>
      <c r="AG39" s="131">
        <v>0.107</v>
      </c>
      <c r="AI39" s="76">
        <v>13</v>
      </c>
      <c r="AJ39" s="74" t="s">
        <v>235</v>
      </c>
      <c r="AK39" s="90">
        <v>0.78100000000000003</v>
      </c>
      <c r="AL39" s="65"/>
      <c r="AM39" s="76">
        <v>13</v>
      </c>
      <c r="AN39" s="74" t="s">
        <v>189</v>
      </c>
      <c r="AO39" s="131">
        <v>0.28299999999999997</v>
      </c>
      <c r="AQ39" s="76">
        <v>13</v>
      </c>
      <c r="AR39" s="74"/>
      <c r="AS39" s="90">
        <f>AVERAGE(AS15,AU15)</f>
        <v>0.75749999999999995</v>
      </c>
      <c r="AT39" s="88"/>
      <c r="AU39" s="88"/>
      <c r="AV39" s="65"/>
      <c r="AW39" s="76">
        <v>13</v>
      </c>
      <c r="AX39" s="74"/>
      <c r="AY39" s="75">
        <f>AVERAGE(AY15,BA15)</f>
        <v>0.27249999999999996</v>
      </c>
      <c r="AZ39" s="88"/>
      <c r="BA39" s="88"/>
      <c r="BC39" s="76">
        <v>13</v>
      </c>
      <c r="BD39" s="74"/>
      <c r="BE39" s="90">
        <f t="shared" si="0"/>
        <v>0.60950000000000004</v>
      </c>
      <c r="BF39" s="88"/>
      <c r="BG39" s="88"/>
      <c r="BH39" s="65"/>
      <c r="BI39" s="76">
        <v>13</v>
      </c>
      <c r="BJ39" s="74"/>
      <c r="BK39" s="75">
        <f>AVERAGE(BK15,BM15)</f>
        <v>0.14100000000000001</v>
      </c>
      <c r="BL39" s="88"/>
      <c r="BM39" s="88"/>
      <c r="BP39" s="76">
        <v>13</v>
      </c>
      <c r="BQ39" s="74"/>
      <c r="BR39" s="90">
        <f t="shared" si="1"/>
        <v>0.87749999999999995</v>
      </c>
      <c r="BS39" s="88"/>
      <c r="BT39" s="88"/>
      <c r="BU39" s="65"/>
      <c r="BV39" s="76">
        <v>13</v>
      </c>
      <c r="BW39" s="74"/>
      <c r="BX39" s="75">
        <f>AVERAGE(BX15,BZ15)</f>
        <v>0.17599999999999999</v>
      </c>
      <c r="BY39" s="88"/>
      <c r="BZ39" s="88"/>
      <c r="CB39" s="76">
        <v>13</v>
      </c>
      <c r="CC39" s="74"/>
      <c r="CD39" s="90">
        <f t="shared" si="2"/>
        <v>0.50849999999999995</v>
      </c>
      <c r="CE39" s="88"/>
      <c r="CF39" s="88"/>
      <c r="CG39" s="65"/>
      <c r="CH39" s="76">
        <v>13</v>
      </c>
      <c r="CI39" s="74"/>
      <c r="CJ39" s="75">
        <f>AVERAGE(CJ15,CL15)</f>
        <v>0.20399999999999999</v>
      </c>
      <c r="CK39" s="88"/>
      <c r="CL39" s="88"/>
      <c r="CN39" s="76">
        <v>13</v>
      </c>
      <c r="CO39" s="74"/>
      <c r="CP39" s="90">
        <f t="shared" si="3"/>
        <v>0.75600000000000001</v>
      </c>
      <c r="CQ39" s="88"/>
      <c r="CR39" s="88"/>
      <c r="CS39" s="65"/>
      <c r="CT39" s="76">
        <v>13</v>
      </c>
      <c r="CU39" s="74"/>
      <c r="CV39" s="75">
        <f>AVERAGE(CV15,CX15)</f>
        <v>0.28299999999999997</v>
      </c>
      <c r="CW39" s="88"/>
      <c r="CX39" s="88"/>
    </row>
    <row r="40" spans="1:102" s="23" customFormat="1" ht="14.25" customHeight="1" thickBot="1" x14ac:dyDescent="0.25">
      <c r="A40" s="110" t="s">
        <v>153</v>
      </c>
      <c r="B40" s="111">
        <v>12</v>
      </c>
      <c r="C40" s="73">
        <v>18</v>
      </c>
      <c r="D40" s="74" t="s">
        <v>371</v>
      </c>
      <c r="E40" s="90">
        <v>0.96199999999999997</v>
      </c>
      <c r="F40" s="65"/>
      <c r="G40" s="81"/>
      <c r="H40" s="79" t="s">
        <v>215</v>
      </c>
      <c r="I40" s="132">
        <v>1.028</v>
      </c>
      <c r="K40" s="81">
        <v>18</v>
      </c>
      <c r="L40" s="79" t="s">
        <v>311</v>
      </c>
      <c r="M40" s="94">
        <v>0.83099999999999996</v>
      </c>
      <c r="N40" s="65"/>
      <c r="O40" s="81">
        <v>18</v>
      </c>
      <c r="P40" s="79" t="s">
        <v>197</v>
      </c>
      <c r="Q40" s="132">
        <v>0.125</v>
      </c>
      <c r="S40" s="81">
        <v>18</v>
      </c>
      <c r="T40" s="79" t="s">
        <v>209</v>
      </c>
      <c r="U40" s="94">
        <v>0.54300000000000004</v>
      </c>
      <c r="V40" s="65"/>
      <c r="W40" s="81">
        <v>18</v>
      </c>
      <c r="X40" s="79" t="s">
        <v>204</v>
      </c>
      <c r="Y40" s="132">
        <v>0.22500000000000001</v>
      </c>
      <c r="AA40" s="81">
        <v>18</v>
      </c>
      <c r="AB40" s="79" t="s">
        <v>209</v>
      </c>
      <c r="AC40" s="94">
        <v>0.54300000000000004</v>
      </c>
      <c r="AD40" s="65"/>
      <c r="AE40" s="81">
        <v>18</v>
      </c>
      <c r="AF40" s="79" t="s">
        <v>327</v>
      </c>
      <c r="AG40" s="132">
        <v>8.4000000000000005E-2</v>
      </c>
      <c r="AI40" s="81">
        <v>18</v>
      </c>
      <c r="AJ40" s="79" t="s">
        <v>312</v>
      </c>
      <c r="AK40" s="94">
        <v>0.437</v>
      </c>
      <c r="AL40" s="65"/>
      <c r="AM40" s="81">
        <v>18</v>
      </c>
      <c r="AN40" s="79" t="s">
        <v>189</v>
      </c>
      <c r="AO40" s="132">
        <v>0.28299999999999997</v>
      </c>
      <c r="AQ40" s="81">
        <v>18</v>
      </c>
      <c r="AR40" s="79"/>
      <c r="AS40" s="90">
        <f>AVERAGE(AS20,AU20)</f>
        <v>0.65850000000000009</v>
      </c>
      <c r="AT40" s="88"/>
      <c r="AU40" s="88"/>
      <c r="AV40" s="65"/>
      <c r="AW40" s="81">
        <v>18</v>
      </c>
      <c r="AX40" s="79"/>
      <c r="AY40" s="75">
        <f>AVERAGE(AY20,BA20)</f>
        <v>0.14100000000000001</v>
      </c>
      <c r="AZ40" s="88"/>
      <c r="BA40" s="88"/>
      <c r="BC40" s="81">
        <v>18</v>
      </c>
      <c r="BD40" s="79"/>
      <c r="BE40" s="90">
        <f>AVERAGE(BE20,BG20)</f>
        <v>0.6845</v>
      </c>
      <c r="BF40" s="88"/>
      <c r="BG40" s="88"/>
      <c r="BH40" s="65"/>
      <c r="BI40" s="81">
        <v>18</v>
      </c>
      <c r="BJ40" s="79"/>
      <c r="BK40" s="75">
        <f>AVERAGE(BK20,BM20)</f>
        <v>9.6500000000000002E-2</v>
      </c>
      <c r="BL40" s="88"/>
      <c r="BM40" s="88"/>
      <c r="BP40" s="81">
        <v>18</v>
      </c>
      <c r="BQ40" s="79"/>
      <c r="BR40" s="90">
        <f>AVERAGE(BR20,BT20)</f>
        <v>0.54300000000000004</v>
      </c>
      <c r="BS40" s="88"/>
      <c r="BT40" s="88"/>
      <c r="BU40" s="65"/>
      <c r="BV40" s="81">
        <v>18</v>
      </c>
      <c r="BW40" s="79"/>
      <c r="BX40" s="75">
        <f>AVERAGE(BX20,BZ20)</f>
        <v>0.1125</v>
      </c>
      <c r="BY40" s="88"/>
      <c r="BZ40" s="88"/>
      <c r="CB40" s="81">
        <v>18</v>
      </c>
      <c r="CC40" s="79"/>
      <c r="CD40" s="90">
        <f>AVERAGE(CD20,CF20)</f>
        <v>0.59149999999999991</v>
      </c>
      <c r="CE40" s="88"/>
      <c r="CF40" s="88"/>
      <c r="CG40" s="65"/>
      <c r="CH40" s="81">
        <v>18</v>
      </c>
      <c r="CI40" s="79"/>
      <c r="CJ40" s="75">
        <f>AVERAGE(CJ20,CL20)</f>
        <v>0.28150000000000003</v>
      </c>
      <c r="CK40" s="88"/>
      <c r="CL40" s="88"/>
      <c r="CN40" s="81">
        <v>18</v>
      </c>
      <c r="CO40" s="79"/>
      <c r="CP40" s="90">
        <f>AVERAGE(CP20,CR20)</f>
        <v>0.94899999999999995</v>
      </c>
      <c r="CQ40" s="88"/>
      <c r="CR40" s="88"/>
      <c r="CS40" s="65"/>
      <c r="CT40" s="81">
        <v>18</v>
      </c>
      <c r="CU40" s="79"/>
      <c r="CV40" s="75">
        <f>AVERAGE(CV20,CX20)</f>
        <v>0.191</v>
      </c>
      <c r="CW40" s="88"/>
      <c r="CX40" s="88"/>
    </row>
    <row r="41" spans="1:102" x14ac:dyDescent="0.2">
      <c r="E41" s="60">
        <f>AVERAGE(E34:E40)</f>
        <v>0.84771428571428564</v>
      </c>
      <c r="I41" s="60">
        <f>AVERAGE(I34:I40)</f>
        <v>0.86942857142857144</v>
      </c>
      <c r="M41" s="60">
        <f>AVERAGE(M34:M40)</f>
        <v>0.73499999999999999</v>
      </c>
      <c r="Q41" s="60">
        <f>AVERAGE(Q34:Q40)</f>
        <v>9.5428571428571432E-2</v>
      </c>
      <c r="U41" s="60">
        <f>AVERAGE(U34:U40)</f>
        <v>0.80514285714285716</v>
      </c>
      <c r="Y41" s="60">
        <f>AVERAGE(Y34:Y40)</f>
        <v>0.21214285714285716</v>
      </c>
      <c r="AC41" s="60">
        <f>AVERAGE(AC34:AC40)</f>
        <v>0.82514285714285729</v>
      </c>
      <c r="AG41" s="60">
        <f>AVERAGE(AG34:AG40)</f>
        <v>0.19814285714285715</v>
      </c>
      <c r="AK41" s="60">
        <f>AVERAGE(AK34:AK40)</f>
        <v>0.76485714285714279</v>
      </c>
      <c r="AO41" s="60">
        <f>AVERAGE(AO34:AO40)</f>
        <v>0.22814285714285715</v>
      </c>
      <c r="AS41" s="60">
        <f>AVERAGE(AS34:AS40)</f>
        <v>0.69357142857142862</v>
      </c>
      <c r="AY41" s="61">
        <f>AVERAGE(AY34:AY40)</f>
        <v>0.26842857142857141</v>
      </c>
      <c r="BE41" s="60">
        <f>AVERAGE(BE34:BE40)</f>
        <v>0.73871428571428566</v>
      </c>
      <c r="BK41" s="61">
        <f>AVERAGE(BK34:BK40)</f>
        <v>0.2354285714285714</v>
      </c>
      <c r="BR41" s="60">
        <f>AVERAGE(BR34:BR40)</f>
        <v>0.74621428571428583</v>
      </c>
      <c r="BX41" s="61">
        <f>AVERAGE(BX34:BX40)</f>
        <v>0.16642857142857143</v>
      </c>
      <c r="CD41" s="60">
        <f>AVERAGE(CD34:CD40)</f>
        <v>0.7044285714285714</v>
      </c>
      <c r="CJ41" s="61">
        <f>AVERAGE(CJ34:CJ40)</f>
        <v>0.25164285714285717</v>
      </c>
      <c r="CP41" s="60">
        <f>AVERAGE(CP34:CP40)</f>
        <v>0.86899999999999999</v>
      </c>
      <c r="CV41" s="61">
        <f>AVERAGE(CV34:CV40)</f>
        <v>0.2445</v>
      </c>
    </row>
  </sheetData>
  <phoneticPr fontId="3" type="noConversion"/>
  <pageMargins left="0.69930555555555596" right="0.69930555555555596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"/>
  <sheetViews>
    <sheetView workbookViewId="0">
      <selection sqref="A1:Z3"/>
    </sheetView>
  </sheetViews>
  <sheetFormatPr defaultRowHeight="13.5" x14ac:dyDescent="0.15"/>
  <sheetData>
    <row r="1" spans="1:25" ht="14.25" x14ac:dyDescent="0.2">
      <c r="A1" s="145"/>
      <c r="B1" s="165" t="s">
        <v>412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 t="s">
        <v>413</v>
      </c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</row>
    <row r="2" spans="1:25" ht="14.25" x14ac:dyDescent="0.2">
      <c r="A2" s="146">
        <v>48</v>
      </c>
      <c r="B2" s="144">
        <v>5.8250000000000002</v>
      </c>
      <c r="C2" s="144">
        <v>7.26</v>
      </c>
      <c r="D2" s="144">
        <v>6.7450000000000001</v>
      </c>
      <c r="E2" s="144">
        <v>5.64</v>
      </c>
      <c r="F2" s="144">
        <v>6.55</v>
      </c>
      <c r="G2" s="144">
        <v>9.5500000000000007</v>
      </c>
      <c r="H2" s="144">
        <v>8.125</v>
      </c>
      <c r="I2" s="144">
        <v>10.9</v>
      </c>
      <c r="J2" s="144">
        <v>8.7949999999999999</v>
      </c>
      <c r="K2" s="144">
        <v>9.66</v>
      </c>
      <c r="L2" s="144">
        <v>10.38</v>
      </c>
      <c r="M2" s="144">
        <v>9.5466669999999993</v>
      </c>
      <c r="N2" s="144">
        <v>7.8</v>
      </c>
      <c r="O2" s="144">
        <v>7.5</v>
      </c>
      <c r="P2" s="144">
        <v>6.89</v>
      </c>
      <c r="Q2" s="144">
        <v>5.4550000000000001</v>
      </c>
      <c r="R2" s="144">
        <v>8.7650000000000006</v>
      </c>
      <c r="S2" s="144">
        <v>8.49</v>
      </c>
      <c r="T2" s="144">
        <v>6.16</v>
      </c>
      <c r="U2" s="144">
        <v>10.92</v>
      </c>
      <c r="V2" s="144">
        <v>7.59</v>
      </c>
      <c r="W2" s="144">
        <v>8.6150000000000002</v>
      </c>
      <c r="X2" s="144">
        <v>8.42</v>
      </c>
      <c r="Y2" s="144">
        <v>8.7133330000000004</v>
      </c>
    </row>
    <row r="3" spans="1:25" ht="14.25" x14ac:dyDescent="0.2">
      <c r="A3" s="146">
        <v>50</v>
      </c>
      <c r="B3" s="144">
        <v>3.74</v>
      </c>
      <c r="C3" s="144">
        <v>3.5</v>
      </c>
      <c r="D3" s="144">
        <v>4.04</v>
      </c>
      <c r="E3" s="144">
        <v>3.78</v>
      </c>
      <c r="F3" s="144">
        <v>3.9</v>
      </c>
      <c r="G3" s="144">
        <v>3.9350000000000001</v>
      </c>
      <c r="H3" s="144">
        <v>4.46</v>
      </c>
      <c r="I3" s="144">
        <v>4.3</v>
      </c>
      <c r="J3" s="144">
        <v>4.2300000000000004</v>
      </c>
      <c r="K3" s="144">
        <v>4.12</v>
      </c>
      <c r="L3" s="144">
        <v>3.31</v>
      </c>
      <c r="M3" s="144">
        <v>4.18</v>
      </c>
      <c r="N3" s="144">
        <v>3.75</v>
      </c>
      <c r="O3" s="144">
        <v>3.16</v>
      </c>
      <c r="P3" s="144">
        <v>4.125</v>
      </c>
      <c r="Q3" s="144">
        <v>4.2949999999999999</v>
      </c>
      <c r="R3" s="144">
        <v>4.2699999999999996</v>
      </c>
      <c r="S3" s="144">
        <v>4.05</v>
      </c>
      <c r="T3" s="144">
        <v>3.85</v>
      </c>
      <c r="U3" s="144">
        <v>4.25</v>
      </c>
      <c r="V3" s="144">
        <v>4.2300000000000004</v>
      </c>
      <c r="W3" s="144">
        <v>4.4000000000000004</v>
      </c>
      <c r="X3" s="144"/>
      <c r="Y3" s="144"/>
    </row>
  </sheetData>
  <mergeCells count="2">
    <mergeCell ref="B1:M1"/>
    <mergeCell ref="N1:Y1"/>
  </mergeCells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4" sqref="D4"/>
    </sheetView>
  </sheetViews>
  <sheetFormatPr defaultRowHeight="13.5" x14ac:dyDescent="0.15"/>
  <cols>
    <col min="2" max="2" width="12.125" customWidth="1"/>
  </cols>
  <sheetData>
    <row r="1" spans="1:2" ht="14.25" x14ac:dyDescent="0.2">
      <c r="A1" s="145" t="s">
        <v>412</v>
      </c>
      <c r="B1" s="145" t="s">
        <v>413</v>
      </c>
    </row>
    <row r="2" spans="1:2" ht="14.25" x14ac:dyDescent="0.2">
      <c r="A2" s="144">
        <v>19.25</v>
      </c>
      <c r="B2" s="144">
        <v>17.3</v>
      </c>
    </row>
    <row r="3" spans="1:2" ht="14.25" x14ac:dyDescent="0.2">
      <c r="A3" s="144">
        <v>20.100000000000001</v>
      </c>
      <c r="B3" s="144">
        <v>15.65</v>
      </c>
    </row>
    <row r="4" spans="1:2" ht="14.25" x14ac:dyDescent="0.2">
      <c r="A4" s="144">
        <v>21.7</v>
      </c>
      <c r="B4" s="144">
        <v>15.6</v>
      </c>
    </row>
    <row r="5" spans="1:2" ht="14.25" x14ac:dyDescent="0.2">
      <c r="A5" s="144">
        <v>20.399999999999999</v>
      </c>
      <c r="B5" s="144">
        <v>15.4</v>
      </c>
    </row>
    <row r="6" spans="1:2" ht="14.25" x14ac:dyDescent="0.2">
      <c r="A6" s="144">
        <v>25.6</v>
      </c>
      <c r="B6" s="144">
        <v>15.55</v>
      </c>
    </row>
    <row r="7" spans="1:2" ht="14.25" x14ac:dyDescent="0.2">
      <c r="A7" s="144">
        <v>21.8</v>
      </c>
      <c r="B7" s="144">
        <v>22.66667</v>
      </c>
    </row>
    <row r="8" spans="1:2" ht="14.25" x14ac:dyDescent="0.2">
      <c r="A8" s="144">
        <v>16.25</v>
      </c>
      <c r="B8" s="144">
        <v>18.066669999999998</v>
      </c>
    </row>
    <row r="9" spans="1:2" ht="14.25" x14ac:dyDescent="0.2">
      <c r="A9" s="144">
        <v>17.100000000000001</v>
      </c>
      <c r="B9" s="144">
        <v>21.3</v>
      </c>
    </row>
    <row r="10" spans="1:2" ht="14.25" x14ac:dyDescent="0.2">
      <c r="A10" s="144">
        <v>19.5</v>
      </c>
      <c r="B10" s="144">
        <v>14.633330000000001</v>
      </c>
    </row>
    <row r="11" spans="1:2" ht="14.25" x14ac:dyDescent="0.2">
      <c r="A11" s="144">
        <v>17.033329999999999</v>
      </c>
      <c r="B11" s="144">
        <v>22.16667</v>
      </c>
    </row>
    <row r="12" spans="1:2" ht="14.25" x14ac:dyDescent="0.2">
      <c r="A12" s="144">
        <v>19</v>
      </c>
      <c r="B12" s="144"/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G15" sqref="G15"/>
    </sheetView>
  </sheetViews>
  <sheetFormatPr defaultRowHeight="13.5" x14ac:dyDescent="0.15"/>
  <sheetData>
    <row r="1" spans="1:22" ht="14.25" x14ac:dyDescent="0.2">
      <c r="A1" s="145"/>
      <c r="B1" s="145" t="s">
        <v>414</v>
      </c>
      <c r="C1" s="165" t="s">
        <v>412</v>
      </c>
      <c r="D1" s="165"/>
      <c r="E1" s="165"/>
      <c r="F1" s="165"/>
      <c r="G1" s="165"/>
      <c r="H1" s="165"/>
      <c r="I1" s="165"/>
      <c r="J1" s="165"/>
      <c r="K1" s="165"/>
      <c r="L1" s="165"/>
      <c r="M1" s="165" t="s">
        <v>415</v>
      </c>
      <c r="N1" s="165"/>
      <c r="O1" s="165"/>
      <c r="P1" s="165"/>
      <c r="Q1" s="165"/>
      <c r="R1" s="165"/>
      <c r="S1" s="165"/>
      <c r="T1" s="165"/>
      <c r="U1" s="165"/>
      <c r="V1" s="165"/>
    </row>
    <row r="2" spans="1:22" ht="14.25" x14ac:dyDescent="0.2">
      <c r="A2" s="146">
        <v>7.0000000000000007E-2</v>
      </c>
      <c r="B2" s="144">
        <v>7.0000000000000007E-2</v>
      </c>
      <c r="C2" s="144">
        <v>0</v>
      </c>
      <c r="D2" s="144">
        <v>0</v>
      </c>
      <c r="E2" s="144">
        <v>0</v>
      </c>
      <c r="F2" s="144">
        <v>0</v>
      </c>
      <c r="G2" s="144">
        <v>0</v>
      </c>
      <c r="H2" s="144"/>
      <c r="I2" s="144"/>
      <c r="J2" s="144"/>
      <c r="K2" s="144"/>
      <c r="L2" s="144"/>
      <c r="M2" s="144">
        <v>0</v>
      </c>
      <c r="N2" s="144">
        <v>0</v>
      </c>
      <c r="O2" s="144">
        <v>0</v>
      </c>
      <c r="P2" s="144">
        <v>0</v>
      </c>
      <c r="Q2" s="144">
        <v>0</v>
      </c>
      <c r="R2" s="144">
        <v>0</v>
      </c>
      <c r="S2" s="144">
        <v>0</v>
      </c>
      <c r="T2" s="144">
        <v>0</v>
      </c>
      <c r="U2" s="144">
        <v>0</v>
      </c>
      <c r="V2" s="144">
        <v>0</v>
      </c>
    </row>
    <row r="3" spans="1:22" ht="14.25" x14ac:dyDescent="0.2">
      <c r="A3" s="146">
        <v>0.16</v>
      </c>
      <c r="B3" s="144">
        <v>0.16</v>
      </c>
      <c r="C3" s="144">
        <v>20</v>
      </c>
      <c r="D3" s="144">
        <v>0</v>
      </c>
      <c r="E3" s="144">
        <v>20</v>
      </c>
      <c r="F3" s="144">
        <v>20</v>
      </c>
      <c r="G3" s="144">
        <v>20</v>
      </c>
      <c r="H3" s="144"/>
      <c r="I3" s="144"/>
      <c r="J3" s="144"/>
      <c r="K3" s="144"/>
      <c r="L3" s="144"/>
      <c r="M3" s="144">
        <v>0</v>
      </c>
      <c r="N3" s="144">
        <v>20</v>
      </c>
      <c r="O3" s="144">
        <v>0</v>
      </c>
      <c r="P3" s="144">
        <v>20</v>
      </c>
      <c r="Q3" s="144">
        <v>20</v>
      </c>
      <c r="R3" s="144">
        <v>20</v>
      </c>
      <c r="S3" s="144">
        <v>20</v>
      </c>
      <c r="T3" s="144">
        <v>20</v>
      </c>
      <c r="U3" s="144">
        <v>20</v>
      </c>
      <c r="V3" s="144">
        <v>20</v>
      </c>
    </row>
    <row r="4" spans="1:22" ht="14.25" x14ac:dyDescent="0.2">
      <c r="A4" s="146">
        <v>0.4</v>
      </c>
      <c r="B4" s="144">
        <v>0.4</v>
      </c>
      <c r="C4" s="144">
        <v>20</v>
      </c>
      <c r="D4" s="144">
        <v>40</v>
      </c>
      <c r="E4" s="144">
        <v>40</v>
      </c>
      <c r="F4" s="144">
        <v>60</v>
      </c>
      <c r="G4" s="144">
        <v>60</v>
      </c>
      <c r="H4" s="144"/>
      <c r="I4" s="144"/>
      <c r="J4" s="144"/>
      <c r="K4" s="144"/>
      <c r="L4" s="144"/>
      <c r="M4" s="144">
        <v>40</v>
      </c>
      <c r="N4" s="144">
        <v>60</v>
      </c>
      <c r="O4" s="144">
        <v>60</v>
      </c>
      <c r="P4" s="144">
        <v>40</v>
      </c>
      <c r="Q4" s="144">
        <v>40</v>
      </c>
      <c r="R4" s="144">
        <v>40</v>
      </c>
      <c r="S4" s="144">
        <v>40</v>
      </c>
      <c r="T4" s="144">
        <v>20</v>
      </c>
      <c r="U4" s="144">
        <v>20</v>
      </c>
      <c r="V4" s="144">
        <v>20</v>
      </c>
    </row>
    <row r="5" spans="1:22" ht="14.25" x14ac:dyDescent="0.2">
      <c r="A5" s="146">
        <v>0.6</v>
      </c>
      <c r="B5" s="144">
        <v>0.6</v>
      </c>
      <c r="C5" s="144">
        <v>60</v>
      </c>
      <c r="D5" s="144">
        <v>80</v>
      </c>
      <c r="E5" s="144">
        <v>60</v>
      </c>
      <c r="F5" s="144">
        <v>80</v>
      </c>
      <c r="G5" s="144">
        <v>80</v>
      </c>
      <c r="H5" s="144"/>
      <c r="I5" s="144"/>
      <c r="J5" s="144"/>
      <c r="K5" s="144"/>
      <c r="L5" s="144"/>
      <c r="M5" s="144">
        <v>100</v>
      </c>
      <c r="N5" s="144">
        <v>80</v>
      </c>
      <c r="O5" s="144">
        <v>80</v>
      </c>
      <c r="P5" s="144">
        <v>80</v>
      </c>
      <c r="Q5" s="144">
        <v>80</v>
      </c>
      <c r="R5" s="144">
        <v>80</v>
      </c>
      <c r="S5" s="144">
        <v>60</v>
      </c>
      <c r="T5" s="144">
        <v>40</v>
      </c>
      <c r="U5" s="144">
        <v>60</v>
      </c>
      <c r="V5" s="144">
        <v>80</v>
      </c>
    </row>
    <row r="6" spans="1:22" ht="14.25" x14ac:dyDescent="0.2">
      <c r="A6" s="146">
        <v>1</v>
      </c>
      <c r="B6" s="144">
        <v>1</v>
      </c>
      <c r="C6" s="144">
        <v>80</v>
      </c>
      <c r="D6" s="144">
        <v>100</v>
      </c>
      <c r="E6" s="144">
        <v>100</v>
      </c>
      <c r="F6" s="144">
        <v>80</v>
      </c>
      <c r="G6" s="144">
        <v>100</v>
      </c>
      <c r="H6" s="144"/>
      <c r="I6" s="144"/>
      <c r="J6" s="144"/>
      <c r="K6" s="144"/>
      <c r="L6" s="144"/>
      <c r="M6" s="144">
        <v>100</v>
      </c>
      <c r="N6" s="144">
        <v>80</v>
      </c>
      <c r="O6" s="144">
        <v>100</v>
      </c>
      <c r="P6" s="144">
        <v>100</v>
      </c>
      <c r="Q6" s="144">
        <v>100</v>
      </c>
      <c r="R6" s="144">
        <v>100</v>
      </c>
      <c r="S6" s="144">
        <v>100</v>
      </c>
      <c r="T6" s="144">
        <v>60</v>
      </c>
      <c r="U6" s="144">
        <v>80</v>
      </c>
      <c r="V6" s="144">
        <v>100</v>
      </c>
    </row>
    <row r="7" spans="1:22" ht="14.25" x14ac:dyDescent="0.2">
      <c r="A7" s="146">
        <v>1.4</v>
      </c>
      <c r="B7" s="144">
        <v>1.4</v>
      </c>
      <c r="C7" s="144">
        <v>100</v>
      </c>
      <c r="D7" s="144">
        <v>100</v>
      </c>
      <c r="E7" s="144">
        <v>100</v>
      </c>
      <c r="F7" s="144">
        <v>100</v>
      </c>
      <c r="G7" s="144">
        <v>100</v>
      </c>
      <c r="H7" s="144"/>
      <c r="I7" s="144"/>
      <c r="J7" s="144"/>
      <c r="K7" s="144"/>
      <c r="L7" s="144"/>
      <c r="M7" s="144">
        <v>100</v>
      </c>
      <c r="N7" s="144">
        <v>100</v>
      </c>
      <c r="O7" s="144">
        <v>100</v>
      </c>
      <c r="P7" s="144">
        <v>100</v>
      </c>
      <c r="Q7" s="144">
        <v>100</v>
      </c>
      <c r="R7" s="144">
        <v>100</v>
      </c>
      <c r="S7" s="144">
        <v>100</v>
      </c>
      <c r="T7" s="144">
        <v>100</v>
      </c>
      <c r="U7" s="144">
        <v>100</v>
      </c>
      <c r="V7" s="144">
        <v>100</v>
      </c>
    </row>
  </sheetData>
  <mergeCells count="2">
    <mergeCell ref="C1:L1"/>
    <mergeCell ref="M1:V1"/>
  </mergeCells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"/>
  <sheetViews>
    <sheetView workbookViewId="0">
      <selection activeCell="J10" sqref="J9:J10"/>
    </sheetView>
  </sheetViews>
  <sheetFormatPr defaultRowHeight="13.5" x14ac:dyDescent="0.15"/>
  <sheetData>
    <row r="2" spans="1:21" x14ac:dyDescent="0.15">
      <c r="A2" t="s">
        <v>416</v>
      </c>
    </row>
    <row r="3" spans="1:21" ht="14.25" x14ac:dyDescent="0.2">
      <c r="A3" s="145"/>
      <c r="B3" s="165" t="s">
        <v>412</v>
      </c>
      <c r="C3" s="165"/>
      <c r="D3" s="165"/>
      <c r="E3" s="165"/>
      <c r="F3" s="165"/>
      <c r="G3" s="165"/>
      <c r="H3" s="165"/>
      <c r="I3" s="165"/>
      <c r="J3" s="165"/>
      <c r="K3" s="165"/>
      <c r="L3" s="165" t="s">
        <v>413</v>
      </c>
      <c r="M3" s="165"/>
      <c r="N3" s="165"/>
      <c r="O3" s="165"/>
      <c r="P3" s="165"/>
      <c r="Q3" s="165"/>
      <c r="R3" s="165"/>
      <c r="S3" s="165"/>
      <c r="T3" s="165"/>
      <c r="U3" s="165"/>
    </row>
    <row r="4" spans="1:21" ht="14.25" x14ac:dyDescent="0.2">
      <c r="A4" s="146" t="s">
        <v>174</v>
      </c>
      <c r="B4" s="144">
        <v>36.048000000000002</v>
      </c>
      <c r="C4" s="144">
        <v>40.131999999999998</v>
      </c>
      <c r="D4" s="144">
        <v>43.308</v>
      </c>
      <c r="E4" s="144">
        <v>37.600999999999999</v>
      </c>
      <c r="F4" s="144">
        <v>26.158999999999999</v>
      </c>
      <c r="G4" s="144"/>
      <c r="H4" s="144"/>
      <c r="I4" s="144"/>
      <c r="J4" s="144"/>
      <c r="K4" s="144"/>
      <c r="L4" s="144">
        <v>41.738999999999997</v>
      </c>
      <c r="M4" s="144">
        <v>36.807000000000002</v>
      </c>
      <c r="N4" s="144">
        <v>40.692</v>
      </c>
      <c r="O4" s="144">
        <v>53.344000000000001</v>
      </c>
      <c r="P4" s="144">
        <v>43.082999999999998</v>
      </c>
      <c r="Q4" s="144">
        <v>61.674999999999997</v>
      </c>
      <c r="R4" s="144">
        <v>38.25</v>
      </c>
      <c r="S4" s="144">
        <v>42.386000000000003</v>
      </c>
      <c r="T4" s="144">
        <v>33.561999999999998</v>
      </c>
      <c r="U4" s="144">
        <v>31.664000000000001</v>
      </c>
    </row>
    <row r="5" spans="1:21" ht="14.25" x14ac:dyDescent="0.2">
      <c r="A5" s="146" t="s">
        <v>417</v>
      </c>
      <c r="B5" s="144">
        <v>21.053000000000001</v>
      </c>
      <c r="C5" s="144">
        <v>28.193999999999999</v>
      </c>
      <c r="D5" s="144">
        <v>25.992999999999999</v>
      </c>
      <c r="E5" s="144">
        <v>17.489999999999998</v>
      </c>
      <c r="F5" s="144">
        <v>25.286999999999999</v>
      </c>
      <c r="G5" s="144"/>
      <c r="H5" s="144"/>
      <c r="I5" s="144"/>
      <c r="J5" s="144"/>
      <c r="K5" s="144"/>
      <c r="L5" s="144">
        <v>94.1</v>
      </c>
      <c r="M5" s="144">
        <v>49.076000000000001</v>
      </c>
      <c r="N5" s="144">
        <v>68.192999999999998</v>
      </c>
      <c r="O5" s="144">
        <v>62.24</v>
      </c>
      <c r="P5" s="144">
        <v>50.877000000000002</v>
      </c>
      <c r="Q5" s="144">
        <v>70.344999999999999</v>
      </c>
      <c r="R5" s="144">
        <v>78.546000000000006</v>
      </c>
      <c r="S5" s="144">
        <v>80.135999999999996</v>
      </c>
      <c r="T5" s="144">
        <v>73.441999999999993</v>
      </c>
      <c r="U5" s="144">
        <v>82.519000000000005</v>
      </c>
    </row>
    <row r="7" spans="1:21" x14ac:dyDescent="0.15">
      <c r="A7" t="s">
        <v>418</v>
      </c>
    </row>
    <row r="8" spans="1:21" ht="14.25" x14ac:dyDescent="0.2">
      <c r="A8" s="145"/>
      <c r="B8" s="165" t="s">
        <v>412</v>
      </c>
      <c r="C8" s="165"/>
      <c r="D8" s="165"/>
      <c r="E8" s="165"/>
      <c r="F8" s="165"/>
      <c r="G8" s="165"/>
      <c r="H8" s="165"/>
      <c r="I8" s="165"/>
      <c r="J8" s="165"/>
      <c r="K8" s="165"/>
      <c r="L8" s="165" t="s">
        <v>413</v>
      </c>
      <c r="M8" s="165"/>
      <c r="N8" s="165"/>
      <c r="O8" s="165"/>
      <c r="P8" s="165"/>
      <c r="Q8" s="165"/>
      <c r="R8" s="165"/>
      <c r="S8" s="165"/>
      <c r="T8" s="165"/>
      <c r="U8" s="165"/>
    </row>
    <row r="9" spans="1:21" ht="14.25" x14ac:dyDescent="0.2">
      <c r="A9" s="146" t="s">
        <v>174</v>
      </c>
      <c r="B9" s="144">
        <v>12</v>
      </c>
      <c r="C9" s="144">
        <v>11.8</v>
      </c>
      <c r="D9" s="144">
        <v>11.9</v>
      </c>
      <c r="E9" s="144">
        <v>12.8</v>
      </c>
      <c r="F9" s="144">
        <v>11.4</v>
      </c>
      <c r="G9" s="144"/>
      <c r="H9" s="144"/>
      <c r="I9" s="144"/>
      <c r="J9" s="144"/>
      <c r="K9" s="144"/>
      <c r="L9" s="144">
        <v>13</v>
      </c>
      <c r="M9" s="144">
        <v>13.3</v>
      </c>
      <c r="N9" s="144">
        <v>12.4</v>
      </c>
      <c r="O9" s="144">
        <v>13.8</v>
      </c>
      <c r="P9" s="144">
        <v>12.3</v>
      </c>
      <c r="Q9" s="144">
        <v>15.9</v>
      </c>
      <c r="R9" s="144">
        <v>11.7</v>
      </c>
      <c r="S9" s="144">
        <v>13.4</v>
      </c>
      <c r="T9" s="144">
        <v>12.5</v>
      </c>
      <c r="U9" s="144">
        <v>13.1</v>
      </c>
    </row>
    <row r="10" spans="1:21" ht="14.25" x14ac:dyDescent="0.2">
      <c r="A10" s="146" t="s">
        <v>417</v>
      </c>
      <c r="B10" s="144">
        <v>11.4</v>
      </c>
      <c r="C10" s="144">
        <v>11.1</v>
      </c>
      <c r="D10" s="144">
        <v>10.3</v>
      </c>
      <c r="E10" s="144">
        <v>12.4</v>
      </c>
      <c r="F10" s="144">
        <v>11.8</v>
      </c>
      <c r="G10" s="144"/>
      <c r="H10" s="144"/>
      <c r="I10" s="144"/>
      <c r="J10" s="144"/>
      <c r="K10" s="144"/>
      <c r="L10" s="144">
        <v>18.899999999999999</v>
      </c>
      <c r="M10" s="144">
        <v>14.2</v>
      </c>
      <c r="N10" s="144">
        <v>16.5</v>
      </c>
      <c r="O10" s="144">
        <v>16.3</v>
      </c>
      <c r="P10" s="144">
        <v>12.7</v>
      </c>
      <c r="Q10" s="144">
        <v>15.2</v>
      </c>
      <c r="R10" s="144">
        <v>16.2</v>
      </c>
      <c r="S10" s="144">
        <v>16.600000000000001</v>
      </c>
      <c r="T10" s="144">
        <v>16.899999999999999</v>
      </c>
      <c r="U10" s="144">
        <v>16.100000000000001</v>
      </c>
    </row>
  </sheetData>
  <mergeCells count="4">
    <mergeCell ref="B3:K3"/>
    <mergeCell ref="L3:U3"/>
    <mergeCell ref="B8:K8"/>
    <mergeCell ref="L8:U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4" workbookViewId="0">
      <selection activeCell="F16" sqref="F16"/>
    </sheetView>
  </sheetViews>
  <sheetFormatPr defaultColWidth="9" defaultRowHeight="13.5" x14ac:dyDescent="0.15"/>
  <cols>
    <col min="1" max="1" width="13.75" style="19" customWidth="1"/>
    <col min="2" max="16384" width="9" style="19"/>
  </cols>
  <sheetData>
    <row r="1" spans="1:19" x14ac:dyDescent="0.15">
      <c r="C1" s="19" t="s">
        <v>78</v>
      </c>
      <c r="D1" s="19" t="s">
        <v>79</v>
      </c>
      <c r="E1" s="19" t="s">
        <v>80</v>
      </c>
      <c r="F1" s="19" t="s">
        <v>81</v>
      </c>
      <c r="H1" s="19" t="s">
        <v>82</v>
      </c>
    </row>
    <row r="2" spans="1:19" x14ac:dyDescent="0.15">
      <c r="A2" s="19" t="s">
        <v>83</v>
      </c>
      <c r="B2" s="147" t="s">
        <v>84</v>
      </c>
      <c r="C2" s="19">
        <v>640237.701</v>
      </c>
      <c r="D2" s="19">
        <v>239.15700000000001</v>
      </c>
      <c r="E2" s="19">
        <v>49</v>
      </c>
      <c r="F2" s="19">
        <v>255</v>
      </c>
      <c r="G2" s="19">
        <v>0</v>
      </c>
      <c r="H2" s="19">
        <v>255</v>
      </c>
      <c r="J2" s="19">
        <f>O2-D2</f>
        <v>13.373999999999995</v>
      </c>
      <c r="M2" s="19" t="s">
        <v>84</v>
      </c>
      <c r="N2" s="19">
        <v>640237.701</v>
      </c>
      <c r="O2" s="19">
        <v>252.53100000000001</v>
      </c>
      <c r="P2" s="19">
        <v>228</v>
      </c>
      <c r="Q2" s="19">
        <v>255</v>
      </c>
      <c r="R2" s="19">
        <v>0</v>
      </c>
      <c r="S2" s="19">
        <v>255</v>
      </c>
    </row>
    <row r="3" spans="1:19" x14ac:dyDescent="0.15">
      <c r="A3" s="19" t="s">
        <v>85</v>
      </c>
      <c r="B3" s="147"/>
      <c r="C3" s="19">
        <v>640237.701</v>
      </c>
      <c r="D3" s="19">
        <v>240.48699999999999</v>
      </c>
      <c r="E3" s="19">
        <v>65</v>
      </c>
      <c r="F3" s="19">
        <v>255</v>
      </c>
      <c r="G3" s="19">
        <v>0</v>
      </c>
      <c r="H3" s="19">
        <v>255</v>
      </c>
      <c r="J3" s="19">
        <f>O2-D3</f>
        <v>12.044000000000011</v>
      </c>
      <c r="M3" s="19" t="s">
        <v>86</v>
      </c>
      <c r="N3" s="19">
        <v>640228.40399999998</v>
      </c>
      <c r="O3" s="19">
        <v>252.58500000000001</v>
      </c>
      <c r="P3" s="19">
        <v>229</v>
      </c>
      <c r="Q3" s="19">
        <v>255</v>
      </c>
      <c r="R3" s="19">
        <v>0</v>
      </c>
      <c r="S3" s="19">
        <v>255</v>
      </c>
    </row>
    <row r="4" spans="1:19" x14ac:dyDescent="0.15">
      <c r="A4" s="19" t="s">
        <v>87</v>
      </c>
      <c r="B4" s="19" t="s">
        <v>86</v>
      </c>
      <c r="C4" s="19">
        <v>640228.40399999998</v>
      </c>
      <c r="D4" s="19">
        <v>243.524</v>
      </c>
      <c r="E4" s="19">
        <v>57</v>
      </c>
      <c r="F4" s="19">
        <v>255</v>
      </c>
      <c r="G4" s="19">
        <v>0</v>
      </c>
      <c r="H4" s="19">
        <v>255</v>
      </c>
      <c r="J4" s="19">
        <f>O3-D4</f>
        <v>9.061000000000007</v>
      </c>
      <c r="M4" s="19" t="s">
        <v>88</v>
      </c>
      <c r="N4" s="19">
        <v>640220.43400000001</v>
      </c>
      <c r="O4" s="19">
        <v>252.595</v>
      </c>
      <c r="P4" s="19">
        <v>203</v>
      </c>
      <c r="Q4" s="19">
        <v>255</v>
      </c>
      <c r="R4" s="19">
        <v>0</v>
      </c>
      <c r="S4" s="19">
        <v>255</v>
      </c>
    </row>
    <row r="5" spans="1:19" x14ac:dyDescent="0.15">
      <c r="A5" s="19" t="s">
        <v>89</v>
      </c>
      <c r="B5" s="147" t="s">
        <v>88</v>
      </c>
      <c r="C5" s="19">
        <v>640220.43400000001</v>
      </c>
      <c r="D5" s="19">
        <v>244.83500000000001</v>
      </c>
      <c r="E5" s="19">
        <v>71</v>
      </c>
      <c r="F5" s="19">
        <v>255</v>
      </c>
      <c r="G5" s="19">
        <v>0</v>
      </c>
      <c r="H5" s="19">
        <v>255</v>
      </c>
      <c r="J5" s="19">
        <f>O4-D5</f>
        <v>7.7599999999999909</v>
      </c>
      <c r="M5" s="19" t="s">
        <v>90</v>
      </c>
      <c r="N5" s="19">
        <v>640229.28899999999</v>
      </c>
      <c r="O5" s="19">
        <v>252.637</v>
      </c>
      <c r="P5" s="19">
        <v>243</v>
      </c>
      <c r="Q5" s="19">
        <v>255</v>
      </c>
      <c r="R5" s="19">
        <v>0</v>
      </c>
      <c r="S5" s="19">
        <v>255</v>
      </c>
    </row>
    <row r="6" spans="1:19" x14ac:dyDescent="0.15">
      <c r="A6" s="19" t="s">
        <v>91</v>
      </c>
      <c r="B6" s="147"/>
      <c r="C6" s="19">
        <v>640220.43400000001</v>
      </c>
      <c r="D6" s="19">
        <v>243.55699999999999</v>
      </c>
      <c r="E6" s="19">
        <v>47</v>
      </c>
      <c r="F6" s="19">
        <v>255</v>
      </c>
      <c r="G6" s="19">
        <v>0</v>
      </c>
      <c r="H6" s="19">
        <v>255</v>
      </c>
      <c r="J6" s="19">
        <f>O4-D6</f>
        <v>9.0380000000000109</v>
      </c>
      <c r="M6" s="19" t="s">
        <v>92</v>
      </c>
      <c r="N6" s="19">
        <v>640192.1</v>
      </c>
      <c r="O6" s="19">
        <v>252.61799999999999</v>
      </c>
      <c r="P6" s="19">
        <v>242</v>
      </c>
      <c r="Q6" s="19">
        <v>255</v>
      </c>
      <c r="R6" s="19">
        <v>0</v>
      </c>
      <c r="S6" s="19">
        <v>255</v>
      </c>
    </row>
    <row r="7" spans="1:19" x14ac:dyDescent="0.15">
      <c r="A7" s="19" t="s">
        <v>93</v>
      </c>
      <c r="B7" s="147" t="s">
        <v>90</v>
      </c>
      <c r="C7" s="19">
        <v>640229.28899999999</v>
      </c>
      <c r="D7" s="19">
        <v>243.41399999999999</v>
      </c>
      <c r="E7" s="19">
        <v>48</v>
      </c>
      <c r="F7" s="19">
        <v>255</v>
      </c>
      <c r="G7" s="19">
        <v>0</v>
      </c>
      <c r="H7" s="19">
        <v>255</v>
      </c>
      <c r="J7" s="19">
        <f>O5-D7</f>
        <v>9.2230000000000132</v>
      </c>
      <c r="M7" s="19" t="s">
        <v>94</v>
      </c>
      <c r="N7" s="19">
        <v>640197.85400000005</v>
      </c>
      <c r="O7" s="19">
        <v>252.626</v>
      </c>
      <c r="P7" s="19">
        <v>228</v>
      </c>
      <c r="Q7" s="19">
        <v>255</v>
      </c>
      <c r="R7" s="19">
        <v>0</v>
      </c>
      <c r="S7" s="19">
        <v>255</v>
      </c>
    </row>
    <row r="8" spans="1:19" x14ac:dyDescent="0.15">
      <c r="A8" s="19" t="s">
        <v>95</v>
      </c>
      <c r="B8" s="147"/>
      <c r="C8" s="19">
        <v>640229.28899999999</v>
      </c>
      <c r="D8" s="19">
        <v>243.38499999999999</v>
      </c>
      <c r="E8" s="19">
        <v>68</v>
      </c>
      <c r="F8" s="19">
        <v>255</v>
      </c>
      <c r="G8" s="19">
        <v>0</v>
      </c>
      <c r="H8" s="19">
        <v>255</v>
      </c>
      <c r="J8" s="19">
        <f>O5-D8</f>
        <v>9.2520000000000095</v>
      </c>
      <c r="M8" s="19" t="s">
        <v>96</v>
      </c>
      <c r="N8" s="19">
        <v>640185.90099999995</v>
      </c>
      <c r="O8" s="19">
        <v>252.58</v>
      </c>
      <c r="P8" s="19">
        <v>242</v>
      </c>
      <c r="Q8" s="19">
        <v>255</v>
      </c>
      <c r="R8" s="19">
        <v>0</v>
      </c>
      <c r="S8" s="19">
        <v>255</v>
      </c>
    </row>
    <row r="9" spans="1:19" x14ac:dyDescent="0.15">
      <c r="A9" s="19" t="s">
        <v>97</v>
      </c>
      <c r="B9" s="147" t="s">
        <v>92</v>
      </c>
      <c r="C9" s="19">
        <v>640192.1</v>
      </c>
      <c r="D9" s="19">
        <v>243.858</v>
      </c>
      <c r="E9" s="19">
        <v>69</v>
      </c>
      <c r="F9" s="19">
        <v>255</v>
      </c>
      <c r="G9" s="19">
        <v>0</v>
      </c>
      <c r="H9" s="19">
        <v>255</v>
      </c>
      <c r="J9" s="19">
        <f>O6-D9</f>
        <v>8.7599999999999909</v>
      </c>
      <c r="M9" s="19" t="s">
        <v>98</v>
      </c>
      <c r="N9" s="19">
        <v>640236.37399999995</v>
      </c>
      <c r="O9" s="19">
        <v>252.608</v>
      </c>
      <c r="P9" s="19">
        <v>223</v>
      </c>
      <c r="Q9" s="19">
        <v>255</v>
      </c>
      <c r="R9" s="19">
        <v>0</v>
      </c>
      <c r="S9" s="19">
        <v>255</v>
      </c>
    </row>
    <row r="10" spans="1:19" x14ac:dyDescent="0.15">
      <c r="A10" s="19" t="s">
        <v>99</v>
      </c>
      <c r="B10" s="147"/>
      <c r="C10" s="19">
        <v>640192.1</v>
      </c>
      <c r="D10" s="19">
        <v>241.56299999999999</v>
      </c>
      <c r="E10" s="19">
        <v>57</v>
      </c>
      <c r="F10" s="19">
        <v>255</v>
      </c>
      <c r="G10" s="19">
        <v>0</v>
      </c>
      <c r="H10" s="19">
        <v>255</v>
      </c>
      <c r="J10" s="19">
        <f>O6-D10</f>
        <v>11.055000000000007</v>
      </c>
      <c r="M10" s="19" t="s">
        <v>100</v>
      </c>
      <c r="N10" s="19">
        <v>640159.33799999999</v>
      </c>
      <c r="O10" s="19">
        <v>252.59100000000001</v>
      </c>
      <c r="P10" s="19">
        <v>242</v>
      </c>
      <c r="Q10" s="19">
        <v>255</v>
      </c>
      <c r="R10" s="19">
        <v>0</v>
      </c>
      <c r="S10" s="19">
        <v>255</v>
      </c>
    </row>
    <row r="11" spans="1:19" x14ac:dyDescent="0.15">
      <c r="J11" s="22">
        <f>AVERAGE(J2:J10)</f>
        <v>9.9518888888888934</v>
      </c>
    </row>
    <row r="15" spans="1:19" x14ac:dyDescent="0.15">
      <c r="A15" s="19" t="s">
        <v>101</v>
      </c>
      <c r="B15" s="19" t="s">
        <v>84</v>
      </c>
      <c r="C15" s="19">
        <v>640237.701</v>
      </c>
      <c r="D15" s="19">
        <v>239.185</v>
      </c>
      <c r="E15" s="19">
        <v>64</v>
      </c>
      <c r="F15" s="19">
        <v>255</v>
      </c>
      <c r="G15" s="19">
        <v>0</v>
      </c>
      <c r="H15" s="19">
        <v>255</v>
      </c>
      <c r="J15" s="19">
        <f>O2-D15</f>
        <v>13.346000000000004</v>
      </c>
    </row>
    <row r="16" spans="1:19" x14ac:dyDescent="0.15">
      <c r="A16" s="19" t="s">
        <v>102</v>
      </c>
      <c r="B16" s="19" t="s">
        <v>86</v>
      </c>
      <c r="C16" s="19">
        <v>640228.40399999998</v>
      </c>
      <c r="D16" s="19">
        <v>240.78</v>
      </c>
      <c r="E16" s="19">
        <v>43</v>
      </c>
      <c r="F16" s="19">
        <v>255</v>
      </c>
      <c r="G16" s="19">
        <v>0</v>
      </c>
      <c r="H16" s="19">
        <v>255</v>
      </c>
      <c r="J16" s="19">
        <f>O3-D16</f>
        <v>11.805000000000007</v>
      </c>
    </row>
    <row r="17" spans="1:10" x14ac:dyDescent="0.15">
      <c r="A17" s="19" t="s">
        <v>103</v>
      </c>
      <c r="B17" s="19" t="s">
        <v>88</v>
      </c>
      <c r="C17" s="19">
        <v>640220.43400000001</v>
      </c>
      <c r="D17" s="19">
        <v>244.12700000000001</v>
      </c>
      <c r="E17" s="19">
        <v>82</v>
      </c>
      <c r="F17" s="19">
        <v>255</v>
      </c>
      <c r="G17" s="19">
        <v>0</v>
      </c>
      <c r="H17" s="19">
        <v>255</v>
      </c>
      <c r="J17" s="19">
        <f>O4-D17</f>
        <v>8.4679999999999893</v>
      </c>
    </row>
    <row r="18" spans="1:10" x14ac:dyDescent="0.15">
      <c r="A18" s="19" t="s">
        <v>104</v>
      </c>
      <c r="B18" s="19" t="s">
        <v>90</v>
      </c>
      <c r="C18" s="19">
        <v>640229.28899999999</v>
      </c>
      <c r="D18" s="19">
        <v>238.87799999999999</v>
      </c>
      <c r="E18" s="19">
        <v>135</v>
      </c>
      <c r="F18" s="19">
        <v>255</v>
      </c>
      <c r="G18" s="19">
        <v>0</v>
      </c>
      <c r="H18" s="19">
        <v>255</v>
      </c>
      <c r="J18" s="19">
        <f>O5-D18</f>
        <v>13.759000000000015</v>
      </c>
    </row>
    <row r="19" spans="1:10" x14ac:dyDescent="0.15">
      <c r="A19" s="19" t="s">
        <v>105</v>
      </c>
      <c r="B19" s="19" t="s">
        <v>92</v>
      </c>
      <c r="C19" s="19">
        <v>640192.1</v>
      </c>
      <c r="D19" s="19">
        <v>238.59800000000001</v>
      </c>
      <c r="E19" s="19">
        <v>46</v>
      </c>
      <c r="F19" s="19">
        <v>255</v>
      </c>
      <c r="G19" s="19">
        <v>0</v>
      </c>
      <c r="H19" s="19">
        <v>255</v>
      </c>
      <c r="J19" s="19">
        <f>O6-D19</f>
        <v>14.019999999999982</v>
      </c>
    </row>
    <row r="20" spans="1:10" x14ac:dyDescent="0.15">
      <c r="J20" s="22">
        <f>AVERAGE(J15:J19)</f>
        <v>12.279599999999999</v>
      </c>
    </row>
    <row r="22" spans="1:10" x14ac:dyDescent="0.15">
      <c r="A22" s="19" t="s">
        <v>106</v>
      </c>
      <c r="B22" s="147" t="s">
        <v>94</v>
      </c>
      <c r="C22" s="19">
        <v>640197.85400000005</v>
      </c>
      <c r="D22" s="19">
        <v>241.99600000000001</v>
      </c>
      <c r="E22" s="19">
        <v>70</v>
      </c>
      <c r="F22" s="19">
        <v>255</v>
      </c>
      <c r="G22" s="19">
        <v>0</v>
      </c>
      <c r="H22" s="19">
        <v>255</v>
      </c>
      <c r="J22" s="19">
        <f>O7-D22</f>
        <v>10.629999999999995</v>
      </c>
    </row>
    <row r="23" spans="1:10" x14ac:dyDescent="0.15">
      <c r="A23" s="19" t="s">
        <v>107</v>
      </c>
      <c r="B23" s="147"/>
      <c r="C23" s="19">
        <v>640197.85400000005</v>
      </c>
      <c r="D23" s="19">
        <v>241.33199999999999</v>
      </c>
      <c r="E23" s="19">
        <v>84</v>
      </c>
      <c r="F23" s="19">
        <v>255</v>
      </c>
      <c r="G23" s="19">
        <v>0</v>
      </c>
      <c r="H23" s="19">
        <v>255</v>
      </c>
      <c r="J23" s="19">
        <f>O7-D23</f>
        <v>11.294000000000011</v>
      </c>
    </row>
    <row r="24" spans="1:10" x14ac:dyDescent="0.15">
      <c r="A24" s="19" t="s">
        <v>108</v>
      </c>
      <c r="B24" s="147" t="s">
        <v>96</v>
      </c>
      <c r="C24" s="19">
        <v>640185.90099999995</v>
      </c>
      <c r="D24" s="19">
        <v>242.09200000000001</v>
      </c>
      <c r="E24" s="19">
        <v>77</v>
      </c>
      <c r="F24" s="19">
        <v>255</v>
      </c>
      <c r="G24" s="19">
        <v>0</v>
      </c>
      <c r="H24" s="19">
        <v>255</v>
      </c>
      <c r="J24" s="19">
        <f>O8-D24</f>
        <v>10.488</v>
      </c>
    </row>
    <row r="25" spans="1:10" x14ac:dyDescent="0.15">
      <c r="A25" s="19" t="s">
        <v>109</v>
      </c>
      <c r="B25" s="147"/>
      <c r="C25" s="19">
        <v>640185.90099999995</v>
      </c>
      <c r="D25" s="19">
        <v>243.167</v>
      </c>
      <c r="E25" s="19">
        <v>52</v>
      </c>
      <c r="F25" s="19">
        <v>255</v>
      </c>
      <c r="G25" s="19">
        <v>0</v>
      </c>
      <c r="H25" s="19">
        <v>255</v>
      </c>
      <c r="J25" s="19">
        <f>O8-D25</f>
        <v>9.4130000000000109</v>
      </c>
    </row>
    <row r="26" spans="1:10" x14ac:dyDescent="0.15">
      <c r="A26" s="19" t="s">
        <v>110</v>
      </c>
      <c r="B26" s="19" t="s">
        <v>98</v>
      </c>
      <c r="C26" s="19">
        <v>640236.37399999995</v>
      </c>
      <c r="D26" s="19">
        <v>241.61799999999999</v>
      </c>
      <c r="E26" s="19">
        <v>51</v>
      </c>
      <c r="F26" s="19">
        <v>255</v>
      </c>
      <c r="G26" s="19">
        <v>0</v>
      </c>
      <c r="H26" s="19">
        <v>255</v>
      </c>
      <c r="J26" s="19">
        <f>O9-D26</f>
        <v>10.990000000000009</v>
      </c>
    </row>
    <row r="27" spans="1:10" x14ac:dyDescent="0.15">
      <c r="A27" s="19" t="s">
        <v>111</v>
      </c>
      <c r="B27" s="19" t="s">
        <v>100</v>
      </c>
      <c r="C27" s="19">
        <v>640159.33799999999</v>
      </c>
      <c r="D27" s="19">
        <v>240.74</v>
      </c>
      <c r="E27" s="19">
        <v>98</v>
      </c>
      <c r="F27" s="19">
        <v>255</v>
      </c>
      <c r="G27" s="19">
        <v>0</v>
      </c>
      <c r="H27" s="19">
        <v>255</v>
      </c>
      <c r="J27" s="19">
        <f>O10-D27</f>
        <v>11.850999999999999</v>
      </c>
    </row>
    <row r="28" spans="1:10" x14ac:dyDescent="0.15">
      <c r="J28" s="22">
        <f>AVERAGE(J22:J27)</f>
        <v>10.77766666666667</v>
      </c>
    </row>
  </sheetData>
  <mergeCells count="6">
    <mergeCell ref="B24:B25"/>
    <mergeCell ref="B2:B3"/>
    <mergeCell ref="B5:B6"/>
    <mergeCell ref="B7:B8"/>
    <mergeCell ref="B9:B10"/>
    <mergeCell ref="B22:B23"/>
  </mergeCells>
  <phoneticPr fontId="3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opLeftCell="A19" workbookViewId="0">
      <selection activeCell="E43" sqref="E43"/>
    </sheetView>
  </sheetViews>
  <sheetFormatPr defaultRowHeight="13.5" x14ac:dyDescent="0.15"/>
  <cols>
    <col min="1" max="1" width="12.875" customWidth="1"/>
    <col min="2" max="2" width="12.75" customWidth="1"/>
    <col min="3" max="3" width="12.75" style="166" customWidth="1"/>
  </cols>
  <sheetData>
    <row r="1" spans="1:18" x14ac:dyDescent="0.15">
      <c r="B1" t="s">
        <v>419</v>
      </c>
      <c r="E1" t="s">
        <v>420</v>
      </c>
      <c r="H1" t="s">
        <v>421</v>
      </c>
    </row>
    <row r="3" spans="1:18" x14ac:dyDescent="0.15">
      <c r="A3" t="s">
        <v>422</v>
      </c>
      <c r="B3" t="s">
        <v>423</v>
      </c>
      <c r="C3" s="166" t="s">
        <v>424</v>
      </c>
      <c r="D3" s="151" t="s">
        <v>425</v>
      </c>
      <c r="E3" s="151"/>
      <c r="G3">
        <v>5</v>
      </c>
      <c r="H3">
        <v>15</v>
      </c>
      <c r="I3">
        <v>30</v>
      </c>
      <c r="J3">
        <v>45</v>
      </c>
      <c r="K3">
        <v>60</v>
      </c>
      <c r="L3">
        <v>90</v>
      </c>
      <c r="M3">
        <v>120</v>
      </c>
      <c r="N3">
        <v>150</v>
      </c>
      <c r="O3">
        <v>180</v>
      </c>
      <c r="P3">
        <v>240</v>
      </c>
      <c r="R3" t="s">
        <v>426</v>
      </c>
    </row>
    <row r="4" spans="1:18" ht="13.5" customHeight="1" x14ac:dyDescent="0.15">
      <c r="A4" s="152">
        <v>20171206</v>
      </c>
      <c r="B4" s="12">
        <v>26</v>
      </c>
      <c r="C4" s="167" t="s">
        <v>427</v>
      </c>
      <c r="D4" s="9">
        <v>5.03</v>
      </c>
      <c r="E4" s="9">
        <v>3.63</v>
      </c>
      <c r="F4">
        <f t="shared" ref="F4:F34" si="0">AVERAGE(D4:E4)</f>
        <v>4.33</v>
      </c>
      <c r="G4" s="9">
        <v>4.6500000000000004</v>
      </c>
      <c r="H4" s="9">
        <v>4.6500000000000004</v>
      </c>
      <c r="I4" s="9">
        <v>6.84</v>
      </c>
      <c r="J4" s="9">
        <v>6.91</v>
      </c>
      <c r="K4" s="9">
        <v>6.79</v>
      </c>
      <c r="L4" s="9">
        <v>6.66</v>
      </c>
      <c r="M4" s="9">
        <v>5.33</v>
      </c>
      <c r="N4" s="9">
        <v>4.1399999999999997</v>
      </c>
      <c r="O4" s="9">
        <v>3.47</v>
      </c>
      <c r="P4" s="9">
        <v>3.18</v>
      </c>
      <c r="Q4" s="151" t="s">
        <v>428</v>
      </c>
      <c r="R4">
        <v>26.6</v>
      </c>
    </row>
    <row r="5" spans="1:18" x14ac:dyDescent="0.15">
      <c r="A5" s="152"/>
      <c r="B5" s="12">
        <v>23</v>
      </c>
      <c r="C5" s="167"/>
      <c r="D5">
        <v>4.21</v>
      </c>
      <c r="E5">
        <v>4.17</v>
      </c>
      <c r="F5">
        <f t="shared" si="0"/>
        <v>4.1899999999999995</v>
      </c>
      <c r="G5">
        <v>3.36</v>
      </c>
      <c r="H5">
        <v>4.24</v>
      </c>
      <c r="I5">
        <v>4.88</v>
      </c>
      <c r="J5">
        <v>7.62</v>
      </c>
      <c r="K5" s="9">
        <v>9.24</v>
      </c>
      <c r="L5">
        <v>4.41</v>
      </c>
      <c r="M5">
        <v>5.44</v>
      </c>
      <c r="N5">
        <v>4.9800000000000004</v>
      </c>
      <c r="O5">
        <v>4.28</v>
      </c>
      <c r="P5">
        <v>4.16</v>
      </c>
      <c r="Q5" s="151"/>
      <c r="R5">
        <v>26.7</v>
      </c>
    </row>
    <row r="6" spans="1:18" x14ac:dyDescent="0.15">
      <c r="A6" s="152"/>
      <c r="B6" s="12">
        <v>25</v>
      </c>
      <c r="C6" s="167"/>
      <c r="D6">
        <v>5.24</v>
      </c>
      <c r="E6">
        <v>3.9</v>
      </c>
      <c r="F6">
        <f t="shared" si="0"/>
        <v>4.57</v>
      </c>
      <c r="G6">
        <v>4.2</v>
      </c>
      <c r="H6">
        <v>4.91</v>
      </c>
      <c r="I6">
        <v>11.41</v>
      </c>
      <c r="J6">
        <v>12.12</v>
      </c>
      <c r="K6">
        <v>11.31</v>
      </c>
      <c r="L6">
        <v>11.37</v>
      </c>
      <c r="M6">
        <v>5.38</v>
      </c>
      <c r="N6">
        <v>6.56</v>
      </c>
      <c r="O6">
        <v>4.53</v>
      </c>
      <c r="P6">
        <v>5.57</v>
      </c>
      <c r="Q6" s="151"/>
      <c r="R6">
        <v>28.7</v>
      </c>
    </row>
    <row r="7" spans="1:18" x14ac:dyDescent="0.15">
      <c r="A7" s="152"/>
      <c r="B7" s="12">
        <v>24</v>
      </c>
      <c r="C7" s="167"/>
      <c r="D7">
        <v>5</v>
      </c>
      <c r="E7">
        <v>3.87</v>
      </c>
      <c r="F7">
        <f t="shared" si="0"/>
        <v>4.4350000000000005</v>
      </c>
      <c r="G7">
        <v>4.18</v>
      </c>
      <c r="H7">
        <v>3.69</v>
      </c>
      <c r="I7">
        <v>5.71</v>
      </c>
      <c r="J7">
        <v>6.02</v>
      </c>
      <c r="K7">
        <v>5.97</v>
      </c>
      <c r="L7">
        <v>5.03</v>
      </c>
      <c r="M7">
        <v>4.12</v>
      </c>
      <c r="N7">
        <v>4.03</v>
      </c>
      <c r="O7">
        <v>4.41</v>
      </c>
      <c r="P7">
        <v>4.75</v>
      </c>
      <c r="Q7" s="151"/>
      <c r="R7">
        <v>27.2</v>
      </c>
    </row>
    <row r="8" spans="1:18" x14ac:dyDescent="0.15">
      <c r="A8" s="152"/>
      <c r="B8" s="9">
        <v>22</v>
      </c>
      <c r="C8" s="167"/>
      <c r="D8">
        <v>4.03</v>
      </c>
      <c r="E8">
        <v>4.6900000000000004</v>
      </c>
      <c r="F8">
        <f t="shared" si="0"/>
        <v>4.3600000000000003</v>
      </c>
      <c r="G8">
        <v>4.5</v>
      </c>
      <c r="H8">
        <v>10.23</v>
      </c>
      <c r="I8">
        <v>20</v>
      </c>
      <c r="J8">
        <v>20</v>
      </c>
      <c r="K8">
        <v>20</v>
      </c>
      <c r="L8">
        <v>20</v>
      </c>
      <c r="M8">
        <v>20</v>
      </c>
      <c r="N8">
        <v>5.51</v>
      </c>
      <c r="O8">
        <v>5.69</v>
      </c>
      <c r="P8">
        <v>4.28</v>
      </c>
      <c r="R8">
        <v>29.5</v>
      </c>
    </row>
    <row r="9" spans="1:18" x14ac:dyDescent="0.15">
      <c r="A9" s="149">
        <v>20171213</v>
      </c>
      <c r="B9" s="9">
        <v>27</v>
      </c>
      <c r="C9" s="167" t="s">
        <v>429</v>
      </c>
      <c r="D9">
        <v>3.65</v>
      </c>
      <c r="E9">
        <v>3.79</v>
      </c>
      <c r="F9">
        <f t="shared" si="0"/>
        <v>3.7199999999999998</v>
      </c>
      <c r="G9">
        <v>4.0599999999999996</v>
      </c>
      <c r="H9">
        <v>10.62</v>
      </c>
      <c r="I9">
        <v>20</v>
      </c>
      <c r="J9">
        <v>20</v>
      </c>
      <c r="K9">
        <v>20</v>
      </c>
      <c r="L9">
        <v>20</v>
      </c>
      <c r="M9">
        <v>20</v>
      </c>
      <c r="N9">
        <v>10.72</v>
      </c>
      <c r="O9">
        <v>4.97</v>
      </c>
      <c r="P9">
        <v>3.91</v>
      </c>
    </row>
    <row r="10" spans="1:18" x14ac:dyDescent="0.15">
      <c r="A10" s="149"/>
      <c r="B10" s="12">
        <v>29</v>
      </c>
      <c r="C10" s="167"/>
      <c r="D10">
        <v>4.45</v>
      </c>
      <c r="E10">
        <v>3.93</v>
      </c>
      <c r="F10">
        <f t="shared" si="0"/>
        <v>4.1900000000000004</v>
      </c>
      <c r="G10">
        <v>5.38</v>
      </c>
      <c r="H10">
        <v>5.37</v>
      </c>
      <c r="I10">
        <v>7.24</v>
      </c>
      <c r="J10">
        <v>16.21</v>
      </c>
      <c r="K10">
        <v>14.32</v>
      </c>
      <c r="L10">
        <v>15.01</v>
      </c>
      <c r="M10">
        <v>11.06</v>
      </c>
      <c r="N10">
        <v>7.15</v>
      </c>
      <c r="O10">
        <v>5.27</v>
      </c>
      <c r="P10">
        <v>3.15</v>
      </c>
    </row>
    <row r="11" spans="1:18" x14ac:dyDescent="0.15">
      <c r="A11" s="149"/>
      <c r="B11" s="12">
        <v>28</v>
      </c>
      <c r="C11" s="167"/>
      <c r="D11">
        <v>4.0199999999999996</v>
      </c>
      <c r="E11">
        <v>3.8</v>
      </c>
      <c r="F11">
        <f t="shared" si="0"/>
        <v>3.9099999999999997</v>
      </c>
      <c r="G11">
        <v>3.78</v>
      </c>
      <c r="H11">
        <v>5.59</v>
      </c>
      <c r="I11">
        <v>5.43</v>
      </c>
      <c r="J11">
        <v>6.9</v>
      </c>
      <c r="K11">
        <v>11.97</v>
      </c>
      <c r="L11">
        <v>13.45</v>
      </c>
      <c r="M11">
        <v>8.16</v>
      </c>
      <c r="N11">
        <v>6.09</v>
      </c>
      <c r="O11">
        <v>3.44</v>
      </c>
      <c r="P11">
        <v>3.97</v>
      </c>
    </row>
    <row r="12" spans="1:18" x14ac:dyDescent="0.15">
      <c r="A12" s="149"/>
      <c r="B12" s="12">
        <v>32</v>
      </c>
      <c r="C12" s="167" t="s">
        <v>430</v>
      </c>
      <c r="D12">
        <v>4.8499999999999996</v>
      </c>
      <c r="E12">
        <v>3.55</v>
      </c>
      <c r="F12">
        <f t="shared" si="0"/>
        <v>4.1999999999999993</v>
      </c>
      <c r="G12">
        <v>3.59</v>
      </c>
      <c r="H12">
        <v>4.34</v>
      </c>
      <c r="I12">
        <v>5.0999999999999996</v>
      </c>
      <c r="J12">
        <v>5.42</v>
      </c>
      <c r="K12">
        <v>5.19</v>
      </c>
      <c r="L12">
        <v>4.84</v>
      </c>
      <c r="M12">
        <v>3.78</v>
      </c>
      <c r="N12">
        <v>3.43</v>
      </c>
      <c r="O12">
        <v>3.81</v>
      </c>
      <c r="P12">
        <v>3.53</v>
      </c>
    </row>
    <row r="13" spans="1:18" x14ac:dyDescent="0.15">
      <c r="A13" s="149"/>
      <c r="B13" s="9">
        <v>30</v>
      </c>
      <c r="C13" s="167"/>
      <c r="D13">
        <v>4.17</v>
      </c>
      <c r="E13">
        <v>4.37</v>
      </c>
      <c r="F13">
        <f t="shared" si="0"/>
        <v>4.2699999999999996</v>
      </c>
      <c r="G13">
        <v>5.47</v>
      </c>
      <c r="H13">
        <v>18.8</v>
      </c>
      <c r="I13">
        <v>20</v>
      </c>
      <c r="J13">
        <v>20</v>
      </c>
      <c r="K13">
        <v>20</v>
      </c>
      <c r="L13">
        <v>20</v>
      </c>
      <c r="M13">
        <v>20</v>
      </c>
      <c r="N13">
        <v>8.02</v>
      </c>
      <c r="O13">
        <v>3.79</v>
      </c>
      <c r="P13">
        <v>4.09</v>
      </c>
    </row>
    <row r="14" spans="1:18" x14ac:dyDescent="0.15">
      <c r="A14" s="149"/>
      <c r="B14" s="12">
        <v>33</v>
      </c>
      <c r="C14" s="167"/>
      <c r="D14">
        <v>5</v>
      </c>
      <c r="E14">
        <v>4.34</v>
      </c>
      <c r="F14">
        <f t="shared" si="0"/>
        <v>4.67</v>
      </c>
      <c r="G14">
        <v>4.32</v>
      </c>
      <c r="H14">
        <v>5.03</v>
      </c>
      <c r="I14">
        <v>9.7100000000000009</v>
      </c>
      <c r="J14">
        <v>11.09</v>
      </c>
      <c r="K14">
        <v>8.4600000000000009</v>
      </c>
      <c r="L14">
        <v>6.31</v>
      </c>
      <c r="M14">
        <v>7.27</v>
      </c>
      <c r="N14">
        <v>4.68</v>
      </c>
      <c r="O14">
        <v>4.3099999999999996</v>
      </c>
      <c r="P14">
        <v>3.98</v>
      </c>
    </row>
    <row r="15" spans="1:18" x14ac:dyDescent="0.15">
      <c r="A15" s="149"/>
      <c r="B15" s="9">
        <v>31</v>
      </c>
      <c r="C15" s="167"/>
      <c r="D15">
        <v>3.56</v>
      </c>
      <c r="E15">
        <v>3.68</v>
      </c>
      <c r="F15">
        <f t="shared" si="0"/>
        <v>3.62</v>
      </c>
      <c r="G15">
        <v>4.22</v>
      </c>
      <c r="H15">
        <v>10.72</v>
      </c>
      <c r="I15">
        <v>20</v>
      </c>
      <c r="J15">
        <v>20</v>
      </c>
      <c r="K15">
        <v>20</v>
      </c>
      <c r="L15">
        <v>20</v>
      </c>
      <c r="M15">
        <v>16.18</v>
      </c>
      <c r="N15">
        <v>6.66</v>
      </c>
      <c r="O15">
        <v>3.73</v>
      </c>
      <c r="P15">
        <v>3.38</v>
      </c>
    </row>
    <row r="16" spans="1:18" x14ac:dyDescent="0.15">
      <c r="A16" s="149">
        <v>20180105</v>
      </c>
      <c r="B16" s="12">
        <v>36</v>
      </c>
      <c r="C16" s="167" t="s">
        <v>431</v>
      </c>
      <c r="D16">
        <v>4.68</v>
      </c>
      <c r="E16">
        <v>4.28</v>
      </c>
      <c r="F16">
        <f t="shared" si="0"/>
        <v>4.4800000000000004</v>
      </c>
      <c r="G16">
        <v>5.38</v>
      </c>
      <c r="H16">
        <v>9.5</v>
      </c>
      <c r="I16">
        <v>8.94</v>
      </c>
      <c r="J16">
        <v>7.79</v>
      </c>
      <c r="K16">
        <v>13.9</v>
      </c>
      <c r="L16">
        <v>5.0599999999999996</v>
      </c>
      <c r="M16">
        <v>6.34</v>
      </c>
      <c r="N16">
        <v>3.31</v>
      </c>
      <c r="O16">
        <v>3.78</v>
      </c>
      <c r="P16">
        <v>3.54</v>
      </c>
    </row>
    <row r="17" spans="1:18" x14ac:dyDescent="0.15">
      <c r="A17" s="149"/>
      <c r="B17" s="12">
        <v>42</v>
      </c>
      <c r="C17" s="167"/>
      <c r="D17">
        <v>5.12</v>
      </c>
      <c r="E17">
        <v>4.8600000000000003</v>
      </c>
      <c r="F17">
        <f t="shared" si="0"/>
        <v>4.99</v>
      </c>
      <c r="G17">
        <v>6.03</v>
      </c>
      <c r="H17">
        <v>5.53</v>
      </c>
      <c r="I17">
        <v>8.4</v>
      </c>
      <c r="J17">
        <v>7.78</v>
      </c>
      <c r="K17">
        <v>7.62</v>
      </c>
      <c r="L17">
        <v>6.05</v>
      </c>
      <c r="M17">
        <v>6.25</v>
      </c>
      <c r="N17">
        <v>4.9000000000000004</v>
      </c>
      <c r="O17">
        <v>4.08</v>
      </c>
      <c r="P17">
        <v>3.91</v>
      </c>
    </row>
    <row r="18" spans="1:18" x14ac:dyDescent="0.15">
      <c r="A18" s="149"/>
      <c r="B18" s="9">
        <v>41</v>
      </c>
      <c r="C18" s="167"/>
      <c r="D18">
        <v>4.88</v>
      </c>
      <c r="E18">
        <v>4.32</v>
      </c>
      <c r="F18">
        <f t="shared" si="0"/>
        <v>4.5999999999999996</v>
      </c>
      <c r="G18">
        <v>6.61</v>
      </c>
      <c r="H18">
        <v>12.5</v>
      </c>
      <c r="I18">
        <v>20</v>
      </c>
      <c r="J18">
        <v>20</v>
      </c>
      <c r="K18">
        <v>20</v>
      </c>
      <c r="L18">
        <v>20</v>
      </c>
      <c r="M18">
        <v>20</v>
      </c>
      <c r="N18">
        <v>4.09</v>
      </c>
      <c r="O18">
        <v>4.4400000000000004</v>
      </c>
      <c r="P18">
        <v>4.9000000000000004</v>
      </c>
    </row>
    <row r="19" spans="1:18" x14ac:dyDescent="0.15">
      <c r="A19" s="149"/>
      <c r="B19" s="9">
        <v>43</v>
      </c>
      <c r="C19" s="167"/>
      <c r="D19">
        <v>4.09</v>
      </c>
      <c r="E19">
        <v>4.57</v>
      </c>
      <c r="F19">
        <f t="shared" si="0"/>
        <v>4.33</v>
      </c>
      <c r="G19">
        <v>5.61</v>
      </c>
      <c r="H19">
        <v>9.3699999999999992</v>
      </c>
      <c r="I19">
        <v>20</v>
      </c>
      <c r="J19">
        <v>20</v>
      </c>
      <c r="K19">
        <v>20</v>
      </c>
      <c r="L19">
        <v>20</v>
      </c>
      <c r="M19">
        <v>20</v>
      </c>
      <c r="N19">
        <v>9.84</v>
      </c>
      <c r="O19">
        <v>5.68</v>
      </c>
      <c r="P19">
        <v>4.8499999999999996</v>
      </c>
    </row>
    <row r="20" spans="1:18" x14ac:dyDescent="0.15">
      <c r="A20" s="149"/>
      <c r="B20" s="9">
        <v>35</v>
      </c>
      <c r="C20" s="167"/>
      <c r="D20">
        <v>3.75</v>
      </c>
      <c r="E20">
        <v>4.55</v>
      </c>
      <c r="F20">
        <f t="shared" si="0"/>
        <v>4.1500000000000004</v>
      </c>
      <c r="G20">
        <v>6.03</v>
      </c>
      <c r="H20">
        <v>20</v>
      </c>
      <c r="I20">
        <v>20</v>
      </c>
      <c r="J20">
        <v>20</v>
      </c>
      <c r="K20">
        <v>20</v>
      </c>
      <c r="L20">
        <v>20</v>
      </c>
      <c r="M20">
        <v>20</v>
      </c>
      <c r="N20">
        <v>17.18</v>
      </c>
      <c r="O20">
        <v>5.21</v>
      </c>
      <c r="P20">
        <v>3.66</v>
      </c>
    </row>
    <row r="21" spans="1:18" x14ac:dyDescent="0.15">
      <c r="A21" s="149"/>
      <c r="B21" s="9">
        <v>34</v>
      </c>
      <c r="C21" s="167"/>
      <c r="D21">
        <v>3.65</v>
      </c>
      <c r="E21">
        <v>4.38</v>
      </c>
      <c r="F21">
        <f t="shared" si="0"/>
        <v>4.0149999999999997</v>
      </c>
      <c r="G21">
        <v>5.59</v>
      </c>
      <c r="H21">
        <v>6.78</v>
      </c>
      <c r="I21">
        <v>12.19</v>
      </c>
      <c r="J21">
        <v>20</v>
      </c>
      <c r="K21">
        <v>20</v>
      </c>
      <c r="L21">
        <v>20</v>
      </c>
      <c r="M21">
        <v>10.039999999999999</v>
      </c>
      <c r="N21">
        <v>4.16</v>
      </c>
      <c r="O21">
        <v>4.2</v>
      </c>
      <c r="P21">
        <v>3.37</v>
      </c>
    </row>
    <row r="22" spans="1:18" x14ac:dyDescent="0.15">
      <c r="A22" s="149">
        <v>20180116</v>
      </c>
      <c r="B22" s="9">
        <v>37</v>
      </c>
      <c r="C22" s="167"/>
      <c r="D22">
        <v>4.5</v>
      </c>
      <c r="E22">
        <v>5.0999999999999996</v>
      </c>
      <c r="F22">
        <f t="shared" si="0"/>
        <v>4.8</v>
      </c>
      <c r="G22">
        <v>5.75</v>
      </c>
      <c r="H22">
        <v>20</v>
      </c>
      <c r="I22">
        <v>20</v>
      </c>
      <c r="J22">
        <v>20</v>
      </c>
      <c r="K22">
        <v>20</v>
      </c>
      <c r="L22">
        <v>20</v>
      </c>
      <c r="M22">
        <v>20</v>
      </c>
      <c r="N22">
        <v>17.98</v>
      </c>
      <c r="O22">
        <v>9.15</v>
      </c>
      <c r="P22">
        <v>5.13</v>
      </c>
    </row>
    <row r="23" spans="1:18" x14ac:dyDescent="0.15">
      <c r="A23" s="149"/>
      <c r="B23" s="12">
        <v>40</v>
      </c>
      <c r="C23" s="167"/>
      <c r="D23">
        <v>3.84</v>
      </c>
      <c r="E23">
        <v>4.4000000000000004</v>
      </c>
      <c r="F23">
        <f t="shared" si="0"/>
        <v>4.12</v>
      </c>
      <c r="G23">
        <v>3.31</v>
      </c>
      <c r="H23">
        <v>5.82</v>
      </c>
      <c r="I23">
        <v>6.31</v>
      </c>
      <c r="J23">
        <v>8.56</v>
      </c>
      <c r="K23">
        <v>7.88</v>
      </c>
      <c r="L23">
        <v>12.71</v>
      </c>
      <c r="M23">
        <v>6.47</v>
      </c>
      <c r="N23">
        <v>3.68</v>
      </c>
      <c r="O23">
        <v>3.38</v>
      </c>
      <c r="P23">
        <v>4.1900000000000004</v>
      </c>
    </row>
    <row r="24" spans="1:18" x14ac:dyDescent="0.15">
      <c r="A24" s="149"/>
      <c r="B24" s="12">
        <v>38</v>
      </c>
      <c r="C24" s="167"/>
      <c r="D24">
        <v>4.87</v>
      </c>
      <c r="E24">
        <v>3.03</v>
      </c>
      <c r="F24">
        <f t="shared" si="0"/>
        <v>3.95</v>
      </c>
      <c r="G24">
        <v>4.25</v>
      </c>
      <c r="H24">
        <v>4.46</v>
      </c>
      <c r="I24">
        <v>10.32</v>
      </c>
      <c r="J24">
        <v>11.37</v>
      </c>
      <c r="K24">
        <v>20</v>
      </c>
      <c r="L24">
        <v>6.31</v>
      </c>
      <c r="M24">
        <v>5.16</v>
      </c>
      <c r="N24">
        <v>3.19</v>
      </c>
      <c r="O24">
        <v>3.07</v>
      </c>
      <c r="P24">
        <v>2.44</v>
      </c>
    </row>
    <row r="25" spans="1:18" x14ac:dyDescent="0.15">
      <c r="A25" s="149">
        <v>20180807</v>
      </c>
      <c r="B25" s="12">
        <v>89</v>
      </c>
      <c r="C25" s="167" t="s">
        <v>432</v>
      </c>
      <c r="D25">
        <v>4.34</v>
      </c>
      <c r="E25">
        <v>4.7</v>
      </c>
      <c r="F25">
        <f t="shared" si="0"/>
        <v>4.5199999999999996</v>
      </c>
      <c r="G25">
        <v>7.35</v>
      </c>
      <c r="H25">
        <v>6.28</v>
      </c>
      <c r="I25">
        <v>7.78</v>
      </c>
      <c r="J25">
        <v>5.84</v>
      </c>
      <c r="K25">
        <v>19.25</v>
      </c>
      <c r="L25">
        <v>20</v>
      </c>
      <c r="M25">
        <v>4.4000000000000004</v>
      </c>
      <c r="N25">
        <v>6.25</v>
      </c>
      <c r="O25">
        <v>3.66</v>
      </c>
      <c r="P25">
        <v>3.03</v>
      </c>
      <c r="R25">
        <v>27.9</v>
      </c>
    </row>
    <row r="26" spans="1:18" x14ac:dyDescent="0.15">
      <c r="A26" s="149"/>
      <c r="B26" s="9">
        <v>81</v>
      </c>
      <c r="C26" s="167"/>
      <c r="D26">
        <v>4.87</v>
      </c>
      <c r="E26">
        <v>4.91</v>
      </c>
      <c r="F26">
        <f t="shared" si="0"/>
        <v>4.8900000000000006</v>
      </c>
      <c r="G26">
        <v>9.44</v>
      </c>
      <c r="H26">
        <v>20</v>
      </c>
      <c r="I26">
        <v>20</v>
      </c>
      <c r="J26">
        <v>20</v>
      </c>
      <c r="K26">
        <v>20</v>
      </c>
      <c r="L26">
        <v>20</v>
      </c>
      <c r="M26">
        <v>16.940000000000001</v>
      </c>
      <c r="N26">
        <v>13.31</v>
      </c>
      <c r="O26">
        <v>3.8</v>
      </c>
      <c r="P26">
        <v>3.56</v>
      </c>
      <c r="R26">
        <v>30.9</v>
      </c>
    </row>
    <row r="27" spans="1:18" x14ac:dyDescent="0.15">
      <c r="A27" s="149"/>
      <c r="B27" s="9">
        <v>82</v>
      </c>
      <c r="C27" s="167"/>
      <c r="D27">
        <v>4.68</v>
      </c>
      <c r="E27">
        <v>3.38</v>
      </c>
      <c r="F27">
        <f t="shared" si="0"/>
        <v>4.0299999999999994</v>
      </c>
      <c r="G27">
        <v>10</v>
      </c>
      <c r="H27">
        <v>20</v>
      </c>
      <c r="I27">
        <v>20</v>
      </c>
      <c r="J27">
        <v>20</v>
      </c>
      <c r="K27">
        <v>20</v>
      </c>
      <c r="L27">
        <v>20</v>
      </c>
      <c r="M27">
        <v>9.4700000000000006</v>
      </c>
      <c r="N27">
        <v>9</v>
      </c>
      <c r="O27">
        <v>8.1300000000000008</v>
      </c>
      <c r="P27">
        <v>3.34</v>
      </c>
      <c r="R27">
        <v>31.4</v>
      </c>
    </row>
    <row r="28" spans="1:18" x14ac:dyDescent="0.15">
      <c r="A28" s="149"/>
      <c r="B28" s="9">
        <v>83</v>
      </c>
      <c r="C28" s="167"/>
      <c r="D28">
        <v>3.34</v>
      </c>
      <c r="E28">
        <v>3.28</v>
      </c>
      <c r="F28">
        <f t="shared" si="0"/>
        <v>3.3099999999999996</v>
      </c>
      <c r="G28">
        <v>6.22</v>
      </c>
      <c r="H28">
        <v>9.6300000000000008</v>
      </c>
      <c r="I28">
        <v>17.53</v>
      </c>
      <c r="J28">
        <v>20</v>
      </c>
      <c r="K28">
        <v>20</v>
      </c>
      <c r="L28">
        <v>20</v>
      </c>
      <c r="M28">
        <v>20</v>
      </c>
      <c r="N28">
        <v>6.49</v>
      </c>
      <c r="O28">
        <v>4.5</v>
      </c>
      <c r="P28">
        <v>4</v>
      </c>
      <c r="R28">
        <v>31</v>
      </c>
    </row>
    <row r="29" spans="1:18" x14ac:dyDescent="0.15">
      <c r="A29" s="149"/>
      <c r="B29" s="9">
        <v>80</v>
      </c>
      <c r="C29" s="167"/>
      <c r="D29">
        <v>4.3099999999999996</v>
      </c>
      <c r="E29">
        <v>3.91</v>
      </c>
      <c r="F29">
        <f t="shared" si="0"/>
        <v>4.1099999999999994</v>
      </c>
      <c r="G29">
        <v>7</v>
      </c>
      <c r="H29">
        <v>18.13</v>
      </c>
      <c r="I29">
        <v>20</v>
      </c>
      <c r="J29">
        <v>20</v>
      </c>
      <c r="K29">
        <v>20</v>
      </c>
      <c r="L29">
        <v>20</v>
      </c>
      <c r="M29">
        <v>20</v>
      </c>
      <c r="N29">
        <v>4.91</v>
      </c>
      <c r="O29">
        <v>6.15</v>
      </c>
      <c r="P29">
        <v>5.54</v>
      </c>
      <c r="R29">
        <v>29.9</v>
      </c>
    </row>
    <row r="30" spans="1:18" x14ac:dyDescent="0.15">
      <c r="A30" s="149"/>
      <c r="B30" s="12">
        <v>88</v>
      </c>
      <c r="C30" s="167"/>
      <c r="D30">
        <v>4.0599999999999996</v>
      </c>
      <c r="E30">
        <v>3.72</v>
      </c>
      <c r="F30">
        <f t="shared" si="0"/>
        <v>3.8899999999999997</v>
      </c>
      <c r="G30">
        <v>4.6500000000000004</v>
      </c>
      <c r="H30">
        <v>6.49</v>
      </c>
      <c r="I30">
        <v>15.03</v>
      </c>
      <c r="J30">
        <v>17.190000000000001</v>
      </c>
      <c r="K30">
        <v>14.38</v>
      </c>
      <c r="L30">
        <v>9.65</v>
      </c>
      <c r="M30">
        <v>4.8499999999999996</v>
      </c>
      <c r="N30">
        <v>5.5</v>
      </c>
      <c r="O30">
        <v>3.84</v>
      </c>
      <c r="P30">
        <v>3.09</v>
      </c>
      <c r="R30">
        <v>28.9</v>
      </c>
    </row>
    <row r="31" spans="1:18" x14ac:dyDescent="0.15">
      <c r="A31" s="149"/>
      <c r="B31" s="12">
        <v>77</v>
      </c>
      <c r="C31" s="168" t="s">
        <v>433</v>
      </c>
      <c r="D31">
        <v>4.1500000000000004</v>
      </c>
      <c r="E31">
        <v>5.27</v>
      </c>
      <c r="F31">
        <f t="shared" si="0"/>
        <v>4.71</v>
      </c>
      <c r="G31">
        <v>4.3499999999999996</v>
      </c>
      <c r="H31">
        <v>4.96</v>
      </c>
      <c r="I31">
        <v>19.63</v>
      </c>
      <c r="J31">
        <v>20</v>
      </c>
      <c r="K31">
        <v>20</v>
      </c>
      <c r="L31">
        <v>20</v>
      </c>
      <c r="M31">
        <v>20</v>
      </c>
      <c r="N31">
        <v>4.34</v>
      </c>
      <c r="O31">
        <v>4.1500000000000004</v>
      </c>
      <c r="P31">
        <v>4.66</v>
      </c>
      <c r="R31">
        <v>31.5</v>
      </c>
    </row>
    <row r="32" spans="1:18" x14ac:dyDescent="0.15">
      <c r="A32" s="149"/>
      <c r="B32" s="12">
        <v>76</v>
      </c>
      <c r="C32" s="168"/>
      <c r="D32">
        <v>4.59</v>
      </c>
      <c r="E32">
        <v>3.06</v>
      </c>
      <c r="F32">
        <f t="shared" si="0"/>
        <v>3.8250000000000002</v>
      </c>
      <c r="G32">
        <v>3.07</v>
      </c>
      <c r="H32">
        <v>5.5</v>
      </c>
      <c r="I32">
        <v>6.71</v>
      </c>
      <c r="J32">
        <v>9.09</v>
      </c>
      <c r="K32">
        <v>14.29</v>
      </c>
      <c r="L32">
        <v>9.24</v>
      </c>
      <c r="M32">
        <v>5.71</v>
      </c>
      <c r="N32">
        <v>5.0599999999999996</v>
      </c>
      <c r="O32">
        <v>3.22</v>
      </c>
      <c r="P32">
        <v>3.22</v>
      </c>
      <c r="R32">
        <v>33.799999999999997</v>
      </c>
    </row>
    <row r="33" spans="1:18" x14ac:dyDescent="0.15">
      <c r="A33" s="149"/>
      <c r="B33" s="9">
        <v>79</v>
      </c>
      <c r="C33" s="168"/>
      <c r="D33">
        <v>4.25</v>
      </c>
      <c r="E33">
        <v>3.35</v>
      </c>
      <c r="F33">
        <f t="shared" si="0"/>
        <v>3.8</v>
      </c>
      <c r="G33">
        <v>5.84</v>
      </c>
      <c r="H33">
        <v>8.5</v>
      </c>
      <c r="I33">
        <v>20</v>
      </c>
      <c r="J33">
        <v>20</v>
      </c>
      <c r="K33">
        <v>20</v>
      </c>
      <c r="L33">
        <v>20</v>
      </c>
      <c r="M33">
        <v>14.47</v>
      </c>
      <c r="N33">
        <v>4</v>
      </c>
      <c r="O33">
        <v>6.28</v>
      </c>
      <c r="P33">
        <v>3.98</v>
      </c>
      <c r="R33">
        <v>38.6</v>
      </c>
    </row>
    <row r="34" spans="1:18" x14ac:dyDescent="0.15">
      <c r="A34" s="149"/>
      <c r="B34" s="12">
        <v>78</v>
      </c>
      <c r="C34" s="168"/>
      <c r="D34">
        <v>4.78</v>
      </c>
      <c r="E34">
        <v>3.77</v>
      </c>
      <c r="F34">
        <f t="shared" si="0"/>
        <v>4.2750000000000004</v>
      </c>
      <c r="G34">
        <v>4.22</v>
      </c>
      <c r="H34">
        <v>5.5</v>
      </c>
      <c r="I34">
        <v>20</v>
      </c>
      <c r="J34">
        <v>20</v>
      </c>
      <c r="K34">
        <v>20</v>
      </c>
      <c r="L34">
        <v>9.91</v>
      </c>
      <c r="M34">
        <v>5.84</v>
      </c>
      <c r="N34">
        <v>6.54</v>
      </c>
      <c r="O34">
        <v>3.31</v>
      </c>
      <c r="P34">
        <v>3.38</v>
      </c>
    </row>
    <row r="35" spans="1:18" x14ac:dyDescent="0.15">
      <c r="B35" s="9"/>
    </row>
    <row r="36" spans="1:18" x14ac:dyDescent="0.15">
      <c r="A36" s="15" t="s">
        <v>434</v>
      </c>
      <c r="B36" s="9"/>
    </row>
    <row r="37" spans="1:18" x14ac:dyDescent="0.15">
      <c r="B37" s="12">
        <v>26</v>
      </c>
      <c r="G37">
        <f>(G4-F4)/(20-F4)*100</f>
        <v>2.042118698149332</v>
      </c>
      <c r="H37">
        <f>(H4-F4)/(20-F4)*100</f>
        <v>2.042118698149332</v>
      </c>
      <c r="I37">
        <f>(I4-F4)/(20-F4)*100</f>
        <v>16.017868538608806</v>
      </c>
      <c r="J37">
        <f>(J4-F4)/(20-F4)*100</f>
        <v>16.464582003828973</v>
      </c>
      <c r="K37">
        <f>(K4-F4)/(20-F4)*100</f>
        <v>15.698787492022973</v>
      </c>
      <c r="L37">
        <f>(L4-F4)/(20-F4)*100</f>
        <v>14.869176770899809</v>
      </c>
      <c r="M37">
        <f>(M4-F4)/(20-F4)*100</f>
        <v>6.3816209317166557</v>
      </c>
      <c r="N37">
        <f>(N4-F4)/(20-F4)*100</f>
        <v>-1.2125079770261671</v>
      </c>
      <c r="O37">
        <f>(O4-F4)/(20-F4)*100</f>
        <v>-5.4881940012763231</v>
      </c>
      <c r="P37">
        <f>(P4-F4)/(20-F4)*100</f>
        <v>-7.3388640714741538</v>
      </c>
    </row>
    <row r="38" spans="1:18" x14ac:dyDescent="0.15">
      <c r="B38" s="12">
        <v>23</v>
      </c>
      <c r="G38">
        <f t="shared" ref="G38:G67" si="1">(G5-F5)/(20-F5)*100</f>
        <v>-5.2498418722327616</v>
      </c>
      <c r="H38">
        <f t="shared" ref="H38:H67" si="2">(H5-F5)/(20-F5)*100</f>
        <v>0.31625553447185772</v>
      </c>
      <c r="I38">
        <f t="shared" ref="I38:I67" si="3">(I5-F5)/(20-F5)*100</f>
        <v>4.3643263757115776</v>
      </c>
      <c r="J38">
        <f t="shared" ref="J38:J67" si="4">(J5-F5)/(20-F5)*100</f>
        <v>21.695129664769137</v>
      </c>
      <c r="K38">
        <f t="shared" ref="K38:K67" si="5">(K5-F5)/(20-F5)*100</f>
        <v>31.941808981657182</v>
      </c>
      <c r="L38">
        <f t="shared" ref="L38:L67" si="6">(L5-F5)/(20-F5)*100</f>
        <v>1.3915243516761584</v>
      </c>
      <c r="M38">
        <f t="shared" ref="M38:M66" si="7">(M5-F5)/(20-F5)*100</f>
        <v>7.9063883617963366</v>
      </c>
      <c r="N38">
        <f t="shared" ref="N38:N67" si="8">(N5-F5)/(20-F5)*100</f>
        <v>4.996837444655287</v>
      </c>
      <c r="O38">
        <f t="shared" ref="O38:O67" si="9">(O5-F5)/(20-F5)*100</f>
        <v>0.56925996204934048</v>
      </c>
      <c r="P38">
        <f t="shared" ref="P38:P67" si="10">(P5-F5)/(20-F5)*100</f>
        <v>-0.18975332068310791</v>
      </c>
    </row>
    <row r="39" spans="1:18" x14ac:dyDescent="0.15">
      <c r="B39" s="12">
        <v>25</v>
      </c>
      <c r="G39">
        <f t="shared" si="1"/>
        <v>-2.3979261179520419</v>
      </c>
      <c r="H39">
        <f t="shared" si="2"/>
        <v>2.2034996759559293</v>
      </c>
      <c r="I39">
        <f t="shared" si="3"/>
        <v>44.329228775113414</v>
      </c>
      <c r="J39">
        <f t="shared" si="4"/>
        <v>48.930654569021378</v>
      </c>
      <c r="K39">
        <f t="shared" si="5"/>
        <v>43.681140635126383</v>
      </c>
      <c r="L39">
        <f t="shared" si="6"/>
        <v>44.069993519118597</v>
      </c>
      <c r="M39">
        <f t="shared" si="7"/>
        <v>5.249513933895007</v>
      </c>
      <c r="N39">
        <f t="shared" si="8"/>
        <v>12.896953985742057</v>
      </c>
      <c r="O39">
        <f t="shared" si="9"/>
        <v>-0.25923525599481551</v>
      </c>
      <c r="P39">
        <f t="shared" si="10"/>
        <v>6.4808813998703823</v>
      </c>
    </row>
    <row r="40" spans="1:18" x14ac:dyDescent="0.15">
      <c r="B40" s="12">
        <v>24</v>
      </c>
      <c r="G40">
        <f t="shared" si="1"/>
        <v>-1.6382910375843287</v>
      </c>
      <c r="H40">
        <f t="shared" si="2"/>
        <v>-4.7863796980404789</v>
      </c>
      <c r="I40">
        <f t="shared" si="3"/>
        <v>8.1914551879216155</v>
      </c>
      <c r="J40">
        <f t="shared" si="4"/>
        <v>10.183103115965302</v>
      </c>
      <c r="K40">
        <f t="shared" si="5"/>
        <v>9.8618695791840629</v>
      </c>
      <c r="L40">
        <f t="shared" si="6"/>
        <v>3.8226790876967542</v>
      </c>
      <c r="M40">
        <f t="shared" si="7"/>
        <v>-2.0237712817218143</v>
      </c>
      <c r="N40">
        <f t="shared" si="8"/>
        <v>-2.6019916479280454</v>
      </c>
      <c r="O40">
        <f t="shared" si="9"/>
        <v>-0.16061676839062225</v>
      </c>
      <c r="P40">
        <f t="shared" si="10"/>
        <v>2.0237712817218085</v>
      </c>
    </row>
    <row r="41" spans="1:18" x14ac:dyDescent="0.15">
      <c r="B41" s="9">
        <v>22</v>
      </c>
      <c r="G41">
        <f t="shared" si="1"/>
        <v>0.89514066496163469</v>
      </c>
      <c r="H41">
        <f t="shared" si="2"/>
        <v>37.531969309462916</v>
      </c>
      <c r="I41">
        <f t="shared" si="3"/>
        <v>100</v>
      </c>
      <c r="J41">
        <f t="shared" si="4"/>
        <v>100</v>
      </c>
      <c r="K41">
        <f t="shared" si="5"/>
        <v>100</v>
      </c>
      <c r="L41">
        <f t="shared" si="6"/>
        <v>100</v>
      </c>
      <c r="M41">
        <f t="shared" si="7"/>
        <v>100</v>
      </c>
      <c r="N41">
        <f t="shared" si="8"/>
        <v>7.3529411764705843</v>
      </c>
      <c r="O41">
        <f t="shared" si="9"/>
        <v>8.5038363171355513</v>
      </c>
      <c r="P41">
        <f t="shared" si="10"/>
        <v>-0.51150895140665009</v>
      </c>
    </row>
    <row r="42" spans="1:18" x14ac:dyDescent="0.15">
      <c r="B42" s="9">
        <v>27</v>
      </c>
      <c r="G42">
        <f t="shared" si="1"/>
        <v>2.0884520884520872</v>
      </c>
      <c r="H42">
        <f t="shared" si="2"/>
        <v>42.383292383292378</v>
      </c>
      <c r="I42">
        <f t="shared" si="3"/>
        <v>100</v>
      </c>
      <c r="J42">
        <f t="shared" si="4"/>
        <v>100</v>
      </c>
      <c r="K42">
        <f t="shared" si="5"/>
        <v>100</v>
      </c>
      <c r="L42">
        <f t="shared" si="6"/>
        <v>100</v>
      </c>
      <c r="M42">
        <f t="shared" si="7"/>
        <v>100</v>
      </c>
      <c r="N42">
        <f t="shared" si="8"/>
        <v>42.997542997543</v>
      </c>
      <c r="O42">
        <f t="shared" si="9"/>
        <v>7.6781326781326777</v>
      </c>
      <c r="P42">
        <f t="shared" si="10"/>
        <v>1.1670761670761693</v>
      </c>
    </row>
    <row r="43" spans="1:18" x14ac:dyDescent="0.15">
      <c r="B43" s="12">
        <v>29</v>
      </c>
      <c r="G43">
        <f t="shared" si="1"/>
        <v>7.5268817204301053</v>
      </c>
      <c r="H43">
        <f t="shared" si="2"/>
        <v>7.4636306135357362</v>
      </c>
      <c r="I43">
        <f t="shared" si="3"/>
        <v>19.29158760278305</v>
      </c>
      <c r="J43">
        <f t="shared" si="4"/>
        <v>76.027830487033526</v>
      </c>
      <c r="K43">
        <f t="shared" si="5"/>
        <v>64.073371283997474</v>
      </c>
      <c r="L43">
        <f t="shared" si="6"/>
        <v>68.437697659709045</v>
      </c>
      <c r="M43">
        <f t="shared" si="7"/>
        <v>43.453510436432637</v>
      </c>
      <c r="N43">
        <f t="shared" si="8"/>
        <v>18.722327640733713</v>
      </c>
      <c r="O43">
        <f t="shared" si="9"/>
        <v>6.8311195445920267</v>
      </c>
      <c r="P43">
        <f t="shared" si="10"/>
        <v>-6.5781151170145522</v>
      </c>
    </row>
    <row r="44" spans="1:18" x14ac:dyDescent="0.15">
      <c r="B44" s="12">
        <v>28</v>
      </c>
      <c r="G44">
        <f t="shared" si="1"/>
        <v>-0.8079552517091354</v>
      </c>
      <c r="H44">
        <f t="shared" si="2"/>
        <v>10.441267868241145</v>
      </c>
      <c r="I44">
        <f t="shared" si="3"/>
        <v>9.4468614045991295</v>
      </c>
      <c r="J44">
        <f t="shared" si="4"/>
        <v>18.582970789310135</v>
      </c>
      <c r="K44">
        <f t="shared" si="5"/>
        <v>50.093225605966438</v>
      </c>
      <c r="L44">
        <f t="shared" si="6"/>
        <v>59.291485394655062</v>
      </c>
      <c r="M44">
        <f t="shared" si="7"/>
        <v>26.413921690490987</v>
      </c>
      <c r="N44">
        <f t="shared" si="8"/>
        <v>13.548788067122439</v>
      </c>
      <c r="O44">
        <f t="shared" si="9"/>
        <v>-2.9210689869484137</v>
      </c>
      <c r="P44">
        <f t="shared" si="10"/>
        <v>0.37290242386575823</v>
      </c>
    </row>
    <row r="45" spans="1:18" x14ac:dyDescent="0.15">
      <c r="B45" s="12">
        <v>32</v>
      </c>
      <c r="G45">
        <f t="shared" si="1"/>
        <v>-3.8607594936708822</v>
      </c>
      <c r="H45">
        <f t="shared" si="2"/>
        <v>0.88607594936709211</v>
      </c>
      <c r="I45">
        <f t="shared" si="3"/>
        <v>5.6962025316455716</v>
      </c>
      <c r="J45">
        <f t="shared" si="4"/>
        <v>7.721518987341776</v>
      </c>
      <c r="K45">
        <f t="shared" si="5"/>
        <v>6.2658227848101333</v>
      </c>
      <c r="L45">
        <f t="shared" si="6"/>
        <v>4.0506329113924089</v>
      </c>
      <c r="M45">
        <f t="shared" si="7"/>
        <v>-2.6582278481012622</v>
      </c>
      <c r="N45">
        <f t="shared" si="8"/>
        <v>-4.8734177215189813</v>
      </c>
      <c r="O45">
        <f t="shared" si="9"/>
        <v>-2.4683544303797418</v>
      </c>
      <c r="P45">
        <f t="shared" si="10"/>
        <v>-4.24050632911392</v>
      </c>
    </row>
    <row r="46" spans="1:18" x14ac:dyDescent="0.15">
      <c r="B46" s="9">
        <v>30</v>
      </c>
      <c r="G46">
        <f t="shared" si="1"/>
        <v>7.6287349014621757</v>
      </c>
      <c r="H46">
        <f t="shared" si="2"/>
        <v>92.371265098537833</v>
      </c>
      <c r="I46">
        <f t="shared" si="3"/>
        <v>100</v>
      </c>
      <c r="J46">
        <f t="shared" si="4"/>
        <v>100</v>
      </c>
      <c r="K46">
        <f t="shared" si="5"/>
        <v>100</v>
      </c>
      <c r="L46">
        <f t="shared" si="6"/>
        <v>100</v>
      </c>
      <c r="M46">
        <f t="shared" si="7"/>
        <v>100</v>
      </c>
      <c r="N46">
        <f t="shared" si="8"/>
        <v>23.839796567069293</v>
      </c>
      <c r="O46">
        <f t="shared" si="9"/>
        <v>-3.0514939605848665</v>
      </c>
      <c r="P46">
        <f t="shared" si="10"/>
        <v>-1.1443102352193244</v>
      </c>
    </row>
    <row r="47" spans="1:18" x14ac:dyDescent="0.15">
      <c r="B47" s="12">
        <v>33</v>
      </c>
      <c r="G47">
        <f t="shared" si="1"/>
        <v>-2.2831050228310481</v>
      </c>
      <c r="H47">
        <f t="shared" si="2"/>
        <v>2.3483365949119395</v>
      </c>
      <c r="I47">
        <f t="shared" si="3"/>
        <v>32.876712328767127</v>
      </c>
      <c r="J47">
        <f t="shared" si="4"/>
        <v>41.878669275929546</v>
      </c>
      <c r="K47">
        <f t="shared" si="5"/>
        <v>24.722765818656235</v>
      </c>
      <c r="L47">
        <f t="shared" si="6"/>
        <v>10.697977821265491</v>
      </c>
      <c r="M47">
        <f t="shared" si="7"/>
        <v>16.960208741030655</v>
      </c>
      <c r="N47">
        <f t="shared" si="8"/>
        <v>6.5231572080885758E-2</v>
      </c>
      <c r="O47">
        <f t="shared" si="9"/>
        <v>-2.3483365949119395</v>
      </c>
      <c r="P47">
        <f t="shared" si="10"/>
        <v>-4.5009784735812133</v>
      </c>
    </row>
    <row r="48" spans="1:18" x14ac:dyDescent="0.15">
      <c r="B48" s="9">
        <v>31</v>
      </c>
      <c r="G48">
        <f t="shared" si="1"/>
        <v>3.6630036630036611</v>
      </c>
      <c r="H48">
        <f t="shared" si="2"/>
        <v>43.345543345543355</v>
      </c>
      <c r="I48">
        <f t="shared" si="3"/>
        <v>100</v>
      </c>
      <c r="J48">
        <f t="shared" si="4"/>
        <v>100</v>
      </c>
      <c r="K48">
        <f t="shared" si="5"/>
        <v>100</v>
      </c>
      <c r="L48">
        <f t="shared" si="6"/>
        <v>100</v>
      </c>
      <c r="M48">
        <f t="shared" si="7"/>
        <v>76.678876678876676</v>
      </c>
      <c r="N48">
        <f t="shared" si="8"/>
        <v>18.559218559218561</v>
      </c>
      <c r="O48">
        <f t="shared" si="9"/>
        <v>0.67155067155067083</v>
      </c>
      <c r="P48">
        <f t="shared" si="10"/>
        <v>-1.4652014652014667</v>
      </c>
    </row>
    <row r="49" spans="2:16" x14ac:dyDescent="0.15">
      <c r="B49" s="12">
        <v>36</v>
      </c>
      <c r="G49">
        <f t="shared" si="1"/>
        <v>5.7989690721649456</v>
      </c>
      <c r="H49">
        <f t="shared" si="2"/>
        <v>32.345360824742265</v>
      </c>
      <c r="I49">
        <f t="shared" si="3"/>
        <v>28.737113402061848</v>
      </c>
      <c r="J49">
        <f t="shared" si="4"/>
        <v>21.327319587628864</v>
      </c>
      <c r="K49">
        <f t="shared" si="5"/>
        <v>60.695876288659804</v>
      </c>
      <c r="L49">
        <f t="shared" si="6"/>
        <v>3.7371134020618508</v>
      </c>
      <c r="M49">
        <f t="shared" si="7"/>
        <v>11.984536082474223</v>
      </c>
      <c r="N49">
        <f t="shared" si="8"/>
        <v>-7.5386597938144355</v>
      </c>
      <c r="O49">
        <f t="shared" si="9"/>
        <v>-4.5103092783505199</v>
      </c>
      <c r="P49">
        <f t="shared" si="10"/>
        <v>-6.0567010309278375</v>
      </c>
    </row>
    <row r="50" spans="2:16" x14ac:dyDescent="0.15">
      <c r="B50" s="12">
        <v>42</v>
      </c>
      <c r="G50">
        <f t="shared" si="1"/>
        <v>6.9287141905396403</v>
      </c>
      <c r="H50">
        <f t="shared" si="2"/>
        <v>3.5976015989340442</v>
      </c>
      <c r="I50">
        <f t="shared" si="3"/>
        <v>22.718187874750168</v>
      </c>
      <c r="J50">
        <f t="shared" si="4"/>
        <v>18.587608261159229</v>
      </c>
      <c r="K50">
        <f t="shared" si="5"/>
        <v>17.521652231845437</v>
      </c>
      <c r="L50">
        <f t="shared" si="6"/>
        <v>7.0619586942038612</v>
      </c>
      <c r="M50">
        <f t="shared" si="7"/>
        <v>8.3944037308461024</v>
      </c>
      <c r="N50">
        <f t="shared" si="8"/>
        <v>-0.59960026648900644</v>
      </c>
      <c r="O50">
        <f t="shared" si="9"/>
        <v>-6.0626249167221857</v>
      </c>
      <c r="P50">
        <f t="shared" si="10"/>
        <v>-7.1952031978680884</v>
      </c>
    </row>
    <row r="51" spans="2:16" x14ac:dyDescent="0.15">
      <c r="B51" s="9">
        <v>41</v>
      </c>
      <c r="G51">
        <f t="shared" si="1"/>
        <v>13.051948051948056</v>
      </c>
      <c r="H51">
        <f t="shared" si="2"/>
        <v>51.298701298701296</v>
      </c>
      <c r="I51">
        <f t="shared" si="3"/>
        <v>100</v>
      </c>
      <c r="J51">
        <f t="shared" si="4"/>
        <v>100</v>
      </c>
      <c r="K51">
        <f t="shared" si="5"/>
        <v>100</v>
      </c>
      <c r="L51">
        <f t="shared" si="6"/>
        <v>100</v>
      </c>
      <c r="M51">
        <f t="shared" si="7"/>
        <v>100</v>
      </c>
      <c r="N51">
        <f t="shared" si="8"/>
        <v>-3.31168831168831</v>
      </c>
      <c r="O51">
        <f t="shared" si="9"/>
        <v>-1.0389610389610342</v>
      </c>
      <c r="P51">
        <f t="shared" si="10"/>
        <v>1.9480519480519525</v>
      </c>
    </row>
    <row r="52" spans="2:16" x14ac:dyDescent="0.15">
      <c r="B52" s="9">
        <v>43</v>
      </c>
      <c r="G52">
        <f t="shared" si="1"/>
        <v>8.1684747925973209</v>
      </c>
      <c r="H52">
        <f t="shared" si="2"/>
        <v>32.163369495851938</v>
      </c>
      <c r="I52">
        <f t="shared" si="3"/>
        <v>100</v>
      </c>
      <c r="J52">
        <f t="shared" si="4"/>
        <v>100</v>
      </c>
      <c r="K52">
        <f t="shared" si="5"/>
        <v>100</v>
      </c>
      <c r="L52">
        <f t="shared" si="6"/>
        <v>100</v>
      </c>
      <c r="M52">
        <f t="shared" si="7"/>
        <v>100</v>
      </c>
      <c r="N52">
        <f t="shared" si="8"/>
        <v>35.162731333758771</v>
      </c>
      <c r="O52">
        <f t="shared" si="9"/>
        <v>8.6151882578174845</v>
      </c>
      <c r="P52">
        <f t="shared" si="10"/>
        <v>3.3184428844926583</v>
      </c>
    </row>
    <row r="53" spans="2:16" x14ac:dyDescent="0.15">
      <c r="B53" s="9">
        <v>35</v>
      </c>
      <c r="G53">
        <f t="shared" si="1"/>
        <v>11.861198738170346</v>
      </c>
      <c r="H53">
        <f t="shared" si="2"/>
        <v>100</v>
      </c>
      <c r="I53">
        <f t="shared" si="3"/>
        <v>100</v>
      </c>
      <c r="J53">
        <f t="shared" si="4"/>
        <v>100</v>
      </c>
      <c r="K53">
        <f t="shared" si="5"/>
        <v>100</v>
      </c>
      <c r="L53">
        <f t="shared" si="6"/>
        <v>100</v>
      </c>
      <c r="M53">
        <f t="shared" si="7"/>
        <v>100</v>
      </c>
      <c r="N53">
        <f t="shared" si="8"/>
        <v>82.208201892744484</v>
      </c>
      <c r="O53">
        <f t="shared" si="9"/>
        <v>6.6876971608832783</v>
      </c>
      <c r="P53">
        <f t="shared" si="10"/>
        <v>-3.0914826498422725</v>
      </c>
    </row>
    <row r="54" spans="2:16" x14ac:dyDescent="0.15">
      <c r="B54" s="9">
        <v>34</v>
      </c>
      <c r="G54">
        <f t="shared" si="1"/>
        <v>9.8529871754770113</v>
      </c>
      <c r="H54">
        <f t="shared" si="2"/>
        <v>17.297466374726312</v>
      </c>
      <c r="I54">
        <f t="shared" si="3"/>
        <v>51.141695339380675</v>
      </c>
      <c r="J54">
        <f t="shared" si="4"/>
        <v>100</v>
      </c>
      <c r="K54">
        <f t="shared" si="5"/>
        <v>100</v>
      </c>
      <c r="L54">
        <f t="shared" si="6"/>
        <v>100</v>
      </c>
      <c r="M54">
        <f t="shared" si="7"/>
        <v>37.691585861745388</v>
      </c>
      <c r="N54">
        <f t="shared" si="8"/>
        <v>0.90710040663121971</v>
      </c>
      <c r="O54">
        <f t="shared" si="9"/>
        <v>1.1573350015639694</v>
      </c>
      <c r="P54">
        <f t="shared" si="10"/>
        <v>-4.0350328432905824</v>
      </c>
    </row>
    <row r="55" spans="2:16" x14ac:dyDescent="0.15">
      <c r="B55" s="9">
        <v>37</v>
      </c>
      <c r="G55">
        <f t="shared" si="1"/>
        <v>6.2500000000000018</v>
      </c>
      <c r="H55">
        <f t="shared" si="2"/>
        <v>100</v>
      </c>
      <c r="I55">
        <f t="shared" si="3"/>
        <v>100</v>
      </c>
      <c r="J55">
        <f t="shared" si="4"/>
        <v>100</v>
      </c>
      <c r="K55">
        <f t="shared" si="5"/>
        <v>100</v>
      </c>
      <c r="L55">
        <f t="shared" si="6"/>
        <v>100</v>
      </c>
      <c r="M55">
        <f t="shared" si="7"/>
        <v>100</v>
      </c>
      <c r="N55">
        <f t="shared" si="8"/>
        <v>86.710526315789465</v>
      </c>
      <c r="O55">
        <f t="shared" si="9"/>
        <v>28.618421052631582</v>
      </c>
      <c r="P55">
        <f t="shared" si="10"/>
        <v>2.1710526315789478</v>
      </c>
    </row>
    <row r="56" spans="2:16" x14ac:dyDescent="0.15">
      <c r="B56" s="12">
        <v>40</v>
      </c>
      <c r="G56">
        <f t="shared" si="1"/>
        <v>-5.1007556675062977</v>
      </c>
      <c r="H56">
        <f t="shared" si="2"/>
        <v>10.705289672544083</v>
      </c>
      <c r="I56">
        <f t="shared" si="3"/>
        <v>13.790931989924433</v>
      </c>
      <c r="J56">
        <f t="shared" si="4"/>
        <v>27.959697732997483</v>
      </c>
      <c r="K56">
        <f t="shared" si="5"/>
        <v>23.677581863979849</v>
      </c>
      <c r="L56">
        <f t="shared" si="6"/>
        <v>54.093198992443327</v>
      </c>
      <c r="M56">
        <f t="shared" si="7"/>
        <v>14.798488664987405</v>
      </c>
      <c r="N56">
        <f t="shared" si="8"/>
        <v>-2.7707808564231735</v>
      </c>
      <c r="O56">
        <f t="shared" si="9"/>
        <v>-4.6599496221662484</v>
      </c>
      <c r="P56">
        <f t="shared" si="10"/>
        <v>0.44080604534005219</v>
      </c>
    </row>
    <row r="57" spans="2:16" x14ac:dyDescent="0.15">
      <c r="B57" s="12">
        <v>38</v>
      </c>
      <c r="G57">
        <f t="shared" si="1"/>
        <v>1.8691588785046718</v>
      </c>
      <c r="H57">
        <f t="shared" si="2"/>
        <v>3.1775700934579425</v>
      </c>
      <c r="I57">
        <f t="shared" si="3"/>
        <v>39.688473520249218</v>
      </c>
      <c r="J57">
        <f t="shared" si="4"/>
        <v>46.230529595015568</v>
      </c>
      <c r="K57">
        <f t="shared" si="5"/>
        <v>100</v>
      </c>
      <c r="L57">
        <f t="shared" si="6"/>
        <v>14.704049844236755</v>
      </c>
      <c r="M57">
        <f t="shared" si="7"/>
        <v>7.5389408099688469</v>
      </c>
      <c r="N57">
        <f t="shared" si="8"/>
        <v>-4.7352024922118394</v>
      </c>
      <c r="O57">
        <f t="shared" si="9"/>
        <v>-5.4828660436137096</v>
      </c>
      <c r="P57">
        <f t="shared" si="10"/>
        <v>-9.4080996884735217</v>
      </c>
    </row>
    <row r="58" spans="2:16" x14ac:dyDescent="0.15">
      <c r="B58" s="12">
        <v>89</v>
      </c>
      <c r="G58">
        <f t="shared" si="1"/>
        <v>18.281653746770026</v>
      </c>
      <c r="H58">
        <f t="shared" si="2"/>
        <v>11.369509043927653</v>
      </c>
      <c r="I58">
        <f t="shared" si="3"/>
        <v>21.059431524547808</v>
      </c>
      <c r="J58">
        <f t="shared" si="4"/>
        <v>8.5271317829457374</v>
      </c>
      <c r="K58">
        <f t="shared" si="5"/>
        <v>95.15503875968993</v>
      </c>
      <c r="L58">
        <f t="shared" si="6"/>
        <v>100</v>
      </c>
      <c r="M58">
        <f t="shared" si="7"/>
        <v>-0.77519379844960734</v>
      </c>
      <c r="N58">
        <f t="shared" si="8"/>
        <v>11.175710594315248</v>
      </c>
      <c r="O58">
        <f t="shared" si="9"/>
        <v>-5.5555555555555518</v>
      </c>
      <c r="P58">
        <f t="shared" si="10"/>
        <v>-9.6253229974160188</v>
      </c>
    </row>
    <row r="59" spans="2:16" x14ac:dyDescent="0.15">
      <c r="B59" s="9">
        <v>81</v>
      </c>
      <c r="G59">
        <f t="shared" si="1"/>
        <v>30.112508272667103</v>
      </c>
      <c r="H59">
        <f t="shared" si="2"/>
        <v>100</v>
      </c>
      <c r="I59">
        <f t="shared" si="3"/>
        <v>100</v>
      </c>
      <c r="J59">
        <f t="shared" si="4"/>
        <v>100</v>
      </c>
      <c r="K59">
        <f t="shared" si="5"/>
        <v>100</v>
      </c>
      <c r="L59">
        <f t="shared" si="6"/>
        <v>100</v>
      </c>
      <c r="M59">
        <f t="shared" si="7"/>
        <v>79.748510919920591</v>
      </c>
      <c r="N59">
        <f t="shared" si="8"/>
        <v>55.724685638649909</v>
      </c>
      <c r="O59">
        <f t="shared" si="9"/>
        <v>-7.2137657180675108</v>
      </c>
      <c r="P59">
        <f t="shared" si="10"/>
        <v>-8.8021178027796196</v>
      </c>
    </row>
    <row r="60" spans="2:16" x14ac:dyDescent="0.15">
      <c r="B60" s="9">
        <v>82</v>
      </c>
      <c r="G60">
        <f t="shared" si="1"/>
        <v>37.38259236067627</v>
      </c>
      <c r="H60">
        <f t="shared" si="2"/>
        <v>100</v>
      </c>
      <c r="I60">
        <f t="shared" si="3"/>
        <v>100</v>
      </c>
      <c r="J60">
        <f t="shared" si="4"/>
        <v>100</v>
      </c>
      <c r="K60">
        <f t="shared" si="5"/>
        <v>100</v>
      </c>
      <c r="L60">
        <f t="shared" si="6"/>
        <v>100</v>
      </c>
      <c r="M60">
        <f t="shared" si="7"/>
        <v>34.063869755792112</v>
      </c>
      <c r="N60">
        <f t="shared" si="8"/>
        <v>31.120851596743897</v>
      </c>
      <c r="O60">
        <f t="shared" si="9"/>
        <v>25.673137132122736</v>
      </c>
      <c r="P60">
        <f t="shared" si="10"/>
        <v>-4.320601127113334</v>
      </c>
    </row>
    <row r="61" spans="2:16" x14ac:dyDescent="0.15">
      <c r="B61" s="9">
        <v>83</v>
      </c>
      <c r="G61">
        <f t="shared" si="1"/>
        <v>17.43559017375674</v>
      </c>
      <c r="H61">
        <f t="shared" si="2"/>
        <v>37.86698621929299</v>
      </c>
      <c r="I61">
        <f t="shared" si="3"/>
        <v>85.200718993409225</v>
      </c>
      <c r="J61">
        <f t="shared" si="4"/>
        <v>100</v>
      </c>
      <c r="K61">
        <f t="shared" si="5"/>
        <v>100</v>
      </c>
      <c r="L61">
        <f t="shared" si="6"/>
        <v>100</v>
      </c>
      <c r="M61">
        <f t="shared" si="7"/>
        <v>100</v>
      </c>
      <c r="N61">
        <f t="shared" si="8"/>
        <v>19.053325344517678</v>
      </c>
      <c r="O61">
        <f t="shared" si="9"/>
        <v>7.1300179748352326</v>
      </c>
      <c r="P61">
        <f t="shared" si="10"/>
        <v>4.1342121030557237</v>
      </c>
    </row>
    <row r="62" spans="2:16" x14ac:dyDescent="0.15">
      <c r="B62" s="9">
        <v>80</v>
      </c>
      <c r="G62">
        <f t="shared" si="1"/>
        <v>18.187539332913786</v>
      </c>
      <c r="H62">
        <f t="shared" si="2"/>
        <v>88.231592196349894</v>
      </c>
      <c r="I62">
        <f t="shared" si="3"/>
        <v>100</v>
      </c>
      <c r="J62">
        <f t="shared" si="4"/>
        <v>100</v>
      </c>
      <c r="K62">
        <f t="shared" si="5"/>
        <v>100</v>
      </c>
      <c r="L62">
        <f t="shared" si="6"/>
        <v>100</v>
      </c>
      <c r="M62">
        <f t="shared" si="7"/>
        <v>100</v>
      </c>
      <c r="N62">
        <f t="shared" si="8"/>
        <v>5.034612964128387</v>
      </c>
      <c r="O62">
        <f t="shared" si="9"/>
        <v>12.83826305852738</v>
      </c>
      <c r="P62">
        <f t="shared" si="10"/>
        <v>8.999370673379488</v>
      </c>
    </row>
    <row r="63" spans="2:16" x14ac:dyDescent="0.15">
      <c r="B63" s="12">
        <v>88</v>
      </c>
      <c r="G63">
        <f t="shared" si="1"/>
        <v>4.717566728739917</v>
      </c>
      <c r="H63">
        <f t="shared" si="2"/>
        <v>16.139044072004971</v>
      </c>
      <c r="I63">
        <f t="shared" si="3"/>
        <v>69.149596523898211</v>
      </c>
      <c r="J63">
        <f t="shared" si="4"/>
        <v>82.557417752948496</v>
      </c>
      <c r="K63">
        <f t="shared" si="5"/>
        <v>65.114835505896977</v>
      </c>
      <c r="L63">
        <f t="shared" si="6"/>
        <v>35.754189944134083</v>
      </c>
      <c r="M63">
        <f t="shared" si="7"/>
        <v>5.9590316573556796</v>
      </c>
      <c r="N63">
        <f t="shared" si="8"/>
        <v>9.9937926753569233</v>
      </c>
      <c r="O63">
        <f t="shared" si="9"/>
        <v>-0.31036623215394055</v>
      </c>
      <c r="P63">
        <f t="shared" si="10"/>
        <v>-4.9658597144630656</v>
      </c>
    </row>
    <row r="64" spans="2:16" x14ac:dyDescent="0.15">
      <c r="B64" s="12">
        <v>77</v>
      </c>
      <c r="G64">
        <f t="shared" si="1"/>
        <v>-2.3544800523217813</v>
      </c>
      <c r="H64">
        <f t="shared" si="2"/>
        <v>1.6350555918901242</v>
      </c>
      <c r="I64">
        <f t="shared" si="3"/>
        <v>97.580117724002619</v>
      </c>
      <c r="J64">
        <f t="shared" si="4"/>
        <v>100</v>
      </c>
      <c r="K64">
        <f t="shared" si="5"/>
        <v>100</v>
      </c>
      <c r="L64">
        <f t="shared" si="6"/>
        <v>100</v>
      </c>
      <c r="M64">
        <f t="shared" si="7"/>
        <v>100</v>
      </c>
      <c r="N64">
        <f t="shared" si="8"/>
        <v>-2.4198822759973848</v>
      </c>
      <c r="O64">
        <f t="shared" si="9"/>
        <v>-3.6625245258338759</v>
      </c>
      <c r="P64">
        <f t="shared" si="10"/>
        <v>-0.32701111837802371</v>
      </c>
    </row>
    <row r="65" spans="2:16" x14ac:dyDescent="0.15">
      <c r="B65" s="12">
        <v>76</v>
      </c>
      <c r="G65">
        <f t="shared" si="1"/>
        <v>-4.667697063369399</v>
      </c>
      <c r="H65">
        <f t="shared" si="2"/>
        <v>10.355486862442039</v>
      </c>
      <c r="I65">
        <f t="shared" si="3"/>
        <v>17.836166924265839</v>
      </c>
      <c r="J65">
        <f t="shared" si="4"/>
        <v>32.55023183925811</v>
      </c>
      <c r="K65">
        <f t="shared" si="5"/>
        <v>64.69860896445131</v>
      </c>
      <c r="L65">
        <f t="shared" si="6"/>
        <v>33.477588871715611</v>
      </c>
      <c r="M65">
        <f t="shared" si="7"/>
        <v>11.653786707882533</v>
      </c>
      <c r="N65">
        <f t="shared" si="8"/>
        <v>7.6352395672333806</v>
      </c>
      <c r="O65">
        <f t="shared" si="9"/>
        <v>-3.7403400309119013</v>
      </c>
      <c r="P65">
        <f t="shared" si="10"/>
        <v>-3.7403400309119013</v>
      </c>
    </row>
    <row r="66" spans="2:16" x14ac:dyDescent="0.15">
      <c r="B66" s="9">
        <v>79</v>
      </c>
      <c r="G66">
        <f t="shared" si="1"/>
        <v>12.592592592592593</v>
      </c>
      <c r="H66">
        <f t="shared" si="2"/>
        <v>29.012345679012348</v>
      </c>
      <c r="I66">
        <f t="shared" si="3"/>
        <v>100</v>
      </c>
      <c r="J66">
        <f t="shared" si="4"/>
        <v>100</v>
      </c>
      <c r="K66">
        <f t="shared" si="5"/>
        <v>100</v>
      </c>
      <c r="L66">
        <f t="shared" si="6"/>
        <v>100</v>
      </c>
      <c r="M66">
        <f t="shared" si="7"/>
        <v>65.864197530864203</v>
      </c>
      <c r="N66">
        <f t="shared" si="8"/>
        <v>1.2345679012345689</v>
      </c>
      <c r="O66">
        <f t="shared" si="9"/>
        <v>15.308641975308646</v>
      </c>
      <c r="P66">
        <f t="shared" si="10"/>
        <v>1.1111111111111123</v>
      </c>
    </row>
    <row r="67" spans="2:16" x14ac:dyDescent="0.15">
      <c r="B67" s="12">
        <v>78</v>
      </c>
      <c r="G67">
        <f t="shared" si="1"/>
        <v>-0.34976152623211831</v>
      </c>
      <c r="H67">
        <f t="shared" si="2"/>
        <v>7.7901430842607295</v>
      </c>
      <c r="I67">
        <f t="shared" si="3"/>
        <v>100</v>
      </c>
      <c r="J67">
        <f t="shared" si="4"/>
        <v>100</v>
      </c>
      <c r="K67">
        <f t="shared" si="5"/>
        <v>100</v>
      </c>
      <c r="L67">
        <f t="shared" si="6"/>
        <v>35.834658187599359</v>
      </c>
      <c r="M67">
        <f>(M34-F34)/(20-F34)*100</f>
        <v>9.9523052464228901</v>
      </c>
      <c r="N67">
        <f t="shared" si="8"/>
        <v>14.403815580286167</v>
      </c>
      <c r="O67">
        <f t="shared" si="9"/>
        <v>-6.1367249602543739</v>
      </c>
      <c r="P67">
        <f t="shared" si="10"/>
        <v>-5.6915739268680472</v>
      </c>
    </row>
  </sheetData>
  <mergeCells count="13">
    <mergeCell ref="A16:A21"/>
    <mergeCell ref="C16:C24"/>
    <mergeCell ref="A22:A24"/>
    <mergeCell ref="A25:A34"/>
    <mergeCell ref="C25:C30"/>
    <mergeCell ref="C31:C34"/>
    <mergeCell ref="D3:E3"/>
    <mergeCell ref="A4:A8"/>
    <mergeCell ref="C4:C8"/>
    <mergeCell ref="Q4:Q7"/>
    <mergeCell ref="A9:A15"/>
    <mergeCell ref="C9:C11"/>
    <mergeCell ref="C12:C15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E32" sqref="E32:J33"/>
    </sheetView>
  </sheetViews>
  <sheetFormatPr defaultRowHeight="13.5" x14ac:dyDescent="0.15"/>
  <cols>
    <col min="1" max="1" width="12.875" customWidth="1"/>
    <col min="2" max="2" width="12.75" customWidth="1"/>
    <col min="3" max="3" width="12.75" style="9" customWidth="1"/>
    <col min="14" max="14" width="13.875" bestFit="1" customWidth="1"/>
    <col min="15" max="15" width="8.875" customWidth="1"/>
  </cols>
  <sheetData>
    <row r="1" spans="1:16" x14ac:dyDescent="0.15">
      <c r="A1" t="s">
        <v>435</v>
      </c>
      <c r="E1" t="s">
        <v>436</v>
      </c>
      <c r="H1" t="s">
        <v>437</v>
      </c>
    </row>
    <row r="3" spans="1:16" x14ac:dyDescent="0.15">
      <c r="A3" s="9" t="s">
        <v>438</v>
      </c>
      <c r="B3" t="s">
        <v>439</v>
      </c>
      <c r="C3" s="9" t="s">
        <v>440</v>
      </c>
      <c r="D3" s="151" t="s">
        <v>441</v>
      </c>
      <c r="E3" s="151"/>
      <c r="G3">
        <v>15</v>
      </c>
      <c r="H3">
        <v>30</v>
      </c>
      <c r="I3">
        <v>60</v>
      </c>
      <c r="J3">
        <v>90</v>
      </c>
      <c r="K3">
        <v>120</v>
      </c>
      <c r="L3">
        <v>180</v>
      </c>
      <c r="M3">
        <v>240</v>
      </c>
    </row>
    <row r="4" spans="1:16" ht="13.5" customHeight="1" x14ac:dyDescent="0.15">
      <c r="A4" s="152">
        <v>20171206</v>
      </c>
      <c r="B4" s="12">
        <v>26</v>
      </c>
      <c r="C4" s="150" t="s">
        <v>442</v>
      </c>
      <c r="D4" s="9">
        <v>19.7</v>
      </c>
      <c r="E4" s="9">
        <v>17.7</v>
      </c>
      <c r="F4">
        <f t="shared" ref="F4:F34" si="0">AVERAGE(D4:E4)</f>
        <v>18.7</v>
      </c>
      <c r="G4" s="9">
        <v>30.7</v>
      </c>
      <c r="H4" s="9">
        <v>40.6</v>
      </c>
      <c r="I4" s="9">
        <v>45</v>
      </c>
      <c r="J4" s="9">
        <v>15.5</v>
      </c>
      <c r="K4" s="9">
        <v>45</v>
      </c>
      <c r="L4" s="9">
        <v>20.7</v>
      </c>
      <c r="M4" s="9">
        <v>17.5</v>
      </c>
      <c r="N4" s="9">
        <v>26.6</v>
      </c>
      <c r="O4" s="9"/>
      <c r="P4" s="9"/>
    </row>
    <row r="5" spans="1:16" x14ac:dyDescent="0.15">
      <c r="A5" s="152"/>
      <c r="B5" s="12">
        <v>23</v>
      </c>
      <c r="C5" s="150"/>
      <c r="D5">
        <v>14.9</v>
      </c>
      <c r="E5">
        <v>13.9</v>
      </c>
      <c r="F5">
        <f t="shared" si="0"/>
        <v>14.4</v>
      </c>
      <c r="G5">
        <v>27.5</v>
      </c>
      <c r="H5">
        <v>9.6999999999999993</v>
      </c>
      <c r="I5">
        <v>26.9</v>
      </c>
      <c r="J5">
        <v>12.6</v>
      </c>
      <c r="K5" s="9">
        <v>14.6</v>
      </c>
      <c r="L5">
        <v>9.3000000000000007</v>
      </c>
      <c r="M5">
        <v>10.7</v>
      </c>
      <c r="N5">
        <v>26.7</v>
      </c>
    </row>
    <row r="6" spans="1:16" x14ac:dyDescent="0.15">
      <c r="A6" s="152"/>
      <c r="B6" s="12">
        <v>25</v>
      </c>
      <c r="C6" s="150"/>
      <c r="D6">
        <v>12.9</v>
      </c>
      <c r="E6">
        <v>13.5</v>
      </c>
      <c r="F6">
        <f t="shared" si="0"/>
        <v>13.2</v>
      </c>
      <c r="G6">
        <v>11.6</v>
      </c>
      <c r="H6">
        <v>41.4</v>
      </c>
      <c r="I6">
        <v>19.899999999999999</v>
      </c>
      <c r="J6">
        <v>18.2</v>
      </c>
      <c r="K6">
        <v>15.9</v>
      </c>
      <c r="L6">
        <v>13.2</v>
      </c>
      <c r="M6">
        <v>12.8</v>
      </c>
      <c r="N6">
        <v>28.7</v>
      </c>
    </row>
    <row r="7" spans="1:16" x14ac:dyDescent="0.15">
      <c r="A7" s="152"/>
      <c r="B7" s="12">
        <v>24</v>
      </c>
      <c r="C7" s="150"/>
      <c r="D7">
        <v>15.5</v>
      </c>
      <c r="E7">
        <v>14.5</v>
      </c>
      <c r="F7">
        <f t="shared" si="0"/>
        <v>15</v>
      </c>
      <c r="G7">
        <v>16.399999999999999</v>
      </c>
      <c r="H7">
        <v>32.200000000000003</v>
      </c>
      <c r="I7">
        <v>14.5</v>
      </c>
      <c r="J7">
        <v>15.3</v>
      </c>
      <c r="K7">
        <v>10.9</v>
      </c>
      <c r="L7">
        <v>12.1</v>
      </c>
      <c r="M7">
        <v>14</v>
      </c>
      <c r="N7">
        <v>27.2</v>
      </c>
    </row>
    <row r="8" spans="1:16" x14ac:dyDescent="0.15">
      <c r="A8" s="152"/>
      <c r="B8" s="9">
        <v>22</v>
      </c>
      <c r="C8" s="150"/>
      <c r="D8">
        <v>19.8</v>
      </c>
      <c r="E8">
        <v>22.8</v>
      </c>
      <c r="F8">
        <f t="shared" si="0"/>
        <v>21.3</v>
      </c>
      <c r="G8">
        <v>27.2</v>
      </c>
      <c r="H8">
        <v>45</v>
      </c>
      <c r="I8">
        <v>45</v>
      </c>
      <c r="J8">
        <v>42.4</v>
      </c>
      <c r="K8">
        <v>32.5</v>
      </c>
      <c r="L8">
        <v>30.5</v>
      </c>
      <c r="M8">
        <v>18.3</v>
      </c>
      <c r="N8">
        <v>29.5</v>
      </c>
    </row>
    <row r="9" spans="1:16" x14ac:dyDescent="0.15">
      <c r="A9" s="150">
        <v>20171213</v>
      </c>
      <c r="B9" s="9">
        <v>27</v>
      </c>
      <c r="C9" s="167" t="s">
        <v>443</v>
      </c>
      <c r="D9">
        <v>18</v>
      </c>
      <c r="E9">
        <v>28.2</v>
      </c>
      <c r="F9">
        <f t="shared" si="0"/>
        <v>23.1</v>
      </c>
      <c r="G9">
        <v>22.9</v>
      </c>
      <c r="H9">
        <v>45</v>
      </c>
      <c r="I9">
        <v>40.9</v>
      </c>
      <c r="J9">
        <v>42.5</v>
      </c>
      <c r="K9">
        <v>26.9</v>
      </c>
      <c r="L9">
        <v>28.1</v>
      </c>
      <c r="M9">
        <v>26</v>
      </c>
    </row>
    <row r="10" spans="1:16" x14ac:dyDescent="0.15">
      <c r="A10" s="150"/>
      <c r="B10" s="12">
        <v>29</v>
      </c>
      <c r="C10" s="167"/>
      <c r="D10">
        <v>10.6</v>
      </c>
      <c r="E10">
        <v>18</v>
      </c>
      <c r="F10">
        <f t="shared" si="0"/>
        <v>14.3</v>
      </c>
      <c r="G10">
        <v>30.2</v>
      </c>
      <c r="H10">
        <v>12.1</v>
      </c>
      <c r="I10">
        <v>22.2</v>
      </c>
      <c r="J10">
        <v>16.399999999999999</v>
      </c>
      <c r="K10">
        <v>12</v>
      </c>
      <c r="L10">
        <v>14.9</v>
      </c>
      <c r="M10">
        <v>22.8</v>
      </c>
    </row>
    <row r="11" spans="1:16" x14ac:dyDescent="0.15">
      <c r="A11" s="150"/>
      <c r="B11" s="12">
        <v>28</v>
      </c>
      <c r="C11" s="167"/>
      <c r="D11">
        <v>16.2</v>
      </c>
      <c r="E11">
        <v>26.4</v>
      </c>
      <c r="F11">
        <f t="shared" si="0"/>
        <v>21.299999999999997</v>
      </c>
      <c r="G11">
        <v>28.9</v>
      </c>
      <c r="H11">
        <v>33.1</v>
      </c>
      <c r="I11">
        <v>45</v>
      </c>
      <c r="J11">
        <v>27.6</v>
      </c>
      <c r="K11">
        <v>21.3</v>
      </c>
      <c r="L11">
        <v>21</v>
      </c>
      <c r="M11">
        <v>14.3</v>
      </c>
    </row>
    <row r="12" spans="1:16" x14ac:dyDescent="0.15">
      <c r="A12" s="150"/>
      <c r="B12" s="12">
        <v>32</v>
      </c>
      <c r="C12" s="167" t="s">
        <v>444</v>
      </c>
      <c r="D12">
        <v>22.6</v>
      </c>
      <c r="E12">
        <v>20.8</v>
      </c>
      <c r="F12">
        <f t="shared" si="0"/>
        <v>21.700000000000003</v>
      </c>
      <c r="G12">
        <v>32.700000000000003</v>
      </c>
      <c r="H12">
        <v>15</v>
      </c>
      <c r="I12">
        <v>31.4</v>
      </c>
      <c r="J12">
        <v>14.2</v>
      </c>
      <c r="K12">
        <v>15.4</v>
      </c>
      <c r="L12">
        <v>14.7</v>
      </c>
      <c r="M12">
        <v>18.3</v>
      </c>
    </row>
    <row r="13" spans="1:16" x14ac:dyDescent="0.15">
      <c r="A13" s="150"/>
      <c r="B13" s="9">
        <v>30</v>
      </c>
      <c r="C13" s="167"/>
      <c r="D13">
        <v>24.1</v>
      </c>
      <c r="E13">
        <v>25.1</v>
      </c>
      <c r="F13">
        <f t="shared" si="0"/>
        <v>24.6</v>
      </c>
      <c r="G13">
        <v>45</v>
      </c>
      <c r="H13">
        <v>45</v>
      </c>
      <c r="I13">
        <v>45</v>
      </c>
      <c r="J13">
        <v>39.200000000000003</v>
      </c>
      <c r="K13">
        <v>19.5</v>
      </c>
      <c r="L13">
        <v>29.4</v>
      </c>
      <c r="M13">
        <v>16.399999999999999</v>
      </c>
    </row>
    <row r="14" spans="1:16" x14ac:dyDescent="0.15">
      <c r="A14" s="150"/>
      <c r="B14" s="12">
        <v>33</v>
      </c>
      <c r="C14" s="167"/>
      <c r="D14">
        <v>15.2</v>
      </c>
      <c r="E14">
        <v>15.6</v>
      </c>
      <c r="F14">
        <f t="shared" si="0"/>
        <v>15.399999999999999</v>
      </c>
      <c r="G14">
        <v>19</v>
      </c>
      <c r="H14">
        <v>10.8</v>
      </c>
      <c r="I14">
        <v>30.1</v>
      </c>
      <c r="J14">
        <v>13.3</v>
      </c>
      <c r="K14">
        <v>10.9</v>
      </c>
      <c r="L14">
        <v>16.3</v>
      </c>
      <c r="M14">
        <v>17.8</v>
      </c>
    </row>
    <row r="15" spans="1:16" ht="14.25" customHeight="1" x14ac:dyDescent="0.15">
      <c r="A15" s="150"/>
      <c r="B15" s="9">
        <v>31</v>
      </c>
      <c r="C15" s="167"/>
      <c r="D15">
        <v>20.399999999999999</v>
      </c>
      <c r="E15">
        <v>15.2</v>
      </c>
      <c r="F15">
        <f t="shared" si="0"/>
        <v>17.799999999999997</v>
      </c>
      <c r="G15">
        <v>45</v>
      </c>
      <c r="H15">
        <v>45</v>
      </c>
      <c r="I15">
        <v>45</v>
      </c>
      <c r="J15">
        <v>36.299999999999997</v>
      </c>
      <c r="K15">
        <v>18.600000000000001</v>
      </c>
      <c r="L15">
        <v>12.2</v>
      </c>
      <c r="M15">
        <v>22</v>
      </c>
    </row>
    <row r="16" spans="1:16" x14ac:dyDescent="0.15">
      <c r="A16" s="149">
        <v>20180105</v>
      </c>
      <c r="B16" s="12">
        <v>36</v>
      </c>
      <c r="C16" s="167" t="s">
        <v>445</v>
      </c>
      <c r="D16">
        <v>14.6</v>
      </c>
      <c r="E16">
        <v>23.4</v>
      </c>
      <c r="F16">
        <f t="shared" si="0"/>
        <v>19</v>
      </c>
      <c r="G16">
        <v>17.399999999999999</v>
      </c>
      <c r="H16">
        <v>15.5</v>
      </c>
      <c r="I16">
        <v>23.1</v>
      </c>
      <c r="J16">
        <v>17.100000000000001</v>
      </c>
      <c r="K16">
        <v>16.399999999999999</v>
      </c>
      <c r="L16">
        <v>14.1</v>
      </c>
      <c r="M16">
        <v>16</v>
      </c>
    </row>
    <row r="17" spans="1:14" x14ac:dyDescent="0.15">
      <c r="A17" s="149"/>
      <c r="B17" s="12">
        <v>42</v>
      </c>
      <c r="C17" s="167"/>
      <c r="D17">
        <v>17.600000000000001</v>
      </c>
      <c r="E17">
        <v>19.3</v>
      </c>
      <c r="F17">
        <f t="shared" si="0"/>
        <v>18.450000000000003</v>
      </c>
      <c r="G17">
        <v>25</v>
      </c>
      <c r="H17">
        <v>19.100000000000001</v>
      </c>
      <c r="I17">
        <v>15.1</v>
      </c>
      <c r="J17">
        <v>15.4</v>
      </c>
      <c r="K17">
        <v>17.7</v>
      </c>
      <c r="L17">
        <v>18.100000000000001</v>
      </c>
      <c r="M17">
        <v>16.5</v>
      </c>
    </row>
    <row r="18" spans="1:14" x14ac:dyDescent="0.15">
      <c r="A18" s="149"/>
      <c r="B18" s="9">
        <v>41</v>
      </c>
      <c r="C18" s="167"/>
      <c r="D18">
        <v>12.4</v>
      </c>
      <c r="E18">
        <v>26.8</v>
      </c>
      <c r="F18">
        <f t="shared" si="0"/>
        <v>19.600000000000001</v>
      </c>
      <c r="G18">
        <v>44.9</v>
      </c>
      <c r="H18">
        <v>39.6</v>
      </c>
      <c r="I18">
        <v>37.6</v>
      </c>
      <c r="J18">
        <v>13.2</v>
      </c>
      <c r="K18">
        <v>24.3</v>
      </c>
      <c r="L18">
        <v>20.2</v>
      </c>
      <c r="M18">
        <v>17.399999999999999</v>
      </c>
    </row>
    <row r="19" spans="1:14" x14ac:dyDescent="0.15">
      <c r="A19" s="149"/>
      <c r="B19" s="9">
        <v>43</v>
      </c>
      <c r="C19" s="167"/>
      <c r="D19">
        <v>26.8</v>
      </c>
      <c r="E19">
        <v>21</v>
      </c>
      <c r="F19">
        <f t="shared" si="0"/>
        <v>23.9</v>
      </c>
      <c r="G19">
        <v>23.2</v>
      </c>
      <c r="H19">
        <v>35.4</v>
      </c>
      <c r="I19">
        <v>23.5</v>
      </c>
      <c r="J19">
        <v>25.2</v>
      </c>
      <c r="K19">
        <v>28.1</v>
      </c>
      <c r="L19">
        <v>23.5</v>
      </c>
      <c r="M19">
        <v>23.2</v>
      </c>
    </row>
    <row r="20" spans="1:14" x14ac:dyDescent="0.15">
      <c r="A20" s="149"/>
      <c r="B20" s="9">
        <v>35</v>
      </c>
      <c r="C20" s="167"/>
      <c r="D20">
        <v>18.5</v>
      </c>
      <c r="E20">
        <v>13.6</v>
      </c>
      <c r="F20">
        <f t="shared" si="0"/>
        <v>16.05</v>
      </c>
      <c r="G20">
        <v>40.4</v>
      </c>
      <c r="H20">
        <v>45</v>
      </c>
      <c r="I20">
        <v>45</v>
      </c>
      <c r="J20">
        <v>45</v>
      </c>
      <c r="K20">
        <v>29</v>
      </c>
      <c r="L20">
        <v>24.9</v>
      </c>
      <c r="M20">
        <v>24.5</v>
      </c>
    </row>
    <row r="21" spans="1:14" x14ac:dyDescent="0.15">
      <c r="A21" s="149"/>
      <c r="B21" s="9">
        <v>34</v>
      </c>
      <c r="C21" s="167"/>
      <c r="D21">
        <v>20.6</v>
      </c>
      <c r="E21">
        <v>20.7</v>
      </c>
      <c r="F21">
        <f t="shared" si="0"/>
        <v>20.65</v>
      </c>
      <c r="G21">
        <v>45</v>
      </c>
      <c r="H21">
        <v>45</v>
      </c>
      <c r="I21">
        <v>45</v>
      </c>
      <c r="J21">
        <v>41.4</v>
      </c>
      <c r="K21">
        <v>31</v>
      </c>
      <c r="L21">
        <v>32.9</v>
      </c>
      <c r="M21">
        <v>27.2</v>
      </c>
    </row>
    <row r="22" spans="1:14" x14ac:dyDescent="0.15">
      <c r="A22" s="149">
        <v>20180116</v>
      </c>
      <c r="B22" s="9">
        <v>37</v>
      </c>
      <c r="C22" s="167"/>
      <c r="D22">
        <v>20.2</v>
      </c>
      <c r="E22">
        <v>11.5</v>
      </c>
      <c r="F22">
        <f t="shared" si="0"/>
        <v>15.85</v>
      </c>
      <c r="G22">
        <v>16.100000000000001</v>
      </c>
      <c r="H22">
        <v>34.5</v>
      </c>
      <c r="I22">
        <v>45</v>
      </c>
      <c r="J22">
        <v>17.3</v>
      </c>
      <c r="K22">
        <v>19.2</v>
      </c>
      <c r="L22">
        <v>9.4</v>
      </c>
      <c r="M22">
        <v>23.2</v>
      </c>
    </row>
    <row r="23" spans="1:14" x14ac:dyDescent="0.15">
      <c r="A23" s="149"/>
      <c r="B23" s="12">
        <v>40</v>
      </c>
      <c r="C23" s="167"/>
      <c r="D23">
        <v>19.3</v>
      </c>
      <c r="E23">
        <v>13</v>
      </c>
      <c r="F23">
        <f t="shared" si="0"/>
        <v>16.149999999999999</v>
      </c>
      <c r="G23">
        <v>26.1</v>
      </c>
      <c r="H23">
        <v>45</v>
      </c>
      <c r="I23">
        <v>41</v>
      </c>
      <c r="J23">
        <v>23.5</v>
      </c>
      <c r="K23">
        <v>16.5</v>
      </c>
      <c r="L23">
        <v>16.899999999999999</v>
      </c>
      <c r="M23">
        <v>8.6</v>
      </c>
    </row>
    <row r="24" spans="1:14" x14ac:dyDescent="0.15">
      <c r="A24" s="149"/>
      <c r="B24" s="12">
        <v>38</v>
      </c>
      <c r="C24" s="167"/>
      <c r="D24">
        <v>15.7</v>
      </c>
      <c r="E24">
        <v>13.2</v>
      </c>
      <c r="F24">
        <f t="shared" si="0"/>
        <v>14.45</v>
      </c>
      <c r="G24">
        <v>10.8</v>
      </c>
      <c r="H24">
        <v>27</v>
      </c>
      <c r="I24">
        <v>22.5</v>
      </c>
      <c r="J24">
        <v>12.1</v>
      </c>
      <c r="K24">
        <v>19.600000000000001</v>
      </c>
      <c r="L24">
        <v>15.6</v>
      </c>
      <c r="M24">
        <v>13.4</v>
      </c>
    </row>
    <row r="25" spans="1:14" x14ac:dyDescent="0.15">
      <c r="A25" s="149">
        <v>20180807</v>
      </c>
      <c r="B25" s="12">
        <v>89</v>
      </c>
      <c r="C25" s="167" t="s">
        <v>446</v>
      </c>
      <c r="D25">
        <v>20</v>
      </c>
      <c r="E25">
        <v>26.2</v>
      </c>
      <c r="F25">
        <f t="shared" si="0"/>
        <v>23.1</v>
      </c>
      <c r="G25">
        <v>40</v>
      </c>
      <c r="H25">
        <v>9.6999999999999993</v>
      </c>
      <c r="I25">
        <v>34.4</v>
      </c>
      <c r="J25">
        <v>20.2</v>
      </c>
      <c r="K25">
        <v>39.5</v>
      </c>
      <c r="L25">
        <v>7.3</v>
      </c>
      <c r="M25">
        <v>14.9</v>
      </c>
      <c r="N25">
        <v>27.9</v>
      </c>
    </row>
    <row r="26" spans="1:14" x14ac:dyDescent="0.15">
      <c r="A26" s="149"/>
      <c r="B26" s="9">
        <v>81</v>
      </c>
      <c r="C26" s="167"/>
      <c r="D26">
        <v>16.3</v>
      </c>
      <c r="E26">
        <v>16.5</v>
      </c>
      <c r="F26">
        <f t="shared" si="0"/>
        <v>16.399999999999999</v>
      </c>
      <c r="G26">
        <v>45</v>
      </c>
      <c r="H26">
        <v>45</v>
      </c>
      <c r="I26">
        <v>45</v>
      </c>
      <c r="J26">
        <v>45</v>
      </c>
      <c r="K26">
        <v>45</v>
      </c>
      <c r="L26">
        <v>45</v>
      </c>
      <c r="M26">
        <v>25.1</v>
      </c>
      <c r="N26">
        <v>30.9</v>
      </c>
    </row>
    <row r="27" spans="1:14" x14ac:dyDescent="0.15">
      <c r="A27" s="149"/>
      <c r="B27" s="9">
        <v>82</v>
      </c>
      <c r="C27" s="167"/>
      <c r="D27">
        <v>25.8</v>
      </c>
      <c r="E27">
        <v>13.1</v>
      </c>
      <c r="F27">
        <f t="shared" si="0"/>
        <v>19.45</v>
      </c>
      <c r="G27">
        <v>45</v>
      </c>
      <c r="H27">
        <v>45</v>
      </c>
      <c r="I27">
        <v>41.6</v>
      </c>
      <c r="J27">
        <v>45</v>
      </c>
      <c r="K27">
        <v>13.7</v>
      </c>
      <c r="L27">
        <v>10.7</v>
      </c>
      <c r="M27">
        <v>12.2</v>
      </c>
      <c r="N27">
        <v>31.4</v>
      </c>
    </row>
    <row r="28" spans="1:14" x14ac:dyDescent="0.15">
      <c r="A28" s="149"/>
      <c r="B28" s="9">
        <v>83</v>
      </c>
      <c r="C28" s="167"/>
      <c r="D28">
        <v>23.9</v>
      </c>
      <c r="E28">
        <v>26.5</v>
      </c>
      <c r="F28">
        <f t="shared" si="0"/>
        <v>25.2</v>
      </c>
      <c r="G28">
        <v>42.1</v>
      </c>
      <c r="H28">
        <v>45</v>
      </c>
      <c r="I28">
        <v>45</v>
      </c>
      <c r="J28">
        <v>45</v>
      </c>
      <c r="K28">
        <v>45</v>
      </c>
      <c r="L28">
        <v>13.5</v>
      </c>
      <c r="M28">
        <v>16.8</v>
      </c>
      <c r="N28">
        <v>31</v>
      </c>
    </row>
    <row r="29" spans="1:14" x14ac:dyDescent="0.15">
      <c r="A29" s="149"/>
      <c r="B29" s="9">
        <v>80</v>
      </c>
      <c r="C29" s="167"/>
      <c r="D29">
        <v>21.3</v>
      </c>
      <c r="E29">
        <v>13.2</v>
      </c>
      <c r="F29">
        <f t="shared" si="0"/>
        <v>17.25</v>
      </c>
      <c r="G29">
        <v>45</v>
      </c>
      <c r="H29">
        <v>45</v>
      </c>
      <c r="I29">
        <v>41.1</v>
      </c>
      <c r="J29">
        <v>30.1</v>
      </c>
      <c r="K29">
        <v>45</v>
      </c>
      <c r="L29">
        <v>22.9</v>
      </c>
      <c r="M29">
        <v>21.6</v>
      </c>
      <c r="N29">
        <v>29.9</v>
      </c>
    </row>
    <row r="30" spans="1:14" x14ac:dyDescent="0.15">
      <c r="A30" s="149"/>
      <c r="B30" s="12">
        <v>88</v>
      </c>
      <c r="C30" s="167"/>
      <c r="D30">
        <v>21.9</v>
      </c>
      <c r="E30">
        <v>22.5</v>
      </c>
      <c r="F30">
        <f t="shared" si="0"/>
        <v>22.2</v>
      </c>
      <c r="G30">
        <v>35.299999999999997</v>
      </c>
      <c r="H30">
        <v>45</v>
      </c>
      <c r="I30">
        <v>30.6</v>
      </c>
      <c r="J30">
        <v>26.2</v>
      </c>
      <c r="K30">
        <v>12.9</v>
      </c>
      <c r="L30">
        <v>9.4</v>
      </c>
      <c r="M30">
        <v>10.5</v>
      </c>
      <c r="N30">
        <v>28.9</v>
      </c>
    </row>
    <row r="31" spans="1:14" x14ac:dyDescent="0.15">
      <c r="A31" s="149"/>
      <c r="B31" s="12">
        <v>77</v>
      </c>
      <c r="C31" s="168" t="s">
        <v>447</v>
      </c>
      <c r="D31">
        <v>23</v>
      </c>
      <c r="E31">
        <v>14.9</v>
      </c>
      <c r="F31">
        <f t="shared" si="0"/>
        <v>18.95</v>
      </c>
      <c r="G31">
        <v>43.2</v>
      </c>
      <c r="H31">
        <v>31.5</v>
      </c>
      <c r="I31">
        <v>45</v>
      </c>
      <c r="J31">
        <v>26.7</v>
      </c>
      <c r="K31">
        <v>30</v>
      </c>
      <c r="L31">
        <v>10.1</v>
      </c>
      <c r="M31">
        <v>12.2</v>
      </c>
      <c r="N31">
        <v>31.5</v>
      </c>
    </row>
    <row r="32" spans="1:14" x14ac:dyDescent="0.15">
      <c r="A32" s="149"/>
      <c r="B32" s="12">
        <v>76</v>
      </c>
      <c r="C32" s="168"/>
      <c r="D32">
        <v>27</v>
      </c>
      <c r="E32">
        <v>13.1</v>
      </c>
      <c r="F32">
        <f t="shared" si="0"/>
        <v>20.05</v>
      </c>
      <c r="G32">
        <v>17.600000000000001</v>
      </c>
      <c r="H32">
        <v>18.600000000000001</v>
      </c>
      <c r="I32">
        <v>13.6</v>
      </c>
      <c r="J32">
        <v>11.1</v>
      </c>
      <c r="K32">
        <v>4.8</v>
      </c>
      <c r="L32">
        <v>5.5</v>
      </c>
      <c r="M32">
        <v>6.3</v>
      </c>
      <c r="N32">
        <v>33.799999999999997</v>
      </c>
    </row>
    <row r="33" spans="1:14" x14ac:dyDescent="0.15">
      <c r="A33" s="149"/>
      <c r="B33" s="9">
        <v>79</v>
      </c>
      <c r="C33" s="168"/>
      <c r="D33">
        <v>24.4</v>
      </c>
      <c r="E33">
        <v>15.8</v>
      </c>
      <c r="F33">
        <f t="shared" si="0"/>
        <v>20.100000000000001</v>
      </c>
      <c r="G33">
        <v>44.6</v>
      </c>
      <c r="H33">
        <v>45</v>
      </c>
      <c r="I33">
        <v>44.1</v>
      </c>
      <c r="J33">
        <v>29.9</v>
      </c>
      <c r="K33">
        <v>25.8</v>
      </c>
      <c r="L33">
        <v>26.1</v>
      </c>
      <c r="M33">
        <v>17.5</v>
      </c>
      <c r="N33">
        <v>38.6</v>
      </c>
    </row>
    <row r="34" spans="1:14" x14ac:dyDescent="0.15">
      <c r="A34" s="149"/>
      <c r="B34" s="12">
        <v>78</v>
      </c>
      <c r="C34" s="168"/>
      <c r="D34">
        <v>13.6</v>
      </c>
      <c r="E34">
        <v>10.8</v>
      </c>
      <c r="F34">
        <f t="shared" si="0"/>
        <v>12.2</v>
      </c>
      <c r="G34">
        <v>31.1</v>
      </c>
      <c r="H34">
        <v>45</v>
      </c>
      <c r="I34">
        <v>45</v>
      </c>
      <c r="J34">
        <v>38.799999999999997</v>
      </c>
      <c r="K34">
        <v>14.3</v>
      </c>
      <c r="L34">
        <v>6.5</v>
      </c>
      <c r="M34">
        <v>6.6</v>
      </c>
      <c r="N34">
        <v>39.5</v>
      </c>
    </row>
    <row r="35" spans="1:14" x14ac:dyDescent="0.15">
      <c r="A35" s="143"/>
      <c r="B35" s="9"/>
      <c r="C35" s="169"/>
    </row>
    <row r="36" spans="1:14" x14ac:dyDescent="0.15">
      <c r="A36" s="15" t="s">
        <v>448</v>
      </c>
      <c r="B36" s="9"/>
    </row>
    <row r="37" spans="1:14" x14ac:dyDescent="0.15">
      <c r="B37" s="12">
        <v>26</v>
      </c>
      <c r="G37">
        <f>(G4-F4)/(45-F4)*100</f>
        <v>45.627376425855516</v>
      </c>
      <c r="H37">
        <f>(H4-F4)/(45-F4)*100</f>
        <v>83.269961977186313</v>
      </c>
      <c r="I37">
        <f>(I4-F4)/(45-F4)*100</f>
        <v>100</v>
      </c>
      <c r="J37">
        <f>(J4-F4)/(45-F4)*100</f>
        <v>-12.167300380228134</v>
      </c>
      <c r="K37">
        <f>(K4-F4)/(45-F4)*100</f>
        <v>100</v>
      </c>
      <c r="L37">
        <f>(L4-F4)/(45-F4)*100</f>
        <v>7.6045627376425857</v>
      </c>
      <c r="M37">
        <f>(M4-F4)/(45-F4)*100</f>
        <v>-4.5627376425855486</v>
      </c>
    </row>
    <row r="38" spans="1:14" x14ac:dyDescent="0.15">
      <c r="B38" s="12">
        <v>23</v>
      </c>
      <c r="G38">
        <f>(G5-F5)/(45-F5)*100</f>
        <v>42.810457516339866</v>
      </c>
      <c r="H38">
        <f>(H5-F5)/(45-F5)*100</f>
        <v>-15.359477124183011</v>
      </c>
      <c r="I38">
        <f>(I5-F5)/(45-F5)*100</f>
        <v>40.849673202614376</v>
      </c>
      <c r="J38">
        <f>(J5-F5)/(45-F5)*100</f>
        <v>-5.8823529411764728</v>
      </c>
      <c r="K38">
        <f t="shared" ref="K38:K67" si="1">(K5-F5)/(45-F5)*100</f>
        <v>0.65359477124182774</v>
      </c>
      <c r="L38">
        <f>(L5-F5)/(45-F5)*100</f>
        <v>-16.666666666666664</v>
      </c>
      <c r="M38">
        <f>(M5-F5)/(45-F5)*100</f>
        <v>-12.091503267973859</v>
      </c>
    </row>
    <row r="39" spans="1:14" x14ac:dyDescent="0.15">
      <c r="B39" s="12">
        <v>25</v>
      </c>
      <c r="G39">
        <f>(G6-F6)/(45-F6)*100</f>
        <v>-5.031446540880502</v>
      </c>
      <c r="H39">
        <f>(H6-F6)/(45-F6)*100</f>
        <v>88.679245283018858</v>
      </c>
      <c r="I39">
        <f>(I6-F6)/(45-F6)*100</f>
        <v>21.069182389937104</v>
      </c>
      <c r="J39">
        <f>(J6-F6)/(45-F6)*100</f>
        <v>15.723270440251572</v>
      </c>
      <c r="K39">
        <f t="shared" si="1"/>
        <v>8.4905660377358529</v>
      </c>
      <c r="L39">
        <f>(L6-F6)/(45-F6)*100</f>
        <v>0</v>
      </c>
      <c r="M39">
        <f>(M6-F6)/(45-F6)*100</f>
        <v>-1.2578616352201213</v>
      </c>
    </row>
    <row r="40" spans="1:14" x14ac:dyDescent="0.15">
      <c r="B40" s="12">
        <v>24</v>
      </c>
      <c r="G40">
        <f>(G7-F7)/(45-F7)*100</f>
        <v>4.6666666666666616</v>
      </c>
      <c r="H40">
        <f>(H7-F7)/(45-F7)*100</f>
        <v>57.33333333333335</v>
      </c>
      <c r="I40">
        <f>(I7-F7)/(45-F7)*100</f>
        <v>-1.6666666666666667</v>
      </c>
      <c r="J40">
        <f>(J7-F7)/(45-F7)*100</f>
        <v>1.0000000000000024</v>
      </c>
      <c r="K40">
        <f t="shared" si="1"/>
        <v>-13.666666666666666</v>
      </c>
      <c r="L40">
        <f>(L7-F7)/(45-F7)*100</f>
        <v>-9.6666666666666679</v>
      </c>
      <c r="M40">
        <f>(M7-F7)/(45-F7)*100</f>
        <v>-3.3333333333333335</v>
      </c>
    </row>
    <row r="41" spans="1:14" x14ac:dyDescent="0.15">
      <c r="B41" s="9">
        <v>22</v>
      </c>
      <c r="G41">
        <f>(G8-F8)/(45-F8)*100</f>
        <v>24.894514767932485</v>
      </c>
      <c r="H41">
        <f>(H8-F8)/(45-F8)*100</f>
        <v>100</v>
      </c>
      <c r="I41">
        <f>(I8-F8)/(45-F8)*100</f>
        <v>100</v>
      </c>
      <c r="J41">
        <f>(J8-F8)/(45-F8)*100</f>
        <v>89.029535864978897</v>
      </c>
      <c r="K41">
        <f t="shared" si="1"/>
        <v>47.257383966244724</v>
      </c>
      <c r="L41">
        <f>(L8-F8)/(45-F8)*100</f>
        <v>38.81856540084388</v>
      </c>
      <c r="M41">
        <f>(M8-F8)/(45-F8)*100</f>
        <v>-12.658227848101266</v>
      </c>
    </row>
    <row r="42" spans="1:14" x14ac:dyDescent="0.15">
      <c r="B42" s="9">
        <v>27</v>
      </c>
      <c r="G42">
        <f t="shared" ref="G42:G67" si="2">(G9-F9)/(45-F9)*100</f>
        <v>-0.91324200913243303</v>
      </c>
      <c r="H42">
        <f t="shared" ref="H42:H67" si="3">(H9-F9)/(45-F9)*100</f>
        <v>100</v>
      </c>
      <c r="I42">
        <f t="shared" ref="I42:I45" si="4">(I9-F9)/(45-F9)*100</f>
        <v>81.278538812785385</v>
      </c>
      <c r="J42">
        <f t="shared" ref="J42:J67" si="5">(J9-F9)/(45-F9)*100</f>
        <v>88.584474885844742</v>
      </c>
      <c r="K42">
        <f t="shared" si="1"/>
        <v>17.351598173515971</v>
      </c>
      <c r="L42">
        <f t="shared" ref="L42:L67" si="6">(L9-F9)/(45-F9)*100</f>
        <v>22.831050228310502</v>
      </c>
      <c r="M42">
        <f t="shared" ref="M42:M67" si="7">(M9-F9)/(45-F9)*100</f>
        <v>13.242009132420085</v>
      </c>
    </row>
    <row r="43" spans="1:14" x14ac:dyDescent="0.15">
      <c r="B43" s="12">
        <v>29</v>
      </c>
      <c r="G43">
        <f t="shared" si="2"/>
        <v>51.791530944625407</v>
      </c>
      <c r="H43">
        <f t="shared" si="3"/>
        <v>-7.1661237785016318</v>
      </c>
      <c r="I43">
        <f t="shared" si="4"/>
        <v>25.732899022801298</v>
      </c>
      <c r="J43">
        <f t="shared" si="5"/>
        <v>6.8403908794788206</v>
      </c>
      <c r="K43">
        <f t="shared" si="1"/>
        <v>-7.4918566775244315</v>
      </c>
      <c r="L43">
        <f t="shared" si="6"/>
        <v>1.9543973941368067</v>
      </c>
      <c r="M43">
        <f t="shared" si="7"/>
        <v>27.687296416938111</v>
      </c>
    </row>
    <row r="44" spans="1:14" x14ac:dyDescent="0.15">
      <c r="B44" s="12">
        <v>28</v>
      </c>
      <c r="G44">
        <f t="shared" si="2"/>
        <v>32.067510548523209</v>
      </c>
      <c r="H44">
        <f t="shared" si="3"/>
        <v>49.789029535864991</v>
      </c>
      <c r="I44">
        <f t="shared" si="4"/>
        <v>100</v>
      </c>
      <c r="J44">
        <f t="shared" si="5"/>
        <v>26.582278481012672</v>
      </c>
      <c r="K44">
        <f t="shared" si="1"/>
        <v>1.4990353075107599E-14</v>
      </c>
      <c r="L44">
        <f t="shared" si="6"/>
        <v>-1.2658227848101145</v>
      </c>
      <c r="M44">
        <f t="shared" si="7"/>
        <v>-29.535864978902936</v>
      </c>
    </row>
    <row r="45" spans="1:14" x14ac:dyDescent="0.15">
      <c r="B45" s="12">
        <v>32</v>
      </c>
      <c r="G45">
        <f t="shared" si="2"/>
        <v>47.210300429184556</v>
      </c>
      <c r="H45">
        <f t="shared" si="3"/>
        <v>-28.755364806866968</v>
      </c>
      <c r="I45">
        <f t="shared" si="4"/>
        <v>41.630901287553634</v>
      </c>
      <c r="J45">
        <f t="shared" si="5"/>
        <v>-32.188841201716755</v>
      </c>
      <c r="K45">
        <f t="shared" si="1"/>
        <v>-27.038626609442073</v>
      </c>
      <c r="L45">
        <f t="shared" si="6"/>
        <v>-30.042918454935641</v>
      </c>
      <c r="M45">
        <f t="shared" si="7"/>
        <v>-14.5922746781116</v>
      </c>
    </row>
    <row r="46" spans="1:14" x14ac:dyDescent="0.15">
      <c r="B46" s="9">
        <v>30</v>
      </c>
      <c r="G46">
        <f t="shared" si="2"/>
        <v>100</v>
      </c>
      <c r="H46">
        <f t="shared" si="3"/>
        <v>100</v>
      </c>
      <c r="I46">
        <f>(I13-F13)/(45-F13)*100</f>
        <v>100</v>
      </c>
      <c r="J46">
        <f t="shared" si="5"/>
        <v>71.568627450980401</v>
      </c>
      <c r="K46">
        <f t="shared" si="1"/>
        <v>-25.000000000000011</v>
      </c>
      <c r="L46">
        <f t="shared" si="6"/>
        <v>23.52941176470587</v>
      </c>
      <c r="M46">
        <f t="shared" si="7"/>
        <v>-40.19607843137257</v>
      </c>
    </row>
    <row r="47" spans="1:14" x14ac:dyDescent="0.15">
      <c r="B47" s="12">
        <v>33</v>
      </c>
      <c r="G47">
        <f t="shared" si="2"/>
        <v>12.162162162162167</v>
      </c>
      <c r="H47">
        <f t="shared" si="3"/>
        <v>-15.540540540540531</v>
      </c>
      <c r="I47">
        <f t="shared" ref="I47:I67" si="8">(I14-F14)/(45-F14)*100</f>
        <v>49.662162162162168</v>
      </c>
      <c r="J47">
        <f t="shared" si="5"/>
        <v>-7.0945945945945876</v>
      </c>
      <c r="K47">
        <f t="shared" si="1"/>
        <v>-15.202702702702698</v>
      </c>
      <c r="L47">
        <f t="shared" si="6"/>
        <v>3.0405405405405475</v>
      </c>
      <c r="M47">
        <f t="shared" si="7"/>
        <v>8.1081081081081159</v>
      </c>
    </row>
    <row r="48" spans="1:14" x14ac:dyDescent="0.15">
      <c r="B48" s="9">
        <v>31</v>
      </c>
      <c r="G48">
        <f t="shared" si="2"/>
        <v>100</v>
      </c>
      <c r="H48">
        <f t="shared" si="3"/>
        <v>100</v>
      </c>
      <c r="I48">
        <f t="shared" si="8"/>
        <v>100</v>
      </c>
      <c r="J48">
        <f t="shared" si="5"/>
        <v>68.014705882352928</v>
      </c>
      <c r="K48">
        <f t="shared" si="1"/>
        <v>2.9411764705882506</v>
      </c>
      <c r="L48">
        <f t="shared" si="6"/>
        <v>-20.588235294117638</v>
      </c>
      <c r="M48">
        <f t="shared" si="7"/>
        <v>15.441176470588244</v>
      </c>
    </row>
    <row r="49" spans="2:13" x14ac:dyDescent="0.15">
      <c r="B49" s="12">
        <v>36</v>
      </c>
      <c r="G49">
        <f t="shared" si="2"/>
        <v>-6.1538461538461586</v>
      </c>
      <c r="H49">
        <f t="shared" si="3"/>
        <v>-13.461538461538462</v>
      </c>
      <c r="I49">
        <f t="shared" si="8"/>
        <v>15.769230769230774</v>
      </c>
      <c r="J49">
        <f t="shared" si="5"/>
        <v>-7.3076923076923022</v>
      </c>
      <c r="K49">
        <f t="shared" si="1"/>
        <v>-10.000000000000005</v>
      </c>
      <c r="L49">
        <f t="shared" si="6"/>
        <v>-18.84615384615385</v>
      </c>
      <c r="M49">
        <f t="shared" si="7"/>
        <v>-11.538461538461538</v>
      </c>
    </row>
    <row r="50" spans="2:13" x14ac:dyDescent="0.15">
      <c r="B50" s="12">
        <v>42</v>
      </c>
      <c r="G50">
        <f t="shared" si="2"/>
        <v>24.670433145009408</v>
      </c>
      <c r="H50">
        <f t="shared" si="3"/>
        <v>2.4482109227871889</v>
      </c>
      <c r="I50">
        <f t="shared" si="8"/>
        <v>-12.617702448210935</v>
      </c>
      <c r="J50">
        <f t="shared" si="5"/>
        <v>-11.487758945386075</v>
      </c>
      <c r="K50">
        <f t="shared" si="1"/>
        <v>-2.8248587570621604</v>
      </c>
      <c r="L50">
        <f t="shared" si="6"/>
        <v>-1.3182674199623405</v>
      </c>
      <c r="M50">
        <f t="shared" si="7"/>
        <v>-7.3446327683615937</v>
      </c>
    </row>
    <row r="51" spans="2:13" x14ac:dyDescent="0.15">
      <c r="B51" s="9">
        <v>41</v>
      </c>
      <c r="G51">
        <f t="shared" si="2"/>
        <v>99.606299212598415</v>
      </c>
      <c r="H51">
        <f t="shared" si="3"/>
        <v>78.740157480314963</v>
      </c>
      <c r="I51">
        <f t="shared" si="8"/>
        <v>70.866141732283467</v>
      </c>
      <c r="J51">
        <f t="shared" si="5"/>
        <v>-25.196850393700799</v>
      </c>
      <c r="K51">
        <f t="shared" si="1"/>
        <v>18.503937007874015</v>
      </c>
      <c r="L51">
        <f t="shared" si="6"/>
        <v>2.3622047244094406</v>
      </c>
      <c r="M51">
        <f t="shared" si="7"/>
        <v>-8.6614173228346569</v>
      </c>
    </row>
    <row r="52" spans="2:13" x14ac:dyDescent="0.15">
      <c r="B52" s="9">
        <v>43</v>
      </c>
      <c r="G52">
        <f t="shared" si="2"/>
        <v>-3.3175355450236927</v>
      </c>
      <c r="H52">
        <f t="shared" si="3"/>
        <v>54.502369668246445</v>
      </c>
      <c r="I52">
        <f t="shared" si="8"/>
        <v>-1.8957345971563913</v>
      </c>
      <c r="J52">
        <f t="shared" si="5"/>
        <v>6.1611374407582975</v>
      </c>
      <c r="K52">
        <f t="shared" si="1"/>
        <v>19.905213270142191</v>
      </c>
      <c r="L52">
        <f t="shared" si="6"/>
        <v>-1.8957345971563913</v>
      </c>
      <c r="M52">
        <f t="shared" si="7"/>
        <v>-3.3175355450236927</v>
      </c>
    </row>
    <row r="53" spans="2:13" x14ac:dyDescent="0.15">
      <c r="B53" s="9">
        <v>35</v>
      </c>
      <c r="G53">
        <f t="shared" si="2"/>
        <v>84.110535405872184</v>
      </c>
      <c r="H53">
        <f t="shared" si="3"/>
        <v>100</v>
      </c>
      <c r="I53">
        <f t="shared" si="8"/>
        <v>100</v>
      </c>
      <c r="J53">
        <f t="shared" si="5"/>
        <v>100</v>
      </c>
      <c r="K53">
        <f t="shared" si="1"/>
        <v>44.732297063903282</v>
      </c>
      <c r="L53">
        <f t="shared" si="6"/>
        <v>30.569948186528489</v>
      </c>
      <c r="M53">
        <f t="shared" si="7"/>
        <v>29.188255613126081</v>
      </c>
    </row>
    <row r="54" spans="2:13" x14ac:dyDescent="0.15">
      <c r="B54" s="9">
        <v>34</v>
      </c>
      <c r="G54">
        <f t="shared" si="2"/>
        <v>100</v>
      </c>
      <c r="H54">
        <f t="shared" si="3"/>
        <v>100</v>
      </c>
      <c r="I54">
        <f t="shared" si="8"/>
        <v>100</v>
      </c>
      <c r="J54">
        <f t="shared" si="5"/>
        <v>85.215605749486642</v>
      </c>
      <c r="K54">
        <f t="shared" si="1"/>
        <v>42.505133470225879</v>
      </c>
      <c r="L54">
        <f t="shared" si="6"/>
        <v>50.308008213552355</v>
      </c>
      <c r="M54">
        <f t="shared" si="7"/>
        <v>26.899383983572893</v>
      </c>
    </row>
    <row r="55" spans="2:13" x14ac:dyDescent="0.15">
      <c r="B55" s="9">
        <v>37</v>
      </c>
      <c r="G55">
        <f t="shared" si="2"/>
        <v>0.85763293310463729</v>
      </c>
      <c r="H55">
        <f t="shared" si="3"/>
        <v>63.979416809605482</v>
      </c>
      <c r="I55">
        <f t="shared" si="8"/>
        <v>100</v>
      </c>
      <c r="J55">
        <f t="shared" si="5"/>
        <v>4.9742710120068656</v>
      </c>
      <c r="K55">
        <f t="shared" si="1"/>
        <v>11.492281303602057</v>
      </c>
      <c r="L55">
        <f t="shared" si="6"/>
        <v>-22.126929674099486</v>
      </c>
      <c r="M55">
        <f t="shared" si="7"/>
        <v>25.21440823327616</v>
      </c>
    </row>
    <row r="56" spans="2:13" x14ac:dyDescent="0.15">
      <c r="B56" s="12">
        <v>40</v>
      </c>
      <c r="G56">
        <f t="shared" si="2"/>
        <v>34.488734835355295</v>
      </c>
      <c r="H56">
        <f t="shared" si="3"/>
        <v>100</v>
      </c>
      <c r="I56">
        <f t="shared" si="8"/>
        <v>86.135181975736572</v>
      </c>
      <c r="J56">
        <f t="shared" si="5"/>
        <v>25.476603119584055</v>
      </c>
      <c r="K56">
        <f t="shared" si="1"/>
        <v>1.2131715771230551</v>
      </c>
      <c r="L56">
        <f t="shared" si="6"/>
        <v>2.5996533795493932</v>
      </c>
      <c r="M56">
        <f t="shared" si="7"/>
        <v>-26.169844020797221</v>
      </c>
    </row>
    <row r="57" spans="2:13" x14ac:dyDescent="0.15">
      <c r="B57" s="12">
        <v>38</v>
      </c>
      <c r="G57">
        <f t="shared" si="2"/>
        <v>-11.947626841243858</v>
      </c>
      <c r="H57">
        <f t="shared" si="3"/>
        <v>41.08019639934534</v>
      </c>
      <c r="I57">
        <f t="shared" si="8"/>
        <v>26.350245499181675</v>
      </c>
      <c r="J57">
        <f t="shared" si="5"/>
        <v>-7.6923076923076916</v>
      </c>
      <c r="K57">
        <f t="shared" si="1"/>
        <v>16.857610474631755</v>
      </c>
      <c r="L57">
        <f t="shared" si="6"/>
        <v>3.7643207855973824</v>
      </c>
      <c r="M57">
        <f t="shared" si="7"/>
        <v>-3.4369885433715184</v>
      </c>
    </row>
    <row r="58" spans="2:13" x14ac:dyDescent="0.15">
      <c r="B58" s="12">
        <v>89</v>
      </c>
      <c r="G58">
        <f t="shared" si="2"/>
        <v>77.168949771689498</v>
      </c>
      <c r="H58">
        <f t="shared" si="3"/>
        <v>-61.187214611872164</v>
      </c>
      <c r="I58">
        <f t="shared" si="8"/>
        <v>51.598173515981728</v>
      </c>
      <c r="J58">
        <f t="shared" si="5"/>
        <v>-13.242009132420101</v>
      </c>
      <c r="K58">
        <f t="shared" si="1"/>
        <v>74.885844748858446</v>
      </c>
      <c r="L58">
        <f t="shared" si="6"/>
        <v>-72.146118721461193</v>
      </c>
      <c r="M58">
        <f t="shared" si="7"/>
        <v>-37.44292237442923</v>
      </c>
    </row>
    <row r="59" spans="2:13" x14ac:dyDescent="0.15">
      <c r="B59" s="9">
        <v>81</v>
      </c>
      <c r="G59">
        <f t="shared" si="2"/>
        <v>100</v>
      </c>
      <c r="H59">
        <f t="shared" si="3"/>
        <v>100</v>
      </c>
      <c r="I59">
        <f t="shared" si="8"/>
        <v>100</v>
      </c>
      <c r="J59">
        <f t="shared" si="5"/>
        <v>100</v>
      </c>
      <c r="K59">
        <f t="shared" si="1"/>
        <v>100</v>
      </c>
      <c r="L59">
        <f t="shared" si="6"/>
        <v>100</v>
      </c>
      <c r="M59">
        <f t="shared" si="7"/>
        <v>30.419580419580427</v>
      </c>
    </row>
    <row r="60" spans="2:13" x14ac:dyDescent="0.15">
      <c r="B60" s="9">
        <v>82</v>
      </c>
      <c r="G60">
        <f t="shared" si="2"/>
        <v>100</v>
      </c>
      <c r="H60">
        <f t="shared" si="3"/>
        <v>100</v>
      </c>
      <c r="I60">
        <f t="shared" si="8"/>
        <v>86.692759295499016</v>
      </c>
      <c r="J60">
        <f t="shared" si="5"/>
        <v>100</v>
      </c>
      <c r="K60">
        <f t="shared" si="1"/>
        <v>-22.504892367906066</v>
      </c>
      <c r="L60">
        <f t="shared" si="6"/>
        <v>-34.246575342465754</v>
      </c>
      <c r="M60">
        <f t="shared" si="7"/>
        <v>-28.37573385518591</v>
      </c>
    </row>
    <row r="61" spans="2:13" x14ac:dyDescent="0.15">
      <c r="B61" s="9">
        <v>83</v>
      </c>
      <c r="G61">
        <f t="shared" si="2"/>
        <v>85.353535353535364</v>
      </c>
      <c r="H61">
        <f t="shared" si="3"/>
        <v>100</v>
      </c>
      <c r="I61">
        <f t="shared" si="8"/>
        <v>100</v>
      </c>
      <c r="J61">
        <f t="shared" si="5"/>
        <v>100</v>
      </c>
      <c r="K61">
        <f t="shared" si="1"/>
        <v>100</v>
      </c>
      <c r="L61">
        <f t="shared" si="6"/>
        <v>-59.090909090909079</v>
      </c>
      <c r="M61">
        <f t="shared" si="7"/>
        <v>-42.424242424242415</v>
      </c>
    </row>
    <row r="62" spans="2:13" x14ac:dyDescent="0.15">
      <c r="B62" s="9">
        <v>80</v>
      </c>
      <c r="G62">
        <f t="shared" si="2"/>
        <v>100</v>
      </c>
      <c r="H62">
        <f t="shared" si="3"/>
        <v>100</v>
      </c>
      <c r="I62">
        <f t="shared" si="8"/>
        <v>85.945945945945951</v>
      </c>
      <c r="J62">
        <f t="shared" si="5"/>
        <v>46.306306306306311</v>
      </c>
      <c r="K62">
        <f t="shared" si="1"/>
        <v>100</v>
      </c>
      <c r="L62">
        <f t="shared" si="6"/>
        <v>20.360360360360357</v>
      </c>
      <c r="M62">
        <f t="shared" si="7"/>
        <v>15.675675675675683</v>
      </c>
    </row>
    <row r="63" spans="2:13" x14ac:dyDescent="0.15">
      <c r="B63" s="12">
        <v>88</v>
      </c>
      <c r="G63">
        <f t="shared" si="2"/>
        <v>57.456140350877185</v>
      </c>
      <c r="H63">
        <f t="shared" si="3"/>
        <v>100</v>
      </c>
      <c r="I63">
        <f t="shared" si="8"/>
        <v>36.842105263157904</v>
      </c>
      <c r="J63">
        <f t="shared" si="5"/>
        <v>17.543859649122805</v>
      </c>
      <c r="K63">
        <f t="shared" si="1"/>
        <v>-40.78947368421052</v>
      </c>
      <c r="L63">
        <f t="shared" si="6"/>
        <v>-56.140350877192979</v>
      </c>
      <c r="M63">
        <f t="shared" si="7"/>
        <v>-51.315789473684205</v>
      </c>
    </row>
    <row r="64" spans="2:13" x14ac:dyDescent="0.15">
      <c r="B64" s="12">
        <v>77</v>
      </c>
      <c r="G64">
        <f t="shared" si="2"/>
        <v>93.090211132437631</v>
      </c>
      <c r="H64">
        <f t="shared" si="3"/>
        <v>48.176583493282152</v>
      </c>
      <c r="I64">
        <f t="shared" si="8"/>
        <v>100</v>
      </c>
      <c r="J64">
        <f t="shared" si="5"/>
        <v>29.750479846449135</v>
      </c>
      <c r="K64">
        <f t="shared" si="1"/>
        <v>42.418426103646837</v>
      </c>
      <c r="L64">
        <f t="shared" si="6"/>
        <v>-33.973128598848369</v>
      </c>
      <c r="M64">
        <f t="shared" si="7"/>
        <v>-25.911708253358924</v>
      </c>
    </row>
    <row r="65" spans="2:13" x14ac:dyDescent="0.15">
      <c r="B65" s="12">
        <v>76</v>
      </c>
      <c r="G65">
        <f t="shared" si="2"/>
        <v>-9.819639278557112</v>
      </c>
      <c r="H65">
        <f t="shared" si="3"/>
        <v>-5.8116232464929833</v>
      </c>
      <c r="I65">
        <f t="shared" si="8"/>
        <v>-25.85170340681363</v>
      </c>
      <c r="J65">
        <f t="shared" si="5"/>
        <v>-35.871743486973948</v>
      </c>
      <c r="K65">
        <f t="shared" si="1"/>
        <v>-61.122244488977962</v>
      </c>
      <c r="L65">
        <f t="shared" si="6"/>
        <v>-58.316633266533067</v>
      </c>
      <c r="M65">
        <f t="shared" si="7"/>
        <v>-55.110220440881761</v>
      </c>
    </row>
    <row r="66" spans="2:13" x14ac:dyDescent="0.15">
      <c r="B66" s="9">
        <v>79</v>
      </c>
      <c r="G66">
        <f t="shared" si="2"/>
        <v>98.393574297188763</v>
      </c>
      <c r="H66">
        <f t="shared" si="3"/>
        <v>100</v>
      </c>
      <c r="I66">
        <f t="shared" si="8"/>
        <v>96.385542168674704</v>
      </c>
      <c r="J66">
        <f t="shared" si="5"/>
        <v>39.357429718875494</v>
      </c>
      <c r="K66">
        <f t="shared" si="1"/>
        <v>22.891566265060241</v>
      </c>
      <c r="L66">
        <f t="shared" si="6"/>
        <v>24.096385542168676</v>
      </c>
      <c r="M66">
        <f t="shared" si="7"/>
        <v>-10.441767068273098</v>
      </c>
    </row>
    <row r="67" spans="2:13" x14ac:dyDescent="0.15">
      <c r="B67" s="12">
        <v>78</v>
      </c>
      <c r="G67">
        <f t="shared" si="2"/>
        <v>57.621951219512205</v>
      </c>
      <c r="H67">
        <f t="shared" si="3"/>
        <v>100</v>
      </c>
      <c r="I67">
        <f t="shared" si="8"/>
        <v>100</v>
      </c>
      <c r="J67">
        <f t="shared" si="5"/>
        <v>81.097560975609767</v>
      </c>
      <c r="K67">
        <f t="shared" si="1"/>
        <v>6.4024390243902483</v>
      </c>
      <c r="L67">
        <f t="shared" si="6"/>
        <v>-17.378048780487802</v>
      </c>
      <c r="M67">
        <f t="shared" si="7"/>
        <v>-17.073170731707318</v>
      </c>
    </row>
  </sheetData>
  <mergeCells count="12">
    <mergeCell ref="A16:A21"/>
    <mergeCell ref="C16:C24"/>
    <mergeCell ref="A22:A24"/>
    <mergeCell ref="A25:A34"/>
    <mergeCell ref="C25:C30"/>
    <mergeCell ref="C31:C34"/>
    <mergeCell ref="D3:E3"/>
    <mergeCell ref="A4:A8"/>
    <mergeCell ref="C4:C8"/>
    <mergeCell ref="A9:A15"/>
    <mergeCell ref="C9:C11"/>
    <mergeCell ref="C12:C15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O12" sqref="O12"/>
    </sheetView>
  </sheetViews>
  <sheetFormatPr defaultRowHeight="13.5" x14ac:dyDescent="0.15"/>
  <cols>
    <col min="1" max="1" width="10.5" style="170" bestFit="1" customWidth="1"/>
    <col min="2" max="2" width="10.375" style="170" customWidth="1"/>
    <col min="3" max="3" width="4.875" style="170" customWidth="1"/>
    <col min="4" max="4" width="5.125" style="170" customWidth="1"/>
    <col min="5" max="5" width="5.625" style="170" customWidth="1"/>
    <col min="6" max="6" width="5.5" style="170" customWidth="1"/>
    <col min="7" max="7" width="5.125" style="170" customWidth="1"/>
    <col min="8" max="8" width="5.5" style="170" customWidth="1"/>
    <col min="9" max="10" width="5.25" style="170" customWidth="1"/>
    <col min="11" max="11" width="5.625" style="170" customWidth="1"/>
    <col min="12" max="12" width="6" style="170" customWidth="1"/>
    <col min="13" max="13" width="5.5" style="170" customWidth="1"/>
    <col min="14" max="14" width="5.75" style="170" customWidth="1"/>
    <col min="15" max="16384" width="9" style="170"/>
  </cols>
  <sheetData>
    <row r="1" spans="1:17" x14ac:dyDescent="0.15">
      <c r="B1" s="170" t="s">
        <v>449</v>
      </c>
      <c r="F1" s="171" t="s">
        <v>450</v>
      </c>
      <c r="G1" s="170" t="s">
        <v>451</v>
      </c>
    </row>
    <row r="2" spans="1:17" ht="15.75" customHeight="1" x14ac:dyDescent="0.15">
      <c r="B2" s="170" t="s">
        <v>452</v>
      </c>
    </row>
    <row r="3" spans="1:17" ht="26.25" customHeight="1" x14ac:dyDescent="0.15">
      <c r="B3" s="172" t="s">
        <v>453</v>
      </c>
      <c r="C3" s="173">
        <v>7.0000000000000007E-2</v>
      </c>
      <c r="D3" s="173"/>
      <c r="E3" s="173">
        <v>0.16</v>
      </c>
      <c r="F3" s="173"/>
      <c r="G3" s="173">
        <v>0.4</v>
      </c>
      <c r="H3" s="173"/>
      <c r="I3" s="173">
        <v>0.6</v>
      </c>
      <c r="J3" s="173"/>
      <c r="K3" s="173">
        <v>1</v>
      </c>
      <c r="L3" s="173"/>
      <c r="M3" s="173">
        <v>1.4</v>
      </c>
      <c r="N3" s="173"/>
      <c r="P3" s="173">
        <v>7.0000000000000007E-2</v>
      </c>
      <c r="Q3" s="173"/>
    </row>
    <row r="4" spans="1:17" ht="26.25" customHeight="1" x14ac:dyDescent="0.15">
      <c r="A4" s="174" t="s">
        <v>454</v>
      </c>
      <c r="B4" s="175">
        <v>25</v>
      </c>
      <c r="C4" s="172">
        <v>0</v>
      </c>
      <c r="D4" s="172">
        <v>2</v>
      </c>
      <c r="E4" s="172">
        <v>0</v>
      </c>
      <c r="F4" s="172">
        <v>1</v>
      </c>
      <c r="G4" s="172">
        <v>0</v>
      </c>
      <c r="H4" s="172">
        <v>3</v>
      </c>
      <c r="I4" s="172">
        <v>3</v>
      </c>
      <c r="J4" s="172">
        <v>4</v>
      </c>
      <c r="K4" s="172">
        <v>4</v>
      </c>
      <c r="L4" s="172">
        <v>4</v>
      </c>
      <c r="M4" s="172">
        <v>5</v>
      </c>
      <c r="N4" s="172">
        <v>5</v>
      </c>
      <c r="P4" s="172" t="s">
        <v>457</v>
      </c>
      <c r="Q4" s="179" t="s">
        <v>458</v>
      </c>
    </row>
    <row r="5" spans="1:17" ht="26.25" customHeight="1" x14ac:dyDescent="0.15">
      <c r="A5" s="174"/>
      <c r="B5" s="172">
        <v>22</v>
      </c>
      <c r="C5" s="172">
        <v>0</v>
      </c>
      <c r="D5" s="172">
        <v>0</v>
      </c>
      <c r="E5" s="172">
        <v>2</v>
      </c>
      <c r="F5" s="172">
        <v>0</v>
      </c>
      <c r="G5" s="172">
        <v>3</v>
      </c>
      <c r="H5" s="172">
        <v>0</v>
      </c>
      <c r="I5" s="172">
        <v>5</v>
      </c>
      <c r="J5" s="172">
        <v>0</v>
      </c>
      <c r="K5" s="172">
        <v>5</v>
      </c>
      <c r="L5" s="172">
        <v>2</v>
      </c>
      <c r="M5" s="172">
        <v>5</v>
      </c>
      <c r="N5" s="172">
        <v>5</v>
      </c>
    </row>
    <row r="6" spans="1:17" ht="29.25" customHeight="1" x14ac:dyDescent="0.15">
      <c r="A6" s="174"/>
      <c r="B6" s="175">
        <v>24</v>
      </c>
      <c r="C6" s="172">
        <v>0</v>
      </c>
      <c r="D6" s="172">
        <v>3</v>
      </c>
      <c r="E6" s="172">
        <v>0</v>
      </c>
      <c r="F6" s="172">
        <v>2</v>
      </c>
      <c r="G6" s="172">
        <v>1</v>
      </c>
      <c r="H6" s="172">
        <v>3</v>
      </c>
      <c r="I6" s="172">
        <v>3</v>
      </c>
      <c r="J6" s="172">
        <v>3</v>
      </c>
      <c r="K6" s="172">
        <v>4</v>
      </c>
      <c r="L6" s="172">
        <v>4</v>
      </c>
      <c r="M6" s="172">
        <v>5</v>
      </c>
      <c r="N6" s="172">
        <v>5</v>
      </c>
    </row>
    <row r="7" spans="1:17" ht="27.75" customHeight="1" x14ac:dyDescent="0.15">
      <c r="A7" s="174"/>
      <c r="B7" s="175">
        <v>26</v>
      </c>
      <c r="C7" s="172">
        <v>0</v>
      </c>
      <c r="D7" s="172">
        <v>2</v>
      </c>
      <c r="E7" s="172">
        <v>2</v>
      </c>
      <c r="F7" s="172">
        <v>3</v>
      </c>
      <c r="G7" s="172">
        <v>3</v>
      </c>
      <c r="H7" s="172">
        <v>3</v>
      </c>
      <c r="I7" s="172">
        <v>4</v>
      </c>
      <c r="J7" s="172">
        <v>4</v>
      </c>
      <c r="K7" s="172">
        <v>5</v>
      </c>
      <c r="L7" s="172">
        <v>5</v>
      </c>
      <c r="M7" s="172">
        <v>5</v>
      </c>
      <c r="N7" s="172">
        <v>5</v>
      </c>
    </row>
    <row r="8" spans="1:17" ht="27.75" customHeight="1" x14ac:dyDescent="0.15">
      <c r="A8" s="174"/>
      <c r="B8" s="175">
        <v>23</v>
      </c>
      <c r="C8" s="172">
        <v>0</v>
      </c>
      <c r="D8" s="172">
        <v>2</v>
      </c>
      <c r="E8" s="172">
        <v>1</v>
      </c>
      <c r="F8" s="172">
        <v>2</v>
      </c>
      <c r="G8" s="172">
        <v>3</v>
      </c>
      <c r="H8" s="172">
        <v>3</v>
      </c>
      <c r="I8" s="172">
        <v>4</v>
      </c>
      <c r="J8" s="172">
        <v>5</v>
      </c>
      <c r="K8" s="172">
        <v>5</v>
      </c>
      <c r="L8" s="172">
        <v>4</v>
      </c>
      <c r="M8" s="172">
        <v>5</v>
      </c>
      <c r="N8" s="172">
        <v>4</v>
      </c>
    </row>
    <row r="9" spans="1:17" ht="28.5" customHeight="1" x14ac:dyDescent="0.15">
      <c r="A9" s="174"/>
      <c r="B9" s="172">
        <v>27</v>
      </c>
      <c r="C9" s="172">
        <v>0</v>
      </c>
      <c r="D9" s="172">
        <v>0</v>
      </c>
      <c r="E9" s="172">
        <v>0</v>
      </c>
      <c r="F9" s="172">
        <v>0</v>
      </c>
      <c r="G9" s="172">
        <v>1</v>
      </c>
      <c r="H9" s="172">
        <v>0</v>
      </c>
      <c r="I9" s="172">
        <v>4</v>
      </c>
      <c r="J9" s="172">
        <v>1</v>
      </c>
      <c r="K9" s="172">
        <v>5</v>
      </c>
      <c r="L9" s="172">
        <v>3</v>
      </c>
      <c r="M9" s="172">
        <v>5</v>
      </c>
      <c r="N9" s="172">
        <v>2</v>
      </c>
    </row>
    <row r="10" spans="1:17" ht="28.5" customHeight="1" x14ac:dyDescent="0.15">
      <c r="A10" s="174"/>
      <c r="B10" s="175">
        <v>29</v>
      </c>
      <c r="C10" s="172">
        <v>0</v>
      </c>
      <c r="D10" s="172">
        <v>1</v>
      </c>
      <c r="E10" s="172">
        <v>0</v>
      </c>
      <c r="F10" s="172">
        <v>1</v>
      </c>
      <c r="G10" s="172">
        <v>0</v>
      </c>
      <c r="H10" s="172">
        <v>2</v>
      </c>
      <c r="I10" s="172">
        <v>3</v>
      </c>
      <c r="J10" s="172">
        <v>5</v>
      </c>
      <c r="K10" s="172">
        <v>5</v>
      </c>
      <c r="L10" s="172">
        <v>5</v>
      </c>
      <c r="M10" s="172">
        <v>5</v>
      </c>
      <c r="N10" s="172">
        <v>5</v>
      </c>
    </row>
    <row r="11" spans="1:17" ht="27.75" customHeight="1" x14ac:dyDescent="0.15">
      <c r="A11" s="174"/>
      <c r="B11" s="175">
        <v>28</v>
      </c>
      <c r="C11" s="172">
        <v>0</v>
      </c>
      <c r="D11" s="172">
        <v>1</v>
      </c>
      <c r="E11" s="172">
        <v>0</v>
      </c>
      <c r="F11" s="172">
        <v>1</v>
      </c>
      <c r="G11" s="172">
        <v>0</v>
      </c>
      <c r="H11" s="172">
        <v>3</v>
      </c>
      <c r="I11" s="172">
        <v>5</v>
      </c>
      <c r="J11" s="172">
        <v>4</v>
      </c>
      <c r="K11" s="172">
        <v>5</v>
      </c>
      <c r="L11" s="172">
        <v>5</v>
      </c>
      <c r="M11" s="172">
        <v>5</v>
      </c>
      <c r="N11" s="172">
        <v>5</v>
      </c>
    </row>
    <row r="12" spans="1:17" ht="27" customHeight="1" x14ac:dyDescent="0.15">
      <c r="A12" s="174"/>
      <c r="B12" s="175">
        <v>32</v>
      </c>
      <c r="C12" s="172">
        <v>0</v>
      </c>
      <c r="D12" s="172">
        <v>2</v>
      </c>
      <c r="E12" s="172">
        <v>2</v>
      </c>
      <c r="F12" s="172">
        <v>3</v>
      </c>
      <c r="G12" s="172">
        <v>3</v>
      </c>
      <c r="H12" s="172">
        <v>4</v>
      </c>
      <c r="I12" s="172">
        <v>5</v>
      </c>
      <c r="J12" s="172">
        <v>5</v>
      </c>
      <c r="K12" s="172">
        <v>5</v>
      </c>
      <c r="L12" s="172">
        <v>5</v>
      </c>
      <c r="M12" s="172">
        <v>5</v>
      </c>
      <c r="N12" s="172">
        <v>5</v>
      </c>
    </row>
    <row r="13" spans="1:17" ht="27" customHeight="1" x14ac:dyDescent="0.15">
      <c r="A13" s="174"/>
      <c r="B13" s="172">
        <v>30</v>
      </c>
      <c r="C13" s="172">
        <v>0</v>
      </c>
      <c r="D13" s="172">
        <v>0</v>
      </c>
      <c r="E13" s="172">
        <v>0</v>
      </c>
      <c r="F13" s="172">
        <v>0</v>
      </c>
      <c r="G13" s="172">
        <v>1</v>
      </c>
      <c r="H13" s="172">
        <v>0</v>
      </c>
      <c r="I13" s="172">
        <v>5</v>
      </c>
      <c r="J13" s="172">
        <v>2</v>
      </c>
      <c r="K13" s="172">
        <v>5</v>
      </c>
      <c r="L13" s="172">
        <v>3</v>
      </c>
      <c r="M13" s="172">
        <v>5</v>
      </c>
      <c r="N13" s="172">
        <v>2</v>
      </c>
    </row>
    <row r="14" spans="1:17" ht="31.5" customHeight="1" x14ac:dyDescent="0.15">
      <c r="A14" s="174"/>
      <c r="B14" s="175">
        <v>33</v>
      </c>
      <c r="C14" s="172">
        <v>0</v>
      </c>
      <c r="D14" s="172">
        <v>2</v>
      </c>
      <c r="E14" s="172">
        <v>2</v>
      </c>
      <c r="F14" s="172">
        <v>2</v>
      </c>
      <c r="G14" s="172">
        <v>3</v>
      </c>
      <c r="H14" s="172">
        <v>4</v>
      </c>
      <c r="I14" s="172">
        <v>4</v>
      </c>
      <c r="J14" s="172">
        <v>5</v>
      </c>
      <c r="K14" s="172">
        <v>5</v>
      </c>
      <c r="L14" s="172">
        <v>5</v>
      </c>
      <c r="M14" s="172">
        <v>5</v>
      </c>
      <c r="N14" s="172">
        <v>5</v>
      </c>
    </row>
    <row r="15" spans="1:17" ht="27" customHeight="1" x14ac:dyDescent="0.15">
      <c r="A15" s="174"/>
      <c r="B15" s="172">
        <v>31</v>
      </c>
      <c r="C15" s="172">
        <v>0</v>
      </c>
      <c r="D15" s="172">
        <v>0</v>
      </c>
      <c r="E15" s="172">
        <v>1</v>
      </c>
      <c r="F15" s="172">
        <v>0</v>
      </c>
      <c r="G15" s="172">
        <v>1</v>
      </c>
      <c r="H15" s="172">
        <v>0</v>
      </c>
      <c r="I15" s="172">
        <v>4</v>
      </c>
      <c r="J15" s="172">
        <v>1</v>
      </c>
      <c r="K15" s="172">
        <v>5</v>
      </c>
      <c r="L15" s="172">
        <v>3</v>
      </c>
      <c r="M15" s="172">
        <v>5</v>
      </c>
      <c r="N15" s="172">
        <v>3</v>
      </c>
    </row>
    <row r="16" spans="1:17" ht="27.75" customHeight="1" x14ac:dyDescent="0.15">
      <c r="A16" s="174" t="s">
        <v>455</v>
      </c>
      <c r="B16" s="176">
        <v>35</v>
      </c>
      <c r="C16" s="172">
        <v>0</v>
      </c>
      <c r="D16" s="172">
        <v>0</v>
      </c>
      <c r="E16" s="172">
        <v>1</v>
      </c>
      <c r="F16" s="172">
        <v>0</v>
      </c>
      <c r="G16" s="172">
        <v>2</v>
      </c>
      <c r="H16" s="172">
        <v>1</v>
      </c>
      <c r="I16" s="172">
        <v>4</v>
      </c>
      <c r="J16" s="172">
        <v>1</v>
      </c>
      <c r="K16" s="172">
        <v>5</v>
      </c>
      <c r="L16" s="172">
        <v>2</v>
      </c>
      <c r="M16" s="172">
        <v>5</v>
      </c>
      <c r="N16" s="172">
        <v>4</v>
      </c>
    </row>
    <row r="17" spans="1:14" ht="28.5" customHeight="1" x14ac:dyDescent="0.15">
      <c r="A17" s="174"/>
      <c r="B17" s="175">
        <v>42</v>
      </c>
      <c r="C17" s="172">
        <v>0</v>
      </c>
      <c r="D17" s="172">
        <v>1</v>
      </c>
      <c r="E17" s="172">
        <v>0</v>
      </c>
      <c r="F17" s="172">
        <v>3</v>
      </c>
      <c r="G17" s="172">
        <v>1</v>
      </c>
      <c r="H17" s="172">
        <v>4</v>
      </c>
      <c r="I17" s="172">
        <v>3</v>
      </c>
      <c r="J17" s="172">
        <v>5</v>
      </c>
      <c r="K17" s="172">
        <v>4</v>
      </c>
      <c r="L17" s="172">
        <v>5</v>
      </c>
      <c r="M17" s="172">
        <v>5</v>
      </c>
      <c r="N17" s="172">
        <v>5</v>
      </c>
    </row>
    <row r="18" spans="1:14" ht="30.75" customHeight="1" x14ac:dyDescent="0.15">
      <c r="A18" s="174"/>
      <c r="B18" s="172">
        <v>41</v>
      </c>
      <c r="C18" s="172">
        <v>0</v>
      </c>
      <c r="D18" s="172">
        <v>0</v>
      </c>
      <c r="E18" s="172">
        <v>0</v>
      </c>
      <c r="F18" s="172">
        <v>0</v>
      </c>
      <c r="G18" s="172">
        <v>1</v>
      </c>
      <c r="H18" s="172">
        <v>1</v>
      </c>
      <c r="I18" s="172">
        <v>3</v>
      </c>
      <c r="J18" s="172">
        <v>1</v>
      </c>
      <c r="K18" s="172">
        <v>5</v>
      </c>
      <c r="L18" s="172">
        <v>2</v>
      </c>
      <c r="M18" s="172">
        <v>5</v>
      </c>
      <c r="N18" s="172">
        <v>3</v>
      </c>
    </row>
    <row r="19" spans="1:14" ht="28.5" customHeight="1" x14ac:dyDescent="0.15">
      <c r="A19" s="174"/>
      <c r="B19" s="172">
        <v>34</v>
      </c>
      <c r="C19" s="172">
        <v>0</v>
      </c>
      <c r="D19" s="172">
        <v>0</v>
      </c>
      <c r="E19" s="172">
        <v>0</v>
      </c>
      <c r="F19" s="172">
        <v>0</v>
      </c>
      <c r="G19" s="172">
        <v>1</v>
      </c>
      <c r="H19" s="172">
        <v>1</v>
      </c>
      <c r="I19" s="172">
        <v>3</v>
      </c>
      <c r="J19" s="172">
        <v>1</v>
      </c>
      <c r="K19" s="172">
        <v>4</v>
      </c>
      <c r="L19" s="172">
        <v>2</v>
      </c>
      <c r="M19" s="172">
        <v>0</v>
      </c>
      <c r="N19" s="172">
        <v>3</v>
      </c>
    </row>
    <row r="20" spans="1:14" ht="27.75" customHeight="1" x14ac:dyDescent="0.15">
      <c r="A20" s="174"/>
      <c r="B20" s="175">
        <v>36</v>
      </c>
      <c r="C20" s="172">
        <v>0</v>
      </c>
      <c r="D20" s="172">
        <v>1</v>
      </c>
      <c r="E20" s="172">
        <v>1</v>
      </c>
      <c r="F20" s="172">
        <v>3</v>
      </c>
      <c r="G20" s="172">
        <v>2</v>
      </c>
      <c r="H20" s="172">
        <v>5</v>
      </c>
      <c r="I20" s="172">
        <v>5</v>
      </c>
      <c r="J20" s="172">
        <v>5</v>
      </c>
      <c r="K20" s="172">
        <v>5</v>
      </c>
      <c r="L20" s="172">
        <v>5</v>
      </c>
      <c r="M20" s="172">
        <v>5</v>
      </c>
      <c r="N20" s="172">
        <v>5</v>
      </c>
    </row>
    <row r="21" spans="1:14" ht="27" customHeight="1" x14ac:dyDescent="0.15">
      <c r="A21" s="174"/>
      <c r="B21" s="177">
        <v>33</v>
      </c>
      <c r="C21" s="177">
        <v>0</v>
      </c>
      <c r="D21" s="177">
        <v>0</v>
      </c>
      <c r="E21" s="177">
        <v>1</v>
      </c>
      <c r="F21" s="177">
        <v>0</v>
      </c>
      <c r="G21" s="177">
        <v>2</v>
      </c>
      <c r="H21" s="177">
        <v>1</v>
      </c>
      <c r="I21" s="177">
        <v>3</v>
      </c>
      <c r="J21" s="177">
        <v>0</v>
      </c>
      <c r="K21" s="177">
        <v>5</v>
      </c>
      <c r="L21" s="177">
        <v>3</v>
      </c>
      <c r="M21" s="177">
        <v>5</v>
      </c>
      <c r="N21" s="177">
        <v>4</v>
      </c>
    </row>
    <row r="22" spans="1:14" ht="27" customHeight="1" x14ac:dyDescent="0.15">
      <c r="A22" s="178" t="s">
        <v>456</v>
      </c>
      <c r="B22" s="172">
        <v>9</v>
      </c>
      <c r="C22" s="172">
        <v>0</v>
      </c>
      <c r="D22" s="172">
        <v>0</v>
      </c>
      <c r="E22" s="172">
        <v>1</v>
      </c>
      <c r="F22" s="172">
        <v>0</v>
      </c>
      <c r="G22" s="172">
        <v>3</v>
      </c>
      <c r="H22" s="172">
        <v>2</v>
      </c>
      <c r="I22" s="172">
        <v>4</v>
      </c>
      <c r="J22" s="172">
        <v>3</v>
      </c>
      <c r="K22" s="172">
        <v>4</v>
      </c>
      <c r="L22" s="172">
        <v>2</v>
      </c>
      <c r="M22" s="172">
        <v>5</v>
      </c>
      <c r="N22" s="172">
        <v>4</v>
      </c>
    </row>
    <row r="23" spans="1:14" ht="27" customHeight="1" x14ac:dyDescent="0.15">
      <c r="A23" s="178"/>
      <c r="B23" s="172">
        <v>10</v>
      </c>
      <c r="C23" s="172">
        <v>1</v>
      </c>
      <c r="D23" s="172">
        <v>0</v>
      </c>
      <c r="E23" s="172">
        <v>1</v>
      </c>
      <c r="F23" s="172">
        <v>0</v>
      </c>
      <c r="G23" s="172">
        <v>3</v>
      </c>
      <c r="H23" s="172">
        <v>2</v>
      </c>
      <c r="I23" s="172">
        <v>3</v>
      </c>
      <c r="J23" s="172">
        <v>2</v>
      </c>
      <c r="K23" s="172">
        <v>3</v>
      </c>
      <c r="L23" s="172">
        <v>3</v>
      </c>
      <c r="M23" s="172">
        <v>5</v>
      </c>
      <c r="N23" s="172">
        <v>5</v>
      </c>
    </row>
    <row r="24" spans="1:14" ht="27" customHeight="1" x14ac:dyDescent="0.15">
      <c r="A24" s="178"/>
      <c r="B24" s="175">
        <v>11</v>
      </c>
      <c r="C24" s="172">
        <v>0</v>
      </c>
      <c r="D24" s="172">
        <v>1</v>
      </c>
      <c r="E24" s="172">
        <v>0</v>
      </c>
      <c r="F24" s="172">
        <v>2</v>
      </c>
      <c r="G24" s="172">
        <v>2</v>
      </c>
      <c r="H24" s="172">
        <v>3</v>
      </c>
      <c r="I24" s="172">
        <v>4</v>
      </c>
      <c r="J24" s="172">
        <v>4</v>
      </c>
      <c r="K24" s="172">
        <v>5</v>
      </c>
      <c r="L24" s="172">
        <v>5</v>
      </c>
      <c r="M24" s="172">
        <v>5</v>
      </c>
      <c r="N24" s="172">
        <v>5</v>
      </c>
    </row>
    <row r="25" spans="1:14" ht="27.75" customHeight="1" x14ac:dyDescent="0.15">
      <c r="A25" s="178"/>
      <c r="B25" s="175">
        <v>13</v>
      </c>
      <c r="C25" s="172">
        <v>0</v>
      </c>
      <c r="D25" s="172">
        <v>1</v>
      </c>
      <c r="E25" s="172">
        <v>0</v>
      </c>
      <c r="F25" s="172">
        <v>2</v>
      </c>
      <c r="G25" s="172">
        <v>0</v>
      </c>
      <c r="H25" s="172">
        <v>4</v>
      </c>
      <c r="I25" s="172">
        <v>1</v>
      </c>
      <c r="J25" s="172">
        <v>5</v>
      </c>
      <c r="K25" s="172">
        <v>3</v>
      </c>
      <c r="L25" s="172">
        <v>5</v>
      </c>
      <c r="M25" s="172">
        <v>5</v>
      </c>
      <c r="N25" s="172">
        <v>5</v>
      </c>
    </row>
    <row r="26" spans="1:14" ht="27.75" customHeight="1" x14ac:dyDescent="0.15">
      <c r="A26" s="178"/>
      <c r="B26" s="175">
        <v>8</v>
      </c>
      <c r="C26" s="172">
        <v>0</v>
      </c>
      <c r="D26" s="172">
        <v>1</v>
      </c>
      <c r="E26" s="172">
        <v>1</v>
      </c>
      <c r="F26" s="172">
        <v>2</v>
      </c>
      <c r="G26" s="172">
        <v>2</v>
      </c>
      <c r="H26" s="172">
        <v>3</v>
      </c>
      <c r="I26" s="172">
        <v>3</v>
      </c>
      <c r="J26" s="172">
        <v>4</v>
      </c>
      <c r="K26" s="172">
        <v>2</v>
      </c>
      <c r="L26" s="172">
        <v>5</v>
      </c>
      <c r="M26" s="172">
        <v>4</v>
      </c>
      <c r="N26" s="172">
        <v>4</v>
      </c>
    </row>
    <row r="27" spans="1:14" ht="27.75" customHeight="1" x14ac:dyDescent="0.15">
      <c r="A27" s="178"/>
      <c r="B27" s="172">
        <v>12</v>
      </c>
      <c r="C27" s="172">
        <v>0</v>
      </c>
      <c r="D27" s="172">
        <v>0</v>
      </c>
      <c r="E27" s="172">
        <v>2</v>
      </c>
      <c r="F27" s="172">
        <v>0</v>
      </c>
      <c r="G27" s="172">
        <v>2</v>
      </c>
      <c r="H27" s="172">
        <v>1</v>
      </c>
      <c r="I27" s="172">
        <v>3</v>
      </c>
      <c r="J27" s="172">
        <v>2</v>
      </c>
      <c r="K27" s="172">
        <v>4</v>
      </c>
      <c r="L27" s="172">
        <v>3</v>
      </c>
      <c r="M27" s="172">
        <v>5</v>
      </c>
      <c r="N27" s="172">
        <v>4</v>
      </c>
    </row>
    <row r="28" spans="1:14" ht="29.25" customHeight="1" x14ac:dyDescent="0.15">
      <c r="A28" s="178"/>
      <c r="B28" s="172">
        <v>2</v>
      </c>
      <c r="C28" s="172">
        <v>0</v>
      </c>
      <c r="D28" s="172">
        <v>1</v>
      </c>
      <c r="E28" s="172">
        <v>2</v>
      </c>
      <c r="F28" s="172">
        <v>0</v>
      </c>
      <c r="G28" s="172">
        <v>2</v>
      </c>
      <c r="H28" s="172">
        <v>1</v>
      </c>
      <c r="I28" s="172">
        <v>3</v>
      </c>
      <c r="J28" s="172">
        <v>2</v>
      </c>
      <c r="K28" s="172">
        <v>5</v>
      </c>
      <c r="L28" s="172">
        <v>2</v>
      </c>
      <c r="M28" s="172">
        <v>4</v>
      </c>
      <c r="N28" s="172">
        <v>3</v>
      </c>
    </row>
    <row r="29" spans="1:14" ht="27" customHeight="1" x14ac:dyDescent="0.15">
      <c r="A29" s="178"/>
      <c r="B29" s="172">
        <v>1</v>
      </c>
      <c r="C29" s="172">
        <v>1</v>
      </c>
      <c r="D29" s="172">
        <v>0</v>
      </c>
      <c r="E29" s="172">
        <v>1</v>
      </c>
      <c r="F29" s="172">
        <v>1</v>
      </c>
      <c r="G29" s="172">
        <v>3</v>
      </c>
      <c r="H29" s="172">
        <v>1</v>
      </c>
      <c r="I29" s="172">
        <v>2</v>
      </c>
      <c r="J29" s="172">
        <v>2</v>
      </c>
      <c r="K29" s="172">
        <v>5</v>
      </c>
      <c r="L29" s="172">
        <v>2</v>
      </c>
      <c r="M29" s="172">
        <v>5</v>
      </c>
      <c r="N29" s="172">
        <v>4</v>
      </c>
    </row>
    <row r="30" spans="1:14" ht="27" customHeight="1" x14ac:dyDescent="0.15">
      <c r="A30" s="178"/>
      <c r="B30" s="175">
        <v>4</v>
      </c>
      <c r="C30" s="172">
        <v>0</v>
      </c>
      <c r="D30" s="172">
        <v>2</v>
      </c>
      <c r="E30" s="172">
        <v>0</v>
      </c>
      <c r="F30" s="172">
        <v>2</v>
      </c>
      <c r="G30" s="172">
        <v>2</v>
      </c>
      <c r="H30" s="172">
        <v>3</v>
      </c>
      <c r="I30" s="172">
        <v>3</v>
      </c>
      <c r="J30" s="172">
        <v>5</v>
      </c>
      <c r="K30" s="172">
        <v>3</v>
      </c>
      <c r="L30" s="172">
        <v>5</v>
      </c>
      <c r="M30" s="172">
        <v>4</v>
      </c>
      <c r="N30" s="172">
        <v>5</v>
      </c>
    </row>
    <row r="31" spans="1:14" ht="26.25" customHeight="1" x14ac:dyDescent="0.15">
      <c r="A31" s="178"/>
      <c r="B31" s="172">
        <v>3</v>
      </c>
      <c r="C31" s="172">
        <v>0</v>
      </c>
      <c r="D31" s="172">
        <v>0</v>
      </c>
      <c r="E31" s="172">
        <v>1</v>
      </c>
      <c r="F31" s="172">
        <v>0</v>
      </c>
      <c r="G31" s="172">
        <v>3</v>
      </c>
      <c r="H31" s="172">
        <v>0</v>
      </c>
      <c r="I31" s="172">
        <v>3</v>
      </c>
      <c r="J31" s="172">
        <v>3</v>
      </c>
      <c r="K31" s="172">
        <v>5</v>
      </c>
      <c r="L31" s="172">
        <v>4</v>
      </c>
      <c r="M31" s="172">
        <v>5</v>
      </c>
      <c r="N31" s="172">
        <v>4</v>
      </c>
    </row>
    <row r="32" spans="1:14" ht="27" customHeight="1" x14ac:dyDescent="0.15">
      <c r="A32" s="178"/>
      <c r="B32" s="172">
        <v>7</v>
      </c>
      <c r="C32" s="172">
        <v>1</v>
      </c>
      <c r="D32" s="172">
        <v>0</v>
      </c>
      <c r="E32" s="172">
        <v>1</v>
      </c>
      <c r="F32" s="172">
        <v>1</v>
      </c>
      <c r="G32" s="172">
        <v>0</v>
      </c>
      <c r="H32" s="172">
        <v>1</v>
      </c>
      <c r="I32" s="172">
        <v>3</v>
      </c>
      <c r="J32" s="172">
        <v>2</v>
      </c>
      <c r="K32" s="172">
        <v>4</v>
      </c>
      <c r="L32" s="172">
        <v>3</v>
      </c>
      <c r="M32" s="172">
        <v>5</v>
      </c>
      <c r="N32" s="172">
        <v>4</v>
      </c>
    </row>
    <row r="33" spans="1:14" ht="25.5" customHeight="1" x14ac:dyDescent="0.15">
      <c r="A33" s="178"/>
      <c r="B33" s="175">
        <v>5</v>
      </c>
      <c r="C33" s="172">
        <v>1</v>
      </c>
      <c r="D33" s="172">
        <v>2</v>
      </c>
      <c r="E33" s="172">
        <v>1</v>
      </c>
      <c r="F33" s="172">
        <v>2</v>
      </c>
      <c r="G33" s="172">
        <v>1</v>
      </c>
      <c r="H33" s="172">
        <v>3</v>
      </c>
      <c r="I33" s="172">
        <v>2</v>
      </c>
      <c r="J33" s="172">
        <v>4</v>
      </c>
      <c r="K33" s="172">
        <v>5</v>
      </c>
      <c r="L33" s="172">
        <v>5</v>
      </c>
      <c r="M33" s="172">
        <v>5</v>
      </c>
      <c r="N33" s="172">
        <v>5</v>
      </c>
    </row>
  </sheetData>
  <mergeCells count="10">
    <mergeCell ref="A4:A15"/>
    <mergeCell ref="A16:A21"/>
    <mergeCell ref="A22:A33"/>
    <mergeCell ref="P3:Q3"/>
    <mergeCell ref="C3:D3"/>
    <mergeCell ref="E3:F3"/>
    <mergeCell ref="G3:H3"/>
    <mergeCell ref="I3:J3"/>
    <mergeCell ref="K3:L3"/>
    <mergeCell ref="M3:N3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52"/>
  <sheetViews>
    <sheetView topLeftCell="BQ28" workbookViewId="0">
      <selection activeCell="CY42" sqref="CY42:CY51"/>
    </sheetView>
  </sheetViews>
  <sheetFormatPr defaultRowHeight="14.25" x14ac:dyDescent="0.2"/>
  <cols>
    <col min="1" max="1" width="5.875" style="180" customWidth="1"/>
    <col min="2" max="2" width="9.625" style="180" customWidth="1"/>
    <col min="3" max="3" width="21.5" style="180" customWidth="1"/>
    <col min="4" max="4" width="7" style="9" customWidth="1"/>
    <col min="5" max="5" width="6.125" style="180" customWidth="1"/>
    <col min="6" max="6" width="7.5" style="180" customWidth="1"/>
    <col min="7" max="7" width="7" style="180" customWidth="1"/>
    <col min="8" max="8" width="4.25" style="180" customWidth="1"/>
    <col min="9" max="9" width="4.375" style="180" customWidth="1"/>
    <col min="10" max="10" width="6.625" style="180" customWidth="1"/>
    <col min="11" max="11" width="7.875" style="180" customWidth="1"/>
    <col min="12" max="12" width="4.5" style="180" customWidth="1"/>
    <col min="13" max="13" width="6.875" style="180" customWidth="1"/>
    <col min="14" max="14" width="6.375" style="180" customWidth="1"/>
    <col min="15" max="15" width="9" style="180" customWidth="1"/>
    <col min="16" max="16" width="7.75" style="180" customWidth="1"/>
    <col min="17" max="17" width="6" style="180" customWidth="1"/>
    <col min="18" max="18" width="5.875" style="180" customWidth="1"/>
    <col min="19" max="19" width="4.5" style="180" customWidth="1"/>
    <col min="20" max="20" width="4" style="180" customWidth="1"/>
    <col min="21" max="21" width="5.5" style="180" customWidth="1"/>
    <col min="22" max="22" width="5.875" style="180" customWidth="1"/>
    <col min="23" max="23" width="4.125" style="180" customWidth="1"/>
    <col min="24" max="24" width="6.75" style="180" customWidth="1"/>
    <col min="25" max="25" width="7" style="180" customWidth="1"/>
    <col min="26" max="26" width="9" style="180"/>
    <col min="27" max="27" width="7.75" style="180" customWidth="1"/>
    <col min="28" max="28" width="6" style="180" customWidth="1"/>
    <col min="29" max="29" width="5.875" style="180" customWidth="1"/>
    <col min="30" max="30" width="4.5" style="180" customWidth="1"/>
    <col min="31" max="31" width="4" style="180" customWidth="1"/>
    <col min="32" max="32" width="5.5" style="180" customWidth="1"/>
    <col min="33" max="33" width="5.875" style="180" customWidth="1"/>
    <col min="34" max="34" width="4.125" style="180" customWidth="1"/>
    <col min="35" max="35" width="6.75" style="180" customWidth="1"/>
    <col min="36" max="36" width="7" style="180" customWidth="1"/>
    <col min="37" max="37" width="9" style="180"/>
    <col min="38" max="38" width="7.75" style="180" customWidth="1"/>
    <col min="39" max="39" width="6" style="180" customWidth="1"/>
    <col min="40" max="40" width="5.875" style="180" customWidth="1"/>
    <col min="41" max="41" width="4.5" style="180" customWidth="1"/>
    <col min="42" max="42" width="4" style="180" customWidth="1"/>
    <col min="43" max="43" width="5.5" style="180" customWidth="1"/>
    <col min="44" max="44" width="5.875" style="180" customWidth="1"/>
    <col min="45" max="45" width="5.25" style="180" customWidth="1"/>
    <col min="46" max="46" width="6.75" style="180" customWidth="1"/>
    <col min="47" max="47" width="7" style="180" customWidth="1"/>
    <col min="48" max="48" width="11.875" style="180" customWidth="1"/>
    <col min="49" max="49" width="9" style="180"/>
    <col min="50" max="50" width="7.75" style="180" customWidth="1"/>
    <col min="51" max="51" width="6" style="180" customWidth="1"/>
    <col min="52" max="52" width="5.875" style="180" customWidth="1"/>
    <col min="53" max="53" width="4.5" style="180" customWidth="1"/>
    <col min="54" max="54" width="4" style="180" customWidth="1"/>
    <col min="55" max="55" width="5.5" style="180" customWidth="1"/>
    <col min="56" max="56" width="5.875" style="180" customWidth="1"/>
    <col min="57" max="57" width="4.125" style="180" customWidth="1"/>
    <col min="58" max="58" width="6.75" style="180" customWidth="1"/>
    <col min="59" max="59" width="7" style="180" customWidth="1"/>
    <col min="60" max="60" width="9" style="180"/>
    <col min="61" max="61" width="7.75" style="180" customWidth="1"/>
    <col min="62" max="62" width="6" style="180" customWidth="1"/>
    <col min="63" max="63" width="5.875" style="180" customWidth="1"/>
    <col min="64" max="64" width="4.5" style="180" customWidth="1"/>
    <col min="65" max="65" width="4" style="180" customWidth="1"/>
    <col min="66" max="66" width="5.5" style="180" customWidth="1"/>
    <col min="67" max="67" width="5.875" style="180" customWidth="1"/>
    <col min="68" max="68" width="4.125" style="180" customWidth="1"/>
    <col min="69" max="69" width="6.875" style="180" customWidth="1"/>
    <col min="70" max="70" width="7" style="180" customWidth="1"/>
    <col min="71" max="72" width="9" style="180"/>
    <col min="73" max="73" width="7.75" style="180" customWidth="1"/>
    <col min="74" max="74" width="6" style="180" customWidth="1"/>
    <col min="75" max="75" width="5.875" style="180" customWidth="1"/>
    <col min="76" max="76" width="4.5" style="180" customWidth="1"/>
    <col min="77" max="77" width="4" style="180" customWidth="1"/>
    <col min="78" max="78" width="5.5" style="180" customWidth="1"/>
    <col min="79" max="79" width="5.875" style="180" customWidth="1"/>
    <col min="80" max="80" width="5.125" style="180" customWidth="1"/>
    <col min="81" max="81" width="6.875" style="180" customWidth="1"/>
    <col min="82" max="82" width="7" style="180" customWidth="1"/>
    <col min="83" max="83" width="9" style="180"/>
    <col min="84" max="84" width="7.75" style="180" customWidth="1"/>
    <col min="85" max="85" width="6" style="180" customWidth="1"/>
    <col min="86" max="86" width="5.875" style="180" customWidth="1"/>
    <col min="87" max="87" width="4.5" style="180" customWidth="1"/>
    <col min="88" max="88" width="4" style="180" customWidth="1"/>
    <col min="89" max="89" width="5.5" style="180" customWidth="1"/>
    <col min="90" max="90" width="5.875" style="180" customWidth="1"/>
    <col min="91" max="91" width="5.125" style="180" customWidth="1"/>
    <col min="92" max="93" width="7.5" style="180" customWidth="1"/>
    <col min="94" max="94" width="9" style="180"/>
    <col min="95" max="95" width="7.75" style="180" customWidth="1"/>
    <col min="96" max="96" width="6" style="180" customWidth="1"/>
    <col min="97" max="97" width="5.875" style="180" customWidth="1"/>
    <col min="98" max="98" width="4.5" style="180" customWidth="1"/>
    <col min="99" max="99" width="4" style="180" customWidth="1"/>
    <col min="100" max="100" width="5.5" style="180" customWidth="1"/>
    <col min="101" max="101" width="5.875" style="180" customWidth="1"/>
    <col min="102" max="102" width="5.125" style="180" customWidth="1"/>
    <col min="103" max="104" width="7.5" style="180" customWidth="1"/>
    <col min="105" max="16384" width="9" style="180"/>
  </cols>
  <sheetData>
    <row r="1" spans="1:104" x14ac:dyDescent="0.2">
      <c r="D1" s="181">
        <v>181115</v>
      </c>
      <c r="F1" s="182" t="s">
        <v>459</v>
      </c>
      <c r="P1" s="181">
        <v>181115</v>
      </c>
      <c r="Q1" s="182" t="s">
        <v>459</v>
      </c>
      <c r="AA1" s="181">
        <v>181116</v>
      </c>
      <c r="AB1" s="182" t="s">
        <v>459</v>
      </c>
      <c r="AL1" s="181">
        <v>181122</v>
      </c>
      <c r="AM1" s="182" t="s">
        <v>460</v>
      </c>
      <c r="AX1" s="181">
        <v>181129</v>
      </c>
      <c r="AY1" s="182" t="s">
        <v>461</v>
      </c>
      <c r="BI1" s="181">
        <v>181206</v>
      </c>
      <c r="BJ1" s="182" t="s">
        <v>459</v>
      </c>
      <c r="BU1" s="181">
        <v>181213</v>
      </c>
      <c r="BV1" s="182" t="s">
        <v>459</v>
      </c>
      <c r="CF1" s="181">
        <v>190103</v>
      </c>
      <c r="CG1" s="182" t="s">
        <v>459</v>
      </c>
      <c r="CQ1" s="181">
        <v>190110</v>
      </c>
      <c r="CR1" s="182" t="s">
        <v>459</v>
      </c>
    </row>
    <row r="2" spans="1:104" ht="15" x14ac:dyDescent="0.25">
      <c r="D2" s="183" t="s">
        <v>463</v>
      </c>
      <c r="E2" s="181"/>
      <c r="F2" s="182"/>
      <c r="P2" s="181"/>
      <c r="Q2" s="182"/>
      <c r="AA2" s="181"/>
      <c r="AB2" s="182"/>
      <c r="AL2" s="181"/>
      <c r="AM2" s="182"/>
      <c r="AX2" s="181"/>
      <c r="AY2" s="182"/>
      <c r="BI2" s="181"/>
      <c r="BJ2" s="182"/>
      <c r="BU2" s="181"/>
      <c r="BV2" s="182"/>
      <c r="CF2" s="181"/>
      <c r="CG2" s="182"/>
      <c r="CQ2" s="181"/>
      <c r="CR2" s="182"/>
    </row>
    <row r="3" spans="1:104" ht="15.75" thickBot="1" x14ac:dyDescent="0.3">
      <c r="D3" s="184" t="s">
        <v>465</v>
      </c>
      <c r="F3" s="185" t="s">
        <v>466</v>
      </c>
      <c r="H3" s="180" t="s">
        <v>468</v>
      </c>
      <c r="M3" s="180" t="s">
        <v>470</v>
      </c>
      <c r="N3" s="180" t="s">
        <v>469</v>
      </c>
      <c r="P3" s="186" t="s">
        <v>471</v>
      </c>
      <c r="Q3" s="185" t="s">
        <v>472</v>
      </c>
      <c r="S3" s="180" t="s">
        <v>473</v>
      </c>
      <c r="X3" s="180" t="s">
        <v>474</v>
      </c>
      <c r="Y3" s="180" t="s">
        <v>469</v>
      </c>
      <c r="AA3" s="187" t="s">
        <v>475</v>
      </c>
      <c r="AB3" s="185" t="s">
        <v>466</v>
      </c>
      <c r="AD3" s="180" t="s">
        <v>476</v>
      </c>
      <c r="AI3" s="180" t="s">
        <v>474</v>
      </c>
      <c r="AJ3" s="180" t="s">
        <v>477</v>
      </c>
      <c r="AL3" s="186" t="s">
        <v>478</v>
      </c>
      <c r="AM3" s="185" t="s">
        <v>479</v>
      </c>
      <c r="AO3" s="180" t="s">
        <v>473</v>
      </c>
      <c r="AT3" s="180" t="s">
        <v>469</v>
      </c>
      <c r="AU3" s="180" t="s">
        <v>477</v>
      </c>
      <c r="AX3" s="184" t="s">
        <v>480</v>
      </c>
      <c r="AY3" s="185" t="s">
        <v>479</v>
      </c>
      <c r="BA3" s="180" t="s">
        <v>468</v>
      </c>
      <c r="BF3" s="180" t="s">
        <v>474</v>
      </c>
      <c r="BG3" s="180" t="s">
        <v>474</v>
      </c>
      <c r="BI3" s="186" t="s">
        <v>481</v>
      </c>
      <c r="BJ3" s="185" t="s">
        <v>472</v>
      </c>
      <c r="BL3" s="180" t="s">
        <v>467</v>
      </c>
      <c r="BQ3" s="180" t="s">
        <v>482</v>
      </c>
      <c r="BR3" s="180" t="s">
        <v>474</v>
      </c>
      <c r="BU3" s="184" t="s">
        <v>483</v>
      </c>
      <c r="BV3" s="185" t="s">
        <v>484</v>
      </c>
      <c r="BX3" s="180" t="s">
        <v>467</v>
      </c>
      <c r="CC3" s="180" t="s">
        <v>482</v>
      </c>
      <c r="CD3" s="180" t="s">
        <v>477</v>
      </c>
      <c r="CF3" s="186" t="s">
        <v>485</v>
      </c>
      <c r="CG3" s="185" t="s">
        <v>484</v>
      </c>
      <c r="CI3" s="180" t="s">
        <v>473</v>
      </c>
      <c r="CN3" s="180" t="s">
        <v>474</v>
      </c>
      <c r="CO3" s="180" t="s">
        <v>469</v>
      </c>
      <c r="CQ3" s="187" t="s">
        <v>486</v>
      </c>
      <c r="CR3" s="185" t="s">
        <v>472</v>
      </c>
      <c r="CT3" s="180" t="s">
        <v>473</v>
      </c>
      <c r="CY3" s="180" t="s">
        <v>474</v>
      </c>
      <c r="CZ3" s="180" t="s">
        <v>482</v>
      </c>
    </row>
    <row r="4" spans="1:104" ht="15" thickBot="1" x14ac:dyDescent="0.25">
      <c r="A4" s="188" t="s">
        <v>487</v>
      </c>
      <c r="B4" s="188" t="s">
        <v>489</v>
      </c>
      <c r="C4" s="189" t="s">
        <v>491</v>
      </c>
      <c r="D4" s="190" t="s">
        <v>493</v>
      </c>
      <c r="E4" s="191"/>
      <c r="F4" s="192" t="s">
        <v>495</v>
      </c>
      <c r="G4" s="193"/>
      <c r="H4" s="194"/>
      <c r="I4" s="195"/>
      <c r="J4" s="196" t="s">
        <v>496</v>
      </c>
      <c r="K4" s="197"/>
      <c r="L4" s="198"/>
      <c r="M4" s="199" t="s">
        <v>498</v>
      </c>
      <c r="N4" s="200" t="s">
        <v>500</v>
      </c>
      <c r="P4" s="191"/>
      <c r="Q4" s="192" t="s">
        <v>501</v>
      </c>
      <c r="R4" s="193"/>
      <c r="S4" s="194"/>
      <c r="T4" s="195"/>
      <c r="U4" s="196" t="s">
        <v>496</v>
      </c>
      <c r="V4" s="197"/>
      <c r="W4" s="198"/>
      <c r="X4" s="199" t="s">
        <v>502</v>
      </c>
      <c r="Y4" s="200" t="s">
        <v>503</v>
      </c>
      <c r="AA4" s="191"/>
      <c r="AB4" s="192" t="s">
        <v>504</v>
      </c>
      <c r="AC4" s="193"/>
      <c r="AD4" s="194"/>
      <c r="AE4" s="195"/>
      <c r="AF4" s="196" t="s">
        <v>505</v>
      </c>
      <c r="AG4" s="197"/>
      <c r="AH4" s="198"/>
      <c r="AI4" s="199" t="s">
        <v>506</v>
      </c>
      <c r="AJ4" s="200" t="s">
        <v>499</v>
      </c>
      <c r="AL4" s="191"/>
      <c r="AM4" s="192" t="s">
        <v>495</v>
      </c>
      <c r="AN4" s="193"/>
      <c r="AO4" s="194"/>
      <c r="AP4" s="195"/>
      <c r="AQ4" s="196" t="s">
        <v>507</v>
      </c>
      <c r="AR4" s="197"/>
      <c r="AS4" s="198"/>
      <c r="AT4" s="199" t="s">
        <v>502</v>
      </c>
      <c r="AU4" s="200" t="s">
        <v>508</v>
      </c>
      <c r="AX4" s="191"/>
      <c r="AY4" s="192" t="s">
        <v>494</v>
      </c>
      <c r="AZ4" s="193"/>
      <c r="BA4" s="194"/>
      <c r="BB4" s="195"/>
      <c r="BC4" s="196" t="s">
        <v>505</v>
      </c>
      <c r="BD4" s="197"/>
      <c r="BE4" s="198"/>
      <c r="BF4" s="199" t="s">
        <v>497</v>
      </c>
      <c r="BG4" s="200" t="s">
        <v>503</v>
      </c>
      <c r="BI4" s="191"/>
      <c r="BJ4" s="192" t="s">
        <v>495</v>
      </c>
      <c r="BK4" s="193"/>
      <c r="BL4" s="194"/>
      <c r="BM4" s="195"/>
      <c r="BN4" s="196" t="s">
        <v>509</v>
      </c>
      <c r="BO4" s="197"/>
      <c r="BP4" s="198"/>
      <c r="BQ4" s="199" t="s">
        <v>506</v>
      </c>
      <c r="BR4" s="200" t="s">
        <v>503</v>
      </c>
      <c r="BU4" s="191"/>
      <c r="BV4" s="192" t="s">
        <v>501</v>
      </c>
      <c r="BW4" s="193"/>
      <c r="BX4" s="194"/>
      <c r="BY4" s="195"/>
      <c r="BZ4" s="196" t="s">
        <v>496</v>
      </c>
      <c r="CA4" s="197"/>
      <c r="CB4" s="198"/>
      <c r="CC4" s="199" t="s">
        <v>506</v>
      </c>
      <c r="CD4" s="200" t="s">
        <v>510</v>
      </c>
      <c r="CF4" s="191"/>
      <c r="CG4" s="192" t="s">
        <v>511</v>
      </c>
      <c r="CH4" s="193"/>
      <c r="CI4" s="194"/>
      <c r="CJ4" s="195"/>
      <c r="CK4" s="196" t="s">
        <v>507</v>
      </c>
      <c r="CL4" s="197"/>
      <c r="CM4" s="198"/>
      <c r="CN4" s="199" t="s">
        <v>498</v>
      </c>
      <c r="CO4" s="200" t="s">
        <v>510</v>
      </c>
      <c r="CQ4" s="191"/>
      <c r="CR4" s="192" t="s">
        <v>494</v>
      </c>
      <c r="CS4" s="193"/>
      <c r="CT4" s="194"/>
      <c r="CU4" s="195"/>
      <c r="CV4" s="196" t="s">
        <v>496</v>
      </c>
      <c r="CW4" s="197"/>
      <c r="CX4" s="198"/>
      <c r="CY4" s="199" t="s">
        <v>506</v>
      </c>
      <c r="CZ4" s="200" t="s">
        <v>499</v>
      </c>
    </row>
    <row r="5" spans="1:104" ht="16.5" x14ac:dyDescent="0.2">
      <c r="A5" s="188" t="s">
        <v>513</v>
      </c>
      <c r="B5" s="188">
        <v>20180920</v>
      </c>
      <c r="C5" s="188" t="s">
        <v>514</v>
      </c>
      <c r="D5" s="201">
        <v>19</v>
      </c>
      <c r="E5" s="202">
        <v>1</v>
      </c>
      <c r="F5" s="188">
        <v>10.9</v>
      </c>
      <c r="G5" s="203">
        <v>14.2</v>
      </c>
      <c r="H5" s="204"/>
      <c r="I5" s="202">
        <v>1</v>
      </c>
      <c r="J5" s="188">
        <v>10.8</v>
      </c>
      <c r="K5" s="203">
        <v>16.7</v>
      </c>
      <c r="L5" s="203"/>
      <c r="M5" s="205">
        <f>AVERAGE(F5:H5)</f>
        <v>12.55</v>
      </c>
      <c r="N5" s="206">
        <f>AVERAGE(J5:L5)</f>
        <v>13.75</v>
      </c>
      <c r="P5" s="202">
        <v>1</v>
      </c>
      <c r="Q5" s="188">
        <v>8.6</v>
      </c>
      <c r="R5" s="203">
        <v>6.3</v>
      </c>
      <c r="S5" s="204"/>
      <c r="T5" s="202">
        <v>1</v>
      </c>
      <c r="U5" s="188">
        <v>2.1</v>
      </c>
      <c r="V5" s="203">
        <v>1.5</v>
      </c>
      <c r="W5" s="203"/>
      <c r="X5" s="205">
        <f>AVERAGE(Q5:S5)</f>
        <v>7.4499999999999993</v>
      </c>
      <c r="Y5" s="206">
        <f>AVERAGE(U5:W5)</f>
        <v>1.8</v>
      </c>
      <c r="AA5" s="202">
        <v>1</v>
      </c>
      <c r="AB5" s="188">
        <v>8.1999999999999993</v>
      </c>
      <c r="AC5" s="203">
        <v>8.6</v>
      </c>
      <c r="AD5" s="204"/>
      <c r="AE5" s="202">
        <v>1</v>
      </c>
      <c r="AF5" s="188">
        <v>2.6</v>
      </c>
      <c r="AG5" s="203">
        <v>1.1000000000000001</v>
      </c>
      <c r="AH5" s="203"/>
      <c r="AI5" s="205">
        <f>AVERAGE(AB5:AD5)</f>
        <v>8.3999999999999986</v>
      </c>
      <c r="AJ5" s="206">
        <f>AVERAGE(AF5:AH5)</f>
        <v>1.85</v>
      </c>
      <c r="AL5" s="202">
        <v>1</v>
      </c>
      <c r="AM5" s="188">
        <v>15.6</v>
      </c>
      <c r="AN5" s="203">
        <v>5.7</v>
      </c>
      <c r="AO5" s="204"/>
      <c r="AP5" s="202">
        <v>1</v>
      </c>
      <c r="AQ5" s="188">
        <v>4.4000000000000004</v>
      </c>
      <c r="AR5" s="203">
        <v>17.8</v>
      </c>
      <c r="AS5" s="203">
        <v>15.6</v>
      </c>
      <c r="AT5" s="205">
        <f>AVERAGE(AM5:AO5)</f>
        <v>10.65</v>
      </c>
      <c r="AU5" s="206">
        <f>AVERAGE(AQ5:AS5)</f>
        <v>12.600000000000001</v>
      </c>
      <c r="AX5" s="202">
        <v>1</v>
      </c>
      <c r="AY5" s="188">
        <v>5.6</v>
      </c>
      <c r="AZ5" s="203">
        <v>9.6999999999999993</v>
      </c>
      <c r="BA5" s="204"/>
      <c r="BB5" s="202">
        <v>1</v>
      </c>
      <c r="BC5" s="188">
        <v>1.5</v>
      </c>
      <c r="BD5" s="203">
        <v>4.0999999999999996</v>
      </c>
      <c r="BE5" s="203"/>
      <c r="BF5" s="205">
        <f>AVERAGE(AY5:BA5)</f>
        <v>7.6499999999999995</v>
      </c>
      <c r="BG5" s="206">
        <f>AVERAGE(BC5:BE5)</f>
        <v>2.8</v>
      </c>
      <c r="BI5" s="202">
        <v>1</v>
      </c>
      <c r="BJ5" s="188">
        <v>5.4</v>
      </c>
      <c r="BK5" s="203">
        <v>8.4</v>
      </c>
      <c r="BL5" s="204"/>
      <c r="BM5" s="202">
        <v>1</v>
      </c>
      <c r="BN5" s="188">
        <v>6.9</v>
      </c>
      <c r="BO5" s="203">
        <v>8.3000000000000007</v>
      </c>
      <c r="BP5" s="203"/>
      <c r="BQ5" s="205">
        <f>AVERAGE(BJ5:BL5)</f>
        <v>6.9</v>
      </c>
      <c r="BR5" s="206">
        <f>AVERAGE(BN5:BP5)</f>
        <v>7.6000000000000005</v>
      </c>
      <c r="BU5" s="202">
        <v>1</v>
      </c>
      <c r="BV5" s="188">
        <v>7.9</v>
      </c>
      <c r="BW5" s="203">
        <v>8.4</v>
      </c>
      <c r="BX5" s="204"/>
      <c r="BY5" s="202">
        <v>1</v>
      </c>
      <c r="BZ5" s="188">
        <v>10.6</v>
      </c>
      <c r="CA5" s="203">
        <v>11.3</v>
      </c>
      <c r="CB5" s="203"/>
      <c r="CC5" s="205">
        <f>AVERAGE(BV5:BX5)</f>
        <v>8.15</v>
      </c>
      <c r="CD5" s="206">
        <f>AVERAGE(BZ5:CB5)</f>
        <v>10.95</v>
      </c>
      <c r="CF5" s="202">
        <v>1</v>
      </c>
      <c r="CG5" s="188">
        <v>16.2</v>
      </c>
      <c r="CH5" s="203">
        <v>16.100000000000001</v>
      </c>
      <c r="CI5" s="204"/>
      <c r="CJ5" s="202">
        <v>1</v>
      </c>
      <c r="CK5" s="188">
        <v>7.8</v>
      </c>
      <c r="CL5" s="203">
        <v>8.1999999999999993</v>
      </c>
      <c r="CM5" s="203"/>
      <c r="CN5" s="205">
        <f>AVERAGE(CG5:CI5)</f>
        <v>16.149999999999999</v>
      </c>
      <c r="CO5" s="206">
        <f>AVERAGE(CK5:CM5)</f>
        <v>8</v>
      </c>
      <c r="CQ5" s="202">
        <v>1</v>
      </c>
      <c r="CR5" s="188">
        <v>6.8</v>
      </c>
      <c r="CS5" s="203">
        <v>8.1</v>
      </c>
      <c r="CT5" s="204"/>
      <c r="CU5" s="202">
        <v>1</v>
      </c>
      <c r="CV5" s="188">
        <v>6.1</v>
      </c>
      <c r="CW5" s="203">
        <v>6.2</v>
      </c>
      <c r="CX5" s="203"/>
      <c r="CY5" s="205">
        <f>AVERAGE(CR5:CT5)</f>
        <v>7.4499999999999993</v>
      </c>
      <c r="CZ5" s="206">
        <f>AVERAGE(CV5:CX5)</f>
        <v>6.15</v>
      </c>
    </row>
    <row r="6" spans="1:104" ht="16.5" x14ac:dyDescent="0.2">
      <c r="A6" s="188" t="s">
        <v>515</v>
      </c>
      <c r="B6" s="188">
        <v>20180822</v>
      </c>
      <c r="C6" s="207" t="s">
        <v>517</v>
      </c>
      <c r="D6" s="201">
        <v>20</v>
      </c>
      <c r="E6" s="202">
        <v>2</v>
      </c>
      <c r="F6" s="188">
        <v>6.8</v>
      </c>
      <c r="G6" s="203">
        <v>11.2</v>
      </c>
      <c r="H6" s="204"/>
      <c r="I6" s="202">
        <v>2</v>
      </c>
      <c r="J6" s="188">
        <v>8.6999999999999993</v>
      </c>
      <c r="K6" s="203">
        <v>9.1</v>
      </c>
      <c r="L6" s="203"/>
      <c r="M6" s="208">
        <f t="shared" ref="M6:M24" si="0">AVERAGE(F6:H6)</f>
        <v>9</v>
      </c>
      <c r="N6" s="209">
        <f t="shared" ref="N6:N24" si="1">AVERAGE(J6:L6)</f>
        <v>8.8999999999999986</v>
      </c>
      <c r="P6" s="202">
        <v>2</v>
      </c>
      <c r="Q6" s="188">
        <v>3.5</v>
      </c>
      <c r="R6" s="203">
        <v>4.9000000000000004</v>
      </c>
      <c r="S6" s="204"/>
      <c r="T6" s="202">
        <v>2</v>
      </c>
      <c r="U6" s="188">
        <v>1.5</v>
      </c>
      <c r="V6" s="203">
        <v>0.9</v>
      </c>
      <c r="W6" s="203"/>
      <c r="X6" s="208">
        <f t="shared" ref="X6:X24" si="2">AVERAGE(Q6:S6)</f>
        <v>4.2</v>
      </c>
      <c r="Y6" s="209">
        <f t="shared" ref="Y6:Y24" si="3">AVERAGE(U6:W6)</f>
        <v>1.2</v>
      </c>
      <c r="AA6" s="202">
        <v>2</v>
      </c>
      <c r="AB6" s="188">
        <v>11.9</v>
      </c>
      <c r="AC6" s="203">
        <v>9.3000000000000007</v>
      </c>
      <c r="AD6" s="204"/>
      <c r="AE6" s="202">
        <v>2</v>
      </c>
      <c r="AF6" s="188">
        <v>3.7</v>
      </c>
      <c r="AG6" s="203">
        <v>1.2</v>
      </c>
      <c r="AH6" s="203"/>
      <c r="AI6" s="208">
        <f t="shared" ref="AI6:AI24" si="4">AVERAGE(AB6:AD6)</f>
        <v>10.600000000000001</v>
      </c>
      <c r="AJ6" s="209">
        <f t="shared" ref="AJ6:AJ24" si="5">AVERAGE(AF6:AH6)</f>
        <v>2.4500000000000002</v>
      </c>
      <c r="AL6" s="202">
        <v>2</v>
      </c>
      <c r="AM6" s="188">
        <v>13.2</v>
      </c>
      <c r="AN6" s="203">
        <v>15.7</v>
      </c>
      <c r="AO6" s="204"/>
      <c r="AP6" s="202">
        <v>2</v>
      </c>
      <c r="AQ6" s="188">
        <v>10.199999999999999</v>
      </c>
      <c r="AR6" s="203">
        <v>4.0999999999999996</v>
      </c>
      <c r="AS6" s="203">
        <v>7.5</v>
      </c>
      <c r="AT6" s="208">
        <f t="shared" ref="AT6:AT24" si="6">AVERAGE(AM6:AO6)</f>
        <v>14.45</v>
      </c>
      <c r="AU6" s="209">
        <f t="shared" ref="AU6:AU24" si="7">AVERAGE(AQ6:AS6)</f>
        <v>7.2666666666666657</v>
      </c>
      <c r="AX6" s="202">
        <v>2</v>
      </c>
      <c r="AY6" s="188">
        <v>6.2</v>
      </c>
      <c r="AZ6" s="203">
        <v>5.2</v>
      </c>
      <c r="BA6" s="204"/>
      <c r="BB6" s="202">
        <v>2</v>
      </c>
      <c r="BC6" s="188">
        <v>2.9</v>
      </c>
      <c r="BD6" s="203">
        <v>8.9</v>
      </c>
      <c r="BE6" s="203"/>
      <c r="BF6" s="208">
        <f t="shared" ref="BF6:BF24" si="8">AVERAGE(AY6:BA6)</f>
        <v>5.7</v>
      </c>
      <c r="BG6" s="209">
        <f t="shared" ref="BG6:BG24" si="9">AVERAGE(BC6:BE6)</f>
        <v>5.9</v>
      </c>
      <c r="BI6" s="202">
        <v>2</v>
      </c>
      <c r="BJ6" s="188">
        <v>11.6</v>
      </c>
      <c r="BK6" s="203">
        <v>18.5</v>
      </c>
      <c r="BL6" s="204"/>
      <c r="BM6" s="202">
        <v>2</v>
      </c>
      <c r="BN6" s="188">
        <v>2.1</v>
      </c>
      <c r="BO6" s="203">
        <v>10.5</v>
      </c>
      <c r="BP6" s="203">
        <v>9.1</v>
      </c>
      <c r="BQ6" s="208">
        <f t="shared" ref="BQ6:BQ24" si="10">AVERAGE(BJ6:BL6)</f>
        <v>15.05</v>
      </c>
      <c r="BR6" s="209">
        <f t="shared" ref="BR6:BR24" si="11">AVERAGE(BN6:BP6)</f>
        <v>7.2333333333333334</v>
      </c>
      <c r="BU6" s="202">
        <v>2</v>
      </c>
      <c r="BV6" s="188">
        <v>20</v>
      </c>
      <c r="BW6" s="203">
        <v>20</v>
      </c>
      <c r="BX6" s="204"/>
      <c r="BY6" s="202">
        <v>2</v>
      </c>
      <c r="BZ6" s="188">
        <v>4.5</v>
      </c>
      <c r="CA6" s="203">
        <v>10.1</v>
      </c>
      <c r="CB6" s="203"/>
      <c r="CC6" s="208">
        <f t="shared" ref="CC6:CC24" si="12">AVERAGE(BV6:BX6)</f>
        <v>20</v>
      </c>
      <c r="CD6" s="209">
        <f t="shared" ref="CD6:CD24" si="13">AVERAGE(BZ6:CB6)</f>
        <v>7.3</v>
      </c>
      <c r="CF6" s="202">
        <v>2</v>
      </c>
      <c r="CG6" s="188">
        <v>15.3</v>
      </c>
      <c r="CH6" s="203">
        <v>6.9</v>
      </c>
      <c r="CI6" s="204"/>
      <c r="CJ6" s="202">
        <v>2</v>
      </c>
      <c r="CK6" s="188">
        <v>8.8000000000000007</v>
      </c>
      <c r="CL6" s="203">
        <v>9.5</v>
      </c>
      <c r="CM6" s="203"/>
      <c r="CN6" s="208">
        <f t="shared" ref="CN6:CN24" si="14">AVERAGE(CG6:CI6)</f>
        <v>11.100000000000001</v>
      </c>
      <c r="CO6" s="209">
        <f t="shared" ref="CO6:CO24" si="15">AVERAGE(CK6:CM6)</f>
        <v>9.15</v>
      </c>
      <c r="CQ6" s="202">
        <v>2</v>
      </c>
      <c r="CR6" s="188">
        <v>18.399999999999999</v>
      </c>
      <c r="CS6" s="203">
        <v>7.3</v>
      </c>
      <c r="CT6" s="204"/>
      <c r="CU6" s="202">
        <v>2</v>
      </c>
      <c r="CV6" s="188">
        <v>5.8</v>
      </c>
      <c r="CW6" s="203">
        <v>11.3</v>
      </c>
      <c r="CX6" s="203"/>
      <c r="CY6" s="208">
        <f t="shared" ref="CY6:CY24" si="16">AVERAGE(CR6:CT6)</f>
        <v>12.85</v>
      </c>
      <c r="CZ6" s="209">
        <f t="shared" ref="CZ6:CZ24" si="17">AVERAGE(CV6:CX6)</f>
        <v>8.5500000000000007</v>
      </c>
    </row>
    <row r="7" spans="1:104" ht="16.5" x14ac:dyDescent="0.2">
      <c r="A7" s="188" t="s">
        <v>515</v>
      </c>
      <c r="B7" s="188"/>
      <c r="C7" s="188" t="s">
        <v>514</v>
      </c>
      <c r="D7" s="201">
        <v>21</v>
      </c>
      <c r="E7" s="202">
        <v>3</v>
      </c>
      <c r="F7" s="188">
        <v>6.5</v>
      </c>
      <c r="G7" s="203">
        <v>7.3</v>
      </c>
      <c r="H7" s="204"/>
      <c r="I7" s="202">
        <v>3</v>
      </c>
      <c r="J7" s="188">
        <v>18.7</v>
      </c>
      <c r="K7" s="203">
        <v>6.6</v>
      </c>
      <c r="L7" s="203"/>
      <c r="M7" s="208">
        <f t="shared" si="0"/>
        <v>6.9</v>
      </c>
      <c r="N7" s="209">
        <f t="shared" si="1"/>
        <v>12.649999999999999</v>
      </c>
      <c r="P7" s="202">
        <v>3</v>
      </c>
      <c r="Q7" s="188">
        <v>7.6</v>
      </c>
      <c r="R7" s="203">
        <v>7.6</v>
      </c>
      <c r="S7" s="204"/>
      <c r="T7" s="202">
        <v>3</v>
      </c>
      <c r="U7" s="188">
        <v>1.2</v>
      </c>
      <c r="V7" s="203">
        <v>0.4</v>
      </c>
      <c r="W7" s="203"/>
      <c r="X7" s="208">
        <f t="shared" si="2"/>
        <v>7.6</v>
      </c>
      <c r="Y7" s="209">
        <f t="shared" si="3"/>
        <v>0.8</v>
      </c>
      <c r="AA7" s="202">
        <v>3</v>
      </c>
      <c r="AB7" s="188">
        <v>9.6</v>
      </c>
      <c r="AC7" s="203">
        <v>12.5</v>
      </c>
      <c r="AD7" s="204"/>
      <c r="AE7" s="202">
        <v>3</v>
      </c>
      <c r="AF7" s="188">
        <v>2.2999999999999998</v>
      </c>
      <c r="AG7" s="203">
        <v>1.1000000000000001</v>
      </c>
      <c r="AH7" s="203"/>
      <c r="AI7" s="208">
        <f t="shared" si="4"/>
        <v>11.05</v>
      </c>
      <c r="AJ7" s="209">
        <f t="shared" si="5"/>
        <v>1.7</v>
      </c>
      <c r="AL7" s="202">
        <v>3</v>
      </c>
      <c r="AM7" s="188">
        <v>9.1</v>
      </c>
      <c r="AN7" s="203">
        <v>6.9</v>
      </c>
      <c r="AO7" s="204"/>
      <c r="AP7" s="202">
        <v>3</v>
      </c>
      <c r="AQ7" s="188">
        <v>9.6</v>
      </c>
      <c r="AR7" s="203">
        <v>7.2</v>
      </c>
      <c r="AS7" s="203"/>
      <c r="AT7" s="208">
        <f t="shared" si="6"/>
        <v>8</v>
      </c>
      <c r="AU7" s="209">
        <f t="shared" si="7"/>
        <v>8.4</v>
      </c>
      <c r="AX7" s="202">
        <v>3</v>
      </c>
      <c r="AY7" s="188">
        <v>7.1</v>
      </c>
      <c r="AZ7" s="203">
        <v>10.9</v>
      </c>
      <c r="BA7" s="204"/>
      <c r="BB7" s="202">
        <v>3</v>
      </c>
      <c r="BC7" s="188">
        <v>7.9</v>
      </c>
      <c r="BD7" s="203">
        <v>6.4</v>
      </c>
      <c r="BE7" s="203"/>
      <c r="BF7" s="208">
        <f t="shared" si="8"/>
        <v>9</v>
      </c>
      <c r="BG7" s="209">
        <f t="shared" si="9"/>
        <v>7.15</v>
      </c>
      <c r="BI7" s="202">
        <v>3</v>
      </c>
      <c r="BJ7" s="188">
        <v>10.199999999999999</v>
      </c>
      <c r="BK7" s="203">
        <v>9.3000000000000007</v>
      </c>
      <c r="BL7" s="204"/>
      <c r="BM7" s="202">
        <v>3</v>
      </c>
      <c r="BN7" s="188">
        <v>4.8</v>
      </c>
      <c r="BO7" s="203">
        <v>6.4</v>
      </c>
      <c r="BP7" s="203"/>
      <c r="BQ7" s="208">
        <f t="shared" si="10"/>
        <v>9.75</v>
      </c>
      <c r="BR7" s="209">
        <f t="shared" si="11"/>
        <v>5.6</v>
      </c>
      <c r="BU7" s="202">
        <v>3</v>
      </c>
      <c r="BV7" s="188">
        <v>6.5</v>
      </c>
      <c r="BW7" s="203">
        <v>8.9</v>
      </c>
      <c r="BX7" s="204"/>
      <c r="BY7" s="202">
        <v>3</v>
      </c>
      <c r="BZ7" s="188">
        <v>6.6</v>
      </c>
      <c r="CA7" s="203">
        <v>4.9000000000000004</v>
      </c>
      <c r="CB7" s="203"/>
      <c r="CC7" s="208">
        <f t="shared" si="12"/>
        <v>7.7</v>
      </c>
      <c r="CD7" s="209">
        <f t="shared" si="13"/>
        <v>5.75</v>
      </c>
      <c r="CF7" s="202">
        <v>3</v>
      </c>
      <c r="CG7" s="188">
        <v>10.199999999999999</v>
      </c>
      <c r="CH7" s="203">
        <v>6.9</v>
      </c>
      <c r="CI7" s="204"/>
      <c r="CJ7" s="202">
        <v>3</v>
      </c>
      <c r="CK7" s="188">
        <v>5.4</v>
      </c>
      <c r="CL7" s="203">
        <v>7.1</v>
      </c>
      <c r="CM7" s="203"/>
      <c r="CN7" s="208">
        <f t="shared" si="14"/>
        <v>8.5500000000000007</v>
      </c>
      <c r="CO7" s="209">
        <f t="shared" si="15"/>
        <v>6.25</v>
      </c>
      <c r="CQ7" s="202">
        <v>3</v>
      </c>
      <c r="CR7" s="188">
        <v>13.3</v>
      </c>
      <c r="CS7" s="203">
        <v>11.9</v>
      </c>
      <c r="CT7" s="204"/>
      <c r="CU7" s="202">
        <v>3</v>
      </c>
      <c r="CV7" s="188">
        <v>8.9</v>
      </c>
      <c r="CW7" s="203">
        <v>15.9</v>
      </c>
      <c r="CX7" s="203"/>
      <c r="CY7" s="208">
        <f t="shared" si="16"/>
        <v>12.600000000000001</v>
      </c>
      <c r="CZ7" s="209">
        <f t="shared" si="17"/>
        <v>12.4</v>
      </c>
    </row>
    <row r="8" spans="1:104" ht="16.5" x14ac:dyDescent="0.2">
      <c r="A8" s="188" t="s">
        <v>518</v>
      </c>
      <c r="B8" s="188"/>
      <c r="C8" s="207" t="s">
        <v>517</v>
      </c>
      <c r="D8" s="201">
        <v>23</v>
      </c>
      <c r="E8" s="202">
        <v>4</v>
      </c>
      <c r="F8" s="188">
        <v>9.8000000000000007</v>
      </c>
      <c r="G8" s="203">
        <v>17.3</v>
      </c>
      <c r="H8" s="204"/>
      <c r="I8" s="202">
        <v>4</v>
      </c>
      <c r="J8" s="188">
        <v>10.7</v>
      </c>
      <c r="K8" s="203">
        <v>8.9</v>
      </c>
      <c r="L8" s="203"/>
      <c r="M8" s="208">
        <f t="shared" si="0"/>
        <v>13.55</v>
      </c>
      <c r="N8" s="209">
        <f t="shared" si="1"/>
        <v>9.8000000000000007</v>
      </c>
      <c r="P8" s="202">
        <v>4</v>
      </c>
      <c r="Q8" s="188">
        <v>3.9</v>
      </c>
      <c r="R8" s="203">
        <v>13.9</v>
      </c>
      <c r="S8" s="204"/>
      <c r="T8" s="202">
        <v>4</v>
      </c>
      <c r="U8" s="188">
        <v>1.2</v>
      </c>
      <c r="V8" s="203">
        <v>1.9</v>
      </c>
      <c r="W8" s="203"/>
      <c r="X8" s="208">
        <f t="shared" si="2"/>
        <v>8.9</v>
      </c>
      <c r="Y8" s="209">
        <f t="shared" si="3"/>
        <v>1.5499999999999998</v>
      </c>
      <c r="AA8" s="202">
        <v>4</v>
      </c>
      <c r="AB8" s="188">
        <v>5.7</v>
      </c>
      <c r="AC8" s="203">
        <v>8.5</v>
      </c>
      <c r="AD8" s="204"/>
      <c r="AE8" s="202">
        <v>4</v>
      </c>
      <c r="AF8" s="188">
        <v>1.6</v>
      </c>
      <c r="AG8" s="203">
        <v>3.9</v>
      </c>
      <c r="AH8" s="203"/>
      <c r="AI8" s="208">
        <f t="shared" si="4"/>
        <v>7.1</v>
      </c>
      <c r="AJ8" s="209">
        <f t="shared" si="5"/>
        <v>2.75</v>
      </c>
      <c r="AL8" s="202">
        <v>4</v>
      </c>
      <c r="AM8" s="188">
        <v>15.9</v>
      </c>
      <c r="AN8" s="203">
        <v>8.5</v>
      </c>
      <c r="AO8" s="204"/>
      <c r="AP8" s="202">
        <v>4</v>
      </c>
      <c r="AQ8" s="188">
        <v>3.9</v>
      </c>
      <c r="AR8" s="203">
        <v>3.4</v>
      </c>
      <c r="AS8" s="203"/>
      <c r="AT8" s="208">
        <f t="shared" si="6"/>
        <v>12.2</v>
      </c>
      <c r="AU8" s="209">
        <f t="shared" si="7"/>
        <v>3.65</v>
      </c>
      <c r="AX8" s="202">
        <v>4</v>
      </c>
      <c r="AY8" s="188">
        <v>6.5</v>
      </c>
      <c r="AZ8" s="203">
        <v>5.8</v>
      </c>
      <c r="BA8" s="204"/>
      <c r="BB8" s="202">
        <v>4</v>
      </c>
      <c r="BC8" s="188">
        <v>15.2</v>
      </c>
      <c r="BD8" s="203">
        <v>9.1999999999999993</v>
      </c>
      <c r="BE8" s="203"/>
      <c r="BF8" s="208">
        <f t="shared" si="8"/>
        <v>6.15</v>
      </c>
      <c r="BG8" s="209">
        <f t="shared" si="9"/>
        <v>12.2</v>
      </c>
      <c r="BI8" s="202">
        <v>4</v>
      </c>
      <c r="BJ8" s="188">
        <v>7.9</v>
      </c>
      <c r="BK8" s="203">
        <v>12.9</v>
      </c>
      <c r="BL8" s="204"/>
      <c r="BM8" s="202">
        <v>4</v>
      </c>
      <c r="BN8" s="188">
        <v>5.5</v>
      </c>
      <c r="BO8" s="203">
        <v>13.8</v>
      </c>
      <c r="BP8" s="203">
        <v>6.7</v>
      </c>
      <c r="BQ8" s="208">
        <f t="shared" si="10"/>
        <v>10.4</v>
      </c>
      <c r="BR8" s="209">
        <f t="shared" si="11"/>
        <v>8.6666666666666661</v>
      </c>
      <c r="BU8" s="202">
        <v>4</v>
      </c>
      <c r="BV8" s="188">
        <v>18.8</v>
      </c>
      <c r="BW8" s="203">
        <v>10.9</v>
      </c>
      <c r="BX8" s="204"/>
      <c r="BY8" s="202">
        <v>4</v>
      </c>
      <c r="BZ8" s="188">
        <v>5.9</v>
      </c>
      <c r="CA8" s="203">
        <v>17.899999999999999</v>
      </c>
      <c r="CB8" s="203">
        <v>9.3000000000000007</v>
      </c>
      <c r="CC8" s="208">
        <f t="shared" si="12"/>
        <v>14.850000000000001</v>
      </c>
      <c r="CD8" s="209">
        <f t="shared" si="13"/>
        <v>11.033333333333331</v>
      </c>
      <c r="CF8" s="202">
        <v>4</v>
      </c>
      <c r="CG8" s="188">
        <v>10.3</v>
      </c>
      <c r="CH8" s="203">
        <v>6.2</v>
      </c>
      <c r="CI8" s="204"/>
      <c r="CJ8" s="202">
        <v>4</v>
      </c>
      <c r="CK8" s="188">
        <v>3.9</v>
      </c>
      <c r="CL8" s="203">
        <v>11.7</v>
      </c>
      <c r="CM8" s="203"/>
      <c r="CN8" s="208">
        <f t="shared" si="14"/>
        <v>8.25</v>
      </c>
      <c r="CO8" s="209">
        <f t="shared" si="15"/>
        <v>7.8</v>
      </c>
      <c r="CQ8" s="202">
        <v>4</v>
      </c>
      <c r="CR8" s="188">
        <v>17.600000000000001</v>
      </c>
      <c r="CS8" s="203">
        <v>10.1</v>
      </c>
      <c r="CT8" s="204"/>
      <c r="CU8" s="202">
        <v>4</v>
      </c>
      <c r="CV8" s="188">
        <v>13.1</v>
      </c>
      <c r="CW8" s="203">
        <v>8.6999999999999993</v>
      </c>
      <c r="CX8" s="203"/>
      <c r="CY8" s="208">
        <f t="shared" si="16"/>
        <v>13.850000000000001</v>
      </c>
      <c r="CZ8" s="209">
        <f t="shared" si="17"/>
        <v>10.899999999999999</v>
      </c>
    </row>
    <row r="9" spans="1:104" ht="16.5" x14ac:dyDescent="0.2">
      <c r="A9" s="188" t="s">
        <v>518</v>
      </c>
      <c r="B9" s="188">
        <v>20180920</v>
      </c>
      <c r="C9" s="207" t="s">
        <v>519</v>
      </c>
      <c r="D9" s="201">
        <v>24</v>
      </c>
      <c r="E9" s="202">
        <v>5</v>
      </c>
      <c r="F9" s="188">
        <v>5.9</v>
      </c>
      <c r="G9" s="203">
        <v>5.7</v>
      </c>
      <c r="H9" s="204"/>
      <c r="I9" s="202">
        <v>5</v>
      </c>
      <c r="J9" s="188">
        <v>7.3</v>
      </c>
      <c r="K9" s="203">
        <v>11.9</v>
      </c>
      <c r="L9" s="203"/>
      <c r="M9" s="208">
        <f t="shared" si="0"/>
        <v>5.8000000000000007</v>
      </c>
      <c r="N9" s="209">
        <f t="shared" si="1"/>
        <v>9.6</v>
      </c>
      <c r="P9" s="202">
        <v>5</v>
      </c>
      <c r="Q9" s="188">
        <v>12.4</v>
      </c>
      <c r="R9" s="203">
        <v>7.4</v>
      </c>
      <c r="S9" s="204"/>
      <c r="T9" s="202">
        <v>5</v>
      </c>
      <c r="U9" s="188">
        <v>1.4</v>
      </c>
      <c r="V9" s="203">
        <v>0.7</v>
      </c>
      <c r="W9" s="203"/>
      <c r="X9" s="208">
        <f t="shared" si="2"/>
        <v>9.9</v>
      </c>
      <c r="Y9" s="209">
        <f t="shared" si="3"/>
        <v>1.0499999999999998</v>
      </c>
      <c r="AA9" s="202">
        <v>5</v>
      </c>
      <c r="AB9" s="188">
        <v>12.6</v>
      </c>
      <c r="AC9" s="203">
        <v>11.5</v>
      </c>
      <c r="AD9" s="204"/>
      <c r="AE9" s="202">
        <v>5</v>
      </c>
      <c r="AF9" s="188">
        <v>2.9</v>
      </c>
      <c r="AG9" s="203">
        <v>2.2000000000000002</v>
      </c>
      <c r="AH9" s="203"/>
      <c r="AI9" s="208">
        <f t="shared" si="4"/>
        <v>12.05</v>
      </c>
      <c r="AJ9" s="209">
        <f t="shared" si="5"/>
        <v>2.5499999999999998</v>
      </c>
      <c r="AL9" s="202">
        <v>5</v>
      </c>
      <c r="AM9" s="188">
        <v>7.7</v>
      </c>
      <c r="AN9" s="203">
        <v>19.2</v>
      </c>
      <c r="AO9" s="204"/>
      <c r="AP9" s="202">
        <v>5</v>
      </c>
      <c r="AQ9" s="188">
        <v>5.7</v>
      </c>
      <c r="AR9" s="203">
        <v>16.100000000000001</v>
      </c>
      <c r="AS9" s="203">
        <v>5.0999999999999996</v>
      </c>
      <c r="AT9" s="208">
        <f t="shared" si="6"/>
        <v>13.45</v>
      </c>
      <c r="AU9" s="209">
        <f t="shared" si="7"/>
        <v>8.9666666666666668</v>
      </c>
      <c r="AX9" s="202">
        <v>5</v>
      </c>
      <c r="AY9" s="188">
        <v>6.1</v>
      </c>
      <c r="AZ9" s="203">
        <v>17.899999999999999</v>
      </c>
      <c r="BA9" s="204"/>
      <c r="BB9" s="202">
        <v>5</v>
      </c>
      <c r="BC9" s="188">
        <v>4.7</v>
      </c>
      <c r="BD9" s="203">
        <v>14.4</v>
      </c>
      <c r="BE9" s="203"/>
      <c r="BF9" s="208">
        <f t="shared" si="8"/>
        <v>12</v>
      </c>
      <c r="BG9" s="209">
        <f t="shared" si="9"/>
        <v>9.5500000000000007</v>
      </c>
      <c r="BI9" s="202">
        <v>5</v>
      </c>
      <c r="BJ9" s="188">
        <v>6.1</v>
      </c>
      <c r="BK9" s="203">
        <v>13.9</v>
      </c>
      <c r="BL9" s="204"/>
      <c r="BM9" s="202">
        <v>5</v>
      </c>
      <c r="BN9" s="188">
        <v>3.1</v>
      </c>
      <c r="BO9" s="203">
        <v>16.899999999999999</v>
      </c>
      <c r="BP9" s="203">
        <v>4.9000000000000004</v>
      </c>
      <c r="BQ9" s="208">
        <f t="shared" si="10"/>
        <v>10</v>
      </c>
      <c r="BR9" s="209">
        <f t="shared" si="11"/>
        <v>8.2999999999999989</v>
      </c>
      <c r="BU9" s="202">
        <v>5</v>
      </c>
      <c r="BV9" s="188">
        <v>14.9</v>
      </c>
      <c r="BW9" s="203">
        <v>14.7</v>
      </c>
      <c r="BX9" s="204"/>
      <c r="BY9" s="202">
        <v>5</v>
      </c>
      <c r="BZ9" s="188">
        <v>5.3</v>
      </c>
      <c r="CA9" s="203">
        <v>7.6</v>
      </c>
      <c r="CB9" s="203"/>
      <c r="CC9" s="208">
        <f t="shared" si="12"/>
        <v>14.8</v>
      </c>
      <c r="CD9" s="209">
        <f t="shared" si="13"/>
        <v>6.4499999999999993</v>
      </c>
      <c r="CF9" s="202">
        <v>5</v>
      </c>
      <c r="CG9" s="188">
        <v>19.899999999999999</v>
      </c>
      <c r="CH9" s="203">
        <v>16.8</v>
      </c>
      <c r="CI9" s="204"/>
      <c r="CJ9" s="202">
        <v>5</v>
      </c>
      <c r="CK9" s="188">
        <v>9.8000000000000007</v>
      </c>
      <c r="CL9" s="203">
        <v>10.5</v>
      </c>
      <c r="CM9" s="203"/>
      <c r="CN9" s="208">
        <f t="shared" si="14"/>
        <v>18.350000000000001</v>
      </c>
      <c r="CO9" s="209">
        <f t="shared" si="15"/>
        <v>10.15</v>
      </c>
      <c r="CQ9" s="202">
        <v>5</v>
      </c>
      <c r="CR9" s="188">
        <v>6.8</v>
      </c>
      <c r="CS9" s="203">
        <v>13.6</v>
      </c>
      <c r="CT9" s="204"/>
      <c r="CU9" s="202">
        <v>5</v>
      </c>
      <c r="CV9" s="188">
        <v>12.5</v>
      </c>
      <c r="CW9" s="203">
        <v>6.6</v>
      </c>
      <c r="CX9" s="203"/>
      <c r="CY9" s="208">
        <f t="shared" si="16"/>
        <v>10.199999999999999</v>
      </c>
      <c r="CZ9" s="209">
        <f t="shared" si="17"/>
        <v>9.5500000000000007</v>
      </c>
    </row>
    <row r="10" spans="1:104" ht="16.5" x14ac:dyDescent="0.2">
      <c r="A10" s="188" t="s">
        <v>515</v>
      </c>
      <c r="B10" s="188">
        <v>20180822</v>
      </c>
      <c r="C10" s="188" t="s">
        <v>514</v>
      </c>
      <c r="D10" s="201">
        <v>25</v>
      </c>
      <c r="E10" s="202">
        <v>6</v>
      </c>
      <c r="F10" s="188">
        <v>11.9</v>
      </c>
      <c r="G10" s="203">
        <v>11.8</v>
      </c>
      <c r="H10" s="204"/>
      <c r="I10" s="202">
        <v>6</v>
      </c>
      <c r="J10" s="188">
        <v>6.7</v>
      </c>
      <c r="K10" s="203">
        <v>8.6999999999999993</v>
      </c>
      <c r="L10" s="203"/>
      <c r="M10" s="208">
        <f t="shared" si="0"/>
        <v>11.850000000000001</v>
      </c>
      <c r="N10" s="209">
        <f t="shared" si="1"/>
        <v>7.6999999999999993</v>
      </c>
      <c r="P10" s="202">
        <v>6</v>
      </c>
      <c r="Q10" s="188">
        <v>4.5999999999999996</v>
      </c>
      <c r="R10" s="203">
        <v>4.0999999999999996</v>
      </c>
      <c r="S10" s="204"/>
      <c r="T10" s="202">
        <v>6</v>
      </c>
      <c r="U10" s="188">
        <v>1.2</v>
      </c>
      <c r="V10" s="203">
        <v>1.9</v>
      </c>
      <c r="W10" s="203"/>
      <c r="X10" s="208">
        <f t="shared" si="2"/>
        <v>4.3499999999999996</v>
      </c>
      <c r="Y10" s="209">
        <f t="shared" si="3"/>
        <v>1.5499999999999998</v>
      </c>
      <c r="AA10" s="202">
        <v>6</v>
      </c>
      <c r="AB10" s="188">
        <v>5.8</v>
      </c>
      <c r="AC10" s="203">
        <v>6.1</v>
      </c>
      <c r="AD10" s="204"/>
      <c r="AE10" s="202">
        <v>6</v>
      </c>
      <c r="AF10" s="188">
        <v>3.6</v>
      </c>
      <c r="AG10" s="203">
        <v>3.3</v>
      </c>
      <c r="AH10" s="203"/>
      <c r="AI10" s="208">
        <f t="shared" si="4"/>
        <v>5.9499999999999993</v>
      </c>
      <c r="AJ10" s="209">
        <f t="shared" si="5"/>
        <v>3.45</v>
      </c>
      <c r="AL10" s="202">
        <v>6</v>
      </c>
      <c r="AM10" s="188">
        <v>4.4000000000000004</v>
      </c>
      <c r="AN10" s="203">
        <v>3.6</v>
      </c>
      <c r="AO10" s="204"/>
      <c r="AP10" s="202">
        <v>6</v>
      </c>
      <c r="AQ10" s="188">
        <v>5.8</v>
      </c>
      <c r="AR10" s="203">
        <v>3.7</v>
      </c>
      <c r="AS10" s="203"/>
      <c r="AT10" s="208">
        <f t="shared" si="6"/>
        <v>4</v>
      </c>
      <c r="AU10" s="209">
        <f t="shared" si="7"/>
        <v>4.75</v>
      </c>
      <c r="AX10" s="202">
        <v>6</v>
      </c>
      <c r="AY10" s="188">
        <v>6.6</v>
      </c>
      <c r="AZ10" s="203">
        <v>7.4</v>
      </c>
      <c r="BA10" s="204"/>
      <c r="BB10" s="202">
        <v>6</v>
      </c>
      <c r="BC10" s="188">
        <v>4.7</v>
      </c>
      <c r="BD10" s="203">
        <v>8.9</v>
      </c>
      <c r="BE10" s="203"/>
      <c r="BF10" s="208">
        <f t="shared" si="8"/>
        <v>7</v>
      </c>
      <c r="BG10" s="209">
        <f t="shared" si="9"/>
        <v>6.8000000000000007</v>
      </c>
      <c r="BI10" s="202">
        <v>6</v>
      </c>
      <c r="BJ10" s="188">
        <v>5.5</v>
      </c>
      <c r="BK10" s="203">
        <v>5.2</v>
      </c>
      <c r="BL10" s="204"/>
      <c r="BM10" s="202">
        <v>6</v>
      </c>
      <c r="BN10" s="188">
        <v>7.7</v>
      </c>
      <c r="BO10" s="203">
        <v>4.4000000000000004</v>
      </c>
      <c r="BP10" s="203"/>
      <c r="BQ10" s="208">
        <f t="shared" si="10"/>
        <v>5.35</v>
      </c>
      <c r="BR10" s="209">
        <f t="shared" si="11"/>
        <v>6.0500000000000007</v>
      </c>
      <c r="BU10" s="202">
        <v>6</v>
      </c>
      <c r="BV10" s="188">
        <v>5.8</v>
      </c>
      <c r="BW10" s="203">
        <v>10.1</v>
      </c>
      <c r="BX10" s="204"/>
      <c r="BY10" s="202">
        <v>6</v>
      </c>
      <c r="BZ10" s="188">
        <v>4.0999999999999996</v>
      </c>
      <c r="CA10" s="203">
        <v>8.1</v>
      </c>
      <c r="CB10" s="203"/>
      <c r="CC10" s="208">
        <f t="shared" si="12"/>
        <v>7.9499999999999993</v>
      </c>
      <c r="CD10" s="209">
        <f t="shared" si="13"/>
        <v>6.1</v>
      </c>
      <c r="CF10" s="202">
        <v>6</v>
      </c>
      <c r="CG10" s="188">
        <v>12.7</v>
      </c>
      <c r="CH10" s="203">
        <v>6.4</v>
      </c>
      <c r="CI10" s="204"/>
      <c r="CJ10" s="202">
        <v>6</v>
      </c>
      <c r="CK10" s="188">
        <v>10.8</v>
      </c>
      <c r="CL10" s="203">
        <v>6.7</v>
      </c>
      <c r="CM10" s="203"/>
      <c r="CN10" s="208">
        <f t="shared" si="14"/>
        <v>9.5500000000000007</v>
      </c>
      <c r="CO10" s="209">
        <f t="shared" si="15"/>
        <v>8.75</v>
      </c>
      <c r="CQ10" s="202">
        <v>6</v>
      </c>
      <c r="CR10" s="188">
        <v>6.1</v>
      </c>
      <c r="CS10" s="203">
        <v>9.1999999999999993</v>
      </c>
      <c r="CT10" s="204"/>
      <c r="CU10" s="202">
        <v>6</v>
      </c>
      <c r="CV10" s="188">
        <v>4.3</v>
      </c>
      <c r="CW10" s="203">
        <v>4.3</v>
      </c>
      <c r="CX10" s="203"/>
      <c r="CY10" s="208">
        <f t="shared" si="16"/>
        <v>7.6499999999999995</v>
      </c>
      <c r="CZ10" s="209">
        <f t="shared" si="17"/>
        <v>4.3</v>
      </c>
    </row>
    <row r="11" spans="1:104" ht="16.5" x14ac:dyDescent="0.2">
      <c r="A11" s="188" t="s">
        <v>520</v>
      </c>
      <c r="B11" s="188">
        <v>20180828</v>
      </c>
      <c r="C11" s="188" t="s">
        <v>521</v>
      </c>
      <c r="D11" s="201">
        <v>32</v>
      </c>
      <c r="E11" s="202">
        <v>7</v>
      </c>
      <c r="F11" s="188">
        <v>11.9</v>
      </c>
      <c r="G11" s="203">
        <v>6.3</v>
      </c>
      <c r="H11" s="204"/>
      <c r="I11" s="202">
        <v>7</v>
      </c>
      <c r="J11" s="188">
        <v>11.9</v>
      </c>
      <c r="K11" s="203">
        <v>10.6</v>
      </c>
      <c r="L11" s="203"/>
      <c r="M11" s="208">
        <f t="shared" si="0"/>
        <v>9.1</v>
      </c>
      <c r="N11" s="209">
        <f t="shared" si="1"/>
        <v>11.25</v>
      </c>
      <c r="P11" s="202">
        <v>7</v>
      </c>
      <c r="Q11" s="188">
        <v>11.4</v>
      </c>
      <c r="R11" s="203">
        <v>10.8</v>
      </c>
      <c r="S11" s="204"/>
      <c r="T11" s="202">
        <v>7</v>
      </c>
      <c r="U11" s="188">
        <v>0.4</v>
      </c>
      <c r="V11" s="203">
        <v>0.9</v>
      </c>
      <c r="W11" s="203"/>
      <c r="X11" s="208">
        <f t="shared" si="2"/>
        <v>11.100000000000001</v>
      </c>
      <c r="Y11" s="209">
        <f t="shared" si="3"/>
        <v>0.65</v>
      </c>
      <c r="AA11" s="202">
        <v>7</v>
      </c>
      <c r="AB11" s="188">
        <v>13.2</v>
      </c>
      <c r="AC11" s="203">
        <v>12.8</v>
      </c>
      <c r="AD11" s="204"/>
      <c r="AE11" s="202">
        <v>7</v>
      </c>
      <c r="AF11" s="188">
        <v>1.1000000000000001</v>
      </c>
      <c r="AG11" s="203">
        <v>2.6</v>
      </c>
      <c r="AH11" s="203"/>
      <c r="AI11" s="208">
        <f t="shared" si="4"/>
        <v>13</v>
      </c>
      <c r="AJ11" s="209">
        <f t="shared" si="5"/>
        <v>1.85</v>
      </c>
      <c r="AL11" s="202">
        <v>7</v>
      </c>
      <c r="AM11" s="188">
        <v>7.2</v>
      </c>
      <c r="AN11" s="203">
        <v>9.5</v>
      </c>
      <c r="AO11" s="204"/>
      <c r="AP11" s="202">
        <v>7</v>
      </c>
      <c r="AQ11" s="188">
        <v>2.4</v>
      </c>
      <c r="AR11" s="203">
        <v>3.1</v>
      </c>
      <c r="AS11" s="203"/>
      <c r="AT11" s="208">
        <f t="shared" si="6"/>
        <v>8.35</v>
      </c>
      <c r="AU11" s="209">
        <f t="shared" si="7"/>
        <v>2.75</v>
      </c>
      <c r="AX11" s="202">
        <v>7</v>
      </c>
      <c r="AY11" s="188">
        <v>4.5</v>
      </c>
      <c r="AZ11" s="203">
        <v>6.3</v>
      </c>
      <c r="BA11" s="204"/>
      <c r="BB11" s="202">
        <v>7</v>
      </c>
      <c r="BC11" s="188">
        <v>2.1</v>
      </c>
      <c r="BD11" s="203">
        <v>8.6999999999999993</v>
      </c>
      <c r="BE11" s="203"/>
      <c r="BF11" s="208">
        <f t="shared" si="8"/>
        <v>5.4</v>
      </c>
      <c r="BG11" s="209">
        <f t="shared" si="9"/>
        <v>5.3999999999999995</v>
      </c>
      <c r="BI11" s="202">
        <v>7</v>
      </c>
      <c r="BJ11" s="188">
        <v>4.5999999999999996</v>
      </c>
      <c r="BK11" s="203">
        <v>4.2</v>
      </c>
      <c r="BL11" s="204"/>
      <c r="BM11" s="202">
        <v>7</v>
      </c>
      <c r="BN11" s="188">
        <v>3.5</v>
      </c>
      <c r="BO11" s="203">
        <v>7.1</v>
      </c>
      <c r="BP11" s="203">
        <v>6.5</v>
      </c>
      <c r="BQ11" s="208">
        <f t="shared" si="10"/>
        <v>4.4000000000000004</v>
      </c>
      <c r="BR11" s="209">
        <f t="shared" si="11"/>
        <v>5.7</v>
      </c>
      <c r="BU11" s="202">
        <v>7</v>
      </c>
      <c r="BV11" s="188">
        <v>14.9</v>
      </c>
      <c r="BW11" s="203">
        <v>17.899999999999999</v>
      </c>
      <c r="BX11" s="204"/>
      <c r="BY11" s="202">
        <v>7</v>
      </c>
      <c r="BZ11" s="188">
        <v>13.9</v>
      </c>
      <c r="CA11" s="203">
        <v>10.4</v>
      </c>
      <c r="CB11" s="203"/>
      <c r="CC11" s="208">
        <f t="shared" si="12"/>
        <v>16.399999999999999</v>
      </c>
      <c r="CD11" s="209">
        <f t="shared" si="13"/>
        <v>12.15</v>
      </c>
      <c r="CF11" s="202">
        <v>7</v>
      </c>
      <c r="CG11" s="188">
        <v>14.2</v>
      </c>
      <c r="CH11" s="203">
        <v>11.3</v>
      </c>
      <c r="CI11" s="204"/>
      <c r="CJ11" s="202">
        <v>7</v>
      </c>
      <c r="CK11" s="188">
        <v>3.4</v>
      </c>
      <c r="CL11" s="203">
        <v>4.5999999999999996</v>
      </c>
      <c r="CM11" s="203"/>
      <c r="CN11" s="208">
        <f t="shared" si="14"/>
        <v>12.75</v>
      </c>
      <c r="CO11" s="209">
        <f t="shared" si="15"/>
        <v>4</v>
      </c>
      <c r="CQ11" s="202">
        <v>7</v>
      </c>
      <c r="CR11" s="188">
        <v>8.5</v>
      </c>
      <c r="CS11" s="203">
        <v>5.0999999999999996</v>
      </c>
      <c r="CT11" s="204"/>
      <c r="CU11" s="202">
        <v>7</v>
      </c>
      <c r="CV11" s="188">
        <v>8.1999999999999993</v>
      </c>
      <c r="CW11" s="203">
        <v>4.5999999999999996</v>
      </c>
      <c r="CX11" s="203"/>
      <c r="CY11" s="208">
        <f t="shared" si="16"/>
        <v>6.8</v>
      </c>
      <c r="CZ11" s="209">
        <f t="shared" si="17"/>
        <v>6.3999999999999995</v>
      </c>
    </row>
    <row r="12" spans="1:104" ht="16.5" x14ac:dyDescent="0.2">
      <c r="A12" s="188" t="s">
        <v>520</v>
      </c>
      <c r="B12" s="188"/>
      <c r="C12" s="207" t="s">
        <v>519</v>
      </c>
      <c r="D12" s="201">
        <v>33</v>
      </c>
      <c r="E12" s="202">
        <v>8</v>
      </c>
      <c r="F12" s="188">
        <v>9.9</v>
      </c>
      <c r="G12" s="203">
        <v>18.2</v>
      </c>
      <c r="H12" s="204"/>
      <c r="I12" s="202">
        <v>8</v>
      </c>
      <c r="J12" s="188">
        <v>5.9</v>
      </c>
      <c r="K12" s="203">
        <v>6.4</v>
      </c>
      <c r="L12" s="203"/>
      <c r="M12" s="208">
        <f t="shared" si="0"/>
        <v>14.05</v>
      </c>
      <c r="N12" s="209">
        <f t="shared" si="1"/>
        <v>6.15</v>
      </c>
      <c r="P12" s="202">
        <v>8</v>
      </c>
      <c r="Q12" s="188">
        <v>17.3</v>
      </c>
      <c r="R12" s="203">
        <v>10.199999999999999</v>
      </c>
      <c r="S12" s="204"/>
      <c r="T12" s="202">
        <v>8</v>
      </c>
      <c r="U12" s="188">
        <v>1.4</v>
      </c>
      <c r="V12" s="203">
        <v>1.4</v>
      </c>
      <c r="W12" s="203"/>
      <c r="X12" s="208">
        <f t="shared" si="2"/>
        <v>13.75</v>
      </c>
      <c r="Y12" s="209">
        <f t="shared" si="3"/>
        <v>1.4</v>
      </c>
      <c r="AA12" s="202">
        <v>8</v>
      </c>
      <c r="AB12" s="188">
        <v>7.1</v>
      </c>
      <c r="AC12" s="203">
        <v>11.9</v>
      </c>
      <c r="AD12" s="204"/>
      <c r="AE12" s="202">
        <v>8</v>
      </c>
      <c r="AF12" s="188">
        <v>1.7</v>
      </c>
      <c r="AG12" s="203">
        <v>4.5</v>
      </c>
      <c r="AH12" s="203"/>
      <c r="AI12" s="208">
        <f t="shared" si="4"/>
        <v>9.5</v>
      </c>
      <c r="AJ12" s="209">
        <f t="shared" si="5"/>
        <v>3.1</v>
      </c>
      <c r="AL12" s="202">
        <v>8</v>
      </c>
      <c r="AM12" s="188">
        <v>9.1</v>
      </c>
      <c r="AN12" s="203">
        <v>17.899999999999999</v>
      </c>
      <c r="AO12" s="204"/>
      <c r="AP12" s="202">
        <v>8</v>
      </c>
      <c r="AQ12" s="188">
        <v>9.9</v>
      </c>
      <c r="AR12" s="203">
        <v>14.2</v>
      </c>
      <c r="AS12" s="203"/>
      <c r="AT12" s="208">
        <f t="shared" si="6"/>
        <v>13.5</v>
      </c>
      <c r="AU12" s="209">
        <f t="shared" si="7"/>
        <v>12.05</v>
      </c>
      <c r="AX12" s="202">
        <v>8</v>
      </c>
      <c r="AY12" s="188">
        <v>10.199999999999999</v>
      </c>
      <c r="AZ12" s="203">
        <v>11.4</v>
      </c>
      <c r="BA12" s="204"/>
      <c r="BB12" s="202">
        <v>8</v>
      </c>
      <c r="BC12" s="188">
        <v>3.2</v>
      </c>
      <c r="BD12" s="203">
        <v>5.6</v>
      </c>
      <c r="BE12" s="203"/>
      <c r="BF12" s="208">
        <f t="shared" si="8"/>
        <v>10.8</v>
      </c>
      <c r="BG12" s="209">
        <f t="shared" si="9"/>
        <v>4.4000000000000004</v>
      </c>
      <c r="BI12" s="202">
        <v>8</v>
      </c>
      <c r="BJ12" s="188">
        <v>8.4</v>
      </c>
      <c r="BK12" s="203">
        <v>17.899999999999999</v>
      </c>
      <c r="BL12" s="204"/>
      <c r="BM12" s="202">
        <v>8</v>
      </c>
      <c r="BN12" s="188">
        <v>7.6</v>
      </c>
      <c r="BO12" s="203">
        <v>5.8</v>
      </c>
      <c r="BP12" s="203"/>
      <c r="BQ12" s="208">
        <f t="shared" si="10"/>
        <v>13.149999999999999</v>
      </c>
      <c r="BR12" s="209">
        <f t="shared" si="11"/>
        <v>6.6999999999999993</v>
      </c>
      <c r="BU12" s="202">
        <v>8</v>
      </c>
      <c r="BV12" s="188">
        <v>6.5</v>
      </c>
      <c r="BW12" s="203">
        <v>8.4</v>
      </c>
      <c r="BX12" s="204"/>
      <c r="BY12" s="202">
        <v>8</v>
      </c>
      <c r="BZ12" s="188">
        <v>6.4</v>
      </c>
      <c r="CA12" s="203">
        <v>7.4</v>
      </c>
      <c r="CB12" s="203"/>
      <c r="CC12" s="208">
        <f t="shared" si="12"/>
        <v>7.45</v>
      </c>
      <c r="CD12" s="209">
        <f t="shared" si="13"/>
        <v>6.9</v>
      </c>
      <c r="CF12" s="202">
        <v>8</v>
      </c>
      <c r="CG12" s="188">
        <v>6.1</v>
      </c>
      <c r="CH12" s="203">
        <v>14.7</v>
      </c>
      <c r="CI12" s="204"/>
      <c r="CJ12" s="202">
        <v>8</v>
      </c>
      <c r="CK12" s="188">
        <v>14.1</v>
      </c>
      <c r="CL12" s="203">
        <v>15.2</v>
      </c>
      <c r="CM12" s="203"/>
      <c r="CN12" s="208">
        <f t="shared" si="14"/>
        <v>10.399999999999999</v>
      </c>
      <c r="CO12" s="209">
        <f t="shared" si="15"/>
        <v>14.649999999999999</v>
      </c>
      <c r="CQ12" s="202">
        <v>8</v>
      </c>
      <c r="CR12" s="188">
        <v>7.1</v>
      </c>
      <c r="CS12" s="203">
        <v>7.8</v>
      </c>
      <c r="CT12" s="204"/>
      <c r="CU12" s="202">
        <v>8</v>
      </c>
      <c r="CV12" s="188">
        <v>14.5</v>
      </c>
      <c r="CW12" s="203">
        <v>6.2</v>
      </c>
      <c r="CX12" s="203"/>
      <c r="CY12" s="208">
        <f t="shared" si="16"/>
        <v>7.4499999999999993</v>
      </c>
      <c r="CZ12" s="209">
        <f t="shared" si="17"/>
        <v>10.35</v>
      </c>
    </row>
    <row r="13" spans="1:104" ht="16.5" x14ac:dyDescent="0.2">
      <c r="A13" s="188" t="s">
        <v>520</v>
      </c>
      <c r="B13" s="188"/>
      <c r="C13" s="188" t="s">
        <v>522</v>
      </c>
      <c r="D13" s="201">
        <v>34</v>
      </c>
      <c r="E13" s="202">
        <v>9</v>
      </c>
      <c r="F13" s="188">
        <v>9.6999999999999993</v>
      </c>
      <c r="G13" s="203">
        <v>8.4</v>
      </c>
      <c r="H13" s="204"/>
      <c r="I13" s="202">
        <v>9</v>
      </c>
      <c r="J13" s="188">
        <v>15.1</v>
      </c>
      <c r="K13" s="203">
        <v>14.8</v>
      </c>
      <c r="L13" s="203"/>
      <c r="M13" s="208">
        <f t="shared" si="0"/>
        <v>9.0500000000000007</v>
      </c>
      <c r="N13" s="209">
        <f t="shared" si="1"/>
        <v>14.95</v>
      </c>
      <c r="P13" s="202">
        <v>9</v>
      </c>
      <c r="Q13" s="188">
        <v>8.9</v>
      </c>
      <c r="R13" s="203">
        <v>6.2</v>
      </c>
      <c r="S13" s="204"/>
      <c r="T13" s="202">
        <v>9</v>
      </c>
      <c r="U13" s="188">
        <v>2.8</v>
      </c>
      <c r="V13" s="203">
        <v>1.5</v>
      </c>
      <c r="W13" s="203"/>
      <c r="X13" s="208">
        <f t="shared" si="2"/>
        <v>7.5500000000000007</v>
      </c>
      <c r="Y13" s="209">
        <f t="shared" si="3"/>
        <v>2.15</v>
      </c>
      <c r="AA13" s="202">
        <v>9</v>
      </c>
      <c r="AB13" s="188">
        <v>12.4</v>
      </c>
      <c r="AC13" s="203">
        <v>9.6999999999999993</v>
      </c>
      <c r="AD13" s="204"/>
      <c r="AE13" s="202">
        <v>9</v>
      </c>
      <c r="AF13" s="188">
        <v>2.1</v>
      </c>
      <c r="AG13" s="203">
        <v>3.4</v>
      </c>
      <c r="AH13" s="203"/>
      <c r="AI13" s="208">
        <f t="shared" si="4"/>
        <v>11.05</v>
      </c>
      <c r="AJ13" s="209">
        <f t="shared" si="5"/>
        <v>2.75</v>
      </c>
      <c r="AL13" s="202">
        <v>9</v>
      </c>
      <c r="AM13" s="188">
        <v>18.7</v>
      </c>
      <c r="AN13" s="203">
        <v>4.5999999999999996</v>
      </c>
      <c r="AO13" s="204"/>
      <c r="AP13" s="202">
        <v>9</v>
      </c>
      <c r="AQ13" s="188">
        <v>6.6</v>
      </c>
      <c r="AR13" s="203">
        <v>9.6</v>
      </c>
      <c r="AS13" s="203"/>
      <c r="AT13" s="208">
        <f t="shared" si="6"/>
        <v>11.649999999999999</v>
      </c>
      <c r="AU13" s="209">
        <f t="shared" si="7"/>
        <v>8.1</v>
      </c>
      <c r="AX13" s="202">
        <v>9</v>
      </c>
      <c r="AY13" s="188">
        <v>9.5</v>
      </c>
      <c r="AZ13" s="203">
        <v>6</v>
      </c>
      <c r="BA13" s="204"/>
      <c r="BB13" s="202">
        <v>9</v>
      </c>
      <c r="BC13" s="188">
        <v>10.8</v>
      </c>
      <c r="BD13" s="203">
        <v>7.9</v>
      </c>
      <c r="BE13" s="203"/>
      <c r="BF13" s="208">
        <f t="shared" si="8"/>
        <v>7.75</v>
      </c>
      <c r="BG13" s="209">
        <f t="shared" si="9"/>
        <v>9.3500000000000014</v>
      </c>
      <c r="BI13" s="202">
        <v>9</v>
      </c>
      <c r="BJ13" s="188">
        <v>8.6</v>
      </c>
      <c r="BK13" s="203">
        <v>9.5</v>
      </c>
      <c r="BL13" s="204"/>
      <c r="BM13" s="202">
        <v>9</v>
      </c>
      <c r="BN13" s="188">
        <v>9.9</v>
      </c>
      <c r="BO13" s="203">
        <v>3.3</v>
      </c>
      <c r="BP13" s="203"/>
      <c r="BQ13" s="208">
        <f t="shared" si="10"/>
        <v>9.0500000000000007</v>
      </c>
      <c r="BR13" s="209">
        <f t="shared" si="11"/>
        <v>6.6</v>
      </c>
      <c r="BU13" s="202">
        <v>9</v>
      </c>
      <c r="BV13" s="188">
        <v>11.6</v>
      </c>
      <c r="BW13" s="203">
        <v>11.9</v>
      </c>
      <c r="BX13" s="204"/>
      <c r="BY13" s="202">
        <v>9</v>
      </c>
      <c r="BZ13" s="188">
        <v>4.0999999999999996</v>
      </c>
      <c r="CA13" s="203">
        <v>7.6</v>
      </c>
      <c r="CB13" s="203"/>
      <c r="CC13" s="208">
        <f t="shared" si="12"/>
        <v>11.75</v>
      </c>
      <c r="CD13" s="209">
        <f t="shared" si="13"/>
        <v>5.85</v>
      </c>
      <c r="CF13" s="202">
        <v>9</v>
      </c>
      <c r="CG13" s="188">
        <v>10.8</v>
      </c>
      <c r="CH13" s="203">
        <v>7</v>
      </c>
      <c r="CI13" s="204"/>
      <c r="CJ13" s="202">
        <v>9</v>
      </c>
      <c r="CK13" s="188">
        <v>2.4</v>
      </c>
      <c r="CL13" s="203">
        <v>3.6</v>
      </c>
      <c r="CM13" s="203"/>
      <c r="CN13" s="208">
        <f t="shared" si="14"/>
        <v>8.9</v>
      </c>
      <c r="CO13" s="209">
        <f t="shared" si="15"/>
        <v>3</v>
      </c>
      <c r="CQ13" s="202">
        <v>9</v>
      </c>
      <c r="CR13" s="188">
        <v>15.8</v>
      </c>
      <c r="CS13" s="203">
        <v>12.4</v>
      </c>
      <c r="CT13" s="204"/>
      <c r="CU13" s="202">
        <v>9</v>
      </c>
      <c r="CV13" s="188">
        <v>11.6</v>
      </c>
      <c r="CW13" s="203">
        <v>7.9</v>
      </c>
      <c r="CX13" s="203"/>
      <c r="CY13" s="208">
        <f t="shared" si="16"/>
        <v>14.100000000000001</v>
      </c>
      <c r="CZ13" s="209">
        <f t="shared" si="17"/>
        <v>9.75</v>
      </c>
    </row>
    <row r="14" spans="1:104" ht="16.5" x14ac:dyDescent="0.2">
      <c r="A14" s="188" t="s">
        <v>520</v>
      </c>
      <c r="B14" s="188">
        <v>20180828</v>
      </c>
      <c r="C14" s="207" t="s">
        <v>516</v>
      </c>
      <c r="D14" s="201">
        <v>35</v>
      </c>
      <c r="E14" s="202">
        <v>10</v>
      </c>
      <c r="F14" s="188">
        <v>5.0999999999999996</v>
      </c>
      <c r="G14" s="203">
        <v>13.1</v>
      </c>
      <c r="H14" s="204"/>
      <c r="I14" s="202">
        <v>10</v>
      </c>
      <c r="J14" s="188">
        <v>14.9</v>
      </c>
      <c r="K14" s="203">
        <v>10.6</v>
      </c>
      <c r="L14" s="203"/>
      <c r="M14" s="208">
        <f t="shared" si="0"/>
        <v>9.1</v>
      </c>
      <c r="N14" s="209">
        <f t="shared" si="1"/>
        <v>12.75</v>
      </c>
      <c r="P14" s="202">
        <v>10</v>
      </c>
      <c r="Q14" s="188">
        <v>13.3</v>
      </c>
      <c r="R14" s="203">
        <v>13.6</v>
      </c>
      <c r="S14" s="204"/>
      <c r="T14" s="202">
        <v>10</v>
      </c>
      <c r="U14" s="188">
        <v>1.4</v>
      </c>
      <c r="V14" s="203">
        <v>0.8</v>
      </c>
      <c r="W14" s="203"/>
      <c r="X14" s="208">
        <f t="shared" si="2"/>
        <v>13.45</v>
      </c>
      <c r="Y14" s="209">
        <f t="shared" si="3"/>
        <v>1.1000000000000001</v>
      </c>
      <c r="AA14" s="202">
        <v>10</v>
      </c>
      <c r="AB14" s="188">
        <v>6.2</v>
      </c>
      <c r="AC14" s="203">
        <v>9.8000000000000007</v>
      </c>
      <c r="AD14" s="204"/>
      <c r="AE14" s="202">
        <v>10</v>
      </c>
      <c r="AF14" s="188">
        <v>0.9</v>
      </c>
      <c r="AG14" s="203">
        <v>3.1</v>
      </c>
      <c r="AH14" s="203"/>
      <c r="AI14" s="208">
        <f t="shared" si="4"/>
        <v>8</v>
      </c>
      <c r="AJ14" s="209">
        <f t="shared" si="5"/>
        <v>2</v>
      </c>
      <c r="AL14" s="202">
        <v>10</v>
      </c>
      <c r="AM14" s="188">
        <v>6.6</v>
      </c>
      <c r="AN14" s="203">
        <v>7.1</v>
      </c>
      <c r="AO14" s="204"/>
      <c r="AP14" s="202">
        <v>10</v>
      </c>
      <c r="AQ14" s="188">
        <v>4.8</v>
      </c>
      <c r="AR14" s="203">
        <v>4.5</v>
      </c>
      <c r="AS14" s="203"/>
      <c r="AT14" s="208">
        <f t="shared" si="6"/>
        <v>6.85</v>
      </c>
      <c r="AU14" s="209">
        <f t="shared" si="7"/>
        <v>4.6500000000000004</v>
      </c>
      <c r="AX14" s="202">
        <v>10</v>
      </c>
      <c r="AY14" s="188">
        <v>5.4</v>
      </c>
      <c r="AZ14" s="203">
        <v>7.2</v>
      </c>
      <c r="BA14" s="204"/>
      <c r="BB14" s="202">
        <v>10</v>
      </c>
      <c r="BC14" s="188">
        <v>5.9</v>
      </c>
      <c r="BD14" s="203">
        <v>7.3</v>
      </c>
      <c r="BE14" s="203"/>
      <c r="BF14" s="208">
        <f t="shared" si="8"/>
        <v>6.3000000000000007</v>
      </c>
      <c r="BG14" s="209">
        <f t="shared" si="9"/>
        <v>6.6</v>
      </c>
      <c r="BI14" s="202">
        <v>10</v>
      </c>
      <c r="BJ14" s="188">
        <v>8.1999999999999993</v>
      </c>
      <c r="BK14" s="203">
        <v>12.1</v>
      </c>
      <c r="BL14" s="204"/>
      <c r="BM14" s="202">
        <v>10</v>
      </c>
      <c r="BN14" s="188">
        <v>6.7</v>
      </c>
      <c r="BO14" s="203">
        <v>4.2</v>
      </c>
      <c r="BP14" s="203"/>
      <c r="BQ14" s="208">
        <f t="shared" si="10"/>
        <v>10.149999999999999</v>
      </c>
      <c r="BR14" s="209">
        <f t="shared" si="11"/>
        <v>5.45</v>
      </c>
      <c r="BU14" s="202">
        <v>10</v>
      </c>
      <c r="BV14" s="188">
        <v>7.7</v>
      </c>
      <c r="BW14" s="203">
        <v>5.7</v>
      </c>
      <c r="BX14" s="204"/>
      <c r="BY14" s="202">
        <v>10</v>
      </c>
      <c r="BZ14" s="188">
        <v>11.5</v>
      </c>
      <c r="CA14" s="203">
        <v>12.9</v>
      </c>
      <c r="CB14" s="203"/>
      <c r="CC14" s="208">
        <f t="shared" si="12"/>
        <v>6.7</v>
      </c>
      <c r="CD14" s="209">
        <f t="shared" si="13"/>
        <v>12.2</v>
      </c>
      <c r="CF14" s="202">
        <v>10</v>
      </c>
      <c r="CG14" s="188">
        <v>6.7</v>
      </c>
      <c r="CH14" s="203">
        <v>5.3</v>
      </c>
      <c r="CI14" s="204"/>
      <c r="CJ14" s="202">
        <v>10</v>
      </c>
      <c r="CK14" s="188">
        <v>11.9</v>
      </c>
      <c r="CL14" s="203">
        <v>8.3000000000000007</v>
      </c>
      <c r="CM14" s="203"/>
      <c r="CN14" s="208">
        <f t="shared" si="14"/>
        <v>6</v>
      </c>
      <c r="CO14" s="209">
        <f t="shared" si="15"/>
        <v>10.100000000000001</v>
      </c>
      <c r="CQ14" s="202">
        <v>10</v>
      </c>
      <c r="CR14" s="188">
        <v>14.9</v>
      </c>
      <c r="CS14" s="203">
        <v>13.9</v>
      </c>
      <c r="CT14" s="204"/>
      <c r="CU14" s="202">
        <v>10</v>
      </c>
      <c r="CV14" s="188">
        <v>14.9</v>
      </c>
      <c r="CW14" s="203">
        <v>8.6999999999999993</v>
      </c>
      <c r="CX14" s="203"/>
      <c r="CY14" s="208">
        <f t="shared" si="16"/>
        <v>14.4</v>
      </c>
      <c r="CZ14" s="209">
        <f t="shared" si="17"/>
        <v>11.8</v>
      </c>
    </row>
    <row r="15" spans="1:104" ht="16.5" x14ac:dyDescent="0.2">
      <c r="A15" s="188" t="s">
        <v>523</v>
      </c>
      <c r="B15" s="188">
        <v>20180830</v>
      </c>
      <c r="C15" s="207" t="s">
        <v>517</v>
      </c>
      <c r="D15" s="201">
        <v>36</v>
      </c>
      <c r="E15" s="202">
        <v>11</v>
      </c>
      <c r="F15" s="188">
        <v>6.9</v>
      </c>
      <c r="G15" s="203">
        <v>6.9</v>
      </c>
      <c r="H15" s="204"/>
      <c r="I15" s="202">
        <v>11</v>
      </c>
      <c r="J15" s="188">
        <v>8.4</v>
      </c>
      <c r="K15" s="203">
        <v>6.9</v>
      </c>
      <c r="L15" s="203"/>
      <c r="M15" s="208">
        <f t="shared" si="0"/>
        <v>6.9</v>
      </c>
      <c r="N15" s="209">
        <f t="shared" si="1"/>
        <v>7.65</v>
      </c>
      <c r="P15" s="202">
        <v>11</v>
      </c>
      <c r="Q15" s="188">
        <v>8.4</v>
      </c>
      <c r="R15" s="203">
        <v>12.3</v>
      </c>
      <c r="S15" s="204"/>
      <c r="T15" s="202">
        <v>11</v>
      </c>
      <c r="U15" s="188">
        <v>2.9</v>
      </c>
      <c r="V15" s="203">
        <v>1.5</v>
      </c>
      <c r="W15" s="203"/>
      <c r="X15" s="208">
        <f t="shared" si="2"/>
        <v>10.350000000000001</v>
      </c>
      <c r="Y15" s="209">
        <f t="shared" si="3"/>
        <v>2.2000000000000002</v>
      </c>
      <c r="AA15" s="202">
        <v>11</v>
      </c>
      <c r="AB15" s="188">
        <v>7.9</v>
      </c>
      <c r="AC15" s="203">
        <v>9.9</v>
      </c>
      <c r="AD15" s="204"/>
      <c r="AE15" s="202">
        <v>11</v>
      </c>
      <c r="AF15" s="188">
        <v>1.4</v>
      </c>
      <c r="AG15" s="203">
        <v>2.8</v>
      </c>
      <c r="AH15" s="203"/>
      <c r="AI15" s="208">
        <f t="shared" si="4"/>
        <v>8.9</v>
      </c>
      <c r="AJ15" s="209">
        <f t="shared" si="5"/>
        <v>2.0999999999999996</v>
      </c>
      <c r="AL15" s="202">
        <v>11</v>
      </c>
      <c r="AM15" s="188">
        <v>19.3</v>
      </c>
      <c r="AN15" s="203">
        <v>8.1999999999999993</v>
      </c>
      <c r="AO15" s="204"/>
      <c r="AP15" s="202">
        <v>11</v>
      </c>
      <c r="AQ15" s="188">
        <v>5.4</v>
      </c>
      <c r="AR15" s="203">
        <v>7.4</v>
      </c>
      <c r="AS15" s="203"/>
      <c r="AT15" s="208">
        <f t="shared" si="6"/>
        <v>13.75</v>
      </c>
      <c r="AU15" s="209">
        <f t="shared" si="7"/>
        <v>6.4</v>
      </c>
      <c r="AX15" s="202">
        <v>11</v>
      </c>
      <c r="AY15" s="188">
        <v>16.899999999999999</v>
      </c>
      <c r="AZ15" s="203">
        <v>9.9</v>
      </c>
      <c r="BA15" s="204"/>
      <c r="BB15" s="202">
        <v>11</v>
      </c>
      <c r="BC15" s="188">
        <v>4.0999999999999996</v>
      </c>
      <c r="BD15" s="203">
        <v>1.6</v>
      </c>
      <c r="BE15" s="203"/>
      <c r="BF15" s="208">
        <f t="shared" si="8"/>
        <v>13.399999999999999</v>
      </c>
      <c r="BG15" s="209">
        <f t="shared" si="9"/>
        <v>2.8499999999999996</v>
      </c>
      <c r="BI15" s="202">
        <v>11</v>
      </c>
      <c r="BJ15" s="188">
        <v>13.3</v>
      </c>
      <c r="BK15" s="203">
        <v>5.4</v>
      </c>
      <c r="BL15" s="204"/>
      <c r="BM15" s="202">
        <v>11</v>
      </c>
      <c r="BN15" s="188">
        <v>1.4</v>
      </c>
      <c r="BO15" s="203">
        <v>5.9</v>
      </c>
      <c r="BP15" s="203"/>
      <c r="BQ15" s="208">
        <f t="shared" si="10"/>
        <v>9.3500000000000014</v>
      </c>
      <c r="BR15" s="209">
        <f t="shared" si="11"/>
        <v>3.6500000000000004</v>
      </c>
      <c r="BU15" s="202">
        <v>11</v>
      </c>
      <c r="BV15" s="188">
        <v>13.1</v>
      </c>
      <c r="BW15" s="203">
        <v>19.7</v>
      </c>
      <c r="BX15" s="204"/>
      <c r="BY15" s="202">
        <v>11</v>
      </c>
      <c r="BZ15" s="188">
        <v>4.9000000000000004</v>
      </c>
      <c r="CA15" s="203">
        <v>18.5</v>
      </c>
      <c r="CB15" s="203">
        <v>14.1</v>
      </c>
      <c r="CC15" s="208">
        <f t="shared" si="12"/>
        <v>16.399999999999999</v>
      </c>
      <c r="CD15" s="209">
        <f t="shared" si="13"/>
        <v>12.5</v>
      </c>
      <c r="CF15" s="202">
        <v>11</v>
      </c>
      <c r="CG15" s="188">
        <v>6.8</v>
      </c>
      <c r="CH15" s="203">
        <v>16.100000000000001</v>
      </c>
      <c r="CI15" s="204"/>
      <c r="CJ15" s="202">
        <v>11</v>
      </c>
      <c r="CK15" s="188">
        <v>11.1</v>
      </c>
      <c r="CL15" s="203">
        <v>15.4</v>
      </c>
      <c r="CM15" s="203"/>
      <c r="CN15" s="208">
        <f t="shared" si="14"/>
        <v>11.450000000000001</v>
      </c>
      <c r="CO15" s="209">
        <f t="shared" si="15"/>
        <v>13.25</v>
      </c>
      <c r="CQ15" s="202">
        <v>11</v>
      </c>
      <c r="CR15" s="188">
        <v>6.7</v>
      </c>
      <c r="CS15" s="203">
        <v>18.899999999999999</v>
      </c>
      <c r="CT15" s="204"/>
      <c r="CU15" s="202">
        <v>11</v>
      </c>
      <c r="CV15" s="188">
        <v>3.1</v>
      </c>
      <c r="CW15" s="203">
        <v>3.2</v>
      </c>
      <c r="CX15" s="203"/>
      <c r="CY15" s="208">
        <f t="shared" si="16"/>
        <v>12.799999999999999</v>
      </c>
      <c r="CZ15" s="209">
        <f t="shared" si="17"/>
        <v>3.1500000000000004</v>
      </c>
    </row>
    <row r="16" spans="1:104" ht="16.5" x14ac:dyDescent="0.2">
      <c r="A16" s="188" t="s">
        <v>523</v>
      </c>
      <c r="B16" s="188"/>
      <c r="C16" s="188" t="s">
        <v>524</v>
      </c>
      <c r="D16" s="201">
        <v>37</v>
      </c>
      <c r="E16" s="202">
        <v>12</v>
      </c>
      <c r="F16" s="188">
        <v>12.9</v>
      </c>
      <c r="G16" s="203">
        <v>12.5</v>
      </c>
      <c r="H16" s="204"/>
      <c r="I16" s="202">
        <v>12</v>
      </c>
      <c r="J16" s="188">
        <v>7.4</v>
      </c>
      <c r="K16" s="203">
        <v>7.6</v>
      </c>
      <c r="L16" s="203"/>
      <c r="M16" s="208">
        <f t="shared" si="0"/>
        <v>12.7</v>
      </c>
      <c r="N16" s="209">
        <f t="shared" si="1"/>
        <v>7.5</v>
      </c>
      <c r="P16" s="202">
        <v>12</v>
      </c>
      <c r="Q16" s="188">
        <v>9.9</v>
      </c>
      <c r="R16" s="203">
        <v>10.199999999999999</v>
      </c>
      <c r="S16" s="204"/>
      <c r="T16" s="202">
        <v>12</v>
      </c>
      <c r="U16" s="188">
        <v>0.9</v>
      </c>
      <c r="V16" s="203">
        <v>0.8</v>
      </c>
      <c r="W16" s="203"/>
      <c r="X16" s="208">
        <f t="shared" si="2"/>
        <v>10.050000000000001</v>
      </c>
      <c r="Y16" s="209">
        <f t="shared" si="3"/>
        <v>0.85000000000000009</v>
      </c>
      <c r="AA16" s="202">
        <v>12</v>
      </c>
      <c r="AB16" s="188">
        <v>15.4</v>
      </c>
      <c r="AC16" s="203">
        <v>14.1</v>
      </c>
      <c r="AD16" s="204"/>
      <c r="AE16" s="202">
        <v>12</v>
      </c>
      <c r="AF16" s="188">
        <v>0.6</v>
      </c>
      <c r="AG16" s="203">
        <v>2.6</v>
      </c>
      <c r="AH16" s="203"/>
      <c r="AI16" s="208">
        <f t="shared" si="4"/>
        <v>14.75</v>
      </c>
      <c r="AJ16" s="209">
        <f t="shared" si="5"/>
        <v>1.6</v>
      </c>
      <c r="AL16" s="202">
        <v>12</v>
      </c>
      <c r="AM16" s="188">
        <v>6.8</v>
      </c>
      <c r="AN16" s="203">
        <v>13.9</v>
      </c>
      <c r="AO16" s="204"/>
      <c r="AP16" s="202">
        <v>12</v>
      </c>
      <c r="AQ16" s="188">
        <v>3.4</v>
      </c>
      <c r="AR16" s="203">
        <v>11.7</v>
      </c>
      <c r="AS16" s="203">
        <v>9.3000000000000007</v>
      </c>
      <c r="AT16" s="208">
        <f t="shared" si="6"/>
        <v>10.35</v>
      </c>
      <c r="AU16" s="209">
        <f t="shared" si="7"/>
        <v>8.1333333333333329</v>
      </c>
      <c r="AX16" s="202">
        <v>12</v>
      </c>
      <c r="AY16" s="188">
        <v>6.4</v>
      </c>
      <c r="AZ16" s="203">
        <v>7.3</v>
      </c>
      <c r="BA16" s="204"/>
      <c r="BB16" s="202">
        <v>12</v>
      </c>
      <c r="BC16" s="188">
        <v>2.4</v>
      </c>
      <c r="BD16" s="203">
        <v>6.9</v>
      </c>
      <c r="BE16" s="203"/>
      <c r="BF16" s="208">
        <f t="shared" si="8"/>
        <v>6.85</v>
      </c>
      <c r="BG16" s="209">
        <f t="shared" si="9"/>
        <v>4.6500000000000004</v>
      </c>
      <c r="BI16" s="202">
        <v>12</v>
      </c>
      <c r="BJ16" s="188">
        <v>10.8</v>
      </c>
      <c r="BK16" s="203">
        <v>11.4</v>
      </c>
      <c r="BL16" s="204"/>
      <c r="BM16" s="202">
        <v>12</v>
      </c>
      <c r="BN16" s="188">
        <v>2.9</v>
      </c>
      <c r="BO16" s="203">
        <v>5.4</v>
      </c>
      <c r="BP16" s="203"/>
      <c r="BQ16" s="208">
        <f t="shared" si="10"/>
        <v>11.100000000000001</v>
      </c>
      <c r="BR16" s="209">
        <f t="shared" si="11"/>
        <v>4.1500000000000004</v>
      </c>
      <c r="BU16" s="202">
        <v>12</v>
      </c>
      <c r="BV16" s="188">
        <v>7.2</v>
      </c>
      <c r="BW16" s="203">
        <v>10.8</v>
      </c>
      <c r="BX16" s="204"/>
      <c r="BY16" s="202">
        <v>12</v>
      </c>
      <c r="BZ16" s="188">
        <v>3.1</v>
      </c>
      <c r="CA16" s="203">
        <v>11.6</v>
      </c>
      <c r="CB16" s="203">
        <v>5.2</v>
      </c>
      <c r="CC16" s="208">
        <f t="shared" si="12"/>
        <v>9</v>
      </c>
      <c r="CD16" s="209">
        <f t="shared" si="13"/>
        <v>6.6333333333333329</v>
      </c>
      <c r="CF16" s="202">
        <v>12</v>
      </c>
      <c r="CG16" s="188">
        <v>6.3</v>
      </c>
      <c r="CH16" s="203">
        <v>7.9</v>
      </c>
      <c r="CI16" s="204"/>
      <c r="CJ16" s="202">
        <v>12</v>
      </c>
      <c r="CK16" s="188">
        <v>8.9</v>
      </c>
      <c r="CL16" s="203">
        <v>6.8</v>
      </c>
      <c r="CM16" s="203"/>
      <c r="CN16" s="208">
        <f t="shared" si="14"/>
        <v>7.1</v>
      </c>
      <c r="CO16" s="209">
        <f t="shared" si="15"/>
        <v>7.85</v>
      </c>
      <c r="CQ16" s="202">
        <v>12</v>
      </c>
      <c r="CR16" s="188">
        <v>12.7</v>
      </c>
      <c r="CS16" s="203">
        <v>6.9</v>
      </c>
      <c r="CT16" s="204"/>
      <c r="CU16" s="202">
        <v>12</v>
      </c>
      <c r="CV16" s="188">
        <v>3.5</v>
      </c>
      <c r="CW16" s="203">
        <v>2.4</v>
      </c>
      <c r="CX16" s="203"/>
      <c r="CY16" s="208">
        <f t="shared" si="16"/>
        <v>9.8000000000000007</v>
      </c>
      <c r="CZ16" s="209">
        <f t="shared" si="17"/>
        <v>2.95</v>
      </c>
    </row>
    <row r="17" spans="1:104" ht="16.5" x14ac:dyDescent="0.2">
      <c r="A17" s="188" t="s">
        <v>523</v>
      </c>
      <c r="B17" s="188"/>
      <c r="C17" s="207" t="s">
        <v>519</v>
      </c>
      <c r="D17" s="201">
        <v>38</v>
      </c>
      <c r="E17" s="202">
        <v>13</v>
      </c>
      <c r="F17" s="188">
        <v>14.9</v>
      </c>
      <c r="G17" s="203">
        <v>5.5</v>
      </c>
      <c r="H17" s="204"/>
      <c r="I17" s="202">
        <v>13</v>
      </c>
      <c r="J17" s="188">
        <v>5.0999999999999996</v>
      </c>
      <c r="K17" s="203">
        <v>7.6</v>
      </c>
      <c r="L17" s="203"/>
      <c r="M17" s="208">
        <f t="shared" si="0"/>
        <v>10.199999999999999</v>
      </c>
      <c r="N17" s="209">
        <f t="shared" si="1"/>
        <v>6.35</v>
      </c>
      <c r="P17" s="202">
        <v>13</v>
      </c>
      <c r="Q17" s="188">
        <v>5.0999999999999996</v>
      </c>
      <c r="R17" s="203">
        <v>15.1</v>
      </c>
      <c r="S17" s="204"/>
      <c r="T17" s="202">
        <v>13</v>
      </c>
      <c r="U17" s="188">
        <v>0.6</v>
      </c>
      <c r="V17" s="203">
        <v>2.8</v>
      </c>
      <c r="W17" s="203"/>
      <c r="X17" s="208">
        <f t="shared" si="2"/>
        <v>10.1</v>
      </c>
      <c r="Y17" s="209">
        <f t="shared" si="3"/>
        <v>1.7</v>
      </c>
      <c r="AA17" s="202">
        <v>13</v>
      </c>
      <c r="AB17" s="188">
        <v>3.9</v>
      </c>
      <c r="AC17" s="203">
        <v>18.5</v>
      </c>
      <c r="AD17" s="204"/>
      <c r="AE17" s="202">
        <v>13</v>
      </c>
      <c r="AF17" s="188">
        <v>0.9</v>
      </c>
      <c r="AG17" s="203">
        <v>1.3</v>
      </c>
      <c r="AH17" s="203"/>
      <c r="AI17" s="208">
        <f t="shared" si="4"/>
        <v>11.2</v>
      </c>
      <c r="AJ17" s="209">
        <f t="shared" si="5"/>
        <v>1.1000000000000001</v>
      </c>
      <c r="AL17" s="202">
        <v>13</v>
      </c>
      <c r="AM17" s="188">
        <v>10.4</v>
      </c>
      <c r="AN17" s="203">
        <v>15.5</v>
      </c>
      <c r="AO17" s="204"/>
      <c r="AP17" s="202">
        <v>13</v>
      </c>
      <c r="AQ17" s="188">
        <v>7.2</v>
      </c>
      <c r="AR17" s="203">
        <v>3.6</v>
      </c>
      <c r="AS17" s="203"/>
      <c r="AT17" s="208">
        <f t="shared" si="6"/>
        <v>12.95</v>
      </c>
      <c r="AU17" s="209">
        <f t="shared" si="7"/>
        <v>5.4</v>
      </c>
      <c r="AX17" s="202">
        <v>13</v>
      </c>
      <c r="AY17" s="188">
        <v>8.1999999999999993</v>
      </c>
      <c r="AZ17" s="203">
        <v>7.9</v>
      </c>
      <c r="BA17" s="204"/>
      <c r="BB17" s="202">
        <v>13</v>
      </c>
      <c r="BC17" s="188">
        <v>11.3</v>
      </c>
      <c r="BD17" s="203">
        <v>13.4</v>
      </c>
      <c r="BE17" s="203"/>
      <c r="BF17" s="208">
        <f t="shared" si="8"/>
        <v>8.0500000000000007</v>
      </c>
      <c r="BG17" s="209">
        <f t="shared" si="9"/>
        <v>12.350000000000001</v>
      </c>
      <c r="BI17" s="202">
        <v>13</v>
      </c>
      <c r="BJ17" s="188">
        <v>11.5</v>
      </c>
      <c r="BK17" s="203">
        <v>7.6</v>
      </c>
      <c r="BL17" s="204"/>
      <c r="BM17" s="202">
        <v>13</v>
      </c>
      <c r="BN17" s="188">
        <v>10.6</v>
      </c>
      <c r="BO17" s="203">
        <v>9.9</v>
      </c>
      <c r="BP17" s="203"/>
      <c r="BQ17" s="208">
        <f t="shared" si="10"/>
        <v>9.5500000000000007</v>
      </c>
      <c r="BR17" s="209">
        <f t="shared" si="11"/>
        <v>10.25</v>
      </c>
      <c r="BU17" s="202">
        <v>13</v>
      </c>
      <c r="BV17" s="188">
        <v>10.3</v>
      </c>
      <c r="BW17" s="203">
        <v>14.1</v>
      </c>
      <c r="BX17" s="204"/>
      <c r="BY17" s="202">
        <v>13</v>
      </c>
      <c r="BZ17" s="188">
        <v>9.3000000000000007</v>
      </c>
      <c r="CA17" s="203">
        <v>5.5</v>
      </c>
      <c r="CB17" s="203"/>
      <c r="CC17" s="208">
        <f t="shared" si="12"/>
        <v>12.2</v>
      </c>
      <c r="CD17" s="209">
        <f t="shared" si="13"/>
        <v>7.4</v>
      </c>
      <c r="CF17" s="202">
        <v>13</v>
      </c>
      <c r="CG17" s="188">
        <v>20</v>
      </c>
      <c r="CH17" s="203">
        <v>11.8</v>
      </c>
      <c r="CI17" s="204"/>
      <c r="CJ17" s="202">
        <v>13</v>
      </c>
      <c r="CK17" s="188">
        <v>8.8000000000000007</v>
      </c>
      <c r="CL17" s="203">
        <v>5.2</v>
      </c>
      <c r="CM17" s="203"/>
      <c r="CN17" s="208">
        <f t="shared" si="14"/>
        <v>15.9</v>
      </c>
      <c r="CO17" s="209">
        <f t="shared" si="15"/>
        <v>7</v>
      </c>
      <c r="CQ17" s="202">
        <v>13</v>
      </c>
      <c r="CR17" s="188">
        <v>6.4</v>
      </c>
      <c r="CS17" s="203">
        <v>7.9</v>
      </c>
      <c r="CT17" s="204"/>
      <c r="CU17" s="202">
        <v>13</v>
      </c>
      <c r="CV17" s="188">
        <v>4.7</v>
      </c>
      <c r="CW17" s="203">
        <v>6.9</v>
      </c>
      <c r="CX17" s="203"/>
      <c r="CY17" s="208">
        <f t="shared" si="16"/>
        <v>7.15</v>
      </c>
      <c r="CZ17" s="209">
        <f t="shared" si="17"/>
        <v>5.8000000000000007</v>
      </c>
    </row>
    <row r="18" spans="1:104" ht="16.5" x14ac:dyDescent="0.2">
      <c r="A18" s="188" t="s">
        <v>523</v>
      </c>
      <c r="B18" s="188">
        <v>20180830</v>
      </c>
      <c r="C18" s="207" t="s">
        <v>525</v>
      </c>
      <c r="D18" s="201">
        <v>39</v>
      </c>
      <c r="E18" s="202">
        <v>14</v>
      </c>
      <c r="F18" s="188">
        <v>8.1999999999999993</v>
      </c>
      <c r="G18" s="203">
        <v>4.9000000000000004</v>
      </c>
      <c r="H18" s="204"/>
      <c r="I18" s="202">
        <v>14</v>
      </c>
      <c r="J18" s="188">
        <v>20</v>
      </c>
      <c r="K18" s="203">
        <v>6.4</v>
      </c>
      <c r="L18" s="203"/>
      <c r="M18" s="208">
        <f t="shared" si="0"/>
        <v>6.55</v>
      </c>
      <c r="N18" s="209">
        <f t="shared" si="1"/>
        <v>13.2</v>
      </c>
      <c r="P18" s="202">
        <v>14</v>
      </c>
      <c r="Q18" s="188">
        <v>12.9</v>
      </c>
      <c r="R18" s="203">
        <v>8.5</v>
      </c>
      <c r="S18" s="204"/>
      <c r="T18" s="202">
        <v>14</v>
      </c>
      <c r="U18" s="188">
        <v>1.7</v>
      </c>
      <c r="V18" s="203">
        <v>0.5</v>
      </c>
      <c r="W18" s="203"/>
      <c r="X18" s="208">
        <f t="shared" si="2"/>
        <v>10.7</v>
      </c>
      <c r="Y18" s="209">
        <f t="shared" si="3"/>
        <v>1.1000000000000001</v>
      </c>
      <c r="AA18" s="202">
        <v>14</v>
      </c>
      <c r="AB18" s="188">
        <v>8.1999999999999993</v>
      </c>
      <c r="AC18" s="203">
        <v>14.7</v>
      </c>
      <c r="AD18" s="204"/>
      <c r="AE18" s="202">
        <v>14</v>
      </c>
      <c r="AF18" s="188">
        <v>2.5</v>
      </c>
      <c r="AG18" s="203">
        <v>3.3</v>
      </c>
      <c r="AH18" s="203"/>
      <c r="AI18" s="208">
        <f t="shared" si="4"/>
        <v>11.45</v>
      </c>
      <c r="AJ18" s="209">
        <f t="shared" si="5"/>
        <v>2.9</v>
      </c>
      <c r="AL18" s="202">
        <v>14</v>
      </c>
      <c r="AM18" s="188">
        <v>13.2</v>
      </c>
      <c r="AN18" s="203">
        <v>12.8</v>
      </c>
      <c r="AO18" s="204"/>
      <c r="AP18" s="202">
        <v>14</v>
      </c>
      <c r="AQ18" s="188">
        <v>6.1</v>
      </c>
      <c r="AR18" s="203">
        <v>11.9</v>
      </c>
      <c r="AS18" s="203"/>
      <c r="AT18" s="208">
        <f t="shared" si="6"/>
        <v>13</v>
      </c>
      <c r="AU18" s="209">
        <f t="shared" si="7"/>
        <v>9</v>
      </c>
      <c r="AX18" s="202">
        <v>14</v>
      </c>
      <c r="AY18" s="188">
        <v>11.6</v>
      </c>
      <c r="AZ18" s="203">
        <v>16.899999999999999</v>
      </c>
      <c r="BA18" s="204"/>
      <c r="BB18" s="202">
        <v>14</v>
      </c>
      <c r="BC18" s="188">
        <v>4.8</v>
      </c>
      <c r="BD18" s="203">
        <v>6.9</v>
      </c>
      <c r="BE18" s="203"/>
      <c r="BF18" s="208">
        <f t="shared" si="8"/>
        <v>14.25</v>
      </c>
      <c r="BG18" s="209">
        <f t="shared" si="9"/>
        <v>5.85</v>
      </c>
      <c r="BI18" s="202">
        <v>14</v>
      </c>
      <c r="BJ18" s="188">
        <v>7.4</v>
      </c>
      <c r="BK18" s="203">
        <v>15.4</v>
      </c>
      <c r="BL18" s="204"/>
      <c r="BM18" s="202">
        <v>14</v>
      </c>
      <c r="BN18" s="188">
        <v>8.6999999999999993</v>
      </c>
      <c r="BO18" s="203">
        <v>8.8000000000000007</v>
      </c>
      <c r="BP18" s="203"/>
      <c r="BQ18" s="208">
        <f t="shared" si="10"/>
        <v>11.4</v>
      </c>
      <c r="BR18" s="209">
        <f t="shared" si="11"/>
        <v>8.75</v>
      </c>
      <c r="BU18" s="202">
        <v>14</v>
      </c>
      <c r="BV18" s="188">
        <v>12.9</v>
      </c>
      <c r="BW18" s="203">
        <v>10.6</v>
      </c>
      <c r="BX18" s="204"/>
      <c r="BY18" s="202">
        <v>14</v>
      </c>
      <c r="BZ18" s="188">
        <v>9.4</v>
      </c>
      <c r="CA18" s="203">
        <v>7.3</v>
      </c>
      <c r="CB18" s="203"/>
      <c r="CC18" s="208">
        <f t="shared" si="12"/>
        <v>11.75</v>
      </c>
      <c r="CD18" s="209">
        <f t="shared" si="13"/>
        <v>8.35</v>
      </c>
      <c r="CF18" s="202">
        <v>14</v>
      </c>
      <c r="CG18" s="188">
        <v>20</v>
      </c>
      <c r="CH18" s="203">
        <v>15.2</v>
      </c>
      <c r="CI18" s="204"/>
      <c r="CJ18" s="202">
        <v>14</v>
      </c>
      <c r="CK18" s="188">
        <v>5.7</v>
      </c>
      <c r="CL18" s="203">
        <v>9.8000000000000007</v>
      </c>
      <c r="CM18" s="203"/>
      <c r="CN18" s="208">
        <f t="shared" si="14"/>
        <v>17.600000000000001</v>
      </c>
      <c r="CO18" s="209">
        <f t="shared" si="15"/>
        <v>7.75</v>
      </c>
      <c r="CQ18" s="202">
        <v>14</v>
      </c>
      <c r="CR18" s="188">
        <v>7.7</v>
      </c>
      <c r="CS18" s="203">
        <v>5.9</v>
      </c>
      <c r="CT18" s="204"/>
      <c r="CU18" s="202">
        <v>14</v>
      </c>
      <c r="CV18" s="188">
        <v>3.9</v>
      </c>
      <c r="CW18" s="203">
        <v>6.2</v>
      </c>
      <c r="CX18" s="203"/>
      <c r="CY18" s="208">
        <f t="shared" si="16"/>
        <v>6.8000000000000007</v>
      </c>
      <c r="CZ18" s="209">
        <f t="shared" si="17"/>
        <v>5.05</v>
      </c>
    </row>
    <row r="19" spans="1:104" ht="16.5" x14ac:dyDescent="0.2">
      <c r="A19" s="188" t="s">
        <v>526</v>
      </c>
      <c r="B19" s="188"/>
      <c r="C19" s="207" t="s">
        <v>519</v>
      </c>
      <c r="D19" s="201">
        <v>26</v>
      </c>
      <c r="E19" s="202">
        <v>15</v>
      </c>
      <c r="F19" s="188">
        <v>8.9</v>
      </c>
      <c r="G19" s="203">
        <v>10.1</v>
      </c>
      <c r="H19" s="204"/>
      <c r="I19" s="202">
        <v>15</v>
      </c>
      <c r="J19" s="188">
        <v>11.4</v>
      </c>
      <c r="K19" s="203">
        <v>16.8</v>
      </c>
      <c r="L19" s="203"/>
      <c r="M19" s="208">
        <f t="shared" si="0"/>
        <v>9.5</v>
      </c>
      <c r="N19" s="209">
        <f t="shared" si="1"/>
        <v>14.100000000000001</v>
      </c>
      <c r="P19" s="202">
        <v>15</v>
      </c>
      <c r="Q19" s="188">
        <v>11.4</v>
      </c>
      <c r="R19" s="203">
        <v>8.1</v>
      </c>
      <c r="S19" s="204"/>
      <c r="T19" s="202">
        <v>15</v>
      </c>
      <c r="U19" s="188">
        <v>1.4</v>
      </c>
      <c r="V19" s="203">
        <v>3.3</v>
      </c>
      <c r="W19" s="203"/>
      <c r="X19" s="208">
        <f t="shared" si="2"/>
        <v>9.75</v>
      </c>
      <c r="Y19" s="209">
        <f t="shared" si="3"/>
        <v>2.3499999999999996</v>
      </c>
      <c r="AA19" s="202">
        <v>15</v>
      </c>
      <c r="AB19" s="188">
        <v>7.1</v>
      </c>
      <c r="AC19" s="203">
        <v>8.1999999999999993</v>
      </c>
      <c r="AD19" s="204"/>
      <c r="AE19" s="202">
        <v>15</v>
      </c>
      <c r="AF19" s="188">
        <v>2.9</v>
      </c>
      <c r="AG19" s="203">
        <v>3.7</v>
      </c>
      <c r="AH19" s="203"/>
      <c r="AI19" s="208">
        <f t="shared" si="4"/>
        <v>7.6499999999999995</v>
      </c>
      <c r="AJ19" s="209">
        <f t="shared" si="5"/>
        <v>3.3</v>
      </c>
      <c r="AL19" s="202">
        <v>15</v>
      </c>
      <c r="AM19" s="188">
        <v>6.7</v>
      </c>
      <c r="AN19" s="203">
        <v>4.7</v>
      </c>
      <c r="AO19" s="204"/>
      <c r="AP19" s="202">
        <v>15</v>
      </c>
      <c r="AQ19" s="188">
        <v>7.7</v>
      </c>
      <c r="AR19" s="203">
        <v>6.4</v>
      </c>
      <c r="AS19" s="203"/>
      <c r="AT19" s="208">
        <f t="shared" si="6"/>
        <v>5.7</v>
      </c>
      <c r="AU19" s="209">
        <f t="shared" si="7"/>
        <v>7.0500000000000007</v>
      </c>
      <c r="AX19" s="202">
        <v>15</v>
      </c>
      <c r="AY19" s="188">
        <v>8.6999999999999993</v>
      </c>
      <c r="AZ19" s="203">
        <v>11.6</v>
      </c>
      <c r="BA19" s="204"/>
      <c r="BB19" s="202">
        <v>15</v>
      </c>
      <c r="BC19" s="188">
        <v>13.8</v>
      </c>
      <c r="BD19" s="203">
        <v>14.1</v>
      </c>
      <c r="BE19" s="203"/>
      <c r="BF19" s="208">
        <f t="shared" si="8"/>
        <v>10.149999999999999</v>
      </c>
      <c r="BG19" s="209">
        <f t="shared" si="9"/>
        <v>13.95</v>
      </c>
      <c r="BI19" s="202">
        <v>15</v>
      </c>
      <c r="BJ19" s="188">
        <v>8.1</v>
      </c>
      <c r="BK19" s="203">
        <v>12.2</v>
      </c>
      <c r="BL19" s="204"/>
      <c r="BM19" s="202">
        <v>15</v>
      </c>
      <c r="BN19" s="188">
        <v>3.2</v>
      </c>
      <c r="BO19" s="203">
        <v>2.7</v>
      </c>
      <c r="BP19" s="203"/>
      <c r="BQ19" s="208">
        <f t="shared" si="10"/>
        <v>10.149999999999999</v>
      </c>
      <c r="BR19" s="209">
        <f t="shared" si="11"/>
        <v>2.95</v>
      </c>
      <c r="BU19" s="202">
        <v>15</v>
      </c>
      <c r="BV19" s="188">
        <v>11.4</v>
      </c>
      <c r="BW19" s="203">
        <v>8.8000000000000007</v>
      </c>
      <c r="BX19" s="204"/>
      <c r="BY19" s="202">
        <v>15</v>
      </c>
      <c r="BZ19" s="188">
        <v>3.9</v>
      </c>
      <c r="CA19" s="203">
        <v>12.5</v>
      </c>
      <c r="CB19" s="203">
        <v>12.9</v>
      </c>
      <c r="CC19" s="208">
        <f t="shared" si="12"/>
        <v>10.100000000000001</v>
      </c>
      <c r="CD19" s="209">
        <f t="shared" si="13"/>
        <v>9.7666666666666657</v>
      </c>
      <c r="CF19" s="202">
        <v>15</v>
      </c>
      <c r="CG19" s="188">
        <v>6.1</v>
      </c>
      <c r="CH19" s="203">
        <v>6.9</v>
      </c>
      <c r="CI19" s="204"/>
      <c r="CJ19" s="202">
        <v>15</v>
      </c>
      <c r="CK19" s="188">
        <v>10.199999999999999</v>
      </c>
      <c r="CL19" s="203">
        <v>7.9</v>
      </c>
      <c r="CM19" s="203"/>
      <c r="CN19" s="208">
        <f t="shared" si="14"/>
        <v>6.5</v>
      </c>
      <c r="CO19" s="209">
        <f t="shared" si="15"/>
        <v>9.0500000000000007</v>
      </c>
      <c r="CQ19" s="202">
        <v>15</v>
      </c>
      <c r="CR19" s="188">
        <v>6.9</v>
      </c>
      <c r="CS19" s="203">
        <v>10.9</v>
      </c>
      <c r="CT19" s="204"/>
      <c r="CU19" s="202">
        <v>15</v>
      </c>
      <c r="CV19" s="188">
        <v>8.1</v>
      </c>
      <c r="CW19" s="203">
        <v>10.9</v>
      </c>
      <c r="CX19" s="203"/>
      <c r="CY19" s="208">
        <f t="shared" si="16"/>
        <v>8.9</v>
      </c>
      <c r="CZ19" s="209">
        <f t="shared" si="17"/>
        <v>9.5</v>
      </c>
    </row>
    <row r="20" spans="1:104" ht="16.5" x14ac:dyDescent="0.2">
      <c r="A20" s="188" t="s">
        <v>526</v>
      </c>
      <c r="B20" s="188"/>
      <c r="C20" s="188" t="s">
        <v>514</v>
      </c>
      <c r="D20" s="201">
        <v>27</v>
      </c>
      <c r="E20" s="202">
        <v>16</v>
      </c>
      <c r="F20" s="188">
        <v>6.4</v>
      </c>
      <c r="G20" s="203">
        <v>13.7</v>
      </c>
      <c r="H20" s="204"/>
      <c r="I20" s="202">
        <v>16</v>
      </c>
      <c r="J20" s="188">
        <v>8.1999999999999993</v>
      </c>
      <c r="K20" s="203">
        <v>6.1</v>
      </c>
      <c r="L20" s="203"/>
      <c r="M20" s="208">
        <f t="shared" si="0"/>
        <v>10.050000000000001</v>
      </c>
      <c r="N20" s="209">
        <f t="shared" si="1"/>
        <v>7.1499999999999995</v>
      </c>
      <c r="P20" s="202">
        <v>16</v>
      </c>
      <c r="Q20" s="188">
        <v>10.1</v>
      </c>
      <c r="R20" s="203">
        <v>9.5</v>
      </c>
      <c r="S20" s="204"/>
      <c r="T20" s="202">
        <v>16</v>
      </c>
      <c r="U20" s="188">
        <v>1.4</v>
      </c>
      <c r="V20" s="203">
        <v>2.1</v>
      </c>
      <c r="W20" s="203"/>
      <c r="X20" s="208">
        <f t="shared" si="2"/>
        <v>9.8000000000000007</v>
      </c>
      <c r="Y20" s="209">
        <f t="shared" si="3"/>
        <v>1.75</v>
      </c>
      <c r="AA20" s="202">
        <v>16</v>
      </c>
      <c r="AB20" s="188">
        <v>9.5</v>
      </c>
      <c r="AC20" s="203">
        <v>6.3</v>
      </c>
      <c r="AD20" s="204"/>
      <c r="AE20" s="202">
        <v>16</v>
      </c>
      <c r="AF20" s="188">
        <v>1.9</v>
      </c>
      <c r="AG20" s="203">
        <v>3.7</v>
      </c>
      <c r="AH20" s="203"/>
      <c r="AI20" s="208">
        <f t="shared" si="4"/>
        <v>7.9</v>
      </c>
      <c r="AJ20" s="209">
        <f t="shared" si="5"/>
        <v>2.8</v>
      </c>
      <c r="AL20" s="202">
        <v>16</v>
      </c>
      <c r="AM20" s="188">
        <v>8.9</v>
      </c>
      <c r="AN20" s="203">
        <v>11.3</v>
      </c>
      <c r="AO20" s="204"/>
      <c r="AP20" s="202">
        <v>16</v>
      </c>
      <c r="AQ20" s="188">
        <v>9.5</v>
      </c>
      <c r="AR20" s="203">
        <v>2.5</v>
      </c>
      <c r="AS20" s="203"/>
      <c r="AT20" s="208">
        <f t="shared" si="6"/>
        <v>10.100000000000001</v>
      </c>
      <c r="AU20" s="209">
        <f t="shared" si="7"/>
        <v>6</v>
      </c>
      <c r="AX20" s="202">
        <v>16</v>
      </c>
      <c r="AY20" s="188">
        <v>8.9</v>
      </c>
      <c r="AZ20" s="203">
        <v>6.9</v>
      </c>
      <c r="BA20" s="204"/>
      <c r="BB20" s="202">
        <v>16</v>
      </c>
      <c r="BC20" s="188">
        <v>9.9</v>
      </c>
      <c r="BD20" s="203">
        <v>11.9</v>
      </c>
      <c r="BE20" s="203"/>
      <c r="BF20" s="208">
        <f t="shared" si="8"/>
        <v>7.9</v>
      </c>
      <c r="BG20" s="209">
        <f t="shared" si="9"/>
        <v>10.9</v>
      </c>
      <c r="BI20" s="202">
        <v>16</v>
      </c>
      <c r="BJ20" s="188">
        <v>13.4</v>
      </c>
      <c r="BK20" s="203">
        <v>8.6</v>
      </c>
      <c r="BL20" s="204"/>
      <c r="BM20" s="202">
        <v>16</v>
      </c>
      <c r="BN20" s="188">
        <v>4.0999999999999996</v>
      </c>
      <c r="BO20" s="203">
        <v>6.2</v>
      </c>
      <c r="BP20" s="203"/>
      <c r="BQ20" s="208">
        <f t="shared" si="10"/>
        <v>11</v>
      </c>
      <c r="BR20" s="209">
        <f t="shared" si="11"/>
        <v>5.15</v>
      </c>
      <c r="BU20" s="202">
        <v>16</v>
      </c>
      <c r="BV20" s="188">
        <v>16.8</v>
      </c>
      <c r="BW20" s="203">
        <v>9.8000000000000007</v>
      </c>
      <c r="BX20" s="204"/>
      <c r="BY20" s="202">
        <v>16</v>
      </c>
      <c r="BZ20" s="188">
        <v>8.4</v>
      </c>
      <c r="CA20" s="203">
        <v>7.7</v>
      </c>
      <c r="CB20" s="203"/>
      <c r="CC20" s="208">
        <f t="shared" si="12"/>
        <v>13.3</v>
      </c>
      <c r="CD20" s="209">
        <f t="shared" si="13"/>
        <v>8.0500000000000007</v>
      </c>
      <c r="CF20" s="202">
        <v>16</v>
      </c>
      <c r="CG20" s="188">
        <v>11.6</v>
      </c>
      <c r="CH20" s="203">
        <v>6.5</v>
      </c>
      <c r="CI20" s="204"/>
      <c r="CJ20" s="202">
        <v>16</v>
      </c>
      <c r="CK20" s="188">
        <v>10.4</v>
      </c>
      <c r="CL20" s="203">
        <v>6.5</v>
      </c>
      <c r="CM20" s="203"/>
      <c r="CN20" s="208">
        <f t="shared" si="14"/>
        <v>9.0500000000000007</v>
      </c>
      <c r="CO20" s="209">
        <f t="shared" si="15"/>
        <v>8.4499999999999993</v>
      </c>
      <c r="CQ20" s="202">
        <v>16</v>
      </c>
      <c r="CR20" s="188">
        <v>8.4</v>
      </c>
      <c r="CS20" s="203">
        <v>6.6</v>
      </c>
      <c r="CT20" s="204"/>
      <c r="CU20" s="202">
        <v>16</v>
      </c>
      <c r="CV20" s="188">
        <v>8.1</v>
      </c>
      <c r="CW20" s="203">
        <v>8.1999999999999993</v>
      </c>
      <c r="CX20" s="203"/>
      <c r="CY20" s="208">
        <f t="shared" si="16"/>
        <v>7.5</v>
      </c>
      <c r="CZ20" s="209">
        <f t="shared" si="17"/>
        <v>8.1499999999999986</v>
      </c>
    </row>
    <row r="21" spans="1:104" ht="16.5" x14ac:dyDescent="0.2">
      <c r="A21" s="188" t="s">
        <v>526</v>
      </c>
      <c r="B21" s="188">
        <v>20180824</v>
      </c>
      <c r="C21" s="188" t="s">
        <v>521</v>
      </c>
      <c r="D21" s="201">
        <v>28</v>
      </c>
      <c r="E21" s="202">
        <v>17</v>
      </c>
      <c r="F21" s="188">
        <v>10.9</v>
      </c>
      <c r="G21" s="203">
        <v>7.4</v>
      </c>
      <c r="H21" s="204"/>
      <c r="I21" s="202">
        <v>17</v>
      </c>
      <c r="J21" s="188">
        <v>10.7</v>
      </c>
      <c r="K21" s="203">
        <v>14.3</v>
      </c>
      <c r="L21" s="203"/>
      <c r="M21" s="208">
        <f t="shared" si="0"/>
        <v>9.15</v>
      </c>
      <c r="N21" s="209">
        <f t="shared" si="1"/>
        <v>12.5</v>
      </c>
      <c r="P21" s="202">
        <v>17</v>
      </c>
      <c r="Q21" s="188">
        <v>7.9</v>
      </c>
      <c r="R21" s="203">
        <v>6.2</v>
      </c>
      <c r="S21" s="204"/>
      <c r="T21" s="202">
        <v>17</v>
      </c>
      <c r="U21" s="188">
        <v>1.9</v>
      </c>
      <c r="V21" s="203">
        <v>1.3</v>
      </c>
      <c r="W21" s="203"/>
      <c r="X21" s="208">
        <f t="shared" si="2"/>
        <v>7.0500000000000007</v>
      </c>
      <c r="Y21" s="209">
        <f t="shared" si="3"/>
        <v>1.6</v>
      </c>
      <c r="AA21" s="202">
        <v>17</v>
      </c>
      <c r="AB21" s="188">
        <v>12.2</v>
      </c>
      <c r="AC21" s="203">
        <v>7.5</v>
      </c>
      <c r="AD21" s="204"/>
      <c r="AE21" s="202">
        <v>17</v>
      </c>
      <c r="AF21" s="188">
        <v>2.2000000000000002</v>
      </c>
      <c r="AG21" s="203">
        <v>2.5</v>
      </c>
      <c r="AH21" s="203"/>
      <c r="AI21" s="208">
        <f t="shared" si="4"/>
        <v>9.85</v>
      </c>
      <c r="AJ21" s="209">
        <f t="shared" si="5"/>
        <v>2.35</v>
      </c>
      <c r="AL21" s="202">
        <v>17</v>
      </c>
      <c r="AM21" s="188">
        <v>8.9</v>
      </c>
      <c r="AN21" s="203">
        <v>9.8000000000000007</v>
      </c>
      <c r="AO21" s="204"/>
      <c r="AP21" s="202">
        <v>17</v>
      </c>
      <c r="AQ21" s="188">
        <v>13.5</v>
      </c>
      <c r="AR21" s="203">
        <v>3.8</v>
      </c>
      <c r="AS21" s="203">
        <v>2.7</v>
      </c>
      <c r="AT21" s="208">
        <f t="shared" si="6"/>
        <v>9.3500000000000014</v>
      </c>
      <c r="AU21" s="209">
        <f t="shared" si="7"/>
        <v>6.666666666666667</v>
      </c>
      <c r="AX21" s="202">
        <v>17</v>
      </c>
      <c r="AY21" s="188">
        <v>7.8</v>
      </c>
      <c r="AZ21" s="203">
        <v>5.7</v>
      </c>
      <c r="BA21" s="204"/>
      <c r="BB21" s="202">
        <v>17</v>
      </c>
      <c r="BC21" s="188">
        <v>8.3000000000000007</v>
      </c>
      <c r="BD21" s="203">
        <v>2.5</v>
      </c>
      <c r="BE21" s="203"/>
      <c r="BF21" s="208">
        <f t="shared" si="8"/>
        <v>6.75</v>
      </c>
      <c r="BG21" s="209">
        <f t="shared" si="9"/>
        <v>5.4</v>
      </c>
      <c r="BI21" s="202">
        <v>17</v>
      </c>
      <c r="BJ21" s="188">
        <v>6.9</v>
      </c>
      <c r="BK21" s="203">
        <v>12.7</v>
      </c>
      <c r="BL21" s="204"/>
      <c r="BM21" s="202">
        <v>17</v>
      </c>
      <c r="BN21" s="188">
        <v>6.8</v>
      </c>
      <c r="BO21" s="203">
        <v>4.9000000000000004</v>
      </c>
      <c r="BP21" s="203"/>
      <c r="BQ21" s="208">
        <f t="shared" si="10"/>
        <v>9.8000000000000007</v>
      </c>
      <c r="BR21" s="209">
        <f t="shared" si="11"/>
        <v>5.85</v>
      </c>
      <c r="BU21" s="202">
        <v>17</v>
      </c>
      <c r="BV21" s="188">
        <v>15.9</v>
      </c>
      <c r="BW21" s="203">
        <v>7.1</v>
      </c>
      <c r="BX21" s="204"/>
      <c r="BY21" s="202">
        <v>17</v>
      </c>
      <c r="BZ21" s="188">
        <v>9.6</v>
      </c>
      <c r="CA21" s="203">
        <v>5.0999999999999996</v>
      </c>
      <c r="CB21" s="203"/>
      <c r="CC21" s="208">
        <f t="shared" si="12"/>
        <v>11.5</v>
      </c>
      <c r="CD21" s="209">
        <f t="shared" si="13"/>
        <v>7.35</v>
      </c>
      <c r="CF21" s="202">
        <v>17</v>
      </c>
      <c r="CG21" s="188">
        <v>6.1</v>
      </c>
      <c r="CH21" s="203">
        <v>6.3</v>
      </c>
      <c r="CI21" s="204"/>
      <c r="CJ21" s="202">
        <v>17</v>
      </c>
      <c r="CK21" s="188">
        <v>4.9000000000000004</v>
      </c>
      <c r="CL21" s="203">
        <v>12.9</v>
      </c>
      <c r="CM21" s="203"/>
      <c r="CN21" s="208">
        <f t="shared" si="14"/>
        <v>6.1999999999999993</v>
      </c>
      <c r="CO21" s="209">
        <f t="shared" si="15"/>
        <v>8.9</v>
      </c>
      <c r="CQ21" s="202">
        <v>17</v>
      </c>
      <c r="CR21" s="188">
        <v>5.9</v>
      </c>
      <c r="CS21" s="203">
        <v>10.199999999999999</v>
      </c>
      <c r="CT21" s="204"/>
      <c r="CU21" s="202">
        <v>17</v>
      </c>
      <c r="CV21" s="188">
        <v>5.8</v>
      </c>
      <c r="CW21" s="203">
        <v>13.1</v>
      </c>
      <c r="CX21" s="203"/>
      <c r="CY21" s="208">
        <f t="shared" si="16"/>
        <v>8.0500000000000007</v>
      </c>
      <c r="CZ21" s="209">
        <f t="shared" si="17"/>
        <v>9.4499999999999993</v>
      </c>
    </row>
    <row r="22" spans="1:104" ht="16.5" x14ac:dyDescent="0.2">
      <c r="A22" s="188" t="s">
        <v>526</v>
      </c>
      <c r="B22" s="188">
        <v>20180826</v>
      </c>
      <c r="C22" s="188" t="s">
        <v>524</v>
      </c>
      <c r="D22" s="201">
        <v>29</v>
      </c>
      <c r="E22" s="202">
        <v>18</v>
      </c>
      <c r="F22" s="188">
        <v>15.3</v>
      </c>
      <c r="G22" s="203">
        <v>6.1</v>
      </c>
      <c r="H22" s="204"/>
      <c r="I22" s="202">
        <v>18</v>
      </c>
      <c r="J22" s="188">
        <v>10.6</v>
      </c>
      <c r="K22" s="203">
        <v>9.6</v>
      </c>
      <c r="L22" s="203"/>
      <c r="M22" s="208">
        <f t="shared" si="0"/>
        <v>10.7</v>
      </c>
      <c r="N22" s="209">
        <f t="shared" si="1"/>
        <v>10.1</v>
      </c>
      <c r="P22" s="202">
        <v>18</v>
      </c>
      <c r="Q22" s="188">
        <v>11.1</v>
      </c>
      <c r="R22" s="203">
        <v>8.4</v>
      </c>
      <c r="S22" s="204"/>
      <c r="T22" s="202">
        <v>18</v>
      </c>
      <c r="U22" s="188">
        <v>2.4</v>
      </c>
      <c r="V22" s="203">
        <v>4.3</v>
      </c>
      <c r="W22" s="203"/>
      <c r="X22" s="208">
        <f t="shared" si="2"/>
        <v>9.75</v>
      </c>
      <c r="Y22" s="209">
        <f t="shared" si="3"/>
        <v>3.3499999999999996</v>
      </c>
      <c r="AA22" s="202">
        <v>18</v>
      </c>
      <c r="AB22" s="188">
        <v>13.4</v>
      </c>
      <c r="AC22" s="203">
        <v>7.6</v>
      </c>
      <c r="AD22" s="204"/>
      <c r="AE22" s="202">
        <v>18</v>
      </c>
      <c r="AF22" s="188">
        <v>1.5</v>
      </c>
      <c r="AG22" s="203">
        <v>1.4</v>
      </c>
      <c r="AH22" s="203"/>
      <c r="AI22" s="208">
        <f t="shared" si="4"/>
        <v>10.5</v>
      </c>
      <c r="AJ22" s="209">
        <f t="shared" si="5"/>
        <v>1.45</v>
      </c>
      <c r="AL22" s="202">
        <v>18</v>
      </c>
      <c r="AM22" s="188">
        <v>15.8</v>
      </c>
      <c r="AN22" s="203">
        <v>8.8000000000000007</v>
      </c>
      <c r="AO22" s="204"/>
      <c r="AP22" s="202">
        <v>18</v>
      </c>
      <c r="AQ22" s="188">
        <v>2.8</v>
      </c>
      <c r="AR22" s="203">
        <v>2.9</v>
      </c>
      <c r="AS22" s="203"/>
      <c r="AT22" s="208">
        <f t="shared" si="6"/>
        <v>12.3</v>
      </c>
      <c r="AU22" s="209">
        <f t="shared" si="7"/>
        <v>2.8499999999999996</v>
      </c>
      <c r="AX22" s="202">
        <v>18</v>
      </c>
      <c r="AY22" s="188">
        <v>6.7</v>
      </c>
      <c r="AZ22" s="203">
        <v>13.8</v>
      </c>
      <c r="BA22" s="204"/>
      <c r="BB22" s="202">
        <v>18</v>
      </c>
      <c r="BC22" s="188">
        <v>4.7</v>
      </c>
      <c r="BD22" s="203">
        <v>10.9</v>
      </c>
      <c r="BE22" s="203"/>
      <c r="BF22" s="208">
        <f t="shared" si="8"/>
        <v>10.25</v>
      </c>
      <c r="BG22" s="209">
        <f t="shared" si="9"/>
        <v>7.8000000000000007</v>
      </c>
      <c r="BI22" s="202">
        <v>18</v>
      </c>
      <c r="BJ22" s="188">
        <v>10.9</v>
      </c>
      <c r="BK22" s="203">
        <v>17.600000000000001</v>
      </c>
      <c r="BL22" s="204"/>
      <c r="BM22" s="202">
        <v>18</v>
      </c>
      <c r="BN22" s="188">
        <v>5.9</v>
      </c>
      <c r="BO22" s="203">
        <v>8.6</v>
      </c>
      <c r="BP22" s="203"/>
      <c r="BQ22" s="208">
        <f t="shared" si="10"/>
        <v>14.25</v>
      </c>
      <c r="BR22" s="209">
        <f t="shared" si="11"/>
        <v>7.25</v>
      </c>
      <c r="BU22" s="202">
        <v>18</v>
      </c>
      <c r="BV22" s="188">
        <v>15.7</v>
      </c>
      <c r="BW22" s="203">
        <v>14.9</v>
      </c>
      <c r="BX22" s="204"/>
      <c r="BY22" s="202">
        <v>18</v>
      </c>
      <c r="BZ22" s="188">
        <v>11.3</v>
      </c>
      <c r="CA22" s="203">
        <v>7.9</v>
      </c>
      <c r="CB22" s="203"/>
      <c r="CC22" s="208">
        <f t="shared" si="12"/>
        <v>15.3</v>
      </c>
      <c r="CD22" s="209">
        <f t="shared" si="13"/>
        <v>9.6000000000000014</v>
      </c>
      <c r="CF22" s="202">
        <v>18</v>
      </c>
      <c r="CG22" s="188">
        <v>15.1</v>
      </c>
      <c r="CH22" s="203">
        <v>10.6</v>
      </c>
      <c r="CI22" s="204"/>
      <c r="CJ22" s="202">
        <v>18</v>
      </c>
      <c r="CK22" s="188">
        <v>20</v>
      </c>
      <c r="CL22" s="203">
        <v>15.2</v>
      </c>
      <c r="CM22" s="203"/>
      <c r="CN22" s="208">
        <f t="shared" si="14"/>
        <v>12.85</v>
      </c>
      <c r="CO22" s="209">
        <f t="shared" si="15"/>
        <v>17.600000000000001</v>
      </c>
      <c r="CQ22" s="202">
        <v>18</v>
      </c>
      <c r="CR22" s="188">
        <v>18.399999999999999</v>
      </c>
      <c r="CS22" s="203">
        <v>12.2</v>
      </c>
      <c r="CT22" s="204"/>
      <c r="CU22" s="202">
        <v>18</v>
      </c>
      <c r="CV22" s="188">
        <v>11.1</v>
      </c>
      <c r="CW22" s="203">
        <v>15.7</v>
      </c>
      <c r="CX22" s="203"/>
      <c r="CY22" s="208">
        <f t="shared" si="16"/>
        <v>15.299999999999999</v>
      </c>
      <c r="CZ22" s="209">
        <f t="shared" si="17"/>
        <v>13.399999999999999</v>
      </c>
    </row>
    <row r="23" spans="1:104" ht="16.5" x14ac:dyDescent="0.2">
      <c r="A23" s="188" t="s">
        <v>526</v>
      </c>
      <c r="B23" s="188"/>
      <c r="C23" s="207" t="s">
        <v>516</v>
      </c>
      <c r="D23" s="201">
        <v>30</v>
      </c>
      <c r="E23" s="202">
        <v>19</v>
      </c>
      <c r="F23" s="188">
        <v>13.1</v>
      </c>
      <c r="G23" s="203">
        <v>7.3</v>
      </c>
      <c r="H23" s="204"/>
      <c r="I23" s="202">
        <v>19</v>
      </c>
      <c r="J23" s="188">
        <v>7.6</v>
      </c>
      <c r="K23" s="203">
        <v>8.8000000000000007</v>
      </c>
      <c r="L23" s="203"/>
      <c r="M23" s="208">
        <f t="shared" si="0"/>
        <v>10.199999999999999</v>
      </c>
      <c r="N23" s="209">
        <f t="shared" si="1"/>
        <v>8.1999999999999993</v>
      </c>
      <c r="P23" s="202">
        <v>19</v>
      </c>
      <c r="Q23" s="188">
        <v>4.7</v>
      </c>
      <c r="R23" s="203">
        <v>7.3</v>
      </c>
      <c r="S23" s="204"/>
      <c r="T23" s="202">
        <v>19</v>
      </c>
      <c r="U23" s="188">
        <v>1.3</v>
      </c>
      <c r="V23" s="203">
        <v>0.7</v>
      </c>
      <c r="W23" s="203"/>
      <c r="X23" s="208">
        <f t="shared" si="2"/>
        <v>6</v>
      </c>
      <c r="Y23" s="209">
        <f t="shared" si="3"/>
        <v>1</v>
      </c>
      <c r="AA23" s="202">
        <v>19</v>
      </c>
      <c r="AB23" s="188">
        <v>7.9</v>
      </c>
      <c r="AC23" s="203">
        <v>7.2</v>
      </c>
      <c r="AD23" s="204"/>
      <c r="AE23" s="202">
        <v>19</v>
      </c>
      <c r="AF23" s="188">
        <v>1.3</v>
      </c>
      <c r="AG23" s="203">
        <v>1.6</v>
      </c>
      <c r="AH23" s="203"/>
      <c r="AI23" s="208">
        <f t="shared" si="4"/>
        <v>7.5500000000000007</v>
      </c>
      <c r="AJ23" s="209">
        <f t="shared" si="5"/>
        <v>1.4500000000000002</v>
      </c>
      <c r="AL23" s="202">
        <v>19</v>
      </c>
      <c r="AM23" s="188">
        <v>12.2</v>
      </c>
      <c r="AN23" s="203">
        <v>10.4</v>
      </c>
      <c r="AO23" s="204"/>
      <c r="AP23" s="202">
        <v>19</v>
      </c>
      <c r="AQ23" s="188">
        <v>1.3</v>
      </c>
      <c r="AR23" s="203">
        <v>11.5</v>
      </c>
      <c r="AS23" s="203">
        <v>4.2</v>
      </c>
      <c r="AT23" s="208">
        <f t="shared" si="6"/>
        <v>11.3</v>
      </c>
      <c r="AU23" s="209">
        <f t="shared" si="7"/>
        <v>5.666666666666667</v>
      </c>
      <c r="AX23" s="202">
        <v>19</v>
      </c>
      <c r="AY23" s="188">
        <v>6.2</v>
      </c>
      <c r="AZ23" s="203">
        <v>9.9</v>
      </c>
      <c r="BA23" s="204"/>
      <c r="BB23" s="202">
        <v>19</v>
      </c>
      <c r="BC23" s="188">
        <v>2.5</v>
      </c>
      <c r="BD23" s="203">
        <v>11.1</v>
      </c>
      <c r="BE23" s="203"/>
      <c r="BF23" s="208">
        <f t="shared" si="8"/>
        <v>8.0500000000000007</v>
      </c>
      <c r="BG23" s="209">
        <f t="shared" si="9"/>
        <v>6.8</v>
      </c>
      <c r="BI23" s="202">
        <v>19</v>
      </c>
      <c r="BJ23" s="188">
        <v>17.7</v>
      </c>
      <c r="BK23" s="203">
        <v>14.9</v>
      </c>
      <c r="BL23" s="204"/>
      <c r="BM23" s="202">
        <v>19</v>
      </c>
      <c r="BN23" s="188">
        <v>6.9</v>
      </c>
      <c r="BO23" s="203">
        <v>6.6</v>
      </c>
      <c r="BP23" s="203"/>
      <c r="BQ23" s="208">
        <f t="shared" si="10"/>
        <v>16.3</v>
      </c>
      <c r="BR23" s="209">
        <f t="shared" si="11"/>
        <v>6.75</v>
      </c>
      <c r="BU23" s="202">
        <v>19</v>
      </c>
      <c r="BV23" s="188">
        <v>20</v>
      </c>
      <c r="BW23" s="203">
        <v>6.4</v>
      </c>
      <c r="BX23" s="204"/>
      <c r="BY23" s="202">
        <v>19</v>
      </c>
      <c r="BZ23" s="188">
        <v>4.9000000000000004</v>
      </c>
      <c r="CA23" s="203">
        <v>15.4</v>
      </c>
      <c r="CB23" s="203">
        <v>4.5999999999999996</v>
      </c>
      <c r="CC23" s="208">
        <f t="shared" si="12"/>
        <v>13.2</v>
      </c>
      <c r="CD23" s="209">
        <f t="shared" si="13"/>
        <v>8.2999999999999989</v>
      </c>
      <c r="CF23" s="202">
        <v>19</v>
      </c>
      <c r="CG23" s="188">
        <v>7.2</v>
      </c>
      <c r="CH23" s="203">
        <v>14.9</v>
      </c>
      <c r="CI23" s="204"/>
      <c r="CJ23" s="202">
        <v>19</v>
      </c>
      <c r="CK23" s="188">
        <v>10.3</v>
      </c>
      <c r="CL23" s="203">
        <v>4.8</v>
      </c>
      <c r="CM23" s="203"/>
      <c r="CN23" s="208">
        <f t="shared" si="14"/>
        <v>11.05</v>
      </c>
      <c r="CO23" s="209">
        <f t="shared" si="15"/>
        <v>7.5500000000000007</v>
      </c>
      <c r="CQ23" s="202">
        <v>19</v>
      </c>
      <c r="CR23" s="188">
        <v>20</v>
      </c>
      <c r="CS23" s="203">
        <v>15.4</v>
      </c>
      <c r="CT23" s="204"/>
      <c r="CU23" s="202">
        <v>19</v>
      </c>
      <c r="CV23" s="188">
        <v>20</v>
      </c>
      <c r="CW23" s="203">
        <v>11.1</v>
      </c>
      <c r="CX23" s="203"/>
      <c r="CY23" s="208">
        <f t="shared" si="16"/>
        <v>17.7</v>
      </c>
      <c r="CZ23" s="209">
        <f t="shared" si="17"/>
        <v>15.55</v>
      </c>
    </row>
    <row r="24" spans="1:104" ht="17.25" thickBot="1" x14ac:dyDescent="0.25">
      <c r="A24" s="188" t="s">
        <v>526</v>
      </c>
      <c r="B24" s="188"/>
      <c r="C24" s="188" t="s">
        <v>521</v>
      </c>
      <c r="D24" s="201">
        <v>31</v>
      </c>
      <c r="E24" s="210">
        <v>20</v>
      </c>
      <c r="F24" s="211">
        <v>15.6</v>
      </c>
      <c r="G24" s="212">
        <v>13.1</v>
      </c>
      <c r="H24" s="213"/>
      <c r="I24" s="210">
        <v>20</v>
      </c>
      <c r="J24" s="211">
        <v>11.4</v>
      </c>
      <c r="K24" s="212">
        <v>9.3000000000000007</v>
      </c>
      <c r="L24" s="212"/>
      <c r="M24" s="214">
        <f t="shared" si="0"/>
        <v>14.35</v>
      </c>
      <c r="N24" s="215">
        <f t="shared" si="1"/>
        <v>10.350000000000001</v>
      </c>
      <c r="P24" s="210">
        <v>20</v>
      </c>
      <c r="Q24" s="211">
        <v>12.9</v>
      </c>
      <c r="R24" s="212">
        <v>15.4</v>
      </c>
      <c r="S24" s="213"/>
      <c r="T24" s="210">
        <v>20</v>
      </c>
      <c r="U24" s="211">
        <v>2.2000000000000002</v>
      </c>
      <c r="V24" s="212">
        <v>1.7</v>
      </c>
      <c r="W24" s="212"/>
      <c r="X24" s="214">
        <f t="shared" si="2"/>
        <v>14.15</v>
      </c>
      <c r="Y24" s="215">
        <f t="shared" si="3"/>
        <v>1.9500000000000002</v>
      </c>
      <c r="AA24" s="210">
        <v>20</v>
      </c>
      <c r="AB24" s="211">
        <v>11.7</v>
      </c>
      <c r="AC24" s="212">
        <v>10.1</v>
      </c>
      <c r="AD24" s="213"/>
      <c r="AE24" s="210">
        <v>20</v>
      </c>
      <c r="AF24" s="211">
        <v>3.3</v>
      </c>
      <c r="AG24" s="212">
        <v>3.1</v>
      </c>
      <c r="AH24" s="212"/>
      <c r="AI24" s="214">
        <f t="shared" si="4"/>
        <v>10.899999999999999</v>
      </c>
      <c r="AJ24" s="215">
        <f t="shared" si="5"/>
        <v>3.2</v>
      </c>
      <c r="AL24" s="210">
        <v>20</v>
      </c>
      <c r="AM24" s="211">
        <v>13.8</v>
      </c>
      <c r="AN24" s="212">
        <v>7.9</v>
      </c>
      <c r="AO24" s="213"/>
      <c r="AP24" s="210">
        <v>20</v>
      </c>
      <c r="AQ24" s="211">
        <v>2.6</v>
      </c>
      <c r="AR24" s="212">
        <v>5.9</v>
      </c>
      <c r="AS24" s="212"/>
      <c r="AT24" s="214">
        <f t="shared" si="6"/>
        <v>10.850000000000001</v>
      </c>
      <c r="AU24" s="215">
        <f t="shared" si="7"/>
        <v>4.25</v>
      </c>
      <c r="AX24" s="210">
        <v>20</v>
      </c>
      <c r="AY24" s="211">
        <v>9.9</v>
      </c>
      <c r="AZ24" s="212">
        <v>8.1999999999999993</v>
      </c>
      <c r="BA24" s="213"/>
      <c r="BB24" s="210">
        <v>20</v>
      </c>
      <c r="BC24" s="211">
        <v>5.3</v>
      </c>
      <c r="BD24" s="212">
        <v>6.5</v>
      </c>
      <c r="BE24" s="212"/>
      <c r="BF24" s="214">
        <f t="shared" si="8"/>
        <v>9.0500000000000007</v>
      </c>
      <c r="BG24" s="215">
        <f t="shared" si="9"/>
        <v>5.9</v>
      </c>
      <c r="BI24" s="210">
        <v>20</v>
      </c>
      <c r="BJ24" s="211">
        <v>5.8</v>
      </c>
      <c r="BK24" s="212">
        <v>6.7</v>
      </c>
      <c r="BL24" s="213"/>
      <c r="BM24" s="210">
        <v>20</v>
      </c>
      <c r="BN24" s="211">
        <v>2.5</v>
      </c>
      <c r="BO24" s="212">
        <v>5.5</v>
      </c>
      <c r="BP24" s="212"/>
      <c r="BQ24" s="214">
        <f t="shared" si="10"/>
        <v>6.25</v>
      </c>
      <c r="BR24" s="215">
        <f t="shared" si="11"/>
        <v>4</v>
      </c>
      <c r="BU24" s="210">
        <v>20</v>
      </c>
      <c r="BV24" s="211">
        <v>6.1</v>
      </c>
      <c r="BW24" s="212">
        <v>5.2</v>
      </c>
      <c r="BX24" s="213"/>
      <c r="BY24" s="210">
        <v>20</v>
      </c>
      <c r="BZ24" s="211">
        <v>6.9</v>
      </c>
      <c r="CA24" s="212">
        <v>9.3000000000000007</v>
      </c>
      <c r="CB24" s="212"/>
      <c r="CC24" s="214">
        <f t="shared" si="12"/>
        <v>5.65</v>
      </c>
      <c r="CD24" s="215">
        <f t="shared" si="13"/>
        <v>8.1000000000000014</v>
      </c>
      <c r="CF24" s="210">
        <v>20</v>
      </c>
      <c r="CG24" s="211">
        <v>12.6</v>
      </c>
      <c r="CH24" s="212">
        <v>13.9</v>
      </c>
      <c r="CI24" s="213"/>
      <c r="CJ24" s="210">
        <v>20</v>
      </c>
      <c r="CK24" s="211">
        <v>10.5</v>
      </c>
      <c r="CL24" s="212">
        <v>16.5</v>
      </c>
      <c r="CM24" s="212"/>
      <c r="CN24" s="214">
        <f t="shared" si="14"/>
        <v>13.25</v>
      </c>
      <c r="CO24" s="215">
        <f t="shared" si="15"/>
        <v>13.5</v>
      </c>
      <c r="CQ24" s="210">
        <v>20</v>
      </c>
      <c r="CR24" s="211">
        <v>11.9</v>
      </c>
      <c r="CS24" s="212">
        <v>9.1999999999999993</v>
      </c>
      <c r="CT24" s="213"/>
      <c r="CU24" s="210">
        <v>20</v>
      </c>
      <c r="CV24" s="211">
        <v>3.9</v>
      </c>
      <c r="CW24" s="212">
        <v>5.5</v>
      </c>
      <c r="CX24" s="212"/>
      <c r="CY24" s="214">
        <f t="shared" si="16"/>
        <v>10.55</v>
      </c>
      <c r="CZ24" s="215">
        <f t="shared" si="17"/>
        <v>4.7</v>
      </c>
    </row>
    <row r="25" spans="1:104" x14ac:dyDescent="0.2">
      <c r="D25" s="216"/>
      <c r="E25" s="217"/>
      <c r="F25" s="218"/>
      <c r="G25" s="218"/>
      <c r="H25" s="218"/>
      <c r="I25" s="217"/>
      <c r="J25" s="218"/>
      <c r="K25" s="218"/>
      <c r="L25" s="218"/>
      <c r="M25" s="218"/>
      <c r="P25" s="217"/>
      <c r="Q25" s="218"/>
      <c r="R25" s="218"/>
      <c r="S25" s="218"/>
      <c r="T25" s="217"/>
      <c r="U25" s="218"/>
      <c r="V25" s="218"/>
      <c r="W25" s="218"/>
      <c r="X25" s="218"/>
      <c r="AA25" s="217"/>
      <c r="AB25" s="218"/>
      <c r="AC25" s="218"/>
      <c r="AD25" s="218"/>
      <c r="AE25" s="217"/>
      <c r="AF25" s="218"/>
      <c r="AG25" s="218"/>
      <c r="AH25" s="218"/>
      <c r="AI25" s="218"/>
      <c r="AL25" s="217"/>
      <c r="AM25" s="218"/>
      <c r="AN25" s="218"/>
      <c r="AO25" s="218"/>
      <c r="AP25" s="217"/>
      <c r="AQ25" s="218"/>
      <c r="AR25" s="218"/>
      <c r="AS25" s="218"/>
      <c r="AT25" s="218"/>
      <c r="AX25" s="217"/>
      <c r="AY25" s="218"/>
      <c r="AZ25" s="218"/>
      <c r="BA25" s="218"/>
      <c r="BB25" s="217"/>
      <c r="BC25" s="218"/>
      <c r="BD25" s="218"/>
      <c r="BE25" s="218"/>
      <c r="BF25" s="218"/>
      <c r="BI25" s="217"/>
      <c r="BJ25" s="218"/>
      <c r="BK25" s="218"/>
      <c r="BL25" s="218"/>
      <c r="BM25" s="217"/>
      <c r="BN25" s="218"/>
      <c r="BO25" s="218"/>
      <c r="BP25" s="218"/>
      <c r="BQ25" s="218"/>
      <c r="BU25" s="217"/>
      <c r="BV25" s="218"/>
      <c r="BW25" s="218"/>
      <c r="BX25" s="218"/>
      <c r="BY25" s="217"/>
      <c r="BZ25" s="218"/>
      <c r="CA25" s="218"/>
      <c r="CB25" s="218"/>
      <c r="CC25" s="218"/>
      <c r="CF25" s="217"/>
      <c r="CG25" s="218"/>
      <c r="CH25" s="218"/>
      <c r="CI25" s="218"/>
      <c r="CJ25" s="217"/>
      <c r="CK25" s="218"/>
      <c r="CL25" s="218"/>
      <c r="CM25" s="218"/>
      <c r="CN25" s="218"/>
      <c r="CQ25" s="217"/>
      <c r="CR25" s="218"/>
      <c r="CS25" s="218"/>
      <c r="CT25" s="218"/>
      <c r="CU25" s="217"/>
      <c r="CV25" s="218"/>
      <c r="CW25" s="218"/>
      <c r="CX25" s="218"/>
      <c r="CY25" s="218"/>
    </row>
    <row r="27" spans="1:104" x14ac:dyDescent="0.2">
      <c r="D27" s="181">
        <v>181115</v>
      </c>
      <c r="F27" s="182" t="s">
        <v>461</v>
      </c>
      <c r="P27" s="181">
        <v>181115</v>
      </c>
      <c r="Q27" s="182" t="s">
        <v>460</v>
      </c>
      <c r="AA27" s="181">
        <v>181116</v>
      </c>
      <c r="AB27" s="182" t="s">
        <v>460</v>
      </c>
      <c r="AL27" s="181">
        <v>181122</v>
      </c>
      <c r="AM27" s="182" t="s">
        <v>460</v>
      </c>
      <c r="AX27" s="181">
        <v>181129</v>
      </c>
      <c r="AY27" s="182" t="s">
        <v>461</v>
      </c>
      <c r="BI27" s="181">
        <v>181206</v>
      </c>
      <c r="BJ27" s="182" t="s">
        <v>459</v>
      </c>
      <c r="BU27" s="181">
        <v>181213</v>
      </c>
      <c r="BV27" s="182" t="s">
        <v>460</v>
      </c>
      <c r="CF27" s="181">
        <v>190103</v>
      </c>
      <c r="CG27" s="182" t="s">
        <v>460</v>
      </c>
      <c r="CQ27" s="181">
        <v>190110</v>
      </c>
      <c r="CR27" s="182" t="s">
        <v>461</v>
      </c>
    </row>
    <row r="28" spans="1:104" ht="15" x14ac:dyDescent="0.25">
      <c r="D28" s="183" t="s">
        <v>527</v>
      </c>
      <c r="E28" s="181"/>
      <c r="F28" s="182"/>
      <c r="P28" s="181"/>
      <c r="Q28" s="182"/>
      <c r="AA28" s="181"/>
      <c r="AB28" s="182"/>
      <c r="AL28" s="181"/>
      <c r="AM28" s="182"/>
      <c r="AX28" s="181"/>
      <c r="AY28" s="182"/>
      <c r="BI28" s="181"/>
      <c r="BJ28" s="182"/>
      <c r="BU28" s="181"/>
      <c r="BV28" s="182"/>
      <c r="CF28" s="181"/>
      <c r="CG28" s="182"/>
      <c r="CQ28" s="181"/>
      <c r="CR28" s="182"/>
    </row>
    <row r="29" spans="1:104" ht="15.75" thickBot="1" x14ac:dyDescent="0.3">
      <c r="D29" s="184" t="s">
        <v>464</v>
      </c>
      <c r="F29" s="185" t="s">
        <v>484</v>
      </c>
      <c r="H29" s="180" t="s">
        <v>467</v>
      </c>
      <c r="M29" s="180" t="s">
        <v>477</v>
      </c>
      <c r="N29" s="180" t="s">
        <v>469</v>
      </c>
      <c r="P29" s="186" t="s">
        <v>528</v>
      </c>
      <c r="Q29" s="185" t="s">
        <v>484</v>
      </c>
      <c r="S29" s="180" t="s">
        <v>467</v>
      </c>
      <c r="X29" s="180" t="s">
        <v>477</v>
      </c>
      <c r="Y29" s="180" t="s">
        <v>482</v>
      </c>
      <c r="AA29" s="187" t="s">
        <v>529</v>
      </c>
      <c r="AB29" s="185" t="s">
        <v>484</v>
      </c>
      <c r="AD29" s="180" t="s">
        <v>468</v>
      </c>
      <c r="AI29" s="180" t="s">
        <v>469</v>
      </c>
      <c r="AJ29" s="180" t="s">
        <v>469</v>
      </c>
      <c r="AL29" s="186" t="s">
        <v>530</v>
      </c>
      <c r="AM29" s="185" t="s">
        <v>484</v>
      </c>
      <c r="AO29" s="180" t="s">
        <v>473</v>
      </c>
      <c r="AT29" s="180" t="s">
        <v>482</v>
      </c>
      <c r="AU29" s="180" t="s">
        <v>470</v>
      </c>
      <c r="AX29" s="184" t="s">
        <v>531</v>
      </c>
      <c r="AY29" s="185" t="s">
        <v>484</v>
      </c>
      <c r="BA29" s="180" t="s">
        <v>467</v>
      </c>
      <c r="BF29" s="180" t="s">
        <v>477</v>
      </c>
      <c r="BG29" s="180" t="s">
        <v>477</v>
      </c>
      <c r="BI29" s="186" t="s">
        <v>532</v>
      </c>
      <c r="BJ29" s="185" t="s">
        <v>484</v>
      </c>
      <c r="BL29" s="180" t="s">
        <v>473</v>
      </c>
      <c r="BQ29" s="180" t="s">
        <v>469</v>
      </c>
      <c r="BR29" s="180" t="s">
        <v>477</v>
      </c>
      <c r="BU29" s="184" t="s">
        <v>533</v>
      </c>
      <c r="BV29" s="185" t="s">
        <v>484</v>
      </c>
      <c r="BX29" s="180" t="s">
        <v>468</v>
      </c>
      <c r="CC29" s="180" t="s">
        <v>477</v>
      </c>
      <c r="CD29" s="180" t="s">
        <v>477</v>
      </c>
      <c r="CF29" s="186" t="s">
        <v>534</v>
      </c>
      <c r="CG29" s="185" t="s">
        <v>484</v>
      </c>
      <c r="CI29" s="180" t="s">
        <v>468</v>
      </c>
      <c r="CN29" s="180" t="s">
        <v>482</v>
      </c>
      <c r="CO29" s="180" t="s">
        <v>477</v>
      </c>
      <c r="CQ29" s="187" t="s">
        <v>535</v>
      </c>
      <c r="CR29" s="185" t="s">
        <v>484</v>
      </c>
      <c r="CT29" s="180" t="s">
        <v>468</v>
      </c>
      <c r="CY29" s="180" t="s">
        <v>469</v>
      </c>
      <c r="CZ29" s="180" t="s">
        <v>469</v>
      </c>
    </row>
    <row r="30" spans="1:104" x14ac:dyDescent="0.2">
      <c r="A30" s="188" t="s">
        <v>536</v>
      </c>
      <c r="B30" s="188" t="s">
        <v>537</v>
      </c>
      <c r="C30" s="189" t="s">
        <v>538</v>
      </c>
      <c r="D30" s="190" t="s">
        <v>539</v>
      </c>
      <c r="E30" s="191"/>
      <c r="F30" s="192" t="s">
        <v>511</v>
      </c>
      <c r="G30" s="193"/>
      <c r="H30" s="194"/>
      <c r="I30" s="195"/>
      <c r="J30" s="196" t="s">
        <v>496</v>
      </c>
      <c r="K30" s="197"/>
      <c r="L30" s="198"/>
      <c r="M30" s="199" t="s">
        <v>497</v>
      </c>
      <c r="N30" s="200" t="s">
        <v>500</v>
      </c>
      <c r="P30" s="191"/>
      <c r="Q30" s="192" t="s">
        <v>494</v>
      </c>
      <c r="R30" s="193"/>
      <c r="S30" s="194"/>
      <c r="T30" s="195"/>
      <c r="U30" s="196" t="s">
        <v>505</v>
      </c>
      <c r="V30" s="197"/>
      <c r="W30" s="198"/>
      <c r="X30" s="199" t="s">
        <v>506</v>
      </c>
      <c r="Y30" s="200" t="s">
        <v>508</v>
      </c>
      <c r="AA30" s="191"/>
      <c r="AB30" s="192" t="s">
        <v>504</v>
      </c>
      <c r="AC30" s="193"/>
      <c r="AD30" s="194"/>
      <c r="AE30" s="195"/>
      <c r="AF30" s="196" t="s">
        <v>505</v>
      </c>
      <c r="AG30" s="197"/>
      <c r="AH30" s="198"/>
      <c r="AI30" s="199" t="s">
        <v>502</v>
      </c>
      <c r="AJ30" s="200" t="s">
        <v>510</v>
      </c>
      <c r="AL30" s="191"/>
      <c r="AM30" s="192" t="s">
        <v>494</v>
      </c>
      <c r="AN30" s="193"/>
      <c r="AO30" s="194"/>
      <c r="AP30" s="195"/>
      <c r="AQ30" s="196" t="s">
        <v>505</v>
      </c>
      <c r="AR30" s="197"/>
      <c r="AS30" s="198"/>
      <c r="AT30" s="199" t="s">
        <v>506</v>
      </c>
      <c r="AU30" s="200" t="s">
        <v>499</v>
      </c>
      <c r="AX30" s="191"/>
      <c r="AY30" s="192" t="s">
        <v>504</v>
      </c>
      <c r="AZ30" s="193"/>
      <c r="BA30" s="194"/>
      <c r="BB30" s="195"/>
      <c r="BC30" s="196" t="s">
        <v>496</v>
      </c>
      <c r="BD30" s="197"/>
      <c r="BE30" s="198"/>
      <c r="BF30" s="199" t="s">
        <v>497</v>
      </c>
      <c r="BG30" s="200" t="s">
        <v>510</v>
      </c>
      <c r="BI30" s="191"/>
      <c r="BJ30" s="192" t="s">
        <v>495</v>
      </c>
      <c r="BK30" s="193"/>
      <c r="BL30" s="194"/>
      <c r="BM30" s="195"/>
      <c r="BN30" s="196" t="s">
        <v>496</v>
      </c>
      <c r="BO30" s="197"/>
      <c r="BP30" s="198"/>
      <c r="BQ30" s="199" t="s">
        <v>497</v>
      </c>
      <c r="BR30" s="200" t="s">
        <v>500</v>
      </c>
      <c r="BU30" s="191"/>
      <c r="BV30" s="192" t="s">
        <v>494</v>
      </c>
      <c r="BW30" s="193"/>
      <c r="BX30" s="194"/>
      <c r="BY30" s="195"/>
      <c r="BZ30" s="196" t="s">
        <v>505</v>
      </c>
      <c r="CA30" s="197"/>
      <c r="CB30" s="198"/>
      <c r="CC30" s="199" t="s">
        <v>497</v>
      </c>
      <c r="CD30" s="200" t="s">
        <v>508</v>
      </c>
      <c r="CF30" s="191"/>
      <c r="CG30" s="192" t="s">
        <v>504</v>
      </c>
      <c r="CH30" s="193"/>
      <c r="CI30" s="194"/>
      <c r="CJ30" s="195"/>
      <c r="CK30" s="196" t="s">
        <v>496</v>
      </c>
      <c r="CL30" s="197"/>
      <c r="CM30" s="198"/>
      <c r="CN30" s="199" t="s">
        <v>502</v>
      </c>
      <c r="CO30" s="200" t="s">
        <v>508</v>
      </c>
      <c r="CQ30" s="191"/>
      <c r="CR30" s="192" t="s">
        <v>495</v>
      </c>
      <c r="CS30" s="193"/>
      <c r="CT30" s="194"/>
      <c r="CU30" s="195"/>
      <c r="CV30" s="196" t="s">
        <v>505</v>
      </c>
      <c r="CW30" s="197"/>
      <c r="CX30" s="198"/>
      <c r="CY30" s="199" t="s">
        <v>497</v>
      </c>
      <c r="CZ30" s="200" t="s">
        <v>500</v>
      </c>
    </row>
    <row r="31" spans="1:104" ht="16.5" x14ac:dyDescent="0.2">
      <c r="A31" s="188" t="s">
        <v>512</v>
      </c>
      <c r="B31" s="188">
        <v>20180920</v>
      </c>
      <c r="C31" s="188" t="s">
        <v>524</v>
      </c>
      <c r="D31" s="201">
        <v>19</v>
      </c>
      <c r="E31" s="202">
        <v>1</v>
      </c>
      <c r="F31" s="188">
        <v>10.9</v>
      </c>
      <c r="G31" s="203">
        <v>14.2</v>
      </c>
      <c r="H31" s="204"/>
      <c r="I31" s="202">
        <v>1</v>
      </c>
      <c r="J31" s="188">
        <v>10.8</v>
      </c>
      <c r="K31" s="203">
        <v>16.7</v>
      </c>
      <c r="L31" s="203"/>
      <c r="M31" s="219">
        <f>AVERAGE(F31:H31)</f>
        <v>12.55</v>
      </c>
      <c r="N31" s="220">
        <f>AVERAGE(J31:L31)</f>
        <v>13.75</v>
      </c>
      <c r="P31" s="202">
        <v>1</v>
      </c>
      <c r="Q31" s="188">
        <v>8.6</v>
      </c>
      <c r="R31" s="203">
        <v>6.3</v>
      </c>
      <c r="S31" s="204"/>
      <c r="T31" s="202">
        <v>1</v>
      </c>
      <c r="U31" s="188">
        <v>2.1</v>
      </c>
      <c r="V31" s="203">
        <v>1.5</v>
      </c>
      <c r="W31" s="203"/>
      <c r="X31" s="219">
        <f>AVERAGE(Q31:S31)</f>
        <v>7.4499999999999993</v>
      </c>
      <c r="Y31" s="220">
        <f>AVERAGE(U31:W31)</f>
        <v>1.8</v>
      </c>
      <c r="AA31" s="202">
        <v>1</v>
      </c>
      <c r="AB31" s="188">
        <v>8.1999999999999993</v>
      </c>
      <c r="AC31" s="203">
        <v>8.6</v>
      </c>
      <c r="AD31" s="204"/>
      <c r="AE31" s="202">
        <v>1</v>
      </c>
      <c r="AF31" s="188">
        <v>2.6</v>
      </c>
      <c r="AG31" s="203">
        <v>1.1000000000000001</v>
      </c>
      <c r="AH31" s="203"/>
      <c r="AI31" s="219">
        <f>AVERAGE(AB31:AD31)</f>
        <v>8.3999999999999986</v>
      </c>
      <c r="AJ31" s="220">
        <f>AVERAGE(AF31:AH31)</f>
        <v>1.85</v>
      </c>
      <c r="AL31" s="202">
        <v>1</v>
      </c>
      <c r="AM31" s="188">
        <v>15.6</v>
      </c>
      <c r="AN31" s="203">
        <v>5.7</v>
      </c>
      <c r="AO31" s="204"/>
      <c r="AP31" s="202">
        <v>1</v>
      </c>
      <c r="AQ31" s="188">
        <v>4.4000000000000004</v>
      </c>
      <c r="AR31" s="203">
        <v>17.8</v>
      </c>
      <c r="AS31" s="203">
        <v>15.6</v>
      </c>
      <c r="AT31" s="219">
        <f>AVERAGE(AM31:AO31)</f>
        <v>10.65</v>
      </c>
      <c r="AU31" s="220">
        <f>AVERAGE(AQ31:AS31)</f>
        <v>12.600000000000001</v>
      </c>
      <c r="AX31" s="202">
        <v>1</v>
      </c>
      <c r="AY31" s="188">
        <v>5.6</v>
      </c>
      <c r="AZ31" s="203">
        <v>9.6999999999999993</v>
      </c>
      <c r="BA31" s="204"/>
      <c r="BB31" s="202">
        <v>1</v>
      </c>
      <c r="BC31" s="188">
        <v>1.5</v>
      </c>
      <c r="BD31" s="203">
        <v>4.0999999999999996</v>
      </c>
      <c r="BE31" s="203"/>
      <c r="BF31" s="219">
        <f>AVERAGE(AY31:BA31)</f>
        <v>7.6499999999999995</v>
      </c>
      <c r="BG31" s="220">
        <f>AVERAGE(BC31:BE31)</f>
        <v>2.8</v>
      </c>
      <c r="BI31" s="202">
        <v>1</v>
      </c>
      <c r="BJ31" s="188">
        <v>5.4</v>
      </c>
      <c r="BK31" s="203">
        <v>8.4</v>
      </c>
      <c r="BL31" s="204"/>
      <c r="BM31" s="202">
        <v>1</v>
      </c>
      <c r="BN31" s="188">
        <v>6.9</v>
      </c>
      <c r="BO31" s="203">
        <v>8.3000000000000007</v>
      </c>
      <c r="BP31" s="203"/>
      <c r="BQ31" s="219">
        <f>AVERAGE(BJ31:BL31)</f>
        <v>6.9</v>
      </c>
      <c r="BR31" s="220">
        <f>AVERAGE(BN31:BP31)</f>
        <v>7.6000000000000005</v>
      </c>
      <c r="BU31" s="202">
        <v>1</v>
      </c>
      <c r="BV31" s="188">
        <v>7.9</v>
      </c>
      <c r="BW31" s="203">
        <v>8.4</v>
      </c>
      <c r="BX31" s="204"/>
      <c r="BY31" s="202">
        <v>1</v>
      </c>
      <c r="BZ31" s="188">
        <v>10.6</v>
      </c>
      <c r="CA31" s="203">
        <v>11.3</v>
      </c>
      <c r="CB31" s="203"/>
      <c r="CC31" s="219">
        <f>AVERAGE(BV31:BX31)</f>
        <v>8.15</v>
      </c>
      <c r="CD31" s="220">
        <f>AVERAGE(BZ31:CB31)</f>
        <v>10.95</v>
      </c>
      <c r="CF31" s="202">
        <v>1</v>
      </c>
      <c r="CG31" s="188">
        <v>16.2</v>
      </c>
      <c r="CH31" s="203">
        <v>16.100000000000001</v>
      </c>
      <c r="CI31" s="204"/>
      <c r="CJ31" s="202">
        <v>1</v>
      </c>
      <c r="CK31" s="188">
        <v>7.8</v>
      </c>
      <c r="CL31" s="203">
        <v>8.1999999999999993</v>
      </c>
      <c r="CM31" s="203"/>
      <c r="CN31" s="219">
        <f>AVERAGE(CG31:CI31)</f>
        <v>16.149999999999999</v>
      </c>
      <c r="CO31" s="220">
        <f>AVERAGE(CK31:CM31)</f>
        <v>8</v>
      </c>
      <c r="CQ31" s="202">
        <v>1</v>
      </c>
      <c r="CR31" s="188">
        <v>6.8</v>
      </c>
      <c r="CS31" s="203">
        <v>8.1</v>
      </c>
      <c r="CT31" s="204"/>
      <c r="CU31" s="202">
        <v>1</v>
      </c>
      <c r="CV31" s="188">
        <v>6.1</v>
      </c>
      <c r="CW31" s="203">
        <v>6.2</v>
      </c>
      <c r="CX31" s="203"/>
      <c r="CY31" s="219">
        <f>AVERAGE(CR31:CT31)</f>
        <v>7.4499999999999993</v>
      </c>
      <c r="CZ31" s="220">
        <f>AVERAGE(CV31:CX31)</f>
        <v>6.15</v>
      </c>
    </row>
    <row r="32" spans="1:104" ht="16.5" x14ac:dyDescent="0.2">
      <c r="A32" s="188" t="s">
        <v>515</v>
      </c>
      <c r="B32" s="188"/>
      <c r="C32" s="188" t="s">
        <v>514</v>
      </c>
      <c r="D32" s="201">
        <v>21</v>
      </c>
      <c r="E32" s="202">
        <v>3</v>
      </c>
      <c r="F32" s="188">
        <v>6.5</v>
      </c>
      <c r="G32" s="203">
        <v>7.3</v>
      </c>
      <c r="H32" s="204"/>
      <c r="I32" s="202">
        <v>3</v>
      </c>
      <c r="J32" s="188">
        <v>18.7</v>
      </c>
      <c r="K32" s="203">
        <v>6.6</v>
      </c>
      <c r="L32" s="203"/>
      <c r="M32" s="219">
        <f t="shared" ref="M32:M40" si="18">AVERAGE(F32:H32)</f>
        <v>6.9</v>
      </c>
      <c r="N32" s="220">
        <f t="shared" ref="N32:N40" si="19">AVERAGE(J32:L32)</f>
        <v>12.649999999999999</v>
      </c>
      <c r="P32" s="202">
        <v>3</v>
      </c>
      <c r="Q32" s="188">
        <v>7.6</v>
      </c>
      <c r="R32" s="203">
        <v>7.6</v>
      </c>
      <c r="S32" s="204"/>
      <c r="T32" s="202">
        <v>3</v>
      </c>
      <c r="U32" s="188">
        <v>1.2</v>
      </c>
      <c r="V32" s="203">
        <v>0.4</v>
      </c>
      <c r="W32" s="203"/>
      <c r="X32" s="219">
        <f t="shared" ref="X32:X40" si="20">AVERAGE(Q32:S32)</f>
        <v>7.6</v>
      </c>
      <c r="Y32" s="220">
        <f t="shared" ref="Y32:Y40" si="21">AVERAGE(U32:W32)</f>
        <v>0.8</v>
      </c>
      <c r="AA32" s="202">
        <v>3</v>
      </c>
      <c r="AB32" s="188">
        <v>9.6</v>
      </c>
      <c r="AC32" s="203">
        <v>12.5</v>
      </c>
      <c r="AD32" s="204"/>
      <c r="AE32" s="202">
        <v>3</v>
      </c>
      <c r="AF32" s="188">
        <v>2.2999999999999998</v>
      </c>
      <c r="AG32" s="203">
        <v>1.1000000000000001</v>
      </c>
      <c r="AH32" s="203"/>
      <c r="AI32" s="219">
        <f t="shared" ref="AI32:AI40" si="22">AVERAGE(AB32:AD32)</f>
        <v>11.05</v>
      </c>
      <c r="AJ32" s="220">
        <f t="shared" ref="AJ32:AJ40" si="23">AVERAGE(AF32:AH32)</f>
        <v>1.7</v>
      </c>
      <c r="AL32" s="202">
        <v>3</v>
      </c>
      <c r="AM32" s="188">
        <v>9.1</v>
      </c>
      <c r="AN32" s="203">
        <v>6.9</v>
      </c>
      <c r="AO32" s="204"/>
      <c r="AP32" s="202">
        <v>3</v>
      </c>
      <c r="AQ32" s="188">
        <v>9.6</v>
      </c>
      <c r="AR32" s="203">
        <v>7.2</v>
      </c>
      <c r="AS32" s="203"/>
      <c r="AT32" s="219">
        <f t="shared" ref="AT32:AT40" si="24">AVERAGE(AM32:AO32)</f>
        <v>8</v>
      </c>
      <c r="AU32" s="220">
        <f t="shared" ref="AU32:AU40" si="25">AVERAGE(AQ32:AS32)</f>
        <v>8.4</v>
      </c>
      <c r="AX32" s="202">
        <v>3</v>
      </c>
      <c r="AY32" s="188">
        <v>7.1</v>
      </c>
      <c r="AZ32" s="203">
        <v>10.9</v>
      </c>
      <c r="BA32" s="204"/>
      <c r="BB32" s="202">
        <v>3</v>
      </c>
      <c r="BC32" s="188">
        <v>7.9</v>
      </c>
      <c r="BD32" s="203">
        <v>6.4</v>
      </c>
      <c r="BE32" s="203"/>
      <c r="BF32" s="219">
        <f t="shared" ref="BF32:BF40" si="26">AVERAGE(AY32:BA32)</f>
        <v>9</v>
      </c>
      <c r="BG32" s="220">
        <f t="shared" ref="BG32:BG40" si="27">AVERAGE(BC32:BE32)</f>
        <v>7.15</v>
      </c>
      <c r="BI32" s="202">
        <v>3</v>
      </c>
      <c r="BJ32" s="188">
        <v>10.199999999999999</v>
      </c>
      <c r="BK32" s="203">
        <v>9.3000000000000007</v>
      </c>
      <c r="BL32" s="204"/>
      <c r="BM32" s="202">
        <v>3</v>
      </c>
      <c r="BN32" s="188">
        <v>4.8</v>
      </c>
      <c r="BO32" s="203">
        <v>6.4</v>
      </c>
      <c r="BP32" s="203"/>
      <c r="BQ32" s="219">
        <f t="shared" ref="BQ32:BQ40" si="28">AVERAGE(BJ32:BL32)</f>
        <v>9.75</v>
      </c>
      <c r="BR32" s="220">
        <f t="shared" ref="BR32:BR40" si="29">AVERAGE(BN32:BP32)</f>
        <v>5.6</v>
      </c>
      <c r="BU32" s="202">
        <v>3</v>
      </c>
      <c r="BV32" s="188">
        <v>6.5</v>
      </c>
      <c r="BW32" s="203">
        <v>8.9</v>
      </c>
      <c r="BX32" s="204"/>
      <c r="BY32" s="202">
        <v>3</v>
      </c>
      <c r="BZ32" s="188">
        <v>6.6</v>
      </c>
      <c r="CA32" s="203">
        <v>4.9000000000000004</v>
      </c>
      <c r="CB32" s="203"/>
      <c r="CC32" s="219">
        <f t="shared" ref="CC32:CC40" si="30">AVERAGE(BV32:BX32)</f>
        <v>7.7</v>
      </c>
      <c r="CD32" s="220">
        <f t="shared" ref="CD32:CD40" si="31">AVERAGE(BZ32:CB32)</f>
        <v>5.75</v>
      </c>
      <c r="CF32" s="202">
        <v>3</v>
      </c>
      <c r="CG32" s="188">
        <v>10.199999999999999</v>
      </c>
      <c r="CH32" s="203">
        <v>6.9</v>
      </c>
      <c r="CI32" s="204"/>
      <c r="CJ32" s="202">
        <v>3</v>
      </c>
      <c r="CK32" s="188">
        <v>5.4</v>
      </c>
      <c r="CL32" s="203">
        <v>7.1</v>
      </c>
      <c r="CM32" s="203"/>
      <c r="CN32" s="219">
        <f t="shared" ref="CN32:CN40" si="32">AVERAGE(CG32:CI32)</f>
        <v>8.5500000000000007</v>
      </c>
      <c r="CO32" s="220">
        <f t="shared" ref="CO32:CO40" si="33">AVERAGE(CK32:CM32)</f>
        <v>6.25</v>
      </c>
      <c r="CQ32" s="202">
        <v>3</v>
      </c>
      <c r="CR32" s="188">
        <v>13.3</v>
      </c>
      <c r="CS32" s="203">
        <v>11.9</v>
      </c>
      <c r="CT32" s="204"/>
      <c r="CU32" s="202">
        <v>3</v>
      </c>
      <c r="CV32" s="188">
        <v>8.9</v>
      </c>
      <c r="CW32" s="203">
        <v>15.9</v>
      </c>
      <c r="CX32" s="203"/>
      <c r="CY32" s="219">
        <f t="shared" ref="CY32:CY40" si="34">AVERAGE(CR32:CT32)</f>
        <v>12.600000000000001</v>
      </c>
      <c r="CZ32" s="220">
        <f t="shared" ref="CZ32:CZ40" si="35">AVERAGE(CV32:CX32)</f>
        <v>12.4</v>
      </c>
    </row>
    <row r="33" spans="1:104" ht="16.5" x14ac:dyDescent="0.2">
      <c r="A33" s="188" t="s">
        <v>512</v>
      </c>
      <c r="B33" s="188">
        <v>20180822</v>
      </c>
      <c r="C33" s="188" t="s">
        <v>514</v>
      </c>
      <c r="D33" s="201">
        <v>25</v>
      </c>
      <c r="E33" s="202">
        <v>6</v>
      </c>
      <c r="F33" s="188">
        <v>11.9</v>
      </c>
      <c r="G33" s="203">
        <v>11.8</v>
      </c>
      <c r="H33" s="204"/>
      <c r="I33" s="202">
        <v>6</v>
      </c>
      <c r="J33" s="188">
        <v>6.7</v>
      </c>
      <c r="K33" s="203">
        <v>8.6999999999999993</v>
      </c>
      <c r="L33" s="203"/>
      <c r="M33" s="219">
        <f t="shared" si="18"/>
        <v>11.850000000000001</v>
      </c>
      <c r="N33" s="220">
        <f t="shared" si="19"/>
        <v>7.6999999999999993</v>
      </c>
      <c r="P33" s="202">
        <v>6</v>
      </c>
      <c r="Q33" s="188">
        <v>4.5999999999999996</v>
      </c>
      <c r="R33" s="203">
        <v>4.0999999999999996</v>
      </c>
      <c r="S33" s="204"/>
      <c r="T33" s="202">
        <v>6</v>
      </c>
      <c r="U33" s="188">
        <v>1.2</v>
      </c>
      <c r="V33" s="203">
        <v>1.9</v>
      </c>
      <c r="W33" s="203"/>
      <c r="X33" s="219">
        <f t="shared" si="20"/>
        <v>4.3499999999999996</v>
      </c>
      <c r="Y33" s="220">
        <f t="shared" si="21"/>
        <v>1.5499999999999998</v>
      </c>
      <c r="AA33" s="202">
        <v>6</v>
      </c>
      <c r="AB33" s="188">
        <v>5.8</v>
      </c>
      <c r="AC33" s="203">
        <v>6.1</v>
      </c>
      <c r="AD33" s="204"/>
      <c r="AE33" s="202">
        <v>6</v>
      </c>
      <c r="AF33" s="188">
        <v>3.6</v>
      </c>
      <c r="AG33" s="203">
        <v>3.3</v>
      </c>
      <c r="AH33" s="203"/>
      <c r="AI33" s="219">
        <f t="shared" si="22"/>
        <v>5.9499999999999993</v>
      </c>
      <c r="AJ33" s="220">
        <f t="shared" si="23"/>
        <v>3.45</v>
      </c>
      <c r="AL33" s="202">
        <v>6</v>
      </c>
      <c r="AM33" s="188">
        <v>4.4000000000000004</v>
      </c>
      <c r="AN33" s="203">
        <v>3.6</v>
      </c>
      <c r="AO33" s="204"/>
      <c r="AP33" s="202">
        <v>6</v>
      </c>
      <c r="AQ33" s="188">
        <v>5.8</v>
      </c>
      <c r="AR33" s="203">
        <v>3.7</v>
      </c>
      <c r="AS33" s="203"/>
      <c r="AT33" s="219">
        <f t="shared" si="24"/>
        <v>4</v>
      </c>
      <c r="AU33" s="220">
        <f t="shared" si="25"/>
        <v>4.75</v>
      </c>
      <c r="AX33" s="202">
        <v>6</v>
      </c>
      <c r="AY33" s="188">
        <v>6.6</v>
      </c>
      <c r="AZ33" s="203">
        <v>7.4</v>
      </c>
      <c r="BA33" s="204"/>
      <c r="BB33" s="202">
        <v>6</v>
      </c>
      <c r="BC33" s="188">
        <v>4.7</v>
      </c>
      <c r="BD33" s="203">
        <v>8.9</v>
      </c>
      <c r="BE33" s="203"/>
      <c r="BF33" s="219">
        <f t="shared" si="26"/>
        <v>7</v>
      </c>
      <c r="BG33" s="220">
        <f t="shared" si="27"/>
        <v>6.8000000000000007</v>
      </c>
      <c r="BI33" s="202">
        <v>6</v>
      </c>
      <c r="BJ33" s="188">
        <v>5.5</v>
      </c>
      <c r="BK33" s="203">
        <v>5.2</v>
      </c>
      <c r="BL33" s="204"/>
      <c r="BM33" s="202">
        <v>6</v>
      </c>
      <c r="BN33" s="188">
        <v>7.7</v>
      </c>
      <c r="BO33" s="203">
        <v>4.4000000000000004</v>
      </c>
      <c r="BP33" s="203"/>
      <c r="BQ33" s="219">
        <f t="shared" si="28"/>
        <v>5.35</v>
      </c>
      <c r="BR33" s="220">
        <f t="shared" si="29"/>
        <v>6.0500000000000007</v>
      </c>
      <c r="BU33" s="202">
        <v>6</v>
      </c>
      <c r="BV33" s="188">
        <v>5.8</v>
      </c>
      <c r="BW33" s="203">
        <v>10.1</v>
      </c>
      <c r="BX33" s="204"/>
      <c r="BY33" s="202">
        <v>6</v>
      </c>
      <c r="BZ33" s="188">
        <v>4.0999999999999996</v>
      </c>
      <c r="CA33" s="203">
        <v>8.1</v>
      </c>
      <c r="CB33" s="203"/>
      <c r="CC33" s="219">
        <f t="shared" si="30"/>
        <v>7.9499999999999993</v>
      </c>
      <c r="CD33" s="220">
        <f t="shared" si="31"/>
        <v>6.1</v>
      </c>
      <c r="CF33" s="202">
        <v>6</v>
      </c>
      <c r="CG33" s="188">
        <v>12.7</v>
      </c>
      <c r="CH33" s="203">
        <v>6.4</v>
      </c>
      <c r="CI33" s="204"/>
      <c r="CJ33" s="202">
        <v>6</v>
      </c>
      <c r="CK33" s="188">
        <v>10.8</v>
      </c>
      <c r="CL33" s="203">
        <v>6.7</v>
      </c>
      <c r="CM33" s="203"/>
      <c r="CN33" s="219">
        <f t="shared" si="32"/>
        <v>9.5500000000000007</v>
      </c>
      <c r="CO33" s="220">
        <f t="shared" si="33"/>
        <v>8.75</v>
      </c>
      <c r="CQ33" s="202">
        <v>6</v>
      </c>
      <c r="CR33" s="188">
        <v>6.1</v>
      </c>
      <c r="CS33" s="203">
        <v>9.1999999999999993</v>
      </c>
      <c r="CT33" s="204"/>
      <c r="CU33" s="202">
        <v>6</v>
      </c>
      <c r="CV33" s="188">
        <v>4.3</v>
      </c>
      <c r="CW33" s="203">
        <v>4.3</v>
      </c>
      <c r="CX33" s="203"/>
      <c r="CY33" s="219">
        <f t="shared" si="34"/>
        <v>7.6499999999999995</v>
      </c>
      <c r="CZ33" s="220">
        <f t="shared" si="35"/>
        <v>4.3</v>
      </c>
    </row>
    <row r="34" spans="1:104" ht="16.5" x14ac:dyDescent="0.2">
      <c r="A34" s="188" t="s">
        <v>520</v>
      </c>
      <c r="B34" s="188">
        <v>20180828</v>
      </c>
      <c r="C34" s="188" t="s">
        <v>522</v>
      </c>
      <c r="D34" s="201">
        <v>32</v>
      </c>
      <c r="E34" s="202">
        <v>7</v>
      </c>
      <c r="F34" s="188">
        <v>11.9</v>
      </c>
      <c r="G34" s="203">
        <v>6.3</v>
      </c>
      <c r="H34" s="204"/>
      <c r="I34" s="202">
        <v>7</v>
      </c>
      <c r="J34" s="188">
        <v>11.9</v>
      </c>
      <c r="K34" s="203">
        <v>10.6</v>
      </c>
      <c r="L34" s="203"/>
      <c r="M34" s="219">
        <f t="shared" si="18"/>
        <v>9.1</v>
      </c>
      <c r="N34" s="220">
        <f t="shared" si="19"/>
        <v>11.25</v>
      </c>
      <c r="P34" s="202">
        <v>7</v>
      </c>
      <c r="Q34" s="188">
        <v>11.4</v>
      </c>
      <c r="R34" s="203">
        <v>10.8</v>
      </c>
      <c r="S34" s="204"/>
      <c r="T34" s="202">
        <v>7</v>
      </c>
      <c r="U34" s="188">
        <v>0.4</v>
      </c>
      <c r="V34" s="203">
        <v>0.9</v>
      </c>
      <c r="W34" s="203"/>
      <c r="X34" s="219">
        <f t="shared" si="20"/>
        <v>11.100000000000001</v>
      </c>
      <c r="Y34" s="220">
        <f t="shared" si="21"/>
        <v>0.65</v>
      </c>
      <c r="AA34" s="202">
        <v>7</v>
      </c>
      <c r="AB34" s="188">
        <v>13.2</v>
      </c>
      <c r="AC34" s="203">
        <v>12.8</v>
      </c>
      <c r="AD34" s="204"/>
      <c r="AE34" s="202">
        <v>7</v>
      </c>
      <c r="AF34" s="188">
        <v>1.1000000000000001</v>
      </c>
      <c r="AG34" s="203">
        <v>2.6</v>
      </c>
      <c r="AH34" s="203"/>
      <c r="AI34" s="219">
        <f t="shared" si="22"/>
        <v>13</v>
      </c>
      <c r="AJ34" s="220">
        <f t="shared" si="23"/>
        <v>1.85</v>
      </c>
      <c r="AL34" s="202">
        <v>7</v>
      </c>
      <c r="AM34" s="188">
        <v>7.2</v>
      </c>
      <c r="AN34" s="203">
        <v>9.5</v>
      </c>
      <c r="AO34" s="204"/>
      <c r="AP34" s="202">
        <v>7</v>
      </c>
      <c r="AQ34" s="188">
        <v>2.4</v>
      </c>
      <c r="AR34" s="203">
        <v>3.1</v>
      </c>
      <c r="AS34" s="203"/>
      <c r="AT34" s="219">
        <f t="shared" si="24"/>
        <v>8.35</v>
      </c>
      <c r="AU34" s="220">
        <f t="shared" si="25"/>
        <v>2.75</v>
      </c>
      <c r="AX34" s="202">
        <v>7</v>
      </c>
      <c r="AY34" s="188">
        <v>4.5</v>
      </c>
      <c r="AZ34" s="203">
        <v>6.3</v>
      </c>
      <c r="BA34" s="204"/>
      <c r="BB34" s="202">
        <v>7</v>
      </c>
      <c r="BC34" s="188">
        <v>2.1</v>
      </c>
      <c r="BD34" s="203">
        <v>8.6999999999999993</v>
      </c>
      <c r="BE34" s="203"/>
      <c r="BF34" s="219">
        <f t="shared" si="26"/>
        <v>5.4</v>
      </c>
      <c r="BG34" s="220">
        <f t="shared" si="27"/>
        <v>5.3999999999999995</v>
      </c>
      <c r="BI34" s="202">
        <v>7</v>
      </c>
      <c r="BJ34" s="188">
        <v>4.5999999999999996</v>
      </c>
      <c r="BK34" s="203">
        <v>4.2</v>
      </c>
      <c r="BL34" s="204"/>
      <c r="BM34" s="202">
        <v>7</v>
      </c>
      <c r="BN34" s="188">
        <v>3.5</v>
      </c>
      <c r="BO34" s="203">
        <v>7.1</v>
      </c>
      <c r="BP34" s="203">
        <v>6.5</v>
      </c>
      <c r="BQ34" s="219">
        <f t="shared" si="28"/>
        <v>4.4000000000000004</v>
      </c>
      <c r="BR34" s="220">
        <f t="shared" si="29"/>
        <v>5.7</v>
      </c>
      <c r="BU34" s="202">
        <v>7</v>
      </c>
      <c r="BV34" s="188">
        <v>14.9</v>
      </c>
      <c r="BW34" s="203">
        <v>17.899999999999999</v>
      </c>
      <c r="BX34" s="204"/>
      <c r="BY34" s="202">
        <v>7</v>
      </c>
      <c r="BZ34" s="188">
        <v>13.9</v>
      </c>
      <c r="CA34" s="203">
        <v>10.4</v>
      </c>
      <c r="CB34" s="203"/>
      <c r="CC34" s="219">
        <f t="shared" si="30"/>
        <v>16.399999999999999</v>
      </c>
      <c r="CD34" s="220">
        <f t="shared" si="31"/>
        <v>12.15</v>
      </c>
      <c r="CF34" s="202">
        <v>7</v>
      </c>
      <c r="CG34" s="188">
        <v>14.2</v>
      </c>
      <c r="CH34" s="203">
        <v>11.3</v>
      </c>
      <c r="CI34" s="204"/>
      <c r="CJ34" s="202">
        <v>7</v>
      </c>
      <c r="CK34" s="188">
        <v>3.4</v>
      </c>
      <c r="CL34" s="203">
        <v>4.5999999999999996</v>
      </c>
      <c r="CM34" s="203"/>
      <c r="CN34" s="219">
        <f t="shared" si="32"/>
        <v>12.75</v>
      </c>
      <c r="CO34" s="220">
        <f t="shared" si="33"/>
        <v>4</v>
      </c>
      <c r="CQ34" s="202">
        <v>7</v>
      </c>
      <c r="CR34" s="188">
        <v>8.5</v>
      </c>
      <c r="CS34" s="203">
        <v>5.0999999999999996</v>
      </c>
      <c r="CT34" s="204"/>
      <c r="CU34" s="202">
        <v>7</v>
      </c>
      <c r="CV34" s="188">
        <v>8.1999999999999993</v>
      </c>
      <c r="CW34" s="203">
        <v>4.5999999999999996</v>
      </c>
      <c r="CX34" s="203"/>
      <c r="CY34" s="219">
        <f t="shared" si="34"/>
        <v>6.8</v>
      </c>
      <c r="CZ34" s="220">
        <f t="shared" si="35"/>
        <v>6.3999999999999995</v>
      </c>
    </row>
    <row r="35" spans="1:104" ht="16.5" x14ac:dyDescent="0.2">
      <c r="A35" s="188" t="s">
        <v>520</v>
      </c>
      <c r="B35" s="188"/>
      <c r="C35" s="188" t="s">
        <v>522</v>
      </c>
      <c r="D35" s="201">
        <v>34</v>
      </c>
      <c r="E35" s="202">
        <v>9</v>
      </c>
      <c r="F35" s="188">
        <v>9.6999999999999993</v>
      </c>
      <c r="G35" s="203">
        <v>8.4</v>
      </c>
      <c r="H35" s="204"/>
      <c r="I35" s="202">
        <v>9</v>
      </c>
      <c r="J35" s="188">
        <v>15.1</v>
      </c>
      <c r="K35" s="203">
        <v>14.8</v>
      </c>
      <c r="L35" s="203"/>
      <c r="M35" s="219">
        <f t="shared" si="18"/>
        <v>9.0500000000000007</v>
      </c>
      <c r="N35" s="220">
        <f t="shared" si="19"/>
        <v>14.95</v>
      </c>
      <c r="P35" s="202">
        <v>9</v>
      </c>
      <c r="Q35" s="188">
        <v>8.9</v>
      </c>
      <c r="R35" s="203">
        <v>6.2</v>
      </c>
      <c r="S35" s="204"/>
      <c r="T35" s="202">
        <v>9</v>
      </c>
      <c r="U35" s="188">
        <v>2.8</v>
      </c>
      <c r="V35" s="203">
        <v>1.5</v>
      </c>
      <c r="W35" s="203"/>
      <c r="X35" s="219">
        <f t="shared" si="20"/>
        <v>7.5500000000000007</v>
      </c>
      <c r="Y35" s="220">
        <f t="shared" si="21"/>
        <v>2.15</v>
      </c>
      <c r="AA35" s="202">
        <v>9</v>
      </c>
      <c r="AB35" s="188">
        <v>12.4</v>
      </c>
      <c r="AC35" s="203">
        <v>9.6999999999999993</v>
      </c>
      <c r="AD35" s="204"/>
      <c r="AE35" s="202">
        <v>9</v>
      </c>
      <c r="AF35" s="188">
        <v>2.1</v>
      </c>
      <c r="AG35" s="203">
        <v>3.4</v>
      </c>
      <c r="AH35" s="203"/>
      <c r="AI35" s="219">
        <f t="shared" si="22"/>
        <v>11.05</v>
      </c>
      <c r="AJ35" s="220">
        <f t="shared" si="23"/>
        <v>2.75</v>
      </c>
      <c r="AL35" s="202">
        <v>9</v>
      </c>
      <c r="AM35" s="188">
        <v>18.7</v>
      </c>
      <c r="AN35" s="203">
        <v>4.5999999999999996</v>
      </c>
      <c r="AO35" s="204"/>
      <c r="AP35" s="202">
        <v>9</v>
      </c>
      <c r="AQ35" s="188">
        <v>6.6</v>
      </c>
      <c r="AR35" s="203">
        <v>9.6</v>
      </c>
      <c r="AS35" s="203"/>
      <c r="AT35" s="219">
        <f t="shared" si="24"/>
        <v>11.649999999999999</v>
      </c>
      <c r="AU35" s="220">
        <f t="shared" si="25"/>
        <v>8.1</v>
      </c>
      <c r="AX35" s="202">
        <v>9</v>
      </c>
      <c r="AY35" s="188">
        <v>9.5</v>
      </c>
      <c r="AZ35" s="203">
        <v>6</v>
      </c>
      <c r="BA35" s="204"/>
      <c r="BB35" s="202">
        <v>9</v>
      </c>
      <c r="BC35" s="188">
        <v>10.8</v>
      </c>
      <c r="BD35" s="203">
        <v>7.9</v>
      </c>
      <c r="BE35" s="203"/>
      <c r="BF35" s="219">
        <f t="shared" si="26"/>
        <v>7.75</v>
      </c>
      <c r="BG35" s="220">
        <f t="shared" si="27"/>
        <v>9.3500000000000014</v>
      </c>
      <c r="BI35" s="202">
        <v>9</v>
      </c>
      <c r="BJ35" s="188">
        <v>8.6</v>
      </c>
      <c r="BK35" s="203">
        <v>9.5</v>
      </c>
      <c r="BL35" s="204"/>
      <c r="BM35" s="202">
        <v>9</v>
      </c>
      <c r="BN35" s="188">
        <v>9.9</v>
      </c>
      <c r="BO35" s="203">
        <v>3.3</v>
      </c>
      <c r="BP35" s="203"/>
      <c r="BQ35" s="219">
        <f t="shared" si="28"/>
        <v>9.0500000000000007</v>
      </c>
      <c r="BR35" s="220">
        <f t="shared" si="29"/>
        <v>6.6</v>
      </c>
      <c r="BU35" s="202">
        <v>9</v>
      </c>
      <c r="BV35" s="188">
        <v>11.6</v>
      </c>
      <c r="BW35" s="203">
        <v>11.9</v>
      </c>
      <c r="BX35" s="204"/>
      <c r="BY35" s="202">
        <v>9</v>
      </c>
      <c r="BZ35" s="188">
        <v>4.0999999999999996</v>
      </c>
      <c r="CA35" s="203">
        <v>7.6</v>
      </c>
      <c r="CB35" s="203"/>
      <c r="CC35" s="219">
        <f t="shared" si="30"/>
        <v>11.75</v>
      </c>
      <c r="CD35" s="220">
        <f t="shared" si="31"/>
        <v>5.85</v>
      </c>
      <c r="CF35" s="202">
        <v>9</v>
      </c>
      <c r="CG35" s="188">
        <v>10.8</v>
      </c>
      <c r="CH35" s="203">
        <v>7</v>
      </c>
      <c r="CI35" s="204"/>
      <c r="CJ35" s="202">
        <v>9</v>
      </c>
      <c r="CK35" s="188">
        <v>2.4</v>
      </c>
      <c r="CL35" s="203">
        <v>3.6</v>
      </c>
      <c r="CM35" s="203"/>
      <c r="CN35" s="219">
        <f t="shared" si="32"/>
        <v>8.9</v>
      </c>
      <c r="CO35" s="220">
        <f t="shared" si="33"/>
        <v>3</v>
      </c>
      <c r="CQ35" s="202">
        <v>9</v>
      </c>
      <c r="CR35" s="188">
        <v>15.8</v>
      </c>
      <c r="CS35" s="203">
        <v>12.4</v>
      </c>
      <c r="CT35" s="204"/>
      <c r="CU35" s="202">
        <v>9</v>
      </c>
      <c r="CV35" s="188">
        <v>11.6</v>
      </c>
      <c r="CW35" s="203">
        <v>7.9</v>
      </c>
      <c r="CX35" s="203"/>
      <c r="CY35" s="219">
        <f t="shared" si="34"/>
        <v>14.100000000000001</v>
      </c>
      <c r="CZ35" s="220">
        <f t="shared" si="35"/>
        <v>9.75</v>
      </c>
    </row>
    <row r="36" spans="1:104" ht="16.5" x14ac:dyDescent="0.2">
      <c r="A36" s="188" t="s">
        <v>523</v>
      </c>
      <c r="B36" s="188"/>
      <c r="C36" s="188" t="s">
        <v>524</v>
      </c>
      <c r="D36" s="201">
        <v>37</v>
      </c>
      <c r="E36" s="202">
        <v>12</v>
      </c>
      <c r="F36" s="188">
        <v>12.9</v>
      </c>
      <c r="G36" s="203">
        <v>12.5</v>
      </c>
      <c r="H36" s="204"/>
      <c r="I36" s="202">
        <v>12</v>
      </c>
      <c r="J36" s="188">
        <v>7.4</v>
      </c>
      <c r="K36" s="203">
        <v>7.6</v>
      </c>
      <c r="L36" s="203"/>
      <c r="M36" s="219">
        <f t="shared" si="18"/>
        <v>12.7</v>
      </c>
      <c r="N36" s="220">
        <f t="shared" si="19"/>
        <v>7.5</v>
      </c>
      <c r="P36" s="202">
        <v>12</v>
      </c>
      <c r="Q36" s="188">
        <v>9.9</v>
      </c>
      <c r="R36" s="203">
        <v>10.199999999999999</v>
      </c>
      <c r="S36" s="204"/>
      <c r="T36" s="202">
        <v>12</v>
      </c>
      <c r="U36" s="188">
        <v>0.9</v>
      </c>
      <c r="V36" s="203">
        <v>0.8</v>
      </c>
      <c r="W36" s="203"/>
      <c r="X36" s="219">
        <f t="shared" si="20"/>
        <v>10.050000000000001</v>
      </c>
      <c r="Y36" s="220">
        <f t="shared" si="21"/>
        <v>0.85000000000000009</v>
      </c>
      <c r="AA36" s="202">
        <v>12</v>
      </c>
      <c r="AB36" s="188">
        <v>15.4</v>
      </c>
      <c r="AC36" s="203">
        <v>14.1</v>
      </c>
      <c r="AD36" s="204"/>
      <c r="AE36" s="202">
        <v>12</v>
      </c>
      <c r="AF36" s="188">
        <v>0.6</v>
      </c>
      <c r="AG36" s="203">
        <v>2.6</v>
      </c>
      <c r="AH36" s="203"/>
      <c r="AI36" s="219">
        <f t="shared" si="22"/>
        <v>14.75</v>
      </c>
      <c r="AJ36" s="220">
        <f t="shared" si="23"/>
        <v>1.6</v>
      </c>
      <c r="AL36" s="202">
        <v>12</v>
      </c>
      <c r="AM36" s="188">
        <v>6.8</v>
      </c>
      <c r="AN36" s="203">
        <v>13.9</v>
      </c>
      <c r="AO36" s="204"/>
      <c r="AP36" s="202">
        <v>12</v>
      </c>
      <c r="AQ36" s="188">
        <v>3.4</v>
      </c>
      <c r="AR36" s="203">
        <v>11.7</v>
      </c>
      <c r="AS36" s="203">
        <v>9.3000000000000007</v>
      </c>
      <c r="AT36" s="219">
        <f t="shared" si="24"/>
        <v>10.35</v>
      </c>
      <c r="AU36" s="220">
        <f t="shared" si="25"/>
        <v>8.1333333333333329</v>
      </c>
      <c r="AX36" s="202">
        <v>12</v>
      </c>
      <c r="AY36" s="188">
        <v>6.4</v>
      </c>
      <c r="AZ36" s="203">
        <v>7.3</v>
      </c>
      <c r="BA36" s="204"/>
      <c r="BB36" s="202">
        <v>12</v>
      </c>
      <c r="BC36" s="188">
        <v>2.4</v>
      </c>
      <c r="BD36" s="203">
        <v>6.9</v>
      </c>
      <c r="BE36" s="203"/>
      <c r="BF36" s="219">
        <f t="shared" si="26"/>
        <v>6.85</v>
      </c>
      <c r="BG36" s="220">
        <f t="shared" si="27"/>
        <v>4.6500000000000004</v>
      </c>
      <c r="BI36" s="202">
        <v>12</v>
      </c>
      <c r="BJ36" s="188">
        <v>10.8</v>
      </c>
      <c r="BK36" s="203">
        <v>11.4</v>
      </c>
      <c r="BL36" s="204"/>
      <c r="BM36" s="202">
        <v>12</v>
      </c>
      <c r="BN36" s="188">
        <v>2.9</v>
      </c>
      <c r="BO36" s="203">
        <v>5.4</v>
      </c>
      <c r="BP36" s="203"/>
      <c r="BQ36" s="219">
        <f t="shared" si="28"/>
        <v>11.100000000000001</v>
      </c>
      <c r="BR36" s="220">
        <f t="shared" si="29"/>
        <v>4.1500000000000004</v>
      </c>
      <c r="BU36" s="202">
        <v>12</v>
      </c>
      <c r="BV36" s="188">
        <v>7.2</v>
      </c>
      <c r="BW36" s="203">
        <v>10.8</v>
      </c>
      <c r="BX36" s="204"/>
      <c r="BY36" s="202">
        <v>12</v>
      </c>
      <c r="BZ36" s="188">
        <v>3.1</v>
      </c>
      <c r="CA36" s="203">
        <v>11.6</v>
      </c>
      <c r="CB36" s="203">
        <v>5.2</v>
      </c>
      <c r="CC36" s="219">
        <f t="shared" si="30"/>
        <v>9</v>
      </c>
      <c r="CD36" s="220">
        <f t="shared" si="31"/>
        <v>6.6333333333333329</v>
      </c>
      <c r="CF36" s="202">
        <v>12</v>
      </c>
      <c r="CG36" s="188">
        <v>6.3</v>
      </c>
      <c r="CH36" s="203">
        <v>7.9</v>
      </c>
      <c r="CI36" s="204"/>
      <c r="CJ36" s="202">
        <v>12</v>
      </c>
      <c r="CK36" s="188">
        <v>8.9</v>
      </c>
      <c r="CL36" s="203">
        <v>6.8</v>
      </c>
      <c r="CM36" s="203"/>
      <c r="CN36" s="219">
        <f t="shared" si="32"/>
        <v>7.1</v>
      </c>
      <c r="CO36" s="220">
        <f t="shared" si="33"/>
        <v>7.85</v>
      </c>
      <c r="CQ36" s="202">
        <v>12</v>
      </c>
      <c r="CR36" s="188">
        <v>12.7</v>
      </c>
      <c r="CS36" s="203">
        <v>6.9</v>
      </c>
      <c r="CT36" s="204"/>
      <c r="CU36" s="202">
        <v>12</v>
      </c>
      <c r="CV36" s="188">
        <v>3.5</v>
      </c>
      <c r="CW36" s="203">
        <v>2.4</v>
      </c>
      <c r="CX36" s="203"/>
      <c r="CY36" s="219">
        <f t="shared" si="34"/>
        <v>9.8000000000000007</v>
      </c>
      <c r="CZ36" s="220">
        <f t="shared" si="35"/>
        <v>2.95</v>
      </c>
    </row>
    <row r="37" spans="1:104" ht="16.5" x14ac:dyDescent="0.2">
      <c r="A37" s="188" t="s">
        <v>526</v>
      </c>
      <c r="B37" s="188"/>
      <c r="C37" s="188" t="s">
        <v>514</v>
      </c>
      <c r="D37" s="201">
        <v>27</v>
      </c>
      <c r="E37" s="202">
        <v>16</v>
      </c>
      <c r="F37" s="188">
        <v>6.4</v>
      </c>
      <c r="G37" s="203">
        <v>13.7</v>
      </c>
      <c r="H37" s="204"/>
      <c r="I37" s="202">
        <v>16</v>
      </c>
      <c r="J37" s="188">
        <v>8.1999999999999993</v>
      </c>
      <c r="K37" s="203">
        <v>6.1</v>
      </c>
      <c r="L37" s="203"/>
      <c r="M37" s="219">
        <f t="shared" si="18"/>
        <v>10.050000000000001</v>
      </c>
      <c r="N37" s="220">
        <f t="shared" si="19"/>
        <v>7.1499999999999995</v>
      </c>
      <c r="P37" s="202">
        <v>16</v>
      </c>
      <c r="Q37" s="188">
        <v>10.1</v>
      </c>
      <c r="R37" s="203">
        <v>9.5</v>
      </c>
      <c r="S37" s="204"/>
      <c r="T37" s="202">
        <v>16</v>
      </c>
      <c r="U37" s="188">
        <v>1.4</v>
      </c>
      <c r="V37" s="203">
        <v>2.1</v>
      </c>
      <c r="W37" s="203"/>
      <c r="X37" s="219">
        <f t="shared" si="20"/>
        <v>9.8000000000000007</v>
      </c>
      <c r="Y37" s="220">
        <f t="shared" si="21"/>
        <v>1.75</v>
      </c>
      <c r="AA37" s="202">
        <v>16</v>
      </c>
      <c r="AB37" s="188">
        <v>9.5</v>
      </c>
      <c r="AC37" s="203">
        <v>6.3</v>
      </c>
      <c r="AD37" s="204"/>
      <c r="AE37" s="202">
        <v>16</v>
      </c>
      <c r="AF37" s="188">
        <v>1.9</v>
      </c>
      <c r="AG37" s="203">
        <v>3.7</v>
      </c>
      <c r="AH37" s="203"/>
      <c r="AI37" s="219">
        <f t="shared" si="22"/>
        <v>7.9</v>
      </c>
      <c r="AJ37" s="220">
        <f t="shared" si="23"/>
        <v>2.8</v>
      </c>
      <c r="AL37" s="202">
        <v>16</v>
      </c>
      <c r="AM37" s="188">
        <v>8.9</v>
      </c>
      <c r="AN37" s="203">
        <v>11.3</v>
      </c>
      <c r="AO37" s="204"/>
      <c r="AP37" s="202">
        <v>16</v>
      </c>
      <c r="AQ37" s="188">
        <v>9.5</v>
      </c>
      <c r="AR37" s="203">
        <v>2.5</v>
      </c>
      <c r="AS37" s="203"/>
      <c r="AT37" s="219">
        <f t="shared" si="24"/>
        <v>10.100000000000001</v>
      </c>
      <c r="AU37" s="220">
        <f t="shared" si="25"/>
        <v>6</v>
      </c>
      <c r="AX37" s="202">
        <v>16</v>
      </c>
      <c r="AY37" s="188">
        <v>8.9</v>
      </c>
      <c r="AZ37" s="203">
        <v>6.9</v>
      </c>
      <c r="BA37" s="204"/>
      <c r="BB37" s="202">
        <v>16</v>
      </c>
      <c r="BC37" s="188">
        <v>9.9</v>
      </c>
      <c r="BD37" s="203">
        <v>11.9</v>
      </c>
      <c r="BE37" s="203"/>
      <c r="BF37" s="219">
        <f t="shared" si="26"/>
        <v>7.9</v>
      </c>
      <c r="BG37" s="220">
        <f t="shared" si="27"/>
        <v>10.9</v>
      </c>
      <c r="BI37" s="202">
        <v>16</v>
      </c>
      <c r="BJ37" s="188">
        <v>13.4</v>
      </c>
      <c r="BK37" s="203">
        <v>8.6</v>
      </c>
      <c r="BL37" s="204"/>
      <c r="BM37" s="202">
        <v>16</v>
      </c>
      <c r="BN37" s="188">
        <v>4.0999999999999996</v>
      </c>
      <c r="BO37" s="203">
        <v>6.2</v>
      </c>
      <c r="BP37" s="203"/>
      <c r="BQ37" s="219">
        <f t="shared" si="28"/>
        <v>11</v>
      </c>
      <c r="BR37" s="220">
        <f t="shared" si="29"/>
        <v>5.15</v>
      </c>
      <c r="BU37" s="202">
        <v>16</v>
      </c>
      <c r="BV37" s="188">
        <v>16.8</v>
      </c>
      <c r="BW37" s="203">
        <v>9.8000000000000007</v>
      </c>
      <c r="BX37" s="204"/>
      <c r="BY37" s="202">
        <v>16</v>
      </c>
      <c r="BZ37" s="188">
        <v>8.4</v>
      </c>
      <c r="CA37" s="203">
        <v>7.7</v>
      </c>
      <c r="CB37" s="203"/>
      <c r="CC37" s="219">
        <f t="shared" si="30"/>
        <v>13.3</v>
      </c>
      <c r="CD37" s="220">
        <f t="shared" si="31"/>
        <v>8.0500000000000007</v>
      </c>
      <c r="CF37" s="202">
        <v>16</v>
      </c>
      <c r="CG37" s="188">
        <v>11.6</v>
      </c>
      <c r="CH37" s="203">
        <v>6.5</v>
      </c>
      <c r="CI37" s="204"/>
      <c r="CJ37" s="202">
        <v>16</v>
      </c>
      <c r="CK37" s="188">
        <v>10.4</v>
      </c>
      <c r="CL37" s="203">
        <v>6.5</v>
      </c>
      <c r="CM37" s="203"/>
      <c r="CN37" s="219">
        <f t="shared" si="32"/>
        <v>9.0500000000000007</v>
      </c>
      <c r="CO37" s="220">
        <f t="shared" si="33"/>
        <v>8.4499999999999993</v>
      </c>
      <c r="CQ37" s="202">
        <v>16</v>
      </c>
      <c r="CR37" s="188">
        <v>8.4</v>
      </c>
      <c r="CS37" s="203">
        <v>6.6</v>
      </c>
      <c r="CT37" s="204"/>
      <c r="CU37" s="202">
        <v>16</v>
      </c>
      <c r="CV37" s="188">
        <v>8.1</v>
      </c>
      <c r="CW37" s="203">
        <v>8.1999999999999993</v>
      </c>
      <c r="CX37" s="203"/>
      <c r="CY37" s="219">
        <f t="shared" si="34"/>
        <v>7.5</v>
      </c>
      <c r="CZ37" s="220">
        <f t="shared" si="35"/>
        <v>8.1499999999999986</v>
      </c>
    </row>
    <row r="38" spans="1:104" ht="16.5" x14ac:dyDescent="0.2">
      <c r="A38" s="188" t="s">
        <v>526</v>
      </c>
      <c r="B38" s="188">
        <v>20180824</v>
      </c>
      <c r="C38" s="188" t="s">
        <v>514</v>
      </c>
      <c r="D38" s="201">
        <v>28</v>
      </c>
      <c r="E38" s="202">
        <v>17</v>
      </c>
      <c r="F38" s="188">
        <v>10.9</v>
      </c>
      <c r="G38" s="203">
        <v>7.4</v>
      </c>
      <c r="H38" s="204"/>
      <c r="I38" s="202">
        <v>17</v>
      </c>
      <c r="J38" s="188">
        <v>10.7</v>
      </c>
      <c r="K38" s="203">
        <v>14.3</v>
      </c>
      <c r="L38" s="203"/>
      <c r="M38" s="219">
        <f t="shared" si="18"/>
        <v>9.15</v>
      </c>
      <c r="N38" s="220">
        <f t="shared" si="19"/>
        <v>12.5</v>
      </c>
      <c r="P38" s="202">
        <v>17</v>
      </c>
      <c r="Q38" s="188">
        <v>7.9</v>
      </c>
      <c r="R38" s="203">
        <v>6.2</v>
      </c>
      <c r="S38" s="204"/>
      <c r="T38" s="202">
        <v>17</v>
      </c>
      <c r="U38" s="188">
        <v>1.9</v>
      </c>
      <c r="V38" s="203">
        <v>1.3</v>
      </c>
      <c r="W38" s="203"/>
      <c r="X38" s="219">
        <f t="shared" si="20"/>
        <v>7.0500000000000007</v>
      </c>
      <c r="Y38" s="220">
        <f t="shared" si="21"/>
        <v>1.6</v>
      </c>
      <c r="AA38" s="202">
        <v>17</v>
      </c>
      <c r="AB38" s="188">
        <v>12.2</v>
      </c>
      <c r="AC38" s="203">
        <v>7.5</v>
      </c>
      <c r="AD38" s="204"/>
      <c r="AE38" s="202">
        <v>17</v>
      </c>
      <c r="AF38" s="188">
        <v>2.2000000000000002</v>
      </c>
      <c r="AG38" s="203">
        <v>2.5</v>
      </c>
      <c r="AH38" s="203"/>
      <c r="AI38" s="219">
        <f t="shared" si="22"/>
        <v>9.85</v>
      </c>
      <c r="AJ38" s="220">
        <f t="shared" si="23"/>
        <v>2.35</v>
      </c>
      <c r="AL38" s="202">
        <v>17</v>
      </c>
      <c r="AM38" s="188">
        <v>8.9</v>
      </c>
      <c r="AN38" s="203">
        <v>9.8000000000000007</v>
      </c>
      <c r="AO38" s="204"/>
      <c r="AP38" s="202">
        <v>17</v>
      </c>
      <c r="AQ38" s="188">
        <v>13.5</v>
      </c>
      <c r="AR38" s="203">
        <v>3.8</v>
      </c>
      <c r="AS38" s="203">
        <v>2.7</v>
      </c>
      <c r="AT38" s="219">
        <f t="shared" si="24"/>
        <v>9.3500000000000014</v>
      </c>
      <c r="AU38" s="220">
        <f t="shared" si="25"/>
        <v>6.666666666666667</v>
      </c>
      <c r="AX38" s="202">
        <v>17</v>
      </c>
      <c r="AY38" s="188">
        <v>7.8</v>
      </c>
      <c r="AZ38" s="203">
        <v>5.7</v>
      </c>
      <c r="BA38" s="204"/>
      <c r="BB38" s="202">
        <v>17</v>
      </c>
      <c r="BC38" s="188">
        <v>8.3000000000000007</v>
      </c>
      <c r="BD38" s="203">
        <v>2.5</v>
      </c>
      <c r="BE38" s="203"/>
      <c r="BF38" s="219">
        <f t="shared" si="26"/>
        <v>6.75</v>
      </c>
      <c r="BG38" s="220">
        <f t="shared" si="27"/>
        <v>5.4</v>
      </c>
      <c r="BI38" s="202">
        <v>17</v>
      </c>
      <c r="BJ38" s="188">
        <v>6.9</v>
      </c>
      <c r="BK38" s="203">
        <v>12.7</v>
      </c>
      <c r="BL38" s="204"/>
      <c r="BM38" s="202">
        <v>17</v>
      </c>
      <c r="BN38" s="188">
        <v>6.8</v>
      </c>
      <c r="BO38" s="203">
        <v>4.9000000000000004</v>
      </c>
      <c r="BP38" s="203"/>
      <c r="BQ38" s="219">
        <f t="shared" si="28"/>
        <v>9.8000000000000007</v>
      </c>
      <c r="BR38" s="220">
        <f t="shared" si="29"/>
        <v>5.85</v>
      </c>
      <c r="BU38" s="202">
        <v>17</v>
      </c>
      <c r="BV38" s="188">
        <v>15.9</v>
      </c>
      <c r="BW38" s="203">
        <v>7.1</v>
      </c>
      <c r="BX38" s="204"/>
      <c r="BY38" s="202">
        <v>17</v>
      </c>
      <c r="BZ38" s="188">
        <v>9.6</v>
      </c>
      <c r="CA38" s="203">
        <v>5.0999999999999996</v>
      </c>
      <c r="CB38" s="203"/>
      <c r="CC38" s="219">
        <f t="shared" si="30"/>
        <v>11.5</v>
      </c>
      <c r="CD38" s="220">
        <f t="shared" si="31"/>
        <v>7.35</v>
      </c>
      <c r="CF38" s="202">
        <v>17</v>
      </c>
      <c r="CG38" s="188">
        <v>6.1</v>
      </c>
      <c r="CH38" s="203">
        <v>6.3</v>
      </c>
      <c r="CI38" s="204"/>
      <c r="CJ38" s="202">
        <v>17</v>
      </c>
      <c r="CK38" s="188">
        <v>4.9000000000000004</v>
      </c>
      <c r="CL38" s="203">
        <v>12.9</v>
      </c>
      <c r="CM38" s="203"/>
      <c r="CN38" s="219">
        <f t="shared" si="32"/>
        <v>6.1999999999999993</v>
      </c>
      <c r="CO38" s="220">
        <f t="shared" si="33"/>
        <v>8.9</v>
      </c>
      <c r="CQ38" s="202">
        <v>17</v>
      </c>
      <c r="CR38" s="188">
        <v>5.9</v>
      </c>
      <c r="CS38" s="203">
        <v>10.199999999999999</v>
      </c>
      <c r="CT38" s="204"/>
      <c r="CU38" s="202">
        <v>17</v>
      </c>
      <c r="CV38" s="188">
        <v>5.8</v>
      </c>
      <c r="CW38" s="203">
        <v>13.1</v>
      </c>
      <c r="CX38" s="203"/>
      <c r="CY38" s="219">
        <f t="shared" si="34"/>
        <v>8.0500000000000007</v>
      </c>
      <c r="CZ38" s="220">
        <f t="shared" si="35"/>
        <v>9.4499999999999993</v>
      </c>
    </row>
    <row r="39" spans="1:104" ht="16.5" x14ac:dyDescent="0.2">
      <c r="A39" s="188" t="s">
        <v>526</v>
      </c>
      <c r="B39" s="188">
        <v>20180826</v>
      </c>
      <c r="C39" s="188" t="s">
        <v>522</v>
      </c>
      <c r="D39" s="201">
        <v>29</v>
      </c>
      <c r="E39" s="202">
        <v>18</v>
      </c>
      <c r="F39" s="188">
        <v>15.3</v>
      </c>
      <c r="G39" s="203">
        <v>6.1</v>
      </c>
      <c r="H39" s="204"/>
      <c r="I39" s="202">
        <v>18</v>
      </c>
      <c r="J39" s="188">
        <v>10.6</v>
      </c>
      <c r="K39" s="203">
        <v>9.6</v>
      </c>
      <c r="L39" s="203"/>
      <c r="M39" s="219">
        <f t="shared" si="18"/>
        <v>10.7</v>
      </c>
      <c r="N39" s="220">
        <f t="shared" si="19"/>
        <v>10.1</v>
      </c>
      <c r="P39" s="202">
        <v>18</v>
      </c>
      <c r="Q39" s="188">
        <v>11.1</v>
      </c>
      <c r="R39" s="203">
        <v>8.4</v>
      </c>
      <c r="S39" s="204"/>
      <c r="T39" s="202">
        <v>18</v>
      </c>
      <c r="U39" s="188">
        <v>2.4</v>
      </c>
      <c r="V39" s="203">
        <v>4.3</v>
      </c>
      <c r="W39" s="203"/>
      <c r="X39" s="219">
        <f t="shared" si="20"/>
        <v>9.75</v>
      </c>
      <c r="Y39" s="220">
        <f t="shared" si="21"/>
        <v>3.3499999999999996</v>
      </c>
      <c r="AA39" s="202">
        <v>18</v>
      </c>
      <c r="AB39" s="188">
        <v>13.4</v>
      </c>
      <c r="AC39" s="203">
        <v>7.6</v>
      </c>
      <c r="AD39" s="204"/>
      <c r="AE39" s="202">
        <v>18</v>
      </c>
      <c r="AF39" s="188">
        <v>1.5</v>
      </c>
      <c r="AG39" s="203">
        <v>1.4</v>
      </c>
      <c r="AH39" s="203"/>
      <c r="AI39" s="219">
        <f t="shared" si="22"/>
        <v>10.5</v>
      </c>
      <c r="AJ39" s="220">
        <f t="shared" si="23"/>
        <v>1.45</v>
      </c>
      <c r="AL39" s="202">
        <v>18</v>
      </c>
      <c r="AM39" s="188">
        <v>15.8</v>
      </c>
      <c r="AN39" s="203">
        <v>8.8000000000000007</v>
      </c>
      <c r="AO39" s="204"/>
      <c r="AP39" s="202">
        <v>18</v>
      </c>
      <c r="AQ39" s="188">
        <v>2.8</v>
      </c>
      <c r="AR39" s="203">
        <v>2.9</v>
      </c>
      <c r="AS39" s="203"/>
      <c r="AT39" s="219">
        <f t="shared" si="24"/>
        <v>12.3</v>
      </c>
      <c r="AU39" s="220">
        <f t="shared" si="25"/>
        <v>2.8499999999999996</v>
      </c>
      <c r="AX39" s="202">
        <v>18</v>
      </c>
      <c r="AY39" s="188">
        <v>6.7</v>
      </c>
      <c r="AZ39" s="203">
        <v>13.8</v>
      </c>
      <c r="BA39" s="204"/>
      <c r="BB39" s="202">
        <v>18</v>
      </c>
      <c r="BC39" s="188">
        <v>4.7</v>
      </c>
      <c r="BD39" s="203">
        <v>10.9</v>
      </c>
      <c r="BE39" s="203"/>
      <c r="BF39" s="219">
        <f t="shared" si="26"/>
        <v>10.25</v>
      </c>
      <c r="BG39" s="220">
        <f t="shared" si="27"/>
        <v>7.8000000000000007</v>
      </c>
      <c r="BI39" s="202">
        <v>18</v>
      </c>
      <c r="BJ39" s="188">
        <v>10.9</v>
      </c>
      <c r="BK39" s="203">
        <v>17.600000000000001</v>
      </c>
      <c r="BL39" s="204"/>
      <c r="BM39" s="202">
        <v>18</v>
      </c>
      <c r="BN39" s="188">
        <v>5.9</v>
      </c>
      <c r="BO39" s="203">
        <v>8.6</v>
      </c>
      <c r="BP39" s="203"/>
      <c r="BQ39" s="219">
        <f t="shared" si="28"/>
        <v>14.25</v>
      </c>
      <c r="BR39" s="220">
        <f t="shared" si="29"/>
        <v>7.25</v>
      </c>
      <c r="BU39" s="202">
        <v>18</v>
      </c>
      <c r="BV39" s="188">
        <v>15.7</v>
      </c>
      <c r="BW39" s="203">
        <v>14.9</v>
      </c>
      <c r="BX39" s="204"/>
      <c r="BY39" s="202">
        <v>18</v>
      </c>
      <c r="BZ39" s="188">
        <v>11.3</v>
      </c>
      <c r="CA39" s="203">
        <v>7.9</v>
      </c>
      <c r="CB39" s="203"/>
      <c r="CC39" s="219">
        <f t="shared" si="30"/>
        <v>15.3</v>
      </c>
      <c r="CD39" s="220">
        <f t="shared" si="31"/>
        <v>9.6000000000000014</v>
      </c>
      <c r="CF39" s="202">
        <v>18</v>
      </c>
      <c r="CG39" s="188">
        <v>15.1</v>
      </c>
      <c r="CH39" s="203">
        <v>10.6</v>
      </c>
      <c r="CI39" s="204"/>
      <c r="CJ39" s="202">
        <v>18</v>
      </c>
      <c r="CK39" s="188">
        <v>20</v>
      </c>
      <c r="CL39" s="203">
        <v>15.2</v>
      </c>
      <c r="CM39" s="203"/>
      <c r="CN39" s="219">
        <f t="shared" si="32"/>
        <v>12.85</v>
      </c>
      <c r="CO39" s="220">
        <f t="shared" si="33"/>
        <v>17.600000000000001</v>
      </c>
      <c r="CQ39" s="202">
        <v>18</v>
      </c>
      <c r="CR39" s="188">
        <v>18.399999999999999</v>
      </c>
      <c r="CS39" s="203">
        <v>12.2</v>
      </c>
      <c r="CT39" s="204"/>
      <c r="CU39" s="202">
        <v>18</v>
      </c>
      <c r="CV39" s="188">
        <v>11.1</v>
      </c>
      <c r="CW39" s="203">
        <v>15.7</v>
      </c>
      <c r="CX39" s="203"/>
      <c r="CY39" s="219">
        <f t="shared" si="34"/>
        <v>15.299999999999999</v>
      </c>
      <c r="CZ39" s="220">
        <f t="shared" si="35"/>
        <v>13.399999999999999</v>
      </c>
    </row>
    <row r="40" spans="1:104" ht="17.25" thickBot="1" x14ac:dyDescent="0.25">
      <c r="A40" s="188" t="s">
        <v>526</v>
      </c>
      <c r="B40" s="188"/>
      <c r="C40" s="188" t="s">
        <v>522</v>
      </c>
      <c r="D40" s="201">
        <v>31</v>
      </c>
      <c r="E40" s="210">
        <v>20</v>
      </c>
      <c r="F40" s="211">
        <v>15.6</v>
      </c>
      <c r="G40" s="212">
        <v>13.1</v>
      </c>
      <c r="H40" s="213"/>
      <c r="I40" s="210">
        <v>20</v>
      </c>
      <c r="J40" s="211">
        <v>11.4</v>
      </c>
      <c r="K40" s="212">
        <v>9.3000000000000007</v>
      </c>
      <c r="L40" s="212"/>
      <c r="M40" s="219">
        <f t="shared" si="18"/>
        <v>14.35</v>
      </c>
      <c r="N40" s="220">
        <f t="shared" si="19"/>
        <v>10.350000000000001</v>
      </c>
      <c r="P40" s="210">
        <v>20</v>
      </c>
      <c r="Q40" s="211">
        <v>12.9</v>
      </c>
      <c r="R40" s="212">
        <v>15.4</v>
      </c>
      <c r="S40" s="213"/>
      <c r="T40" s="210">
        <v>20</v>
      </c>
      <c r="U40" s="211">
        <v>2.2000000000000002</v>
      </c>
      <c r="V40" s="212">
        <v>1.7</v>
      </c>
      <c r="W40" s="212"/>
      <c r="X40" s="219">
        <f t="shared" si="20"/>
        <v>14.15</v>
      </c>
      <c r="Y40" s="220">
        <f t="shared" si="21"/>
        <v>1.9500000000000002</v>
      </c>
      <c r="AA40" s="210">
        <v>20</v>
      </c>
      <c r="AB40" s="211">
        <v>11.7</v>
      </c>
      <c r="AC40" s="212">
        <v>10.1</v>
      </c>
      <c r="AD40" s="213"/>
      <c r="AE40" s="210">
        <v>20</v>
      </c>
      <c r="AF40" s="211">
        <v>3.3</v>
      </c>
      <c r="AG40" s="212">
        <v>3.1</v>
      </c>
      <c r="AH40" s="212"/>
      <c r="AI40" s="219">
        <f t="shared" si="22"/>
        <v>10.899999999999999</v>
      </c>
      <c r="AJ40" s="220">
        <f t="shared" si="23"/>
        <v>3.2</v>
      </c>
      <c r="AL40" s="210">
        <v>20</v>
      </c>
      <c r="AM40" s="211">
        <v>13.8</v>
      </c>
      <c r="AN40" s="212">
        <v>7.9</v>
      </c>
      <c r="AO40" s="213"/>
      <c r="AP40" s="210">
        <v>20</v>
      </c>
      <c r="AQ40" s="211">
        <v>2.6</v>
      </c>
      <c r="AR40" s="212">
        <v>5.9</v>
      </c>
      <c r="AS40" s="212"/>
      <c r="AT40" s="219">
        <f t="shared" si="24"/>
        <v>10.850000000000001</v>
      </c>
      <c r="AU40" s="220">
        <f t="shared" si="25"/>
        <v>4.25</v>
      </c>
      <c r="AX40" s="210">
        <v>20</v>
      </c>
      <c r="AY40" s="211">
        <v>9.9</v>
      </c>
      <c r="AZ40" s="212">
        <v>8.1999999999999993</v>
      </c>
      <c r="BA40" s="213"/>
      <c r="BB40" s="210">
        <v>20</v>
      </c>
      <c r="BC40" s="211">
        <v>5.3</v>
      </c>
      <c r="BD40" s="212">
        <v>6.5</v>
      </c>
      <c r="BE40" s="212"/>
      <c r="BF40" s="219">
        <f t="shared" si="26"/>
        <v>9.0500000000000007</v>
      </c>
      <c r="BG40" s="220">
        <f t="shared" si="27"/>
        <v>5.9</v>
      </c>
      <c r="BI40" s="210">
        <v>20</v>
      </c>
      <c r="BJ40" s="211">
        <v>5.8</v>
      </c>
      <c r="BK40" s="212">
        <v>6.7</v>
      </c>
      <c r="BL40" s="213"/>
      <c r="BM40" s="210">
        <v>20</v>
      </c>
      <c r="BN40" s="211">
        <v>2.5</v>
      </c>
      <c r="BO40" s="212">
        <v>5.5</v>
      </c>
      <c r="BP40" s="212"/>
      <c r="BQ40" s="219">
        <f t="shared" si="28"/>
        <v>6.25</v>
      </c>
      <c r="BR40" s="220">
        <f t="shared" si="29"/>
        <v>4</v>
      </c>
      <c r="BU40" s="210">
        <v>20</v>
      </c>
      <c r="BV40" s="211">
        <v>6.1</v>
      </c>
      <c r="BW40" s="212">
        <v>5.2</v>
      </c>
      <c r="BX40" s="213"/>
      <c r="BY40" s="210">
        <v>20</v>
      </c>
      <c r="BZ40" s="211">
        <v>6.9</v>
      </c>
      <c r="CA40" s="212">
        <v>9.3000000000000007</v>
      </c>
      <c r="CB40" s="212"/>
      <c r="CC40" s="219">
        <f t="shared" si="30"/>
        <v>5.65</v>
      </c>
      <c r="CD40" s="220">
        <f t="shared" si="31"/>
        <v>8.1000000000000014</v>
      </c>
      <c r="CF40" s="210">
        <v>20</v>
      </c>
      <c r="CG40" s="211">
        <v>12.6</v>
      </c>
      <c r="CH40" s="212">
        <v>13.9</v>
      </c>
      <c r="CI40" s="213"/>
      <c r="CJ40" s="210">
        <v>20</v>
      </c>
      <c r="CK40" s="211">
        <v>10.5</v>
      </c>
      <c r="CL40" s="212">
        <v>16.5</v>
      </c>
      <c r="CM40" s="212"/>
      <c r="CN40" s="219">
        <f t="shared" si="32"/>
        <v>13.25</v>
      </c>
      <c r="CO40" s="220">
        <f t="shared" si="33"/>
        <v>13.5</v>
      </c>
      <c r="CQ40" s="210">
        <v>20</v>
      </c>
      <c r="CR40" s="211">
        <v>11.9</v>
      </c>
      <c r="CS40" s="212">
        <v>9.1999999999999993</v>
      </c>
      <c r="CT40" s="213"/>
      <c r="CU40" s="210">
        <v>20</v>
      </c>
      <c r="CV40" s="211">
        <v>3.9</v>
      </c>
      <c r="CW40" s="212">
        <v>5.5</v>
      </c>
      <c r="CX40" s="212"/>
      <c r="CY40" s="219">
        <f t="shared" si="34"/>
        <v>10.55</v>
      </c>
      <c r="CZ40" s="220">
        <f t="shared" si="35"/>
        <v>4.7</v>
      </c>
    </row>
    <row r="41" spans="1:104" ht="16.5" x14ac:dyDescent="0.2">
      <c r="C41" s="188" t="s">
        <v>524</v>
      </c>
      <c r="M41" s="221">
        <f>AVERAGE(M31:M40)</f>
        <v>10.64</v>
      </c>
      <c r="N41" s="221">
        <f t="shared" ref="N41" si="36">AVERAGE(N31:N40)</f>
        <v>10.790000000000001</v>
      </c>
      <c r="O41" s="221"/>
      <c r="P41" s="221"/>
      <c r="Q41" s="221"/>
      <c r="R41" s="221"/>
      <c r="S41" s="221"/>
      <c r="T41" s="221"/>
      <c r="U41" s="221"/>
      <c r="V41" s="221"/>
      <c r="W41" s="221"/>
      <c r="X41" s="221">
        <f>AVERAGE(X31:X40)</f>
        <v>8.8849999999999998</v>
      </c>
      <c r="Y41" s="221">
        <f t="shared" ref="Y41" si="37">AVERAGE(Y31:Y40)</f>
        <v>1.645</v>
      </c>
      <c r="AA41" s="221"/>
      <c r="AB41" s="221"/>
      <c r="AC41" s="221"/>
      <c r="AD41" s="221"/>
      <c r="AE41" s="221"/>
      <c r="AF41" s="221"/>
      <c r="AG41" s="221"/>
      <c r="AH41" s="221"/>
      <c r="AI41" s="221">
        <f>AVERAGE(AI31:AI40)</f>
        <v>10.334999999999999</v>
      </c>
      <c r="AJ41" s="221">
        <f t="shared" ref="AJ41" si="38">AVERAGE(AJ31:AJ40)</f>
        <v>2.2999999999999998</v>
      </c>
      <c r="AL41" s="221"/>
      <c r="AM41" s="221"/>
      <c r="AN41" s="221"/>
      <c r="AO41" s="221"/>
      <c r="AP41" s="221"/>
      <c r="AQ41" s="221"/>
      <c r="AR41" s="221"/>
      <c r="AS41" s="221"/>
      <c r="AT41" s="221">
        <f>AVERAGE(AT31:AT40)</f>
        <v>9.5599999999999987</v>
      </c>
      <c r="AU41" s="221">
        <f t="shared" ref="AU41" si="39">AVERAGE(AU31:AU40)</f>
        <v>6.45</v>
      </c>
      <c r="AX41" s="221"/>
      <c r="AY41" s="221"/>
      <c r="AZ41" s="221"/>
      <c r="BA41" s="221"/>
      <c r="BB41" s="221"/>
      <c r="BC41" s="221"/>
      <c r="BD41" s="221"/>
      <c r="BE41" s="221"/>
      <c r="BF41" s="221">
        <f>AVERAGE(BF31:BF40)</f>
        <v>7.76</v>
      </c>
      <c r="BG41" s="221">
        <f t="shared" ref="BG41" si="40">AVERAGE(BG31:BG40)</f>
        <v>6.6150000000000002</v>
      </c>
      <c r="BI41" s="221"/>
      <c r="BJ41" s="221"/>
      <c r="BK41" s="221"/>
      <c r="BL41" s="221"/>
      <c r="BM41" s="221"/>
      <c r="BN41" s="221"/>
      <c r="BO41" s="221"/>
      <c r="BP41" s="221"/>
      <c r="BQ41" s="221">
        <f>AVERAGE(BQ31:BQ40)</f>
        <v>8.7850000000000001</v>
      </c>
      <c r="BR41" s="221">
        <f t="shared" ref="BR41" si="41">AVERAGE(BR31:BR40)</f>
        <v>5.7949999999999999</v>
      </c>
      <c r="BU41" s="221"/>
      <c r="BV41" s="221"/>
      <c r="BW41" s="221"/>
      <c r="BX41" s="221"/>
      <c r="BY41" s="221"/>
      <c r="BZ41" s="221"/>
      <c r="CA41" s="221"/>
      <c r="CB41" s="221"/>
      <c r="CC41" s="221">
        <f>AVERAGE(CC31:CC40)</f>
        <v>10.67</v>
      </c>
      <c r="CD41" s="221">
        <f t="shared" ref="CD41" si="42">AVERAGE(CD31:CD40)</f>
        <v>8.0533333333333328</v>
      </c>
      <c r="CF41" s="221"/>
      <c r="CG41" s="221"/>
      <c r="CH41" s="221"/>
      <c r="CI41" s="221"/>
      <c r="CJ41" s="221"/>
      <c r="CK41" s="221"/>
      <c r="CL41" s="221"/>
      <c r="CM41" s="221"/>
      <c r="CN41" s="221">
        <f>AVERAGE(CN31:CN40)</f>
        <v>10.434999999999999</v>
      </c>
      <c r="CO41" s="221">
        <f t="shared" ref="CO41" si="43">AVERAGE(CO31:CO40)</f>
        <v>8.629999999999999</v>
      </c>
      <c r="CQ41" s="221"/>
      <c r="CR41" s="221"/>
      <c r="CS41" s="221"/>
      <c r="CT41" s="221"/>
      <c r="CU41" s="221"/>
      <c r="CV41" s="221"/>
      <c r="CW41" s="221"/>
      <c r="CX41" s="221"/>
      <c r="CY41" s="221">
        <f>AVERAGE(CY31:CY40)</f>
        <v>9.98</v>
      </c>
      <c r="CZ41" s="221">
        <f t="shared" ref="CZ41" si="44">AVERAGE(CZ31:CZ40)</f>
        <v>7.7649999999999988</v>
      </c>
    </row>
    <row r="42" spans="1:104" ht="16.5" x14ac:dyDescent="0.2">
      <c r="A42" s="188" t="s">
        <v>515</v>
      </c>
      <c r="B42" s="188">
        <v>20180822</v>
      </c>
      <c r="C42" s="207" t="s">
        <v>519</v>
      </c>
      <c r="D42" s="201">
        <v>20</v>
      </c>
      <c r="E42" s="202">
        <v>2</v>
      </c>
      <c r="F42" s="188">
        <v>6.8</v>
      </c>
      <c r="G42" s="203">
        <v>11.2</v>
      </c>
      <c r="H42" s="204"/>
      <c r="I42" s="202">
        <v>2</v>
      </c>
      <c r="J42" s="188">
        <v>8.6999999999999993</v>
      </c>
      <c r="K42" s="203">
        <v>9.1</v>
      </c>
      <c r="L42" s="203"/>
      <c r="M42" s="219">
        <f>AVERAGE(F42:H42)</f>
        <v>9</v>
      </c>
      <c r="N42" s="220">
        <f>AVERAGE(J42:L42)</f>
        <v>8.8999999999999986</v>
      </c>
      <c r="P42" s="202">
        <v>2</v>
      </c>
      <c r="Q42" s="188">
        <v>3.5</v>
      </c>
      <c r="R42" s="203">
        <v>4.9000000000000004</v>
      </c>
      <c r="S42" s="204"/>
      <c r="T42" s="202">
        <v>2</v>
      </c>
      <c r="U42" s="188">
        <v>1.5</v>
      </c>
      <c r="V42" s="203">
        <v>0.9</v>
      </c>
      <c r="W42" s="203"/>
      <c r="X42" s="219">
        <f>AVERAGE(Q42:S42)</f>
        <v>4.2</v>
      </c>
      <c r="Y42" s="220">
        <f>AVERAGE(U42:W42)</f>
        <v>1.2</v>
      </c>
      <c r="AA42" s="202">
        <v>2</v>
      </c>
      <c r="AB42" s="188">
        <v>11.9</v>
      </c>
      <c r="AC42" s="203">
        <v>9.3000000000000007</v>
      </c>
      <c r="AD42" s="204"/>
      <c r="AE42" s="202">
        <v>2</v>
      </c>
      <c r="AF42" s="188">
        <v>3.7</v>
      </c>
      <c r="AG42" s="203">
        <v>1.2</v>
      </c>
      <c r="AH42" s="203"/>
      <c r="AI42" s="219">
        <f>AVERAGE(AB42:AD42)</f>
        <v>10.600000000000001</v>
      </c>
      <c r="AJ42" s="220">
        <f>AVERAGE(AF42:AH42)</f>
        <v>2.4500000000000002</v>
      </c>
      <c r="AL42" s="202">
        <v>2</v>
      </c>
      <c r="AM42" s="188">
        <v>13.2</v>
      </c>
      <c r="AN42" s="203">
        <v>15.7</v>
      </c>
      <c r="AO42" s="204"/>
      <c r="AP42" s="202">
        <v>2</v>
      </c>
      <c r="AQ42" s="188">
        <v>10.199999999999999</v>
      </c>
      <c r="AR42" s="203">
        <v>4.0999999999999996</v>
      </c>
      <c r="AS42" s="203">
        <v>7.5</v>
      </c>
      <c r="AT42" s="219">
        <f>AVERAGE(AM42:AO42)</f>
        <v>14.45</v>
      </c>
      <c r="AU42" s="220">
        <f>AVERAGE(AQ42:AS42)</f>
        <v>7.2666666666666657</v>
      </c>
      <c r="AX42" s="202">
        <v>2</v>
      </c>
      <c r="AY42" s="188">
        <v>6.2</v>
      </c>
      <c r="AZ42" s="203">
        <v>5.2</v>
      </c>
      <c r="BA42" s="204"/>
      <c r="BB42" s="202">
        <v>2</v>
      </c>
      <c r="BC42" s="188">
        <v>2.9</v>
      </c>
      <c r="BD42" s="203">
        <v>8.9</v>
      </c>
      <c r="BE42" s="203"/>
      <c r="BF42" s="219">
        <f>AVERAGE(AY42:BA42)</f>
        <v>5.7</v>
      </c>
      <c r="BG42" s="220">
        <f>AVERAGE(BC42:BE42)</f>
        <v>5.9</v>
      </c>
      <c r="BI42" s="202">
        <v>2</v>
      </c>
      <c r="BJ42" s="188">
        <v>11.6</v>
      </c>
      <c r="BK42" s="203">
        <v>18.5</v>
      </c>
      <c r="BL42" s="204"/>
      <c r="BM42" s="202">
        <v>2</v>
      </c>
      <c r="BN42" s="188">
        <v>2.1</v>
      </c>
      <c r="BO42" s="203">
        <v>10.5</v>
      </c>
      <c r="BP42" s="203">
        <v>9.1</v>
      </c>
      <c r="BQ42" s="219">
        <f>AVERAGE(BJ42:BL42)</f>
        <v>15.05</v>
      </c>
      <c r="BR42" s="220">
        <f>AVERAGE(BN42:BP42)</f>
        <v>7.2333333333333334</v>
      </c>
      <c r="BU42" s="202">
        <v>2</v>
      </c>
      <c r="BV42" s="188">
        <v>20</v>
      </c>
      <c r="BW42" s="203">
        <v>20</v>
      </c>
      <c r="BX42" s="204"/>
      <c r="BY42" s="202">
        <v>2</v>
      </c>
      <c r="BZ42" s="188">
        <v>4.5</v>
      </c>
      <c r="CA42" s="203">
        <v>10.1</v>
      </c>
      <c r="CB42" s="203"/>
      <c r="CC42" s="219">
        <f>AVERAGE(BV42:BX42)</f>
        <v>20</v>
      </c>
      <c r="CD42" s="220">
        <f>AVERAGE(BZ42:CB42)</f>
        <v>7.3</v>
      </c>
      <c r="CF42" s="202">
        <v>2</v>
      </c>
      <c r="CG42" s="188">
        <v>15.3</v>
      </c>
      <c r="CH42" s="203">
        <v>6.9</v>
      </c>
      <c r="CI42" s="204"/>
      <c r="CJ42" s="202">
        <v>2</v>
      </c>
      <c r="CK42" s="188">
        <v>8.8000000000000007</v>
      </c>
      <c r="CL42" s="203">
        <v>9.5</v>
      </c>
      <c r="CM42" s="203"/>
      <c r="CN42" s="219">
        <f>AVERAGE(CG42:CI42)</f>
        <v>11.100000000000001</v>
      </c>
      <c r="CO42" s="220">
        <f>AVERAGE(CK42:CM42)</f>
        <v>9.15</v>
      </c>
      <c r="CQ42" s="202">
        <v>2</v>
      </c>
      <c r="CR42" s="188">
        <v>18.399999999999999</v>
      </c>
      <c r="CS42" s="203">
        <v>7.3</v>
      </c>
      <c r="CT42" s="204"/>
      <c r="CU42" s="202">
        <v>2</v>
      </c>
      <c r="CV42" s="188">
        <v>5.8</v>
      </c>
      <c r="CW42" s="203">
        <v>11.3</v>
      </c>
      <c r="CX42" s="203"/>
      <c r="CY42" s="219">
        <f>AVERAGE(CR42:CT42)</f>
        <v>12.85</v>
      </c>
      <c r="CZ42" s="220">
        <f>AVERAGE(CV42:CX42)</f>
        <v>8.5500000000000007</v>
      </c>
    </row>
    <row r="43" spans="1:104" ht="16.5" x14ac:dyDescent="0.2">
      <c r="A43" s="188" t="s">
        <v>540</v>
      </c>
      <c r="B43" s="188"/>
      <c r="C43" s="207" t="s">
        <v>519</v>
      </c>
      <c r="D43" s="201">
        <v>23</v>
      </c>
      <c r="E43" s="202">
        <v>4</v>
      </c>
      <c r="F43" s="188">
        <v>9.8000000000000007</v>
      </c>
      <c r="G43" s="203">
        <v>17.3</v>
      </c>
      <c r="H43" s="204"/>
      <c r="I43" s="202">
        <v>4</v>
      </c>
      <c r="J43" s="188">
        <v>10.7</v>
      </c>
      <c r="K43" s="203">
        <v>8.9</v>
      </c>
      <c r="L43" s="203"/>
      <c r="M43" s="219">
        <f t="shared" ref="M43:M51" si="45">AVERAGE(F43:H43)</f>
        <v>13.55</v>
      </c>
      <c r="N43" s="220">
        <f t="shared" ref="N43:N51" si="46">AVERAGE(J43:L43)</f>
        <v>9.8000000000000007</v>
      </c>
      <c r="P43" s="202">
        <v>4</v>
      </c>
      <c r="Q43" s="188">
        <v>3.9</v>
      </c>
      <c r="R43" s="203">
        <v>13.9</v>
      </c>
      <c r="S43" s="204"/>
      <c r="T43" s="202">
        <v>4</v>
      </c>
      <c r="U43" s="188">
        <v>1.2</v>
      </c>
      <c r="V43" s="203">
        <v>1.9</v>
      </c>
      <c r="W43" s="203"/>
      <c r="X43" s="219">
        <f t="shared" ref="X43:X51" si="47">AVERAGE(Q43:S43)</f>
        <v>8.9</v>
      </c>
      <c r="Y43" s="220">
        <f t="shared" ref="Y43:Y51" si="48">AVERAGE(U43:W43)</f>
        <v>1.5499999999999998</v>
      </c>
      <c r="AA43" s="202">
        <v>4</v>
      </c>
      <c r="AB43" s="188">
        <v>5.7</v>
      </c>
      <c r="AC43" s="203">
        <v>8.5</v>
      </c>
      <c r="AD43" s="204"/>
      <c r="AE43" s="202">
        <v>4</v>
      </c>
      <c r="AF43" s="188">
        <v>1.6</v>
      </c>
      <c r="AG43" s="203">
        <v>3.9</v>
      </c>
      <c r="AH43" s="203"/>
      <c r="AI43" s="219">
        <f t="shared" ref="AI43:AI51" si="49">AVERAGE(AB43:AD43)</f>
        <v>7.1</v>
      </c>
      <c r="AJ43" s="220">
        <f t="shared" ref="AJ43:AJ51" si="50">AVERAGE(AF43:AH43)</f>
        <v>2.75</v>
      </c>
      <c r="AL43" s="202">
        <v>4</v>
      </c>
      <c r="AM43" s="188">
        <v>15.9</v>
      </c>
      <c r="AN43" s="203">
        <v>8.5</v>
      </c>
      <c r="AO43" s="204"/>
      <c r="AP43" s="202">
        <v>4</v>
      </c>
      <c r="AQ43" s="188">
        <v>3.9</v>
      </c>
      <c r="AR43" s="203">
        <v>3.4</v>
      </c>
      <c r="AS43" s="203"/>
      <c r="AT43" s="219">
        <f t="shared" ref="AT43:AT51" si="51">AVERAGE(AM43:AO43)</f>
        <v>12.2</v>
      </c>
      <c r="AU43" s="220">
        <f t="shared" ref="AU43:AU51" si="52">AVERAGE(AQ43:AS43)</f>
        <v>3.65</v>
      </c>
      <c r="AX43" s="202">
        <v>4</v>
      </c>
      <c r="AY43" s="188">
        <v>6.5</v>
      </c>
      <c r="AZ43" s="203">
        <v>5.8</v>
      </c>
      <c r="BA43" s="204"/>
      <c r="BB43" s="202">
        <v>4</v>
      </c>
      <c r="BC43" s="188">
        <v>15.2</v>
      </c>
      <c r="BD43" s="203">
        <v>9.1999999999999993</v>
      </c>
      <c r="BE43" s="203"/>
      <c r="BF43" s="219">
        <f t="shared" ref="BF43:BF51" si="53">AVERAGE(AY43:BA43)</f>
        <v>6.15</v>
      </c>
      <c r="BG43" s="220">
        <f t="shared" ref="BG43:BG51" si="54">AVERAGE(BC43:BE43)</f>
        <v>12.2</v>
      </c>
      <c r="BI43" s="202">
        <v>4</v>
      </c>
      <c r="BJ43" s="188">
        <v>7.9</v>
      </c>
      <c r="BK43" s="203">
        <v>12.9</v>
      </c>
      <c r="BL43" s="204"/>
      <c r="BM43" s="202">
        <v>4</v>
      </c>
      <c r="BN43" s="188">
        <v>5.5</v>
      </c>
      <c r="BO43" s="203">
        <v>13.8</v>
      </c>
      <c r="BP43" s="203">
        <v>6.7</v>
      </c>
      <c r="BQ43" s="219">
        <f t="shared" ref="BQ43:BQ51" si="55">AVERAGE(BJ43:BL43)</f>
        <v>10.4</v>
      </c>
      <c r="BR43" s="220">
        <f t="shared" ref="BR43:BR51" si="56">AVERAGE(BN43:BP43)</f>
        <v>8.6666666666666661</v>
      </c>
      <c r="BU43" s="202">
        <v>4</v>
      </c>
      <c r="BV43" s="188">
        <v>18.8</v>
      </c>
      <c r="BW43" s="203">
        <v>10.9</v>
      </c>
      <c r="BX43" s="204"/>
      <c r="BY43" s="202">
        <v>4</v>
      </c>
      <c r="BZ43" s="188">
        <v>5.9</v>
      </c>
      <c r="CA43" s="203">
        <v>17.899999999999999</v>
      </c>
      <c r="CB43" s="203">
        <v>9.3000000000000007</v>
      </c>
      <c r="CC43" s="219">
        <f t="shared" ref="CC43:CC51" si="57">AVERAGE(BV43:BX43)</f>
        <v>14.850000000000001</v>
      </c>
      <c r="CD43" s="220">
        <f t="shared" ref="CD43:CD51" si="58">AVERAGE(BZ43:CB43)</f>
        <v>11.033333333333331</v>
      </c>
      <c r="CF43" s="202">
        <v>4</v>
      </c>
      <c r="CG43" s="188">
        <v>10.3</v>
      </c>
      <c r="CH43" s="203">
        <v>6.2</v>
      </c>
      <c r="CI43" s="204"/>
      <c r="CJ43" s="202">
        <v>4</v>
      </c>
      <c r="CK43" s="188">
        <v>3.9</v>
      </c>
      <c r="CL43" s="203">
        <v>11.7</v>
      </c>
      <c r="CM43" s="203"/>
      <c r="CN43" s="219">
        <f t="shared" ref="CN43:CN51" si="59">AVERAGE(CG43:CI43)</f>
        <v>8.25</v>
      </c>
      <c r="CO43" s="220">
        <f t="shared" ref="CO43:CO51" si="60">AVERAGE(CK43:CM43)</f>
        <v>7.8</v>
      </c>
      <c r="CQ43" s="202">
        <v>4</v>
      </c>
      <c r="CR43" s="188">
        <v>17.600000000000001</v>
      </c>
      <c r="CS43" s="203">
        <v>10.1</v>
      </c>
      <c r="CT43" s="204"/>
      <c r="CU43" s="202">
        <v>4</v>
      </c>
      <c r="CV43" s="188">
        <v>13.1</v>
      </c>
      <c r="CW43" s="203">
        <v>8.6999999999999993</v>
      </c>
      <c r="CX43" s="203"/>
      <c r="CY43" s="219">
        <f t="shared" ref="CY43:CY51" si="61">AVERAGE(CR43:CT43)</f>
        <v>13.850000000000001</v>
      </c>
      <c r="CZ43" s="220">
        <f t="shared" ref="CZ43:CZ51" si="62">AVERAGE(CV43:CX43)</f>
        <v>10.899999999999999</v>
      </c>
    </row>
    <row r="44" spans="1:104" ht="16.5" x14ac:dyDescent="0.2">
      <c r="A44" s="188" t="s">
        <v>512</v>
      </c>
      <c r="B44" s="188">
        <v>20180920</v>
      </c>
      <c r="C44" s="207" t="s">
        <v>519</v>
      </c>
      <c r="D44" s="201">
        <v>24</v>
      </c>
      <c r="E44" s="202">
        <v>5</v>
      </c>
      <c r="F44" s="188">
        <v>5.9</v>
      </c>
      <c r="G44" s="203">
        <v>5.7</v>
      </c>
      <c r="H44" s="204"/>
      <c r="I44" s="202">
        <v>5</v>
      </c>
      <c r="J44" s="188">
        <v>7.3</v>
      </c>
      <c r="K44" s="203">
        <v>11.9</v>
      </c>
      <c r="L44" s="203"/>
      <c r="M44" s="219">
        <f t="shared" si="45"/>
        <v>5.8000000000000007</v>
      </c>
      <c r="N44" s="220">
        <f t="shared" si="46"/>
        <v>9.6</v>
      </c>
      <c r="P44" s="202">
        <v>5</v>
      </c>
      <c r="Q44" s="188">
        <v>12.4</v>
      </c>
      <c r="R44" s="203">
        <v>7.4</v>
      </c>
      <c r="S44" s="204"/>
      <c r="T44" s="202">
        <v>5</v>
      </c>
      <c r="U44" s="188">
        <v>1.4</v>
      </c>
      <c r="V44" s="203">
        <v>0.7</v>
      </c>
      <c r="W44" s="203"/>
      <c r="X44" s="219">
        <f t="shared" si="47"/>
        <v>9.9</v>
      </c>
      <c r="Y44" s="220">
        <f t="shared" si="48"/>
        <v>1.0499999999999998</v>
      </c>
      <c r="AA44" s="202">
        <v>5</v>
      </c>
      <c r="AB44" s="188">
        <v>12.6</v>
      </c>
      <c r="AC44" s="203">
        <v>11.5</v>
      </c>
      <c r="AD44" s="204"/>
      <c r="AE44" s="202">
        <v>5</v>
      </c>
      <c r="AF44" s="188">
        <v>2.9</v>
      </c>
      <c r="AG44" s="203">
        <v>2.2000000000000002</v>
      </c>
      <c r="AH44" s="203"/>
      <c r="AI44" s="219">
        <f t="shared" si="49"/>
        <v>12.05</v>
      </c>
      <c r="AJ44" s="220">
        <f t="shared" si="50"/>
        <v>2.5499999999999998</v>
      </c>
      <c r="AL44" s="202">
        <v>5</v>
      </c>
      <c r="AM44" s="188">
        <v>7.7</v>
      </c>
      <c r="AN44" s="203">
        <v>19.2</v>
      </c>
      <c r="AO44" s="204"/>
      <c r="AP44" s="202">
        <v>5</v>
      </c>
      <c r="AQ44" s="188">
        <v>5.7</v>
      </c>
      <c r="AR44" s="203">
        <v>16.100000000000001</v>
      </c>
      <c r="AS44" s="203">
        <v>5.0999999999999996</v>
      </c>
      <c r="AT44" s="219">
        <f t="shared" si="51"/>
        <v>13.45</v>
      </c>
      <c r="AU44" s="220">
        <f t="shared" si="52"/>
        <v>8.9666666666666668</v>
      </c>
      <c r="AX44" s="202">
        <v>5</v>
      </c>
      <c r="AY44" s="188">
        <v>6.1</v>
      </c>
      <c r="AZ44" s="203">
        <v>17.899999999999999</v>
      </c>
      <c r="BA44" s="204"/>
      <c r="BB44" s="202">
        <v>5</v>
      </c>
      <c r="BC44" s="188">
        <v>4.7</v>
      </c>
      <c r="BD44" s="203">
        <v>14.4</v>
      </c>
      <c r="BE44" s="203"/>
      <c r="BF44" s="219">
        <f t="shared" si="53"/>
        <v>12</v>
      </c>
      <c r="BG44" s="220">
        <f t="shared" si="54"/>
        <v>9.5500000000000007</v>
      </c>
      <c r="BI44" s="202">
        <v>5</v>
      </c>
      <c r="BJ44" s="188">
        <v>6.1</v>
      </c>
      <c r="BK44" s="203">
        <v>13.9</v>
      </c>
      <c r="BL44" s="204"/>
      <c r="BM44" s="202">
        <v>5</v>
      </c>
      <c r="BN44" s="188">
        <v>3.1</v>
      </c>
      <c r="BO44" s="203">
        <v>16.899999999999999</v>
      </c>
      <c r="BP44" s="203">
        <v>4.9000000000000004</v>
      </c>
      <c r="BQ44" s="219">
        <f t="shared" si="55"/>
        <v>10</v>
      </c>
      <c r="BR44" s="220">
        <f t="shared" si="56"/>
        <v>8.2999999999999989</v>
      </c>
      <c r="BU44" s="202">
        <v>5</v>
      </c>
      <c r="BV44" s="188">
        <v>14.9</v>
      </c>
      <c r="BW44" s="203">
        <v>14.7</v>
      </c>
      <c r="BX44" s="204"/>
      <c r="BY44" s="202">
        <v>5</v>
      </c>
      <c r="BZ44" s="188">
        <v>5.3</v>
      </c>
      <c r="CA44" s="203">
        <v>7.6</v>
      </c>
      <c r="CB44" s="203"/>
      <c r="CC44" s="219">
        <f t="shared" si="57"/>
        <v>14.8</v>
      </c>
      <c r="CD44" s="220">
        <f t="shared" si="58"/>
        <v>6.4499999999999993</v>
      </c>
      <c r="CF44" s="202">
        <v>5</v>
      </c>
      <c r="CG44" s="188">
        <v>19.899999999999999</v>
      </c>
      <c r="CH44" s="203">
        <v>16.8</v>
      </c>
      <c r="CI44" s="204"/>
      <c r="CJ44" s="202">
        <v>5</v>
      </c>
      <c r="CK44" s="188">
        <v>9.8000000000000007</v>
      </c>
      <c r="CL44" s="203">
        <v>10.5</v>
      </c>
      <c r="CM44" s="203"/>
      <c r="CN44" s="219">
        <f t="shared" si="59"/>
        <v>18.350000000000001</v>
      </c>
      <c r="CO44" s="220">
        <f t="shared" si="60"/>
        <v>10.15</v>
      </c>
      <c r="CQ44" s="202">
        <v>5</v>
      </c>
      <c r="CR44" s="188">
        <v>6.8</v>
      </c>
      <c r="CS44" s="203">
        <v>13.6</v>
      </c>
      <c r="CT44" s="204"/>
      <c r="CU44" s="202">
        <v>5</v>
      </c>
      <c r="CV44" s="188">
        <v>12.5</v>
      </c>
      <c r="CW44" s="203">
        <v>6.6</v>
      </c>
      <c r="CX44" s="203"/>
      <c r="CY44" s="219">
        <f t="shared" si="61"/>
        <v>10.199999999999999</v>
      </c>
      <c r="CZ44" s="220">
        <f t="shared" si="62"/>
        <v>9.5500000000000007</v>
      </c>
    </row>
    <row r="45" spans="1:104" ht="16.5" x14ac:dyDescent="0.2">
      <c r="A45" s="188" t="s">
        <v>520</v>
      </c>
      <c r="B45" s="188"/>
      <c r="C45" s="207" t="s">
        <v>519</v>
      </c>
      <c r="D45" s="201">
        <v>33</v>
      </c>
      <c r="E45" s="202">
        <v>8</v>
      </c>
      <c r="F45" s="188">
        <v>9.9</v>
      </c>
      <c r="G45" s="203">
        <v>18.2</v>
      </c>
      <c r="H45" s="204"/>
      <c r="I45" s="202">
        <v>8</v>
      </c>
      <c r="J45" s="188">
        <v>5.9</v>
      </c>
      <c r="K45" s="203">
        <v>6.4</v>
      </c>
      <c r="L45" s="203"/>
      <c r="M45" s="219">
        <f t="shared" si="45"/>
        <v>14.05</v>
      </c>
      <c r="N45" s="220">
        <f t="shared" si="46"/>
        <v>6.15</v>
      </c>
      <c r="P45" s="202">
        <v>8</v>
      </c>
      <c r="Q45" s="188">
        <v>17.3</v>
      </c>
      <c r="R45" s="203">
        <v>10.199999999999999</v>
      </c>
      <c r="S45" s="204"/>
      <c r="T45" s="202">
        <v>8</v>
      </c>
      <c r="U45" s="188">
        <v>1.4</v>
      </c>
      <c r="V45" s="203">
        <v>1.4</v>
      </c>
      <c r="W45" s="203"/>
      <c r="X45" s="219">
        <f t="shared" si="47"/>
        <v>13.75</v>
      </c>
      <c r="Y45" s="220">
        <f t="shared" si="48"/>
        <v>1.4</v>
      </c>
      <c r="AA45" s="202">
        <v>8</v>
      </c>
      <c r="AB45" s="188">
        <v>7.1</v>
      </c>
      <c r="AC45" s="203">
        <v>11.9</v>
      </c>
      <c r="AD45" s="204"/>
      <c r="AE45" s="202">
        <v>8</v>
      </c>
      <c r="AF45" s="188">
        <v>1.7</v>
      </c>
      <c r="AG45" s="203">
        <v>4.5</v>
      </c>
      <c r="AH45" s="203"/>
      <c r="AI45" s="219">
        <f t="shared" si="49"/>
        <v>9.5</v>
      </c>
      <c r="AJ45" s="220">
        <f t="shared" si="50"/>
        <v>3.1</v>
      </c>
      <c r="AL45" s="202">
        <v>8</v>
      </c>
      <c r="AM45" s="188">
        <v>9.1</v>
      </c>
      <c r="AN45" s="203">
        <v>17.899999999999999</v>
      </c>
      <c r="AO45" s="204"/>
      <c r="AP45" s="202">
        <v>8</v>
      </c>
      <c r="AQ45" s="188">
        <v>9.9</v>
      </c>
      <c r="AR45" s="203">
        <v>14.2</v>
      </c>
      <c r="AS45" s="203"/>
      <c r="AT45" s="219">
        <f t="shared" si="51"/>
        <v>13.5</v>
      </c>
      <c r="AU45" s="220">
        <f t="shared" si="52"/>
        <v>12.05</v>
      </c>
      <c r="AX45" s="202">
        <v>8</v>
      </c>
      <c r="AY45" s="188">
        <v>10.199999999999999</v>
      </c>
      <c r="AZ45" s="203">
        <v>11.4</v>
      </c>
      <c r="BA45" s="204"/>
      <c r="BB45" s="202">
        <v>8</v>
      </c>
      <c r="BC45" s="188">
        <v>3.2</v>
      </c>
      <c r="BD45" s="203">
        <v>5.6</v>
      </c>
      <c r="BE45" s="203"/>
      <c r="BF45" s="219">
        <f t="shared" si="53"/>
        <v>10.8</v>
      </c>
      <c r="BG45" s="220">
        <f t="shared" si="54"/>
        <v>4.4000000000000004</v>
      </c>
      <c r="BI45" s="202">
        <v>8</v>
      </c>
      <c r="BJ45" s="188">
        <v>8.4</v>
      </c>
      <c r="BK45" s="203">
        <v>17.899999999999999</v>
      </c>
      <c r="BL45" s="204"/>
      <c r="BM45" s="202">
        <v>8</v>
      </c>
      <c r="BN45" s="188">
        <v>7.6</v>
      </c>
      <c r="BO45" s="203">
        <v>5.8</v>
      </c>
      <c r="BP45" s="203"/>
      <c r="BQ45" s="219">
        <f t="shared" si="55"/>
        <v>13.149999999999999</v>
      </c>
      <c r="BR45" s="220">
        <f t="shared" si="56"/>
        <v>6.6999999999999993</v>
      </c>
      <c r="BU45" s="202">
        <v>8</v>
      </c>
      <c r="BV45" s="188">
        <v>6.5</v>
      </c>
      <c r="BW45" s="203">
        <v>8.4</v>
      </c>
      <c r="BX45" s="204"/>
      <c r="BY45" s="202">
        <v>8</v>
      </c>
      <c r="BZ45" s="188">
        <v>6.4</v>
      </c>
      <c r="CA45" s="203">
        <v>7.4</v>
      </c>
      <c r="CB45" s="203"/>
      <c r="CC45" s="219">
        <f t="shared" si="57"/>
        <v>7.45</v>
      </c>
      <c r="CD45" s="220">
        <f t="shared" si="58"/>
        <v>6.9</v>
      </c>
      <c r="CF45" s="202">
        <v>8</v>
      </c>
      <c r="CG45" s="188">
        <v>6.1</v>
      </c>
      <c r="CH45" s="203">
        <v>14.7</v>
      </c>
      <c r="CI45" s="204"/>
      <c r="CJ45" s="202">
        <v>8</v>
      </c>
      <c r="CK45" s="188">
        <v>14.1</v>
      </c>
      <c r="CL45" s="203">
        <v>15.2</v>
      </c>
      <c r="CM45" s="203"/>
      <c r="CN45" s="219">
        <f t="shared" si="59"/>
        <v>10.399999999999999</v>
      </c>
      <c r="CO45" s="220">
        <f t="shared" si="60"/>
        <v>14.649999999999999</v>
      </c>
      <c r="CQ45" s="202">
        <v>8</v>
      </c>
      <c r="CR45" s="188">
        <v>7.1</v>
      </c>
      <c r="CS45" s="203">
        <v>7.8</v>
      </c>
      <c r="CT45" s="204"/>
      <c r="CU45" s="202">
        <v>8</v>
      </c>
      <c r="CV45" s="188">
        <v>14.5</v>
      </c>
      <c r="CW45" s="203">
        <v>6.2</v>
      </c>
      <c r="CX45" s="203"/>
      <c r="CY45" s="219">
        <f t="shared" si="61"/>
        <v>7.4499999999999993</v>
      </c>
      <c r="CZ45" s="220">
        <f t="shared" si="62"/>
        <v>10.35</v>
      </c>
    </row>
    <row r="46" spans="1:104" ht="16.5" x14ac:dyDescent="0.2">
      <c r="A46" s="188" t="s">
        <v>520</v>
      </c>
      <c r="B46" s="188">
        <v>20180828</v>
      </c>
      <c r="C46" s="207" t="s">
        <v>519</v>
      </c>
      <c r="D46" s="201">
        <v>35</v>
      </c>
      <c r="E46" s="202">
        <v>10</v>
      </c>
      <c r="F46" s="188">
        <v>5.0999999999999996</v>
      </c>
      <c r="G46" s="203">
        <v>13.1</v>
      </c>
      <c r="H46" s="204"/>
      <c r="I46" s="202">
        <v>10</v>
      </c>
      <c r="J46" s="188">
        <v>14.9</v>
      </c>
      <c r="K46" s="203">
        <v>10.6</v>
      </c>
      <c r="L46" s="203"/>
      <c r="M46" s="219">
        <f t="shared" si="45"/>
        <v>9.1</v>
      </c>
      <c r="N46" s="220">
        <f t="shared" si="46"/>
        <v>12.75</v>
      </c>
      <c r="P46" s="202">
        <v>10</v>
      </c>
      <c r="Q46" s="188">
        <v>13.3</v>
      </c>
      <c r="R46" s="203">
        <v>13.6</v>
      </c>
      <c r="S46" s="204"/>
      <c r="T46" s="202">
        <v>10</v>
      </c>
      <c r="U46" s="188">
        <v>1.4</v>
      </c>
      <c r="V46" s="203">
        <v>0.8</v>
      </c>
      <c r="W46" s="203"/>
      <c r="X46" s="219">
        <f t="shared" si="47"/>
        <v>13.45</v>
      </c>
      <c r="Y46" s="220">
        <f t="shared" si="48"/>
        <v>1.1000000000000001</v>
      </c>
      <c r="AA46" s="202">
        <v>10</v>
      </c>
      <c r="AB46" s="188">
        <v>6.2</v>
      </c>
      <c r="AC46" s="203">
        <v>9.8000000000000007</v>
      </c>
      <c r="AD46" s="204"/>
      <c r="AE46" s="202">
        <v>10</v>
      </c>
      <c r="AF46" s="188">
        <v>0.9</v>
      </c>
      <c r="AG46" s="203">
        <v>3.1</v>
      </c>
      <c r="AH46" s="203"/>
      <c r="AI46" s="219">
        <f t="shared" si="49"/>
        <v>8</v>
      </c>
      <c r="AJ46" s="220">
        <f t="shared" si="50"/>
        <v>2</v>
      </c>
      <c r="AL46" s="202">
        <v>10</v>
      </c>
      <c r="AM46" s="188">
        <v>6.6</v>
      </c>
      <c r="AN46" s="203">
        <v>7.1</v>
      </c>
      <c r="AO46" s="204"/>
      <c r="AP46" s="202">
        <v>10</v>
      </c>
      <c r="AQ46" s="188">
        <v>4.8</v>
      </c>
      <c r="AR46" s="203">
        <v>4.5</v>
      </c>
      <c r="AS46" s="203"/>
      <c r="AT46" s="219">
        <f t="shared" si="51"/>
        <v>6.85</v>
      </c>
      <c r="AU46" s="220">
        <f t="shared" si="52"/>
        <v>4.6500000000000004</v>
      </c>
      <c r="AX46" s="202">
        <v>10</v>
      </c>
      <c r="AY46" s="188">
        <v>5.4</v>
      </c>
      <c r="AZ46" s="203">
        <v>7.2</v>
      </c>
      <c r="BA46" s="204"/>
      <c r="BB46" s="202">
        <v>10</v>
      </c>
      <c r="BC46" s="188">
        <v>5.9</v>
      </c>
      <c r="BD46" s="203">
        <v>7.3</v>
      </c>
      <c r="BE46" s="203"/>
      <c r="BF46" s="219">
        <f t="shared" si="53"/>
        <v>6.3000000000000007</v>
      </c>
      <c r="BG46" s="220">
        <f t="shared" si="54"/>
        <v>6.6</v>
      </c>
      <c r="BI46" s="202">
        <v>10</v>
      </c>
      <c r="BJ46" s="188">
        <v>8.1999999999999993</v>
      </c>
      <c r="BK46" s="203">
        <v>12.1</v>
      </c>
      <c r="BL46" s="204"/>
      <c r="BM46" s="202">
        <v>10</v>
      </c>
      <c r="BN46" s="188">
        <v>6.7</v>
      </c>
      <c r="BO46" s="203">
        <v>4.2</v>
      </c>
      <c r="BP46" s="203"/>
      <c r="BQ46" s="219">
        <f t="shared" si="55"/>
        <v>10.149999999999999</v>
      </c>
      <c r="BR46" s="220">
        <f t="shared" si="56"/>
        <v>5.45</v>
      </c>
      <c r="BU46" s="202">
        <v>10</v>
      </c>
      <c r="BV46" s="188">
        <v>7.7</v>
      </c>
      <c r="BW46" s="203">
        <v>5.7</v>
      </c>
      <c r="BX46" s="204"/>
      <c r="BY46" s="202">
        <v>10</v>
      </c>
      <c r="BZ46" s="188">
        <v>11.5</v>
      </c>
      <c r="CA46" s="203">
        <v>12.9</v>
      </c>
      <c r="CB46" s="203"/>
      <c r="CC46" s="219">
        <f t="shared" si="57"/>
        <v>6.7</v>
      </c>
      <c r="CD46" s="220">
        <f t="shared" si="58"/>
        <v>12.2</v>
      </c>
      <c r="CF46" s="202">
        <v>10</v>
      </c>
      <c r="CG46" s="188">
        <v>6.7</v>
      </c>
      <c r="CH46" s="203">
        <v>5.3</v>
      </c>
      <c r="CI46" s="204"/>
      <c r="CJ46" s="202">
        <v>10</v>
      </c>
      <c r="CK46" s="188">
        <v>11.9</v>
      </c>
      <c r="CL46" s="203">
        <v>8.3000000000000007</v>
      </c>
      <c r="CM46" s="203"/>
      <c r="CN46" s="219">
        <f t="shared" si="59"/>
        <v>6</v>
      </c>
      <c r="CO46" s="220">
        <f t="shared" si="60"/>
        <v>10.100000000000001</v>
      </c>
      <c r="CQ46" s="202">
        <v>10</v>
      </c>
      <c r="CR46" s="188">
        <v>14.9</v>
      </c>
      <c r="CS46" s="203">
        <v>13.9</v>
      </c>
      <c r="CT46" s="204"/>
      <c r="CU46" s="202">
        <v>10</v>
      </c>
      <c r="CV46" s="188">
        <v>14.9</v>
      </c>
      <c r="CW46" s="203">
        <v>8.6999999999999993</v>
      </c>
      <c r="CX46" s="203"/>
      <c r="CY46" s="219">
        <f t="shared" si="61"/>
        <v>14.4</v>
      </c>
      <c r="CZ46" s="220">
        <f t="shared" si="62"/>
        <v>11.8</v>
      </c>
    </row>
    <row r="47" spans="1:104" ht="16.5" x14ac:dyDescent="0.2">
      <c r="A47" s="188" t="s">
        <v>523</v>
      </c>
      <c r="B47" s="188">
        <v>20180830</v>
      </c>
      <c r="C47" s="207" t="s">
        <v>519</v>
      </c>
      <c r="D47" s="201">
        <v>36</v>
      </c>
      <c r="E47" s="202">
        <v>11</v>
      </c>
      <c r="F47" s="188">
        <v>6.9</v>
      </c>
      <c r="G47" s="203">
        <v>6.9</v>
      </c>
      <c r="H47" s="204"/>
      <c r="I47" s="202">
        <v>11</v>
      </c>
      <c r="J47" s="188">
        <v>8.4</v>
      </c>
      <c r="K47" s="203">
        <v>6.9</v>
      </c>
      <c r="L47" s="203"/>
      <c r="M47" s="219">
        <f t="shared" si="45"/>
        <v>6.9</v>
      </c>
      <c r="N47" s="220">
        <f t="shared" si="46"/>
        <v>7.65</v>
      </c>
      <c r="P47" s="202">
        <v>11</v>
      </c>
      <c r="Q47" s="188">
        <v>8.4</v>
      </c>
      <c r="R47" s="203">
        <v>12.3</v>
      </c>
      <c r="S47" s="204"/>
      <c r="T47" s="202">
        <v>11</v>
      </c>
      <c r="U47" s="188">
        <v>2.9</v>
      </c>
      <c r="V47" s="203">
        <v>1.5</v>
      </c>
      <c r="W47" s="203"/>
      <c r="X47" s="219">
        <f t="shared" si="47"/>
        <v>10.350000000000001</v>
      </c>
      <c r="Y47" s="220">
        <f t="shared" si="48"/>
        <v>2.2000000000000002</v>
      </c>
      <c r="AA47" s="202">
        <v>11</v>
      </c>
      <c r="AB47" s="188">
        <v>7.9</v>
      </c>
      <c r="AC47" s="203">
        <v>9.9</v>
      </c>
      <c r="AD47" s="204"/>
      <c r="AE47" s="202">
        <v>11</v>
      </c>
      <c r="AF47" s="188">
        <v>1.4</v>
      </c>
      <c r="AG47" s="203">
        <v>2.8</v>
      </c>
      <c r="AH47" s="203"/>
      <c r="AI47" s="219">
        <f t="shared" si="49"/>
        <v>8.9</v>
      </c>
      <c r="AJ47" s="220">
        <f t="shared" si="50"/>
        <v>2.0999999999999996</v>
      </c>
      <c r="AL47" s="202">
        <v>11</v>
      </c>
      <c r="AM47" s="188">
        <v>19.3</v>
      </c>
      <c r="AN47" s="203">
        <v>8.1999999999999993</v>
      </c>
      <c r="AO47" s="204"/>
      <c r="AP47" s="202">
        <v>11</v>
      </c>
      <c r="AQ47" s="188">
        <v>5.4</v>
      </c>
      <c r="AR47" s="203">
        <v>7.4</v>
      </c>
      <c r="AS47" s="203"/>
      <c r="AT47" s="219">
        <f t="shared" si="51"/>
        <v>13.75</v>
      </c>
      <c r="AU47" s="220">
        <f t="shared" si="52"/>
        <v>6.4</v>
      </c>
      <c r="AX47" s="202">
        <v>11</v>
      </c>
      <c r="AY47" s="188">
        <v>16.899999999999999</v>
      </c>
      <c r="AZ47" s="203">
        <v>9.9</v>
      </c>
      <c r="BA47" s="204"/>
      <c r="BB47" s="202">
        <v>11</v>
      </c>
      <c r="BC47" s="188">
        <v>4.0999999999999996</v>
      </c>
      <c r="BD47" s="203">
        <v>1.6</v>
      </c>
      <c r="BE47" s="203"/>
      <c r="BF47" s="219">
        <f t="shared" si="53"/>
        <v>13.399999999999999</v>
      </c>
      <c r="BG47" s="220">
        <f t="shared" si="54"/>
        <v>2.8499999999999996</v>
      </c>
      <c r="BI47" s="202">
        <v>11</v>
      </c>
      <c r="BJ47" s="188">
        <v>13.3</v>
      </c>
      <c r="BK47" s="203">
        <v>5.4</v>
      </c>
      <c r="BL47" s="204"/>
      <c r="BM47" s="202">
        <v>11</v>
      </c>
      <c r="BN47" s="188">
        <v>1.4</v>
      </c>
      <c r="BO47" s="203">
        <v>5.9</v>
      </c>
      <c r="BP47" s="203"/>
      <c r="BQ47" s="219">
        <f t="shared" si="55"/>
        <v>9.3500000000000014</v>
      </c>
      <c r="BR47" s="220">
        <f t="shared" si="56"/>
        <v>3.6500000000000004</v>
      </c>
      <c r="BU47" s="202">
        <v>11</v>
      </c>
      <c r="BV47" s="188">
        <v>13.1</v>
      </c>
      <c r="BW47" s="203">
        <v>19.7</v>
      </c>
      <c r="BX47" s="204"/>
      <c r="BY47" s="202">
        <v>11</v>
      </c>
      <c r="BZ47" s="188">
        <v>4.9000000000000004</v>
      </c>
      <c r="CA47" s="203">
        <v>18.5</v>
      </c>
      <c r="CB47" s="203">
        <v>14.1</v>
      </c>
      <c r="CC47" s="219">
        <f t="shared" si="57"/>
        <v>16.399999999999999</v>
      </c>
      <c r="CD47" s="220">
        <f t="shared" si="58"/>
        <v>12.5</v>
      </c>
      <c r="CF47" s="202">
        <v>11</v>
      </c>
      <c r="CG47" s="188">
        <v>6.8</v>
      </c>
      <c r="CH47" s="203">
        <v>16.100000000000001</v>
      </c>
      <c r="CI47" s="204"/>
      <c r="CJ47" s="202">
        <v>11</v>
      </c>
      <c r="CK47" s="188">
        <v>11.1</v>
      </c>
      <c r="CL47" s="203">
        <v>15.4</v>
      </c>
      <c r="CM47" s="203"/>
      <c r="CN47" s="219">
        <f t="shared" si="59"/>
        <v>11.450000000000001</v>
      </c>
      <c r="CO47" s="220">
        <f t="shared" si="60"/>
        <v>13.25</v>
      </c>
      <c r="CQ47" s="202">
        <v>11</v>
      </c>
      <c r="CR47" s="188">
        <v>6.7</v>
      </c>
      <c r="CS47" s="203">
        <v>18.899999999999999</v>
      </c>
      <c r="CT47" s="204"/>
      <c r="CU47" s="202">
        <v>11</v>
      </c>
      <c r="CV47" s="188">
        <v>3.1</v>
      </c>
      <c r="CW47" s="203">
        <v>3.2</v>
      </c>
      <c r="CX47" s="203"/>
      <c r="CY47" s="219">
        <f t="shared" si="61"/>
        <v>12.799999999999999</v>
      </c>
      <c r="CZ47" s="220">
        <f t="shared" si="62"/>
        <v>3.1500000000000004</v>
      </c>
    </row>
    <row r="48" spans="1:104" ht="16.5" x14ac:dyDescent="0.2">
      <c r="A48" s="188" t="s">
        <v>523</v>
      </c>
      <c r="B48" s="188"/>
      <c r="C48" s="207" t="s">
        <v>519</v>
      </c>
      <c r="D48" s="201">
        <v>38</v>
      </c>
      <c r="E48" s="202">
        <v>13</v>
      </c>
      <c r="F48" s="188">
        <v>14.9</v>
      </c>
      <c r="G48" s="203">
        <v>5.5</v>
      </c>
      <c r="H48" s="204"/>
      <c r="I48" s="202">
        <v>13</v>
      </c>
      <c r="J48" s="188">
        <v>5.0999999999999996</v>
      </c>
      <c r="K48" s="203">
        <v>7.6</v>
      </c>
      <c r="L48" s="203"/>
      <c r="M48" s="219">
        <f t="shared" si="45"/>
        <v>10.199999999999999</v>
      </c>
      <c r="N48" s="220">
        <f t="shared" si="46"/>
        <v>6.35</v>
      </c>
      <c r="P48" s="202">
        <v>13</v>
      </c>
      <c r="Q48" s="188">
        <v>5.0999999999999996</v>
      </c>
      <c r="R48" s="203">
        <v>15.1</v>
      </c>
      <c r="S48" s="204"/>
      <c r="T48" s="202">
        <v>13</v>
      </c>
      <c r="U48" s="188">
        <v>0.6</v>
      </c>
      <c r="V48" s="203">
        <v>2.8</v>
      </c>
      <c r="W48" s="203"/>
      <c r="X48" s="219">
        <f t="shared" si="47"/>
        <v>10.1</v>
      </c>
      <c r="Y48" s="220">
        <f t="shared" si="48"/>
        <v>1.7</v>
      </c>
      <c r="AA48" s="202">
        <v>13</v>
      </c>
      <c r="AB48" s="188">
        <v>3.9</v>
      </c>
      <c r="AC48" s="203">
        <v>18.5</v>
      </c>
      <c r="AD48" s="204"/>
      <c r="AE48" s="202">
        <v>13</v>
      </c>
      <c r="AF48" s="188">
        <v>0.9</v>
      </c>
      <c r="AG48" s="203">
        <v>1.3</v>
      </c>
      <c r="AH48" s="203"/>
      <c r="AI48" s="219">
        <f t="shared" si="49"/>
        <v>11.2</v>
      </c>
      <c r="AJ48" s="220">
        <f t="shared" si="50"/>
        <v>1.1000000000000001</v>
      </c>
      <c r="AL48" s="202">
        <v>13</v>
      </c>
      <c r="AM48" s="188">
        <v>10.4</v>
      </c>
      <c r="AN48" s="203">
        <v>15.5</v>
      </c>
      <c r="AO48" s="204"/>
      <c r="AP48" s="202">
        <v>13</v>
      </c>
      <c r="AQ48" s="188">
        <v>7.2</v>
      </c>
      <c r="AR48" s="203">
        <v>3.6</v>
      </c>
      <c r="AS48" s="203"/>
      <c r="AT48" s="219">
        <f t="shared" si="51"/>
        <v>12.95</v>
      </c>
      <c r="AU48" s="220">
        <f t="shared" si="52"/>
        <v>5.4</v>
      </c>
      <c r="AX48" s="202">
        <v>13</v>
      </c>
      <c r="AY48" s="188">
        <v>8.1999999999999993</v>
      </c>
      <c r="AZ48" s="203">
        <v>7.9</v>
      </c>
      <c r="BA48" s="204"/>
      <c r="BB48" s="202">
        <v>13</v>
      </c>
      <c r="BC48" s="188">
        <v>11.3</v>
      </c>
      <c r="BD48" s="203">
        <v>13.4</v>
      </c>
      <c r="BE48" s="203"/>
      <c r="BF48" s="219">
        <f t="shared" si="53"/>
        <v>8.0500000000000007</v>
      </c>
      <c r="BG48" s="220">
        <f t="shared" si="54"/>
        <v>12.350000000000001</v>
      </c>
      <c r="BI48" s="202">
        <v>13</v>
      </c>
      <c r="BJ48" s="188">
        <v>11.5</v>
      </c>
      <c r="BK48" s="203">
        <v>7.6</v>
      </c>
      <c r="BL48" s="204"/>
      <c r="BM48" s="202">
        <v>13</v>
      </c>
      <c r="BN48" s="188">
        <v>10.6</v>
      </c>
      <c r="BO48" s="203">
        <v>9.9</v>
      </c>
      <c r="BP48" s="203"/>
      <c r="BQ48" s="219">
        <f t="shared" si="55"/>
        <v>9.5500000000000007</v>
      </c>
      <c r="BR48" s="220">
        <f t="shared" si="56"/>
        <v>10.25</v>
      </c>
      <c r="BU48" s="202">
        <v>13</v>
      </c>
      <c r="BV48" s="188">
        <v>10.3</v>
      </c>
      <c r="BW48" s="203">
        <v>14.1</v>
      </c>
      <c r="BX48" s="204"/>
      <c r="BY48" s="202">
        <v>13</v>
      </c>
      <c r="BZ48" s="188">
        <v>9.3000000000000007</v>
      </c>
      <c r="CA48" s="203">
        <v>5.5</v>
      </c>
      <c r="CB48" s="203"/>
      <c r="CC48" s="219">
        <f t="shared" si="57"/>
        <v>12.2</v>
      </c>
      <c r="CD48" s="220">
        <f t="shared" si="58"/>
        <v>7.4</v>
      </c>
      <c r="CF48" s="202">
        <v>13</v>
      </c>
      <c r="CG48" s="188">
        <v>20</v>
      </c>
      <c r="CH48" s="203">
        <v>11.8</v>
      </c>
      <c r="CI48" s="204"/>
      <c r="CJ48" s="202">
        <v>13</v>
      </c>
      <c r="CK48" s="188">
        <v>8.8000000000000007</v>
      </c>
      <c r="CL48" s="203">
        <v>5.2</v>
      </c>
      <c r="CM48" s="203"/>
      <c r="CN48" s="219">
        <f t="shared" si="59"/>
        <v>15.9</v>
      </c>
      <c r="CO48" s="220">
        <f t="shared" si="60"/>
        <v>7</v>
      </c>
      <c r="CQ48" s="202">
        <v>13</v>
      </c>
      <c r="CR48" s="188">
        <v>6.4</v>
      </c>
      <c r="CS48" s="203">
        <v>7.9</v>
      </c>
      <c r="CT48" s="204"/>
      <c r="CU48" s="202">
        <v>13</v>
      </c>
      <c r="CV48" s="188">
        <v>4.7</v>
      </c>
      <c r="CW48" s="203">
        <v>6.9</v>
      </c>
      <c r="CX48" s="203"/>
      <c r="CY48" s="219">
        <f t="shared" si="61"/>
        <v>7.15</v>
      </c>
      <c r="CZ48" s="220">
        <f t="shared" si="62"/>
        <v>5.8000000000000007</v>
      </c>
    </row>
    <row r="49" spans="1:104" ht="16.5" x14ac:dyDescent="0.2">
      <c r="A49" s="188" t="s">
        <v>523</v>
      </c>
      <c r="B49" s="188">
        <v>20180830</v>
      </c>
      <c r="C49" s="207" t="s">
        <v>519</v>
      </c>
      <c r="D49" s="201">
        <v>39</v>
      </c>
      <c r="E49" s="202">
        <v>14</v>
      </c>
      <c r="F49" s="188">
        <v>8.1999999999999993</v>
      </c>
      <c r="G49" s="203">
        <v>4.9000000000000004</v>
      </c>
      <c r="H49" s="204"/>
      <c r="I49" s="202">
        <v>14</v>
      </c>
      <c r="J49" s="188">
        <v>20</v>
      </c>
      <c r="K49" s="203">
        <v>6.4</v>
      </c>
      <c r="L49" s="203"/>
      <c r="M49" s="219">
        <f t="shared" si="45"/>
        <v>6.55</v>
      </c>
      <c r="N49" s="220">
        <f t="shared" si="46"/>
        <v>13.2</v>
      </c>
      <c r="P49" s="202">
        <v>14</v>
      </c>
      <c r="Q49" s="188">
        <v>12.9</v>
      </c>
      <c r="R49" s="203">
        <v>8.5</v>
      </c>
      <c r="S49" s="204"/>
      <c r="T49" s="202">
        <v>14</v>
      </c>
      <c r="U49" s="188">
        <v>1.7</v>
      </c>
      <c r="V49" s="203">
        <v>0.5</v>
      </c>
      <c r="W49" s="203"/>
      <c r="X49" s="219">
        <f t="shared" si="47"/>
        <v>10.7</v>
      </c>
      <c r="Y49" s="220">
        <f t="shared" si="48"/>
        <v>1.1000000000000001</v>
      </c>
      <c r="AA49" s="202">
        <v>14</v>
      </c>
      <c r="AB49" s="188">
        <v>8.1999999999999993</v>
      </c>
      <c r="AC49" s="203">
        <v>14.7</v>
      </c>
      <c r="AD49" s="204"/>
      <c r="AE49" s="202">
        <v>14</v>
      </c>
      <c r="AF49" s="188">
        <v>2.5</v>
      </c>
      <c r="AG49" s="203">
        <v>3.3</v>
      </c>
      <c r="AH49" s="203"/>
      <c r="AI49" s="219">
        <f t="shared" si="49"/>
        <v>11.45</v>
      </c>
      <c r="AJ49" s="220">
        <f t="shared" si="50"/>
        <v>2.9</v>
      </c>
      <c r="AL49" s="202">
        <v>14</v>
      </c>
      <c r="AM49" s="188">
        <v>13.2</v>
      </c>
      <c r="AN49" s="203">
        <v>12.8</v>
      </c>
      <c r="AO49" s="204"/>
      <c r="AP49" s="202">
        <v>14</v>
      </c>
      <c r="AQ49" s="188">
        <v>6.1</v>
      </c>
      <c r="AR49" s="203">
        <v>11.9</v>
      </c>
      <c r="AS49" s="203"/>
      <c r="AT49" s="219">
        <f t="shared" si="51"/>
        <v>13</v>
      </c>
      <c r="AU49" s="220">
        <f t="shared" si="52"/>
        <v>9</v>
      </c>
      <c r="AX49" s="202">
        <v>14</v>
      </c>
      <c r="AY49" s="188">
        <v>11.6</v>
      </c>
      <c r="AZ49" s="203">
        <v>16.899999999999999</v>
      </c>
      <c r="BA49" s="204"/>
      <c r="BB49" s="202">
        <v>14</v>
      </c>
      <c r="BC49" s="188">
        <v>4.8</v>
      </c>
      <c r="BD49" s="203">
        <v>6.9</v>
      </c>
      <c r="BE49" s="203"/>
      <c r="BF49" s="219">
        <f t="shared" si="53"/>
        <v>14.25</v>
      </c>
      <c r="BG49" s="220">
        <f t="shared" si="54"/>
        <v>5.85</v>
      </c>
      <c r="BI49" s="202">
        <v>14</v>
      </c>
      <c r="BJ49" s="188">
        <v>7.4</v>
      </c>
      <c r="BK49" s="203">
        <v>15.4</v>
      </c>
      <c r="BL49" s="204"/>
      <c r="BM49" s="202">
        <v>14</v>
      </c>
      <c r="BN49" s="188">
        <v>8.6999999999999993</v>
      </c>
      <c r="BO49" s="203">
        <v>8.8000000000000007</v>
      </c>
      <c r="BP49" s="203"/>
      <c r="BQ49" s="219">
        <f t="shared" si="55"/>
        <v>11.4</v>
      </c>
      <c r="BR49" s="220">
        <f t="shared" si="56"/>
        <v>8.75</v>
      </c>
      <c r="BU49" s="202">
        <v>14</v>
      </c>
      <c r="BV49" s="188">
        <v>12.9</v>
      </c>
      <c r="BW49" s="203">
        <v>10.6</v>
      </c>
      <c r="BX49" s="204"/>
      <c r="BY49" s="202">
        <v>14</v>
      </c>
      <c r="BZ49" s="188">
        <v>9.4</v>
      </c>
      <c r="CA49" s="203">
        <v>7.3</v>
      </c>
      <c r="CB49" s="203"/>
      <c r="CC49" s="219">
        <f t="shared" si="57"/>
        <v>11.75</v>
      </c>
      <c r="CD49" s="220">
        <f t="shared" si="58"/>
        <v>8.35</v>
      </c>
      <c r="CF49" s="202">
        <v>14</v>
      </c>
      <c r="CG49" s="188">
        <v>20</v>
      </c>
      <c r="CH49" s="203">
        <v>15.2</v>
      </c>
      <c r="CI49" s="204"/>
      <c r="CJ49" s="202">
        <v>14</v>
      </c>
      <c r="CK49" s="188">
        <v>5.7</v>
      </c>
      <c r="CL49" s="203">
        <v>9.8000000000000007</v>
      </c>
      <c r="CM49" s="203"/>
      <c r="CN49" s="219">
        <f t="shared" si="59"/>
        <v>17.600000000000001</v>
      </c>
      <c r="CO49" s="220">
        <f t="shared" si="60"/>
        <v>7.75</v>
      </c>
      <c r="CQ49" s="202">
        <v>14</v>
      </c>
      <c r="CR49" s="188">
        <v>7.7</v>
      </c>
      <c r="CS49" s="203">
        <v>5.9</v>
      </c>
      <c r="CT49" s="204"/>
      <c r="CU49" s="202">
        <v>14</v>
      </c>
      <c r="CV49" s="188">
        <v>3.9</v>
      </c>
      <c r="CW49" s="203">
        <v>6.2</v>
      </c>
      <c r="CX49" s="203"/>
      <c r="CY49" s="219">
        <f t="shared" si="61"/>
        <v>6.8000000000000007</v>
      </c>
      <c r="CZ49" s="220">
        <f t="shared" si="62"/>
        <v>5.05</v>
      </c>
    </row>
    <row r="50" spans="1:104" ht="16.5" x14ac:dyDescent="0.2">
      <c r="A50" s="188" t="s">
        <v>526</v>
      </c>
      <c r="B50" s="188"/>
      <c r="C50" s="207" t="s">
        <v>516</v>
      </c>
      <c r="D50" s="201">
        <v>26</v>
      </c>
      <c r="E50" s="202">
        <v>15</v>
      </c>
      <c r="F50" s="188">
        <v>8.9</v>
      </c>
      <c r="G50" s="203">
        <v>10.1</v>
      </c>
      <c r="H50" s="204"/>
      <c r="I50" s="202">
        <v>15</v>
      </c>
      <c r="J50" s="188">
        <v>11.4</v>
      </c>
      <c r="K50" s="203">
        <v>16.8</v>
      </c>
      <c r="L50" s="203"/>
      <c r="M50" s="219">
        <f t="shared" si="45"/>
        <v>9.5</v>
      </c>
      <c r="N50" s="220">
        <f t="shared" si="46"/>
        <v>14.100000000000001</v>
      </c>
      <c r="P50" s="202">
        <v>15</v>
      </c>
      <c r="Q50" s="188">
        <v>11.4</v>
      </c>
      <c r="R50" s="203">
        <v>8.1</v>
      </c>
      <c r="S50" s="204"/>
      <c r="T50" s="202">
        <v>15</v>
      </c>
      <c r="U50" s="188">
        <v>1.4</v>
      </c>
      <c r="V50" s="203">
        <v>3.3</v>
      </c>
      <c r="W50" s="203"/>
      <c r="X50" s="219">
        <f t="shared" si="47"/>
        <v>9.75</v>
      </c>
      <c r="Y50" s="220">
        <f t="shared" si="48"/>
        <v>2.3499999999999996</v>
      </c>
      <c r="AA50" s="202">
        <v>15</v>
      </c>
      <c r="AB50" s="188">
        <v>7.1</v>
      </c>
      <c r="AC50" s="203">
        <v>8.1999999999999993</v>
      </c>
      <c r="AD50" s="204"/>
      <c r="AE50" s="202">
        <v>15</v>
      </c>
      <c r="AF50" s="188">
        <v>2.9</v>
      </c>
      <c r="AG50" s="203">
        <v>3.7</v>
      </c>
      <c r="AH50" s="203"/>
      <c r="AI50" s="219">
        <f t="shared" si="49"/>
        <v>7.6499999999999995</v>
      </c>
      <c r="AJ50" s="220">
        <f t="shared" si="50"/>
        <v>3.3</v>
      </c>
      <c r="AL50" s="202">
        <v>15</v>
      </c>
      <c r="AM50" s="188">
        <v>6.7</v>
      </c>
      <c r="AN50" s="203">
        <v>4.7</v>
      </c>
      <c r="AO50" s="204"/>
      <c r="AP50" s="202">
        <v>15</v>
      </c>
      <c r="AQ50" s="188">
        <v>7.7</v>
      </c>
      <c r="AR50" s="203">
        <v>6.4</v>
      </c>
      <c r="AS50" s="203"/>
      <c r="AT50" s="219">
        <f t="shared" si="51"/>
        <v>5.7</v>
      </c>
      <c r="AU50" s="220">
        <f t="shared" si="52"/>
        <v>7.0500000000000007</v>
      </c>
      <c r="AX50" s="202">
        <v>15</v>
      </c>
      <c r="AY50" s="188">
        <v>8.6999999999999993</v>
      </c>
      <c r="AZ50" s="203">
        <v>11.6</v>
      </c>
      <c r="BA50" s="204"/>
      <c r="BB50" s="202">
        <v>15</v>
      </c>
      <c r="BC50" s="188">
        <v>13.8</v>
      </c>
      <c r="BD50" s="203">
        <v>14.1</v>
      </c>
      <c r="BE50" s="203"/>
      <c r="BF50" s="219">
        <f t="shared" si="53"/>
        <v>10.149999999999999</v>
      </c>
      <c r="BG50" s="220">
        <f t="shared" si="54"/>
        <v>13.95</v>
      </c>
      <c r="BI50" s="202">
        <v>15</v>
      </c>
      <c r="BJ50" s="188">
        <v>8.1</v>
      </c>
      <c r="BK50" s="203">
        <v>12.2</v>
      </c>
      <c r="BL50" s="204"/>
      <c r="BM50" s="202">
        <v>15</v>
      </c>
      <c r="BN50" s="188">
        <v>3.2</v>
      </c>
      <c r="BO50" s="203">
        <v>2.7</v>
      </c>
      <c r="BP50" s="203"/>
      <c r="BQ50" s="219">
        <f t="shared" si="55"/>
        <v>10.149999999999999</v>
      </c>
      <c r="BR50" s="220">
        <f t="shared" si="56"/>
        <v>2.95</v>
      </c>
      <c r="BU50" s="202">
        <v>15</v>
      </c>
      <c r="BV50" s="188">
        <v>11.4</v>
      </c>
      <c r="BW50" s="203">
        <v>8.8000000000000007</v>
      </c>
      <c r="BX50" s="204"/>
      <c r="BY50" s="202">
        <v>15</v>
      </c>
      <c r="BZ50" s="188">
        <v>3.9</v>
      </c>
      <c r="CA50" s="203">
        <v>12.5</v>
      </c>
      <c r="CB50" s="203">
        <v>12.9</v>
      </c>
      <c r="CC50" s="219">
        <f t="shared" si="57"/>
        <v>10.100000000000001</v>
      </c>
      <c r="CD50" s="220">
        <f t="shared" si="58"/>
        <v>9.7666666666666657</v>
      </c>
      <c r="CF50" s="202">
        <v>15</v>
      </c>
      <c r="CG50" s="188">
        <v>6.1</v>
      </c>
      <c r="CH50" s="203">
        <v>6.9</v>
      </c>
      <c r="CI50" s="204"/>
      <c r="CJ50" s="202">
        <v>15</v>
      </c>
      <c r="CK50" s="188">
        <v>10.199999999999999</v>
      </c>
      <c r="CL50" s="203">
        <v>7.9</v>
      </c>
      <c r="CM50" s="203"/>
      <c r="CN50" s="219">
        <f t="shared" si="59"/>
        <v>6.5</v>
      </c>
      <c r="CO50" s="220">
        <f t="shared" si="60"/>
        <v>9.0500000000000007</v>
      </c>
      <c r="CQ50" s="202">
        <v>15</v>
      </c>
      <c r="CR50" s="188">
        <v>6.9</v>
      </c>
      <c r="CS50" s="203">
        <v>10.9</v>
      </c>
      <c r="CT50" s="204"/>
      <c r="CU50" s="202">
        <v>15</v>
      </c>
      <c r="CV50" s="188">
        <v>8.1</v>
      </c>
      <c r="CW50" s="203">
        <v>10.9</v>
      </c>
      <c r="CX50" s="203"/>
      <c r="CY50" s="219">
        <f t="shared" si="61"/>
        <v>8.9</v>
      </c>
      <c r="CZ50" s="220">
        <f t="shared" si="62"/>
        <v>9.5</v>
      </c>
    </row>
    <row r="51" spans="1:104" ht="16.5" x14ac:dyDescent="0.2">
      <c r="A51" s="188" t="s">
        <v>526</v>
      </c>
      <c r="B51" s="188"/>
      <c r="C51" s="207" t="s">
        <v>519</v>
      </c>
      <c r="D51" s="201">
        <v>30</v>
      </c>
      <c r="E51" s="202">
        <v>19</v>
      </c>
      <c r="F51" s="188">
        <v>13.1</v>
      </c>
      <c r="G51" s="203">
        <v>7.3</v>
      </c>
      <c r="H51" s="204"/>
      <c r="I51" s="202">
        <v>19</v>
      </c>
      <c r="J51" s="188">
        <v>7.6</v>
      </c>
      <c r="K51" s="203">
        <v>8.8000000000000007</v>
      </c>
      <c r="L51" s="203"/>
      <c r="M51" s="219">
        <f t="shared" si="45"/>
        <v>10.199999999999999</v>
      </c>
      <c r="N51" s="220">
        <f t="shared" si="46"/>
        <v>8.1999999999999993</v>
      </c>
      <c r="P51" s="202">
        <v>19</v>
      </c>
      <c r="Q51" s="188">
        <v>4.7</v>
      </c>
      <c r="R51" s="203">
        <v>7.3</v>
      </c>
      <c r="S51" s="204"/>
      <c r="T51" s="202">
        <v>19</v>
      </c>
      <c r="U51" s="188">
        <v>1.3</v>
      </c>
      <c r="V51" s="203">
        <v>0.7</v>
      </c>
      <c r="W51" s="203"/>
      <c r="X51" s="219">
        <f t="shared" si="47"/>
        <v>6</v>
      </c>
      <c r="Y51" s="220">
        <f t="shared" si="48"/>
        <v>1</v>
      </c>
      <c r="AA51" s="202">
        <v>19</v>
      </c>
      <c r="AB51" s="188">
        <v>7.9</v>
      </c>
      <c r="AC51" s="203">
        <v>7.2</v>
      </c>
      <c r="AD51" s="204"/>
      <c r="AE51" s="202">
        <v>19</v>
      </c>
      <c r="AF51" s="188">
        <v>1.3</v>
      </c>
      <c r="AG51" s="203">
        <v>1.6</v>
      </c>
      <c r="AH51" s="203"/>
      <c r="AI51" s="219">
        <f t="shared" si="49"/>
        <v>7.5500000000000007</v>
      </c>
      <c r="AJ51" s="220">
        <f t="shared" si="50"/>
        <v>1.4500000000000002</v>
      </c>
      <c r="AL51" s="202">
        <v>19</v>
      </c>
      <c r="AM51" s="188">
        <v>12.2</v>
      </c>
      <c r="AN51" s="203">
        <v>10.4</v>
      </c>
      <c r="AO51" s="204"/>
      <c r="AP51" s="202">
        <v>19</v>
      </c>
      <c r="AQ51" s="188">
        <v>1.3</v>
      </c>
      <c r="AR51" s="203">
        <v>11.5</v>
      </c>
      <c r="AS51" s="203">
        <v>4.2</v>
      </c>
      <c r="AT51" s="219">
        <f t="shared" si="51"/>
        <v>11.3</v>
      </c>
      <c r="AU51" s="220">
        <f t="shared" si="52"/>
        <v>5.666666666666667</v>
      </c>
      <c r="AX51" s="202">
        <v>19</v>
      </c>
      <c r="AY51" s="188">
        <v>6.2</v>
      </c>
      <c r="AZ51" s="203">
        <v>9.9</v>
      </c>
      <c r="BA51" s="204"/>
      <c r="BB51" s="202">
        <v>19</v>
      </c>
      <c r="BC51" s="188">
        <v>2.5</v>
      </c>
      <c r="BD51" s="203">
        <v>11.1</v>
      </c>
      <c r="BE51" s="203"/>
      <c r="BF51" s="219">
        <f t="shared" si="53"/>
        <v>8.0500000000000007</v>
      </c>
      <c r="BG51" s="220">
        <f t="shared" si="54"/>
        <v>6.8</v>
      </c>
      <c r="BI51" s="202">
        <v>19</v>
      </c>
      <c r="BJ51" s="188">
        <v>17.7</v>
      </c>
      <c r="BK51" s="203">
        <v>14.9</v>
      </c>
      <c r="BL51" s="204"/>
      <c r="BM51" s="202">
        <v>19</v>
      </c>
      <c r="BN51" s="188">
        <v>6.9</v>
      </c>
      <c r="BO51" s="203">
        <v>6.6</v>
      </c>
      <c r="BP51" s="203"/>
      <c r="BQ51" s="219">
        <f t="shared" si="55"/>
        <v>16.3</v>
      </c>
      <c r="BR51" s="220">
        <f t="shared" si="56"/>
        <v>6.75</v>
      </c>
      <c r="BU51" s="202">
        <v>19</v>
      </c>
      <c r="BV51" s="188">
        <v>20</v>
      </c>
      <c r="BW51" s="203">
        <v>6.4</v>
      </c>
      <c r="BX51" s="204"/>
      <c r="BY51" s="202">
        <v>19</v>
      </c>
      <c r="BZ51" s="188">
        <v>4.9000000000000004</v>
      </c>
      <c r="CA51" s="203">
        <v>15.4</v>
      </c>
      <c r="CB51" s="203">
        <v>4.5999999999999996</v>
      </c>
      <c r="CC51" s="219">
        <f t="shared" si="57"/>
        <v>13.2</v>
      </c>
      <c r="CD51" s="220">
        <f t="shared" si="58"/>
        <v>8.2999999999999989</v>
      </c>
      <c r="CF51" s="202">
        <v>19</v>
      </c>
      <c r="CG51" s="188">
        <v>7.2</v>
      </c>
      <c r="CH51" s="203">
        <v>14.9</v>
      </c>
      <c r="CI51" s="204"/>
      <c r="CJ51" s="202">
        <v>19</v>
      </c>
      <c r="CK51" s="188">
        <v>10.3</v>
      </c>
      <c r="CL51" s="203">
        <v>4.8</v>
      </c>
      <c r="CM51" s="203"/>
      <c r="CN51" s="219">
        <f t="shared" si="59"/>
        <v>11.05</v>
      </c>
      <c r="CO51" s="220">
        <f t="shared" si="60"/>
        <v>7.5500000000000007</v>
      </c>
      <c r="CQ51" s="202">
        <v>19</v>
      </c>
      <c r="CR51" s="188">
        <v>20</v>
      </c>
      <c r="CS51" s="203">
        <v>15.4</v>
      </c>
      <c r="CT51" s="204"/>
      <c r="CU51" s="202">
        <v>19</v>
      </c>
      <c r="CV51" s="188">
        <v>20</v>
      </c>
      <c r="CW51" s="203">
        <v>11.1</v>
      </c>
      <c r="CX51" s="203"/>
      <c r="CY51" s="219">
        <f t="shared" si="61"/>
        <v>17.7</v>
      </c>
      <c r="CZ51" s="220">
        <f t="shared" si="62"/>
        <v>15.55</v>
      </c>
    </row>
    <row r="52" spans="1:104" ht="16.5" x14ac:dyDescent="0.2">
      <c r="C52" s="207" t="s">
        <v>516</v>
      </c>
      <c r="M52" s="221">
        <f>AVERAGE(M42:M51)</f>
        <v>9.4850000000000012</v>
      </c>
      <c r="N52" s="221">
        <f t="shared" ref="N52" si="63">AVERAGE(N42:N51)</f>
        <v>9.67</v>
      </c>
      <c r="O52" s="221"/>
      <c r="P52" s="221"/>
      <c r="Q52" s="221"/>
      <c r="R52" s="221"/>
      <c r="S52" s="221"/>
      <c r="T52" s="221"/>
      <c r="U52" s="221"/>
      <c r="V52" s="221"/>
      <c r="W52" s="221"/>
      <c r="X52" s="221">
        <f t="shared" ref="X52:Y52" si="64">AVERAGE(X42:X51)</f>
        <v>9.7100000000000009</v>
      </c>
      <c r="Y52" s="221">
        <f t="shared" si="64"/>
        <v>1.4649999999999999</v>
      </c>
      <c r="AA52" s="221"/>
      <c r="AB52" s="221"/>
      <c r="AC52" s="221"/>
      <c r="AD52" s="221"/>
      <c r="AE52" s="221"/>
      <c r="AF52" s="221"/>
      <c r="AG52" s="221"/>
      <c r="AH52" s="221"/>
      <c r="AI52" s="221">
        <f t="shared" ref="AI52:AJ52" si="65">AVERAGE(AI42:AI51)</f>
        <v>9.4</v>
      </c>
      <c r="AJ52" s="221">
        <f t="shared" si="65"/>
        <v>2.37</v>
      </c>
      <c r="AL52" s="221"/>
      <c r="AM52" s="221"/>
      <c r="AN52" s="221"/>
      <c r="AO52" s="221"/>
      <c r="AP52" s="221"/>
      <c r="AQ52" s="221"/>
      <c r="AR52" s="221"/>
      <c r="AS52" s="221"/>
      <c r="AT52" s="221">
        <f t="shared" ref="AT52:AU52" si="66">AVERAGE(AT42:AT51)</f>
        <v>11.715</v>
      </c>
      <c r="AU52" s="221">
        <f t="shared" si="66"/>
        <v>7.0100000000000007</v>
      </c>
      <c r="AX52" s="221"/>
      <c r="AY52" s="221"/>
      <c r="AZ52" s="221"/>
      <c r="BA52" s="221"/>
      <c r="BB52" s="221"/>
      <c r="BC52" s="221"/>
      <c r="BD52" s="221"/>
      <c r="BE52" s="221"/>
      <c r="BF52" s="221">
        <f t="shared" ref="BF52:BG52" si="67">AVERAGE(BF42:BF51)</f>
        <v>9.4850000000000012</v>
      </c>
      <c r="BG52" s="221">
        <f t="shared" si="67"/>
        <v>8.0449999999999999</v>
      </c>
      <c r="BI52" s="221"/>
      <c r="BJ52" s="221"/>
      <c r="BK52" s="221"/>
      <c r="BL52" s="221"/>
      <c r="BM52" s="221"/>
      <c r="BN52" s="221"/>
      <c r="BO52" s="221"/>
      <c r="BP52" s="221"/>
      <c r="BQ52" s="221">
        <f t="shared" ref="BQ52:BR52" si="68">AVERAGE(BQ42:BQ51)</f>
        <v>11.549999999999999</v>
      </c>
      <c r="BR52" s="221">
        <f t="shared" si="68"/>
        <v>6.8699999999999992</v>
      </c>
      <c r="BU52" s="221"/>
      <c r="BV52" s="221"/>
      <c r="BW52" s="221"/>
      <c r="BX52" s="221"/>
      <c r="BY52" s="221"/>
      <c r="BZ52" s="221"/>
      <c r="CA52" s="221"/>
      <c r="CB52" s="221"/>
      <c r="CC52" s="221">
        <f t="shared" ref="CC52:CD52" si="69">AVERAGE(CC42:CC51)</f>
        <v>12.745000000000003</v>
      </c>
      <c r="CD52" s="221">
        <f t="shared" si="69"/>
        <v>9.02</v>
      </c>
      <c r="CF52" s="221"/>
      <c r="CG52" s="221"/>
      <c r="CH52" s="221"/>
      <c r="CI52" s="221"/>
      <c r="CJ52" s="221"/>
      <c r="CK52" s="221"/>
      <c r="CL52" s="221"/>
      <c r="CM52" s="221"/>
      <c r="CN52" s="221">
        <f t="shared" ref="CN52:CO52" si="70">AVERAGE(CN42:CN51)</f>
        <v>11.66</v>
      </c>
      <c r="CO52" s="221">
        <f t="shared" si="70"/>
        <v>9.6449999999999996</v>
      </c>
      <c r="CQ52" s="221"/>
      <c r="CR52" s="221"/>
      <c r="CS52" s="221"/>
      <c r="CT52" s="221"/>
      <c r="CU52" s="221"/>
      <c r="CV52" s="221"/>
      <c r="CW52" s="221"/>
      <c r="CX52" s="221"/>
      <c r="CY52" s="221">
        <f t="shared" ref="CY52:CZ52" si="71">AVERAGE(CY42:CY51)</f>
        <v>11.210000000000003</v>
      </c>
      <c r="CZ52" s="221">
        <f t="shared" si="71"/>
        <v>9.02</v>
      </c>
    </row>
  </sheetData>
  <mergeCells count="36">
    <mergeCell ref="BV30:BX30"/>
    <mergeCell ref="BZ30:CB30"/>
    <mergeCell ref="CG30:CI30"/>
    <mergeCell ref="CK30:CM30"/>
    <mergeCell ref="CR30:CT30"/>
    <mergeCell ref="CV30:CX30"/>
    <mergeCell ref="AM30:AO30"/>
    <mergeCell ref="AQ30:AS30"/>
    <mergeCell ref="AY30:BA30"/>
    <mergeCell ref="BC30:BE30"/>
    <mergeCell ref="BJ30:BL30"/>
    <mergeCell ref="BN30:BP30"/>
    <mergeCell ref="F30:H30"/>
    <mergeCell ref="J30:L30"/>
    <mergeCell ref="Q30:S30"/>
    <mergeCell ref="U30:W30"/>
    <mergeCell ref="AB30:AD30"/>
    <mergeCell ref="AF30:AH30"/>
    <mergeCell ref="BV4:BX4"/>
    <mergeCell ref="BZ4:CB4"/>
    <mergeCell ref="CG4:CI4"/>
    <mergeCell ref="CK4:CM4"/>
    <mergeCell ref="CR4:CT4"/>
    <mergeCell ref="CV4:CX4"/>
    <mergeCell ref="AM4:AO4"/>
    <mergeCell ref="AQ4:AS4"/>
    <mergeCell ref="AY4:BA4"/>
    <mergeCell ref="BC4:BE4"/>
    <mergeCell ref="BJ4:BL4"/>
    <mergeCell ref="BN4:BP4"/>
    <mergeCell ref="F4:H4"/>
    <mergeCell ref="J4:L4"/>
    <mergeCell ref="Q4:S4"/>
    <mergeCell ref="U4:W4"/>
    <mergeCell ref="AB4:AD4"/>
    <mergeCell ref="AF4:AH4"/>
  </mergeCells>
  <phoneticPr fontId="3" type="noConversion"/>
  <pageMargins left="0.7" right="0.7" top="0.75" bottom="0.75" header="0.3" footer="0.3"/>
  <pageSetup paperSize="9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52"/>
  <sheetViews>
    <sheetView tabSelected="1" workbookViewId="0">
      <selection activeCell="I45" sqref="I45"/>
    </sheetView>
  </sheetViews>
  <sheetFormatPr defaultRowHeight="14.25" x14ac:dyDescent="0.2"/>
  <cols>
    <col min="1" max="1" width="9" style="143"/>
    <col min="3" max="3" width="21.5" style="180" customWidth="1"/>
    <col min="4" max="4" width="9.625" customWidth="1"/>
    <col min="5" max="5" width="7.875" customWidth="1"/>
    <col min="8" max="8" width="6.625" customWidth="1"/>
    <col min="9" max="9" width="8.5" customWidth="1"/>
    <col min="10" max="10" width="7.625" customWidth="1"/>
    <col min="12" max="12" width="7" customWidth="1"/>
    <col min="13" max="13" width="10" customWidth="1"/>
    <col min="15" max="15" width="7.5" customWidth="1"/>
    <col min="19" max="19" width="7" customWidth="1"/>
    <col min="20" max="20" width="10" customWidth="1"/>
    <col min="22" max="22" width="7.5" customWidth="1"/>
    <col min="26" max="26" width="7" customWidth="1"/>
    <col min="27" max="27" width="10" customWidth="1"/>
    <col min="29" max="29" width="7.5" customWidth="1"/>
    <col min="34" max="34" width="7" customWidth="1"/>
    <col min="35" max="35" width="10" customWidth="1"/>
    <col min="37" max="37" width="7.5" customWidth="1"/>
    <col min="42" max="42" width="7" customWidth="1"/>
    <col min="43" max="43" width="10" customWidth="1"/>
    <col min="45" max="45" width="7.5" customWidth="1"/>
    <col min="49" max="49" width="7" customWidth="1"/>
    <col min="50" max="50" width="10" customWidth="1"/>
    <col min="52" max="52" width="7.5" customWidth="1"/>
    <col min="56" max="56" width="7" customWidth="1"/>
    <col min="57" max="57" width="10" customWidth="1"/>
    <col min="59" max="59" width="7.5" customWidth="1"/>
    <col min="63" max="63" width="7" customWidth="1"/>
    <col min="64" max="64" width="10" customWidth="1"/>
    <col min="66" max="66" width="7.5" customWidth="1"/>
  </cols>
  <sheetData>
    <row r="1" spans="1:68" s="180" customFormat="1" x14ac:dyDescent="0.2">
      <c r="D1" s="216"/>
      <c r="E1" s="181">
        <v>181115</v>
      </c>
      <c r="G1" s="182" t="s">
        <v>461</v>
      </c>
      <c r="H1" s="222"/>
      <c r="I1" s="222"/>
      <c r="J1" s="223"/>
      <c r="K1" s="182"/>
      <c r="L1" s="181">
        <v>181115</v>
      </c>
      <c r="N1" s="182" t="s">
        <v>461</v>
      </c>
      <c r="O1" s="222"/>
      <c r="P1" s="222"/>
      <c r="Q1" s="223"/>
      <c r="S1" s="181">
        <v>181116</v>
      </c>
      <c r="U1" s="182" t="s">
        <v>461</v>
      </c>
      <c r="V1" s="222"/>
      <c r="W1" s="222"/>
      <c r="X1" s="223"/>
      <c r="Z1" s="181">
        <v>181122</v>
      </c>
      <c r="AB1" s="182" t="s">
        <v>461</v>
      </c>
      <c r="AC1" s="222"/>
      <c r="AD1" s="222"/>
      <c r="AE1" s="223"/>
      <c r="AF1" s="223"/>
      <c r="AH1" s="181">
        <v>181129</v>
      </c>
      <c r="AJ1" s="182" t="s">
        <v>461</v>
      </c>
      <c r="AK1" s="222"/>
      <c r="AL1" s="222"/>
      <c r="AM1" s="223"/>
      <c r="AP1" s="181">
        <v>181206</v>
      </c>
      <c r="AR1" s="182" t="s">
        <v>461</v>
      </c>
      <c r="AS1" s="222"/>
      <c r="AT1" s="222"/>
      <c r="AU1" s="223"/>
      <c r="AW1" s="181">
        <v>181213</v>
      </c>
      <c r="AY1" s="182" t="s">
        <v>541</v>
      </c>
      <c r="AZ1" s="222"/>
      <c r="BA1" s="222"/>
      <c r="BB1" s="223"/>
      <c r="BD1" s="224">
        <v>190103</v>
      </c>
      <c r="BF1" s="182" t="s">
        <v>461</v>
      </c>
      <c r="BG1" s="222"/>
      <c r="BH1" s="222"/>
      <c r="BI1" s="223"/>
      <c r="BK1" s="225">
        <v>190110</v>
      </c>
      <c r="BM1" s="182" t="s">
        <v>461</v>
      </c>
      <c r="BN1" s="222"/>
      <c r="BO1" s="222"/>
      <c r="BP1" s="223"/>
    </row>
    <row r="2" spans="1:68" s="180" customFormat="1" ht="15" x14ac:dyDescent="0.25">
      <c r="D2" s="226"/>
      <c r="E2" s="183" t="s">
        <v>542</v>
      </c>
      <c r="F2" s="185" t="s">
        <v>544</v>
      </c>
      <c r="G2" s="227"/>
      <c r="H2" s="223"/>
      <c r="I2" s="185"/>
      <c r="J2" s="228"/>
      <c r="L2" s="216"/>
      <c r="M2" s="185" t="s">
        <v>543</v>
      </c>
      <c r="N2" s="227"/>
      <c r="O2" s="223"/>
      <c r="P2" s="185"/>
      <c r="Q2" s="228"/>
      <c r="S2" s="216"/>
      <c r="T2" s="185" t="s">
        <v>543</v>
      </c>
      <c r="U2" s="227"/>
      <c r="V2" s="223"/>
      <c r="W2" s="185"/>
      <c r="X2" s="228"/>
      <c r="Z2" s="216"/>
      <c r="AA2" s="185" t="s">
        <v>544</v>
      </c>
      <c r="AB2" s="227"/>
      <c r="AC2" s="223"/>
      <c r="AD2" s="185"/>
      <c r="AE2" s="228"/>
      <c r="AF2" s="228"/>
      <c r="AH2" s="216"/>
      <c r="AI2" s="185" t="s">
        <v>544</v>
      </c>
      <c r="AJ2" s="227"/>
      <c r="AK2" s="223"/>
      <c r="AL2" s="185"/>
      <c r="AM2" s="228"/>
      <c r="AP2" s="216"/>
      <c r="AQ2" s="185" t="s">
        <v>543</v>
      </c>
      <c r="AR2" s="227"/>
      <c r="AS2" s="223"/>
      <c r="AT2" s="185"/>
      <c r="AU2" s="228"/>
      <c r="AW2" s="216"/>
      <c r="AX2" s="185" t="s">
        <v>543</v>
      </c>
      <c r="AY2" s="227"/>
      <c r="AZ2" s="223"/>
      <c r="BA2" s="185"/>
      <c r="BB2" s="228"/>
      <c r="BD2" s="229"/>
      <c r="BE2" s="185" t="s">
        <v>543</v>
      </c>
      <c r="BF2" s="227"/>
      <c r="BG2" s="223"/>
      <c r="BH2" s="185"/>
      <c r="BI2" s="228"/>
      <c r="BK2" s="230"/>
      <c r="BL2" s="185" t="s">
        <v>543</v>
      </c>
      <c r="BM2" s="227"/>
      <c r="BN2" s="223"/>
      <c r="BO2" s="185"/>
      <c r="BP2" s="228"/>
    </row>
    <row r="3" spans="1:68" s="180" customFormat="1" ht="15.75" thickBot="1" x14ac:dyDescent="0.3">
      <c r="E3" s="184" t="s">
        <v>464</v>
      </c>
      <c r="G3" s="222" t="s">
        <v>545</v>
      </c>
      <c r="H3" s="231"/>
      <c r="J3" s="228" t="s">
        <v>545</v>
      </c>
      <c r="L3" s="186" t="s">
        <v>471</v>
      </c>
      <c r="N3" s="222" t="s">
        <v>545</v>
      </c>
      <c r="O3" s="231"/>
      <c r="Q3" s="228" t="s">
        <v>545</v>
      </c>
      <c r="S3" s="187" t="s">
        <v>546</v>
      </c>
      <c r="U3" s="222" t="s">
        <v>545</v>
      </c>
      <c r="V3" s="231"/>
      <c r="X3" s="228" t="s">
        <v>547</v>
      </c>
      <c r="Z3" s="186" t="s">
        <v>548</v>
      </c>
      <c r="AB3" s="222" t="s">
        <v>547</v>
      </c>
      <c r="AC3" s="231"/>
      <c r="AE3" s="228" t="s">
        <v>545</v>
      </c>
      <c r="AF3" s="228"/>
      <c r="AH3" s="184" t="s">
        <v>480</v>
      </c>
      <c r="AJ3" s="222" t="s">
        <v>545</v>
      </c>
      <c r="AK3" s="231"/>
      <c r="AM3" s="228" t="s">
        <v>545</v>
      </c>
      <c r="AP3" s="186" t="s">
        <v>549</v>
      </c>
      <c r="AR3" s="222" t="s">
        <v>545</v>
      </c>
      <c r="AS3" s="231"/>
      <c r="AU3" s="228" t="s">
        <v>545</v>
      </c>
      <c r="AW3" s="184" t="s">
        <v>550</v>
      </c>
      <c r="AY3" s="222" t="s">
        <v>545</v>
      </c>
      <c r="AZ3" s="231"/>
      <c r="BB3" s="228" t="s">
        <v>545</v>
      </c>
      <c r="BD3" s="186" t="s">
        <v>551</v>
      </c>
      <c r="BF3" s="222" t="s">
        <v>545</v>
      </c>
      <c r="BG3" s="231"/>
      <c r="BI3" s="228" t="s">
        <v>547</v>
      </c>
      <c r="BK3" s="187" t="s">
        <v>535</v>
      </c>
      <c r="BM3" s="222" t="s">
        <v>547</v>
      </c>
      <c r="BN3" s="231"/>
      <c r="BP3" s="228" t="s">
        <v>547</v>
      </c>
    </row>
    <row r="4" spans="1:68" s="180" customFormat="1" x14ac:dyDescent="0.2">
      <c r="A4" s="188" t="s">
        <v>487</v>
      </c>
      <c r="B4" s="188" t="s">
        <v>488</v>
      </c>
      <c r="C4" s="189" t="s">
        <v>490</v>
      </c>
      <c r="D4" s="232" t="s">
        <v>552</v>
      </c>
      <c r="E4" s="233" t="s">
        <v>497</v>
      </c>
      <c r="F4" s="234" t="s">
        <v>553</v>
      </c>
      <c r="G4" s="235" t="s">
        <v>554</v>
      </c>
      <c r="H4" s="236" t="s">
        <v>555</v>
      </c>
      <c r="I4" s="234" t="s">
        <v>556</v>
      </c>
      <c r="J4" s="237" t="s">
        <v>176</v>
      </c>
      <c r="L4" s="233" t="s">
        <v>497</v>
      </c>
      <c r="M4" s="234" t="s">
        <v>553</v>
      </c>
      <c r="N4" s="235" t="s">
        <v>554</v>
      </c>
      <c r="O4" s="236" t="s">
        <v>499</v>
      </c>
      <c r="P4" s="234" t="s">
        <v>556</v>
      </c>
      <c r="Q4" s="237" t="s">
        <v>176</v>
      </c>
      <c r="S4" s="233" t="s">
        <v>497</v>
      </c>
      <c r="T4" s="234" t="s">
        <v>556</v>
      </c>
      <c r="U4" s="235" t="s">
        <v>554</v>
      </c>
      <c r="V4" s="236" t="s">
        <v>499</v>
      </c>
      <c r="W4" s="234" t="s">
        <v>553</v>
      </c>
      <c r="X4" s="237" t="s">
        <v>176</v>
      </c>
      <c r="Z4" s="233" t="s">
        <v>497</v>
      </c>
      <c r="AA4" s="234" t="s">
        <v>553</v>
      </c>
      <c r="AB4" s="235" t="s">
        <v>554</v>
      </c>
      <c r="AC4" s="236" t="s">
        <v>555</v>
      </c>
      <c r="AD4" s="234" t="s">
        <v>553</v>
      </c>
      <c r="AE4" s="237" t="s">
        <v>176</v>
      </c>
      <c r="AF4" s="238"/>
      <c r="AG4" s="180" t="s">
        <v>557</v>
      </c>
      <c r="AH4" s="233" t="s">
        <v>497</v>
      </c>
      <c r="AI4" s="234" t="s">
        <v>553</v>
      </c>
      <c r="AJ4" s="235" t="s">
        <v>554</v>
      </c>
      <c r="AK4" s="236" t="s">
        <v>499</v>
      </c>
      <c r="AL4" s="234" t="s">
        <v>553</v>
      </c>
      <c r="AM4" s="237" t="s">
        <v>176</v>
      </c>
      <c r="AP4" s="233" t="s">
        <v>497</v>
      </c>
      <c r="AQ4" s="234" t="s">
        <v>553</v>
      </c>
      <c r="AR4" s="235" t="s">
        <v>558</v>
      </c>
      <c r="AS4" s="236" t="s">
        <v>555</v>
      </c>
      <c r="AT4" s="234" t="s">
        <v>553</v>
      </c>
      <c r="AU4" s="237" t="s">
        <v>176</v>
      </c>
      <c r="AW4" s="233" t="s">
        <v>497</v>
      </c>
      <c r="AX4" s="234" t="s">
        <v>553</v>
      </c>
      <c r="AY4" s="235" t="s">
        <v>554</v>
      </c>
      <c r="AZ4" s="236" t="s">
        <v>499</v>
      </c>
      <c r="BA4" s="234" t="s">
        <v>556</v>
      </c>
      <c r="BB4" s="237" t="s">
        <v>176</v>
      </c>
      <c r="BD4" s="233" t="s">
        <v>559</v>
      </c>
      <c r="BE4" s="234" t="s">
        <v>553</v>
      </c>
      <c r="BF4" s="235" t="s">
        <v>554</v>
      </c>
      <c r="BG4" s="236" t="s">
        <v>499</v>
      </c>
      <c r="BH4" s="234" t="s">
        <v>556</v>
      </c>
      <c r="BI4" s="237" t="s">
        <v>176</v>
      </c>
      <c r="BK4" s="233" t="s">
        <v>497</v>
      </c>
      <c r="BL4" s="234" t="s">
        <v>553</v>
      </c>
      <c r="BM4" s="235" t="s">
        <v>558</v>
      </c>
      <c r="BN4" s="236" t="s">
        <v>555</v>
      </c>
      <c r="BO4" s="234" t="s">
        <v>556</v>
      </c>
      <c r="BP4" s="237" t="s">
        <v>176</v>
      </c>
    </row>
    <row r="5" spans="1:68" s="180" customFormat="1" ht="16.5" x14ac:dyDescent="0.2">
      <c r="A5" s="188" t="s">
        <v>560</v>
      </c>
      <c r="B5" s="188">
        <v>20180920</v>
      </c>
      <c r="C5" s="188" t="s">
        <v>514</v>
      </c>
      <c r="D5" s="232">
        <v>19</v>
      </c>
      <c r="E5" s="239">
        <v>1</v>
      </c>
      <c r="F5" s="240" t="s">
        <v>561</v>
      </c>
      <c r="G5" s="241">
        <v>0.94899999999999995</v>
      </c>
      <c r="H5" s="242">
        <v>1</v>
      </c>
      <c r="I5" s="240" t="s">
        <v>562</v>
      </c>
      <c r="J5" s="243">
        <v>1.1619999999999999</v>
      </c>
      <c r="L5" s="239">
        <v>1</v>
      </c>
      <c r="M5" s="240" t="s">
        <v>563</v>
      </c>
      <c r="N5" s="241">
        <v>1.0229999999999999</v>
      </c>
      <c r="O5" s="242">
        <v>1</v>
      </c>
      <c r="P5" s="240" t="s">
        <v>564</v>
      </c>
      <c r="Q5" s="243">
        <v>0.377</v>
      </c>
      <c r="S5" s="239">
        <v>1</v>
      </c>
      <c r="T5" s="240" t="s">
        <v>565</v>
      </c>
      <c r="U5" s="241">
        <v>1.028</v>
      </c>
      <c r="V5" s="242">
        <v>1</v>
      </c>
      <c r="W5" s="240" t="s">
        <v>566</v>
      </c>
      <c r="X5" s="243">
        <v>0.40600000000000003</v>
      </c>
      <c r="Z5" s="239">
        <v>1</v>
      </c>
      <c r="AA5" s="240" t="s">
        <v>561</v>
      </c>
      <c r="AB5" s="241">
        <v>0.94899999999999995</v>
      </c>
      <c r="AC5" s="242">
        <v>1</v>
      </c>
      <c r="AD5" s="240" t="s">
        <v>567</v>
      </c>
      <c r="AE5" s="243">
        <v>0.35599999999999998</v>
      </c>
      <c r="AF5" s="238"/>
      <c r="AG5" s="180">
        <v>27.2</v>
      </c>
      <c r="AH5" s="239">
        <v>1</v>
      </c>
      <c r="AI5" s="240" t="s">
        <v>568</v>
      </c>
      <c r="AJ5" s="241">
        <v>0.77400000000000002</v>
      </c>
      <c r="AK5" s="242">
        <v>1</v>
      </c>
      <c r="AL5" s="240" t="s">
        <v>569</v>
      </c>
      <c r="AM5" s="243">
        <v>0.28299999999999997</v>
      </c>
      <c r="AP5" s="239">
        <v>1</v>
      </c>
      <c r="AQ5" s="240" t="s">
        <v>561</v>
      </c>
      <c r="AR5" s="241">
        <v>0.94899999999999995</v>
      </c>
      <c r="AS5" s="242">
        <v>1</v>
      </c>
      <c r="AT5" s="240" t="s">
        <v>570</v>
      </c>
      <c r="AU5" s="243">
        <v>0.35399999999999998</v>
      </c>
      <c r="AW5" s="239">
        <v>1</v>
      </c>
      <c r="AX5" s="240" t="s">
        <v>571</v>
      </c>
      <c r="AY5" s="241">
        <v>1.425</v>
      </c>
      <c r="AZ5" s="242">
        <v>1</v>
      </c>
      <c r="BA5" s="240" t="s">
        <v>572</v>
      </c>
      <c r="BB5" s="243">
        <v>0.42</v>
      </c>
      <c r="BD5" s="239">
        <v>1</v>
      </c>
      <c r="BE5" s="240" t="s">
        <v>573</v>
      </c>
      <c r="BF5" s="241">
        <v>0.85099999999999998</v>
      </c>
      <c r="BG5" s="242">
        <v>1</v>
      </c>
      <c r="BH5" s="240" t="s">
        <v>574</v>
      </c>
      <c r="BI5" s="243">
        <v>0.59299999999999997</v>
      </c>
      <c r="BK5" s="239">
        <v>1</v>
      </c>
      <c r="BL5" s="240" t="s">
        <v>574</v>
      </c>
      <c r="BM5" s="241">
        <v>0.59299999999999997</v>
      </c>
      <c r="BN5" s="242">
        <v>1</v>
      </c>
      <c r="BO5" s="240" t="s">
        <v>575</v>
      </c>
      <c r="BP5" s="243">
        <v>0.54300000000000004</v>
      </c>
    </row>
    <row r="6" spans="1:68" s="180" customFormat="1" ht="16.5" x14ac:dyDescent="0.2">
      <c r="A6" s="188" t="s">
        <v>512</v>
      </c>
      <c r="B6" s="188">
        <v>20180822</v>
      </c>
      <c r="C6" s="207" t="s">
        <v>516</v>
      </c>
      <c r="D6" s="232">
        <v>20</v>
      </c>
      <c r="E6" s="239">
        <v>2</v>
      </c>
      <c r="F6" s="240" t="s">
        <v>576</v>
      </c>
      <c r="G6" s="241">
        <v>0.59</v>
      </c>
      <c r="H6" s="242">
        <v>2</v>
      </c>
      <c r="I6" s="240" t="s">
        <v>577</v>
      </c>
      <c r="J6" s="243">
        <v>0.73099999999999998</v>
      </c>
      <c r="L6" s="239">
        <v>2</v>
      </c>
      <c r="M6" s="240" t="s">
        <v>579</v>
      </c>
      <c r="N6" s="241">
        <v>0.96199999999999997</v>
      </c>
      <c r="O6" s="242">
        <v>2</v>
      </c>
      <c r="P6" s="240" t="s">
        <v>580</v>
      </c>
      <c r="Q6" s="243">
        <v>8.5999999999999993E-2</v>
      </c>
      <c r="S6" s="239">
        <v>2</v>
      </c>
      <c r="T6" s="240" t="s">
        <v>581</v>
      </c>
      <c r="U6" s="241">
        <v>1.103</v>
      </c>
      <c r="V6" s="242">
        <v>2</v>
      </c>
      <c r="W6" s="240" t="s">
        <v>567</v>
      </c>
      <c r="X6" s="243">
        <v>0.35599999999999998</v>
      </c>
      <c r="Z6" s="239">
        <v>2</v>
      </c>
      <c r="AA6" s="240" t="s">
        <v>568</v>
      </c>
      <c r="AB6" s="241">
        <v>0.77400000000000002</v>
      </c>
      <c r="AC6" s="242">
        <v>2</v>
      </c>
      <c r="AD6" s="240" t="s">
        <v>582</v>
      </c>
      <c r="AE6" s="243">
        <v>0.125</v>
      </c>
      <c r="AF6" s="238"/>
      <c r="AG6" s="180">
        <v>29.9</v>
      </c>
      <c r="AH6" s="239">
        <v>2</v>
      </c>
      <c r="AI6" s="240" t="s">
        <v>577</v>
      </c>
      <c r="AJ6" s="241">
        <v>0.73099999999999998</v>
      </c>
      <c r="AK6" s="242">
        <v>2</v>
      </c>
      <c r="AL6" s="240" t="s">
        <v>567</v>
      </c>
      <c r="AM6" s="243">
        <v>0.35599999999999998</v>
      </c>
      <c r="AP6" s="239">
        <v>2</v>
      </c>
      <c r="AQ6" s="240" t="s">
        <v>577</v>
      </c>
      <c r="AR6" s="241">
        <v>0.73099999999999998</v>
      </c>
      <c r="AS6" s="242">
        <v>2</v>
      </c>
      <c r="AT6" s="240" t="s">
        <v>583</v>
      </c>
      <c r="AU6" s="243">
        <v>0.157</v>
      </c>
      <c r="AW6" s="239">
        <v>2</v>
      </c>
      <c r="AX6" s="240" t="s">
        <v>561</v>
      </c>
      <c r="AY6" s="241">
        <v>0.94899999999999995</v>
      </c>
      <c r="AZ6" s="242">
        <v>2</v>
      </c>
      <c r="BA6" s="240" t="s">
        <v>584</v>
      </c>
      <c r="BB6" s="243">
        <v>0.377</v>
      </c>
      <c r="BD6" s="239">
        <v>2</v>
      </c>
      <c r="BE6" s="240" t="s">
        <v>568</v>
      </c>
      <c r="BF6" s="241">
        <v>0.77400000000000002</v>
      </c>
      <c r="BG6" s="242">
        <v>2</v>
      </c>
      <c r="BH6" s="240" t="s">
        <v>585</v>
      </c>
      <c r="BI6" s="243">
        <v>0.30599999999999999</v>
      </c>
      <c r="BK6" s="239">
        <v>2</v>
      </c>
      <c r="BL6" s="240" t="s">
        <v>577</v>
      </c>
      <c r="BM6" s="241">
        <v>0.73099999999999998</v>
      </c>
      <c r="BN6" s="242">
        <v>2</v>
      </c>
      <c r="BO6" s="240" t="s">
        <v>586</v>
      </c>
      <c r="BP6" s="243">
        <v>0.56599999999999995</v>
      </c>
    </row>
    <row r="7" spans="1:68" s="180" customFormat="1" ht="16.5" x14ac:dyDescent="0.2">
      <c r="A7" s="188" t="s">
        <v>512</v>
      </c>
      <c r="B7" s="188"/>
      <c r="C7" s="188" t="s">
        <v>587</v>
      </c>
      <c r="D7" s="232">
        <v>21</v>
      </c>
      <c r="E7" s="239">
        <v>3</v>
      </c>
      <c r="F7" s="240" t="s">
        <v>576</v>
      </c>
      <c r="G7" s="241">
        <v>0.59</v>
      </c>
      <c r="H7" s="242">
        <v>3</v>
      </c>
      <c r="I7" s="240" t="s">
        <v>581</v>
      </c>
      <c r="J7" s="243">
        <v>1.103</v>
      </c>
      <c r="L7" s="239">
        <v>3</v>
      </c>
      <c r="M7" s="240" t="s">
        <v>588</v>
      </c>
      <c r="N7" s="241">
        <v>0.437</v>
      </c>
      <c r="O7" s="242">
        <v>3</v>
      </c>
      <c r="P7" s="240" t="s">
        <v>585</v>
      </c>
      <c r="Q7" s="243">
        <v>0.30599999999999999</v>
      </c>
      <c r="S7" s="239">
        <v>3</v>
      </c>
      <c r="T7" s="240" t="s">
        <v>561</v>
      </c>
      <c r="U7" s="241">
        <v>0.94899999999999995</v>
      </c>
      <c r="V7" s="242">
        <v>3</v>
      </c>
      <c r="W7" s="240" t="s">
        <v>589</v>
      </c>
      <c r="X7" s="243">
        <v>0.30599999999999999</v>
      </c>
      <c r="Z7" s="239">
        <v>3</v>
      </c>
      <c r="AA7" s="240" t="s">
        <v>590</v>
      </c>
      <c r="AB7" s="241">
        <v>1.0149999999999999</v>
      </c>
      <c r="AC7" s="242">
        <v>3</v>
      </c>
      <c r="AD7" s="240" t="s">
        <v>582</v>
      </c>
      <c r="AE7" s="243">
        <v>0.125</v>
      </c>
      <c r="AF7" s="238"/>
      <c r="AG7" s="180">
        <v>30.9</v>
      </c>
      <c r="AH7" s="239">
        <v>3</v>
      </c>
      <c r="AI7" s="240" t="s">
        <v>591</v>
      </c>
      <c r="AJ7" s="241">
        <v>0.437</v>
      </c>
      <c r="AK7" s="242">
        <v>3</v>
      </c>
      <c r="AL7" s="240" t="s">
        <v>589</v>
      </c>
      <c r="AM7" s="243">
        <v>0.30599999999999999</v>
      </c>
      <c r="AP7" s="239">
        <v>3</v>
      </c>
      <c r="AQ7" s="240" t="s">
        <v>561</v>
      </c>
      <c r="AR7" s="241">
        <v>0.94899999999999995</v>
      </c>
      <c r="AS7" s="242">
        <v>3</v>
      </c>
      <c r="AT7" s="240" t="s">
        <v>569</v>
      </c>
      <c r="AU7" s="243">
        <v>0.28299999999999997</v>
      </c>
      <c r="AW7" s="239">
        <v>3</v>
      </c>
      <c r="AX7" s="240" t="s">
        <v>592</v>
      </c>
      <c r="AY7" s="241">
        <v>0.84299999999999997</v>
      </c>
      <c r="AZ7" s="242">
        <v>3</v>
      </c>
      <c r="BA7" s="240" t="s">
        <v>569</v>
      </c>
      <c r="BB7" s="243">
        <v>0.28299999999999997</v>
      </c>
      <c r="BD7" s="239">
        <v>3</v>
      </c>
      <c r="BE7" s="240" t="s">
        <v>563</v>
      </c>
      <c r="BF7" s="241">
        <v>1.0229999999999999</v>
      </c>
      <c r="BG7" s="242">
        <v>3</v>
      </c>
      <c r="BH7" s="240" t="s">
        <v>593</v>
      </c>
      <c r="BI7" s="243">
        <v>0.499</v>
      </c>
      <c r="BK7" s="239">
        <v>3</v>
      </c>
      <c r="BL7" s="240" t="s">
        <v>594</v>
      </c>
      <c r="BM7" s="241">
        <v>0.85099999999999998</v>
      </c>
      <c r="BN7" s="242">
        <v>3</v>
      </c>
      <c r="BO7" s="240" t="s">
        <v>588</v>
      </c>
      <c r="BP7" s="243">
        <v>0.437</v>
      </c>
    </row>
    <row r="8" spans="1:68" s="180" customFormat="1" ht="16.5" x14ac:dyDescent="0.2">
      <c r="A8" s="188" t="s">
        <v>512</v>
      </c>
      <c r="B8" s="188"/>
      <c r="C8" s="207" t="s">
        <v>516</v>
      </c>
      <c r="D8" s="232">
        <v>23</v>
      </c>
      <c r="E8" s="239">
        <v>4</v>
      </c>
      <c r="F8" s="240" t="s">
        <v>596</v>
      </c>
      <c r="G8" s="241">
        <v>0.78100000000000003</v>
      </c>
      <c r="H8" s="242">
        <v>4</v>
      </c>
      <c r="I8" s="240" t="s">
        <v>597</v>
      </c>
      <c r="J8" s="243">
        <v>0.54300000000000004</v>
      </c>
      <c r="L8" s="239">
        <v>4</v>
      </c>
      <c r="M8" s="240" t="s">
        <v>574</v>
      </c>
      <c r="N8" s="241">
        <v>0.59299999999999997</v>
      </c>
      <c r="O8" s="242">
        <v>4</v>
      </c>
      <c r="P8" s="240" t="s">
        <v>582</v>
      </c>
      <c r="Q8" s="243">
        <v>0.125</v>
      </c>
      <c r="S8" s="239">
        <v>4</v>
      </c>
      <c r="T8" s="240" t="s">
        <v>576</v>
      </c>
      <c r="U8" s="241">
        <v>0.84299999999999997</v>
      </c>
      <c r="V8" s="242">
        <v>4</v>
      </c>
      <c r="W8" s="240" t="s">
        <v>598</v>
      </c>
      <c r="X8" s="243">
        <v>0.17799999999999999</v>
      </c>
      <c r="Z8" s="239">
        <v>4</v>
      </c>
      <c r="AA8" s="240" t="s">
        <v>563</v>
      </c>
      <c r="AB8" s="241">
        <v>1.0229999999999999</v>
      </c>
      <c r="AC8" s="242">
        <v>4</v>
      </c>
      <c r="AD8" s="240" t="s">
        <v>570</v>
      </c>
      <c r="AE8" s="243">
        <v>0.35399999999999998</v>
      </c>
      <c r="AF8" s="238"/>
      <c r="AG8" s="180">
        <v>28.2</v>
      </c>
      <c r="AH8" s="239">
        <v>4</v>
      </c>
      <c r="AI8" s="240" t="s">
        <v>599</v>
      </c>
      <c r="AJ8" s="241">
        <v>0.83299999999999996</v>
      </c>
      <c r="AK8" s="242">
        <v>4</v>
      </c>
      <c r="AL8" s="240" t="s">
        <v>600</v>
      </c>
      <c r="AM8" s="243">
        <v>0.157</v>
      </c>
      <c r="AP8" s="239">
        <v>4</v>
      </c>
      <c r="AQ8" s="240" t="s">
        <v>601</v>
      </c>
      <c r="AR8" s="241">
        <v>1.0229999999999999</v>
      </c>
      <c r="AS8" s="242">
        <v>4</v>
      </c>
      <c r="AT8" s="240" t="s">
        <v>566</v>
      </c>
      <c r="AU8" s="243">
        <v>0.40600000000000003</v>
      </c>
      <c r="AW8" s="239">
        <v>4</v>
      </c>
      <c r="AX8" s="240" t="s">
        <v>602</v>
      </c>
      <c r="AY8" s="241">
        <v>0.83099999999999996</v>
      </c>
      <c r="AZ8" s="242">
        <v>4</v>
      </c>
      <c r="BA8" s="240" t="s">
        <v>603</v>
      </c>
      <c r="BB8" s="243">
        <v>0.26600000000000001</v>
      </c>
      <c r="BD8" s="239">
        <v>4</v>
      </c>
      <c r="BE8" s="240" t="s">
        <v>581</v>
      </c>
      <c r="BF8" s="241">
        <v>1.103</v>
      </c>
      <c r="BG8" s="242">
        <v>4</v>
      </c>
      <c r="BH8" s="240" t="s">
        <v>604</v>
      </c>
      <c r="BI8" s="243">
        <v>0.77400000000000002</v>
      </c>
      <c r="BK8" s="239">
        <v>4</v>
      </c>
      <c r="BL8" s="240" t="s">
        <v>581</v>
      </c>
      <c r="BM8" s="241">
        <v>1.103</v>
      </c>
      <c r="BN8" s="242">
        <v>4</v>
      </c>
      <c r="BO8" s="240" t="s">
        <v>577</v>
      </c>
      <c r="BP8" s="243">
        <v>0.73099999999999998</v>
      </c>
    </row>
    <row r="9" spans="1:68" s="180" customFormat="1" ht="16.5" x14ac:dyDescent="0.2">
      <c r="A9" s="188" t="s">
        <v>512</v>
      </c>
      <c r="B9" s="188">
        <v>20180920</v>
      </c>
      <c r="C9" s="207" t="s">
        <v>516</v>
      </c>
      <c r="D9" s="232">
        <v>24</v>
      </c>
      <c r="E9" s="239">
        <v>5</v>
      </c>
      <c r="F9" s="240" t="s">
        <v>605</v>
      </c>
      <c r="G9" s="241">
        <v>0.94899999999999995</v>
      </c>
      <c r="H9" s="242">
        <v>5</v>
      </c>
      <c r="I9" s="240" t="s">
        <v>561</v>
      </c>
      <c r="J9" s="243">
        <v>0.94899999999999995</v>
      </c>
      <c r="L9" s="239">
        <v>5</v>
      </c>
      <c r="M9" s="240" t="s">
        <v>606</v>
      </c>
      <c r="N9" s="241">
        <v>0.84299999999999997</v>
      </c>
      <c r="O9" s="242">
        <v>5</v>
      </c>
      <c r="P9" s="240" t="s">
        <v>569</v>
      </c>
      <c r="Q9" s="243">
        <v>0.28299999999999997</v>
      </c>
      <c r="S9" s="239">
        <v>5</v>
      </c>
      <c r="T9" s="240" t="s">
        <v>571</v>
      </c>
      <c r="U9" s="241">
        <v>1.425</v>
      </c>
      <c r="V9" s="242">
        <v>5</v>
      </c>
      <c r="W9" s="240" t="s">
        <v>603</v>
      </c>
      <c r="X9" s="243">
        <v>0.26600000000000001</v>
      </c>
      <c r="Z9" s="239">
        <v>5</v>
      </c>
      <c r="AA9" s="240" t="s">
        <v>563</v>
      </c>
      <c r="AB9" s="241">
        <v>1.0229999999999999</v>
      </c>
      <c r="AC9" s="242">
        <v>5</v>
      </c>
      <c r="AD9" s="240" t="s">
        <v>607</v>
      </c>
      <c r="AE9" s="243">
        <v>0.22500000000000001</v>
      </c>
      <c r="AF9" s="238"/>
      <c r="AG9" s="180">
        <v>28.1</v>
      </c>
      <c r="AH9" s="239">
        <v>5</v>
      </c>
      <c r="AI9" s="240" t="s">
        <v>588</v>
      </c>
      <c r="AJ9" s="241">
        <v>0.437</v>
      </c>
      <c r="AK9" s="242">
        <v>5</v>
      </c>
      <c r="AL9" s="240" t="s">
        <v>566</v>
      </c>
      <c r="AM9" s="243">
        <v>0.40600000000000003</v>
      </c>
      <c r="AP9" s="239">
        <v>5</v>
      </c>
      <c r="AQ9" s="240" t="s">
        <v>608</v>
      </c>
      <c r="AR9" s="241">
        <v>1.103</v>
      </c>
      <c r="AS9" s="242">
        <v>5</v>
      </c>
      <c r="AT9" s="240" t="s">
        <v>575</v>
      </c>
      <c r="AU9" s="243">
        <v>0.54300000000000004</v>
      </c>
      <c r="AW9" s="239">
        <v>5</v>
      </c>
      <c r="AX9" s="240" t="s">
        <v>602</v>
      </c>
      <c r="AY9" s="241">
        <v>0.83099999999999996</v>
      </c>
      <c r="AZ9" s="242">
        <v>5</v>
      </c>
      <c r="BA9" s="240" t="s">
        <v>572</v>
      </c>
      <c r="BB9" s="243">
        <v>0.42</v>
      </c>
      <c r="BD9" s="239">
        <v>5</v>
      </c>
      <c r="BE9" s="240" t="s">
        <v>581</v>
      </c>
      <c r="BF9" s="241">
        <v>1.103</v>
      </c>
      <c r="BG9" s="242">
        <v>5</v>
      </c>
      <c r="BH9" s="240" t="s">
        <v>591</v>
      </c>
      <c r="BI9" s="243">
        <v>0.437</v>
      </c>
      <c r="BK9" s="239">
        <v>5</v>
      </c>
      <c r="BL9" s="240" t="s">
        <v>563</v>
      </c>
      <c r="BM9" s="241">
        <v>1.0229999999999999</v>
      </c>
      <c r="BN9" s="242">
        <v>5</v>
      </c>
      <c r="BO9" s="240" t="s">
        <v>609</v>
      </c>
      <c r="BP9" s="243">
        <v>0.42</v>
      </c>
    </row>
    <row r="10" spans="1:68" s="180" customFormat="1" ht="16.5" x14ac:dyDescent="0.2">
      <c r="A10" s="188" t="s">
        <v>560</v>
      </c>
      <c r="B10" s="188">
        <v>20180822</v>
      </c>
      <c r="C10" s="188" t="s">
        <v>587</v>
      </c>
      <c r="D10" s="232">
        <v>25</v>
      </c>
      <c r="E10" s="239">
        <v>6</v>
      </c>
      <c r="F10" s="240" t="s">
        <v>590</v>
      </c>
      <c r="G10" s="241">
        <v>1.0149999999999999</v>
      </c>
      <c r="H10" s="242">
        <v>6</v>
      </c>
      <c r="I10" s="240" t="s">
        <v>577</v>
      </c>
      <c r="J10" s="243">
        <v>0.73099999999999998</v>
      </c>
      <c r="L10" s="239">
        <v>6</v>
      </c>
      <c r="M10" s="240" t="s">
        <v>568</v>
      </c>
      <c r="N10" s="241">
        <v>0.77400000000000002</v>
      </c>
      <c r="O10" s="242">
        <v>6</v>
      </c>
      <c r="P10" s="240" t="s">
        <v>598</v>
      </c>
      <c r="Q10" s="243">
        <v>0.17799999999999999</v>
      </c>
      <c r="S10" s="239">
        <v>6</v>
      </c>
      <c r="T10" s="240" t="s">
        <v>610</v>
      </c>
      <c r="U10" s="241">
        <v>0.83099999999999996</v>
      </c>
      <c r="V10" s="242">
        <v>6</v>
      </c>
      <c r="W10" s="240" t="s">
        <v>585</v>
      </c>
      <c r="X10" s="243">
        <v>0.30599999999999999</v>
      </c>
      <c r="Z10" s="239">
        <v>6</v>
      </c>
      <c r="AA10" s="240" t="s">
        <v>561</v>
      </c>
      <c r="AB10" s="241">
        <v>0.94899999999999995</v>
      </c>
      <c r="AC10" s="242">
        <v>6</v>
      </c>
      <c r="AD10" s="240" t="s">
        <v>566</v>
      </c>
      <c r="AE10" s="243">
        <v>0.40600000000000003</v>
      </c>
      <c r="AF10" s="238"/>
      <c r="AG10" s="180">
        <v>30.3</v>
      </c>
      <c r="AH10" s="239">
        <v>6</v>
      </c>
      <c r="AI10" s="240" t="s">
        <v>581</v>
      </c>
      <c r="AJ10" s="241">
        <v>1.103</v>
      </c>
      <c r="AK10" s="242">
        <v>6</v>
      </c>
      <c r="AL10" s="240" t="s">
        <v>611</v>
      </c>
      <c r="AM10" s="243">
        <v>0.51800000000000002</v>
      </c>
      <c r="AP10" s="239">
        <v>6</v>
      </c>
      <c r="AQ10" s="240" t="s">
        <v>596</v>
      </c>
      <c r="AR10" s="241">
        <v>0.78100000000000003</v>
      </c>
      <c r="AS10" s="242">
        <v>6</v>
      </c>
      <c r="AT10" s="240" t="s">
        <v>567</v>
      </c>
      <c r="AU10" s="243">
        <v>0.35599999999999998</v>
      </c>
      <c r="AW10" s="239">
        <v>6</v>
      </c>
      <c r="AX10" s="240" t="s">
        <v>565</v>
      </c>
      <c r="AY10" s="241">
        <v>1.028</v>
      </c>
      <c r="AZ10" s="242">
        <v>6</v>
      </c>
      <c r="BA10" s="240" t="s">
        <v>588</v>
      </c>
      <c r="BB10" s="243">
        <v>0.437</v>
      </c>
      <c r="BD10" s="239">
        <v>6</v>
      </c>
      <c r="BE10" s="240" t="s">
        <v>601</v>
      </c>
      <c r="BF10" s="241">
        <v>1.0229999999999999</v>
      </c>
      <c r="BG10" s="242">
        <v>6</v>
      </c>
      <c r="BH10" s="240" t="s">
        <v>564</v>
      </c>
      <c r="BI10" s="243">
        <v>0.377</v>
      </c>
      <c r="BK10" s="239">
        <v>6</v>
      </c>
      <c r="BL10" s="240" t="s">
        <v>612</v>
      </c>
      <c r="BM10" s="241">
        <v>1.028</v>
      </c>
      <c r="BN10" s="242">
        <v>6</v>
      </c>
      <c r="BO10" s="240" t="s">
        <v>608</v>
      </c>
      <c r="BP10" s="243">
        <v>1.103</v>
      </c>
    </row>
    <row r="11" spans="1:68" s="180" customFormat="1" ht="16.5" x14ac:dyDescent="0.2">
      <c r="A11" s="188" t="s">
        <v>520</v>
      </c>
      <c r="B11" s="188">
        <v>20180828</v>
      </c>
      <c r="C11" s="188" t="s">
        <v>514</v>
      </c>
      <c r="D11" s="232">
        <v>32</v>
      </c>
      <c r="E11" s="239">
        <v>7</v>
      </c>
      <c r="F11" s="240" t="s">
        <v>568</v>
      </c>
      <c r="G11" s="241">
        <v>0.77400000000000002</v>
      </c>
      <c r="H11" s="242">
        <v>7</v>
      </c>
      <c r="I11" s="240" t="s">
        <v>577</v>
      </c>
      <c r="J11" s="243">
        <v>0.73099999999999998</v>
      </c>
      <c r="L11" s="239">
        <v>7</v>
      </c>
      <c r="M11" s="240" t="s">
        <v>581</v>
      </c>
      <c r="N11" s="241">
        <v>1.103</v>
      </c>
      <c r="O11" s="242">
        <v>7</v>
      </c>
      <c r="P11" s="240" t="s">
        <v>609</v>
      </c>
      <c r="Q11" s="243">
        <v>0.42</v>
      </c>
      <c r="S11" s="239">
        <v>7</v>
      </c>
      <c r="T11" s="240" t="s">
        <v>573</v>
      </c>
      <c r="U11" s="241">
        <v>0.85099999999999998</v>
      </c>
      <c r="V11" s="242">
        <v>7</v>
      </c>
      <c r="W11" s="240" t="s">
        <v>613</v>
      </c>
      <c r="X11" s="243">
        <v>0.22500000000000001</v>
      </c>
      <c r="Z11" s="239">
        <v>7</v>
      </c>
      <c r="AA11" s="240" t="s">
        <v>605</v>
      </c>
      <c r="AB11" s="241">
        <v>0.94899999999999995</v>
      </c>
      <c r="AC11" s="242">
        <v>7</v>
      </c>
      <c r="AD11" s="240" t="s">
        <v>569</v>
      </c>
      <c r="AE11" s="243">
        <v>0.28299999999999997</v>
      </c>
      <c r="AF11" s="238"/>
      <c r="AG11" s="180">
        <v>27.8</v>
      </c>
      <c r="AH11" s="239">
        <v>7</v>
      </c>
      <c r="AI11" s="240" t="s">
        <v>575</v>
      </c>
      <c r="AJ11" s="241">
        <v>0.54300000000000004</v>
      </c>
      <c r="AK11" s="242">
        <v>7</v>
      </c>
      <c r="AL11" s="240" t="s">
        <v>609</v>
      </c>
      <c r="AM11" s="243">
        <v>0.42</v>
      </c>
      <c r="AP11" s="239">
        <v>7</v>
      </c>
      <c r="AQ11" s="240" t="s">
        <v>563</v>
      </c>
      <c r="AR11" s="241">
        <v>1.0229999999999999</v>
      </c>
      <c r="AS11" s="242">
        <v>7</v>
      </c>
      <c r="AT11" s="240" t="s">
        <v>588</v>
      </c>
      <c r="AU11" s="243">
        <v>0.437</v>
      </c>
      <c r="AW11" s="239">
        <v>7</v>
      </c>
      <c r="AX11" s="240" t="s">
        <v>602</v>
      </c>
      <c r="AY11" s="241">
        <v>0.83099999999999996</v>
      </c>
      <c r="AZ11" s="242">
        <v>7</v>
      </c>
      <c r="BA11" s="240" t="s">
        <v>584</v>
      </c>
      <c r="BB11" s="243">
        <v>0.377</v>
      </c>
      <c r="BD11" s="239">
        <v>7</v>
      </c>
      <c r="BE11" s="240" t="s">
        <v>614</v>
      </c>
      <c r="BF11" s="241">
        <v>1.0149999999999999</v>
      </c>
      <c r="BG11" s="242">
        <v>7</v>
      </c>
      <c r="BH11" s="240" t="s">
        <v>591</v>
      </c>
      <c r="BI11" s="243">
        <v>0.437</v>
      </c>
      <c r="BK11" s="239">
        <v>7</v>
      </c>
      <c r="BL11" s="240" t="s">
        <v>561</v>
      </c>
      <c r="BM11" s="241">
        <v>0.94899999999999995</v>
      </c>
      <c r="BN11" s="242">
        <v>7</v>
      </c>
      <c r="BO11" s="240" t="s">
        <v>563</v>
      </c>
      <c r="BP11" s="243">
        <v>1.0229999999999999</v>
      </c>
    </row>
    <row r="12" spans="1:68" s="180" customFormat="1" ht="16.5" x14ac:dyDescent="0.2">
      <c r="A12" s="188" t="s">
        <v>520</v>
      </c>
      <c r="B12" s="188"/>
      <c r="C12" s="207" t="s">
        <v>516</v>
      </c>
      <c r="D12" s="232">
        <v>33</v>
      </c>
      <c r="E12" s="239">
        <v>8</v>
      </c>
      <c r="F12" s="244" t="s">
        <v>562</v>
      </c>
      <c r="G12" s="241">
        <v>1.1619999999999999</v>
      </c>
      <c r="H12" s="242">
        <v>8</v>
      </c>
      <c r="I12" s="244" t="s">
        <v>615</v>
      </c>
      <c r="J12" s="243">
        <v>0.59299999999999997</v>
      </c>
      <c r="L12" s="239">
        <v>8</v>
      </c>
      <c r="M12" s="244" t="s">
        <v>594</v>
      </c>
      <c r="N12" s="241">
        <v>0.85099999999999998</v>
      </c>
      <c r="O12" s="242">
        <v>8</v>
      </c>
      <c r="P12" s="244" t="s">
        <v>598</v>
      </c>
      <c r="Q12" s="243">
        <v>0.17799999999999999</v>
      </c>
      <c r="S12" s="239">
        <v>8</v>
      </c>
      <c r="T12" s="244" t="s">
        <v>581</v>
      </c>
      <c r="U12" s="241">
        <v>1.103</v>
      </c>
      <c r="V12" s="242">
        <v>8</v>
      </c>
      <c r="W12" s="244" t="s">
        <v>616</v>
      </c>
      <c r="X12" s="243">
        <v>0.35399999999999998</v>
      </c>
      <c r="Z12" s="239">
        <v>8</v>
      </c>
      <c r="AA12" s="244" t="s">
        <v>604</v>
      </c>
      <c r="AB12" s="241">
        <v>0.77400000000000002</v>
      </c>
      <c r="AC12" s="242">
        <v>8</v>
      </c>
      <c r="AD12" s="244" t="s">
        <v>617</v>
      </c>
      <c r="AE12" s="243">
        <v>0.221</v>
      </c>
      <c r="AF12" s="238"/>
      <c r="AG12" s="180">
        <v>27.2</v>
      </c>
      <c r="AH12" s="239">
        <v>8</v>
      </c>
      <c r="AI12" s="244" t="s">
        <v>608</v>
      </c>
      <c r="AJ12" s="241">
        <v>1.103</v>
      </c>
      <c r="AK12" s="242">
        <v>8</v>
      </c>
      <c r="AL12" s="244" t="s">
        <v>616</v>
      </c>
      <c r="AM12" s="243">
        <v>0.35399999999999998</v>
      </c>
      <c r="AP12" s="239">
        <v>8</v>
      </c>
      <c r="AQ12" s="244" t="s">
        <v>618</v>
      </c>
      <c r="AR12" s="241">
        <v>0.59</v>
      </c>
      <c r="AS12" s="242">
        <v>8</v>
      </c>
      <c r="AT12" s="244" t="s">
        <v>619</v>
      </c>
      <c r="AU12" s="243">
        <v>0.35599999999999998</v>
      </c>
      <c r="AW12" s="239">
        <v>8</v>
      </c>
      <c r="AX12" s="244" t="s">
        <v>581</v>
      </c>
      <c r="AY12" s="241">
        <v>1.103</v>
      </c>
      <c r="AZ12" s="242">
        <v>8</v>
      </c>
      <c r="BA12" s="244" t="s">
        <v>585</v>
      </c>
      <c r="BB12" s="243">
        <v>0.30599999999999999</v>
      </c>
      <c r="BD12" s="239">
        <v>8</v>
      </c>
      <c r="BE12" s="244" t="s">
        <v>594</v>
      </c>
      <c r="BF12" s="241">
        <v>0.85099999999999998</v>
      </c>
      <c r="BG12" s="242">
        <v>8</v>
      </c>
      <c r="BH12" s="244" t="s">
        <v>599</v>
      </c>
      <c r="BI12" s="243">
        <v>0.83299999999999996</v>
      </c>
      <c r="BK12" s="239">
        <v>8</v>
      </c>
      <c r="BL12" s="244" t="s">
        <v>597</v>
      </c>
      <c r="BM12" s="241">
        <v>0.54300000000000004</v>
      </c>
      <c r="BN12" s="242">
        <v>8</v>
      </c>
      <c r="BO12" s="244" t="s">
        <v>593</v>
      </c>
      <c r="BP12" s="243">
        <v>0.499</v>
      </c>
    </row>
    <row r="13" spans="1:68" s="180" customFormat="1" ht="16.5" x14ac:dyDescent="0.2">
      <c r="A13" s="188" t="s">
        <v>520</v>
      </c>
      <c r="B13" s="188"/>
      <c r="C13" s="188" t="s">
        <v>514</v>
      </c>
      <c r="D13" s="232">
        <v>34</v>
      </c>
      <c r="E13" s="239">
        <v>9</v>
      </c>
      <c r="F13" s="240" t="s">
        <v>602</v>
      </c>
      <c r="G13" s="241">
        <v>0.83099999999999996</v>
      </c>
      <c r="H13" s="242">
        <v>9</v>
      </c>
      <c r="I13" s="240" t="s">
        <v>576</v>
      </c>
      <c r="J13" s="243">
        <v>0.59</v>
      </c>
      <c r="L13" s="239">
        <v>9</v>
      </c>
      <c r="M13" s="240" t="s">
        <v>614</v>
      </c>
      <c r="N13" s="241">
        <v>1.0149999999999999</v>
      </c>
      <c r="O13" s="242">
        <v>9</v>
      </c>
      <c r="P13" s="240" t="s">
        <v>583</v>
      </c>
      <c r="Q13" s="243">
        <v>0.157</v>
      </c>
      <c r="S13" s="239">
        <v>9</v>
      </c>
      <c r="T13" s="240" t="s">
        <v>568</v>
      </c>
      <c r="U13" s="241">
        <v>0.77400000000000002</v>
      </c>
      <c r="V13" s="242">
        <v>9</v>
      </c>
      <c r="W13" s="240" t="s">
        <v>620</v>
      </c>
      <c r="X13" s="243">
        <v>0.221</v>
      </c>
      <c r="Z13" s="239">
        <v>9</v>
      </c>
      <c r="AA13" s="240" t="s">
        <v>615</v>
      </c>
      <c r="AB13" s="241">
        <v>0.59299999999999997</v>
      </c>
      <c r="AC13" s="242">
        <v>9</v>
      </c>
      <c r="AD13" s="240" t="s">
        <v>621</v>
      </c>
      <c r="AE13" s="243">
        <v>0.17799999999999999</v>
      </c>
      <c r="AF13" s="238"/>
      <c r="AG13" s="180">
        <v>28.9</v>
      </c>
      <c r="AH13" s="239">
        <v>9</v>
      </c>
      <c r="AI13" s="240" t="s">
        <v>576</v>
      </c>
      <c r="AJ13" s="241">
        <v>0.59</v>
      </c>
      <c r="AK13" s="242">
        <v>9</v>
      </c>
      <c r="AL13" s="240" t="s">
        <v>569</v>
      </c>
      <c r="AM13" s="243">
        <v>0.28299999999999997</v>
      </c>
      <c r="AP13" s="239">
        <v>9</v>
      </c>
      <c r="AQ13" s="240" t="s">
        <v>622</v>
      </c>
      <c r="AR13" s="241">
        <v>0.73099999999999998</v>
      </c>
      <c r="AS13" s="242">
        <v>9</v>
      </c>
      <c r="AT13" s="240" t="s">
        <v>566</v>
      </c>
      <c r="AU13" s="243">
        <v>0.40600000000000003</v>
      </c>
      <c r="AW13" s="239">
        <v>9</v>
      </c>
      <c r="AX13" s="240" t="s">
        <v>602</v>
      </c>
      <c r="AY13" s="241">
        <v>0.83099999999999996</v>
      </c>
      <c r="AZ13" s="242">
        <v>9</v>
      </c>
      <c r="BA13" s="240" t="s">
        <v>604</v>
      </c>
      <c r="BB13" s="243">
        <v>0.77400000000000002</v>
      </c>
      <c r="BD13" s="239">
        <v>9</v>
      </c>
      <c r="BE13" s="240" t="s">
        <v>602</v>
      </c>
      <c r="BF13" s="241">
        <v>0.83099999999999996</v>
      </c>
      <c r="BG13" s="242">
        <v>9</v>
      </c>
      <c r="BH13" s="240" t="s">
        <v>615</v>
      </c>
      <c r="BI13" s="243">
        <v>0.59299999999999997</v>
      </c>
      <c r="BK13" s="239">
        <v>9</v>
      </c>
      <c r="BL13" s="240" t="s">
        <v>561</v>
      </c>
      <c r="BM13" s="241">
        <v>0.94899999999999995</v>
      </c>
      <c r="BN13" s="242">
        <v>9</v>
      </c>
      <c r="BO13" s="240" t="s">
        <v>575</v>
      </c>
      <c r="BP13" s="243">
        <v>0.54300000000000004</v>
      </c>
    </row>
    <row r="14" spans="1:68" s="180" customFormat="1" ht="16.5" x14ac:dyDescent="0.2">
      <c r="A14" s="188" t="s">
        <v>520</v>
      </c>
      <c r="B14" s="188">
        <v>20180828</v>
      </c>
      <c r="C14" s="207" t="s">
        <v>516</v>
      </c>
      <c r="D14" s="232">
        <v>35</v>
      </c>
      <c r="E14" s="239">
        <v>10</v>
      </c>
      <c r="F14" s="240" t="s">
        <v>618</v>
      </c>
      <c r="G14" s="241">
        <v>0.59</v>
      </c>
      <c r="H14" s="242">
        <v>10</v>
      </c>
      <c r="I14" s="240" t="s">
        <v>576</v>
      </c>
      <c r="J14" s="243">
        <v>0.59</v>
      </c>
      <c r="L14" s="239">
        <v>10</v>
      </c>
      <c r="M14" s="240" t="s">
        <v>601</v>
      </c>
      <c r="N14" s="241">
        <v>1.0229999999999999</v>
      </c>
      <c r="O14" s="242">
        <v>10</v>
      </c>
      <c r="P14" s="240" t="s">
        <v>623</v>
      </c>
      <c r="Q14" s="243">
        <v>0.251</v>
      </c>
      <c r="S14" s="239">
        <v>10</v>
      </c>
      <c r="T14" s="240" t="s">
        <v>561</v>
      </c>
      <c r="U14" s="241">
        <v>0.94899999999999995</v>
      </c>
      <c r="V14" s="242">
        <v>10</v>
      </c>
      <c r="W14" s="240" t="s">
        <v>569</v>
      </c>
      <c r="X14" s="243">
        <v>0.28299999999999997</v>
      </c>
      <c r="Z14" s="239">
        <v>10</v>
      </c>
      <c r="AA14" s="240" t="s">
        <v>562</v>
      </c>
      <c r="AB14" s="241">
        <v>1.1619999999999999</v>
      </c>
      <c r="AC14" s="242">
        <v>10</v>
      </c>
      <c r="AD14" s="240" t="s">
        <v>624</v>
      </c>
      <c r="AE14" s="243">
        <v>0.28299999999999997</v>
      </c>
      <c r="AF14" s="238"/>
      <c r="AG14" s="180">
        <v>27.1</v>
      </c>
      <c r="AH14" s="239">
        <v>10</v>
      </c>
      <c r="AI14" s="240" t="s">
        <v>562</v>
      </c>
      <c r="AJ14" s="241">
        <v>1.1619999999999999</v>
      </c>
      <c r="AK14" s="242">
        <v>10</v>
      </c>
      <c r="AL14" s="240" t="s">
        <v>569</v>
      </c>
      <c r="AM14" s="243">
        <v>0.28299999999999997</v>
      </c>
      <c r="AP14" s="239">
        <v>10</v>
      </c>
      <c r="AQ14" s="240" t="s">
        <v>606</v>
      </c>
      <c r="AR14" s="241">
        <v>0.84299999999999997</v>
      </c>
      <c r="AS14" s="242">
        <v>10</v>
      </c>
      <c r="AT14" s="240" t="s">
        <v>588</v>
      </c>
      <c r="AU14" s="243">
        <v>0.437</v>
      </c>
      <c r="AW14" s="239">
        <v>10</v>
      </c>
      <c r="AX14" s="240" t="s">
        <v>565</v>
      </c>
      <c r="AY14" s="241">
        <v>1.028</v>
      </c>
      <c r="AZ14" s="242">
        <v>10</v>
      </c>
      <c r="BA14" s="240" t="s">
        <v>593</v>
      </c>
      <c r="BB14" s="243">
        <v>0.499</v>
      </c>
      <c r="BD14" s="239">
        <v>10</v>
      </c>
      <c r="BE14" s="240" t="s">
        <v>608</v>
      </c>
      <c r="BF14" s="241">
        <v>1.103</v>
      </c>
      <c r="BG14" s="242">
        <v>10</v>
      </c>
      <c r="BH14" s="240" t="s">
        <v>576</v>
      </c>
      <c r="BI14" s="243">
        <v>0.59</v>
      </c>
      <c r="BK14" s="239">
        <v>10</v>
      </c>
      <c r="BL14" s="240" t="s">
        <v>565</v>
      </c>
      <c r="BM14" s="241">
        <v>1.028</v>
      </c>
      <c r="BN14" s="242">
        <v>10</v>
      </c>
      <c r="BO14" s="240" t="s">
        <v>588</v>
      </c>
      <c r="BP14" s="243">
        <v>0.437</v>
      </c>
    </row>
    <row r="15" spans="1:68" s="180" customFormat="1" ht="16.5" x14ac:dyDescent="0.2">
      <c r="A15" s="188" t="s">
        <v>523</v>
      </c>
      <c r="B15" s="188">
        <v>20180830</v>
      </c>
      <c r="C15" s="207" t="s">
        <v>516</v>
      </c>
      <c r="D15" s="232">
        <v>36</v>
      </c>
      <c r="E15" s="239">
        <v>11</v>
      </c>
      <c r="F15" s="240" t="s">
        <v>581</v>
      </c>
      <c r="G15" s="241">
        <v>0.54300000000000004</v>
      </c>
      <c r="H15" s="242">
        <v>11</v>
      </c>
      <c r="I15" s="240" t="s">
        <v>605</v>
      </c>
      <c r="J15" s="243">
        <v>0.94899999999999995</v>
      </c>
      <c r="L15" s="239">
        <v>11</v>
      </c>
      <c r="M15" s="240" t="s">
        <v>563</v>
      </c>
      <c r="N15" s="241">
        <v>1.0229999999999999</v>
      </c>
      <c r="O15" s="242">
        <v>11</v>
      </c>
      <c r="P15" s="240" t="s">
        <v>625</v>
      </c>
      <c r="Q15" s="243">
        <v>6.8000000000000005E-2</v>
      </c>
      <c r="S15" s="239">
        <v>11</v>
      </c>
      <c r="T15" s="240" t="s">
        <v>610</v>
      </c>
      <c r="U15" s="241">
        <v>0.83099999999999996</v>
      </c>
      <c r="V15" s="242">
        <v>11</v>
      </c>
      <c r="W15" s="240" t="s">
        <v>619</v>
      </c>
      <c r="X15" s="243">
        <v>0.35599999999999998</v>
      </c>
      <c r="Z15" s="239">
        <v>11</v>
      </c>
      <c r="AA15" s="240" t="s">
        <v>577</v>
      </c>
      <c r="AB15" s="241">
        <v>0.73099999999999998</v>
      </c>
      <c r="AC15" s="242">
        <v>11</v>
      </c>
      <c r="AD15" s="240" t="s">
        <v>566</v>
      </c>
      <c r="AE15" s="243">
        <v>0.40600000000000003</v>
      </c>
      <c r="AF15" s="238"/>
      <c r="AG15" s="180">
        <v>28.9</v>
      </c>
      <c r="AH15" s="239">
        <v>11</v>
      </c>
      <c r="AI15" s="240" t="s">
        <v>561</v>
      </c>
      <c r="AJ15" s="241">
        <v>0.94899999999999995</v>
      </c>
      <c r="AK15" s="242">
        <v>11</v>
      </c>
      <c r="AL15" s="240" t="s">
        <v>626</v>
      </c>
      <c r="AM15" s="243">
        <v>0.22500000000000001</v>
      </c>
      <c r="AP15" s="239">
        <v>11</v>
      </c>
      <c r="AQ15" s="240" t="s">
        <v>608</v>
      </c>
      <c r="AR15" s="241">
        <v>1.103</v>
      </c>
      <c r="AS15" s="242">
        <v>11</v>
      </c>
      <c r="AT15" s="240" t="s">
        <v>627</v>
      </c>
      <c r="AU15" s="243">
        <v>0.40600000000000003</v>
      </c>
      <c r="AW15" s="239">
        <v>11</v>
      </c>
      <c r="AX15" s="240" t="s">
        <v>614</v>
      </c>
      <c r="AY15" s="241">
        <v>1.0149999999999999</v>
      </c>
      <c r="AZ15" s="242">
        <v>11</v>
      </c>
      <c r="BA15" s="240" t="s">
        <v>588</v>
      </c>
      <c r="BB15" s="243">
        <v>0.437</v>
      </c>
      <c r="BD15" s="239">
        <v>11</v>
      </c>
      <c r="BE15" s="240" t="s">
        <v>563</v>
      </c>
      <c r="BF15" s="241">
        <v>1.0229999999999999</v>
      </c>
      <c r="BG15" s="242">
        <v>11</v>
      </c>
      <c r="BH15" s="240" t="s">
        <v>585</v>
      </c>
      <c r="BI15" s="243">
        <v>0.30599999999999999</v>
      </c>
      <c r="BK15" s="239">
        <v>11</v>
      </c>
      <c r="BL15" s="240" t="s">
        <v>601</v>
      </c>
      <c r="BM15" s="241">
        <v>1.0229999999999999</v>
      </c>
      <c r="BN15" s="242">
        <v>11</v>
      </c>
      <c r="BO15" s="240" t="s">
        <v>561</v>
      </c>
      <c r="BP15" s="243">
        <v>0.94899999999999995</v>
      </c>
    </row>
    <row r="16" spans="1:68" s="180" customFormat="1" ht="16.5" x14ac:dyDescent="0.2">
      <c r="A16" s="188" t="s">
        <v>523</v>
      </c>
      <c r="B16" s="188"/>
      <c r="C16" s="188" t="s">
        <v>587</v>
      </c>
      <c r="D16" s="232">
        <v>37</v>
      </c>
      <c r="E16" s="239">
        <v>12</v>
      </c>
      <c r="F16" s="240" t="s">
        <v>581</v>
      </c>
      <c r="G16" s="241">
        <v>1.103</v>
      </c>
      <c r="H16" s="242">
        <v>12</v>
      </c>
      <c r="I16" s="240" t="s">
        <v>575</v>
      </c>
      <c r="J16" s="243">
        <v>0.54300000000000004</v>
      </c>
      <c r="L16" s="239">
        <v>12</v>
      </c>
      <c r="M16" s="240" t="s">
        <v>602</v>
      </c>
      <c r="N16" s="241">
        <v>0.83099999999999996</v>
      </c>
      <c r="O16" s="242">
        <v>12</v>
      </c>
      <c r="P16" s="240" t="s">
        <v>566</v>
      </c>
      <c r="Q16" s="243">
        <v>0.40600000000000003</v>
      </c>
      <c r="S16" s="239">
        <v>12</v>
      </c>
      <c r="T16" s="240" t="s">
        <v>577</v>
      </c>
      <c r="U16" s="241">
        <v>0.73099999999999998</v>
      </c>
      <c r="V16" s="242">
        <v>12</v>
      </c>
      <c r="W16" s="240" t="s">
        <v>566</v>
      </c>
      <c r="X16" s="243">
        <v>0.40600000000000003</v>
      </c>
      <c r="Z16" s="239">
        <v>12</v>
      </c>
      <c r="AA16" s="240" t="s">
        <v>612</v>
      </c>
      <c r="AB16" s="241">
        <v>1.028</v>
      </c>
      <c r="AC16" s="242">
        <v>12</v>
      </c>
      <c r="AD16" s="240" t="s">
        <v>582</v>
      </c>
      <c r="AE16" s="243">
        <v>0.125</v>
      </c>
      <c r="AF16" s="238"/>
      <c r="AG16" s="180">
        <v>29.3</v>
      </c>
      <c r="AH16" s="239">
        <v>12</v>
      </c>
      <c r="AI16" s="240" t="s">
        <v>561</v>
      </c>
      <c r="AJ16" s="241">
        <v>0.94899999999999995</v>
      </c>
      <c r="AK16" s="242">
        <v>12</v>
      </c>
      <c r="AL16" s="240" t="s">
        <v>570</v>
      </c>
      <c r="AM16" s="243">
        <v>0.35399999999999998</v>
      </c>
      <c r="AP16" s="239">
        <v>12</v>
      </c>
      <c r="AQ16" s="240" t="s">
        <v>562</v>
      </c>
      <c r="AR16" s="241">
        <v>1.1619999999999999</v>
      </c>
      <c r="AS16" s="242">
        <v>12</v>
      </c>
      <c r="AT16" s="240" t="s">
        <v>616</v>
      </c>
      <c r="AU16" s="243">
        <v>0.35399999999999998</v>
      </c>
      <c r="AW16" s="239">
        <v>12</v>
      </c>
      <c r="AX16" s="240" t="s">
        <v>594</v>
      </c>
      <c r="AY16" s="241">
        <v>0.85099999999999998</v>
      </c>
      <c r="AZ16" s="242">
        <v>12</v>
      </c>
      <c r="BA16" s="240" t="s">
        <v>616</v>
      </c>
      <c r="BB16" s="243">
        <v>0.35399999999999998</v>
      </c>
      <c r="BD16" s="239">
        <v>12</v>
      </c>
      <c r="BE16" s="240" t="s">
        <v>602</v>
      </c>
      <c r="BF16" s="241">
        <v>0.83099999999999996</v>
      </c>
      <c r="BG16" s="242">
        <v>12</v>
      </c>
      <c r="BH16" s="240" t="s">
        <v>586</v>
      </c>
      <c r="BI16" s="243">
        <v>0.56599999999999995</v>
      </c>
      <c r="BK16" s="239">
        <v>12</v>
      </c>
      <c r="BL16" s="240" t="s">
        <v>581</v>
      </c>
      <c r="BM16" s="241">
        <v>1.103</v>
      </c>
      <c r="BN16" s="242">
        <v>12</v>
      </c>
      <c r="BO16" s="240" t="s">
        <v>581</v>
      </c>
      <c r="BP16" s="243">
        <v>1.103</v>
      </c>
    </row>
    <row r="17" spans="1:68" s="180" customFormat="1" ht="16.5" x14ac:dyDescent="0.2">
      <c r="A17" s="188" t="s">
        <v>523</v>
      </c>
      <c r="B17" s="188"/>
      <c r="C17" s="207" t="s">
        <v>516</v>
      </c>
      <c r="D17" s="232">
        <v>38</v>
      </c>
      <c r="E17" s="239">
        <v>13</v>
      </c>
      <c r="F17" s="240" t="s">
        <v>568</v>
      </c>
      <c r="G17" s="241">
        <v>0.77400000000000002</v>
      </c>
      <c r="H17" s="242">
        <v>13</v>
      </c>
      <c r="I17" s="240" t="s">
        <v>612</v>
      </c>
      <c r="J17" s="243">
        <v>1.028</v>
      </c>
      <c r="L17" s="239">
        <v>13</v>
      </c>
      <c r="M17" s="240" t="s">
        <v>595</v>
      </c>
      <c r="N17" s="241">
        <v>0.78100000000000003</v>
      </c>
      <c r="O17" s="242">
        <v>13</v>
      </c>
      <c r="P17" s="240" t="s">
        <v>628</v>
      </c>
      <c r="Q17" s="243">
        <v>8.5999999999999993E-2</v>
      </c>
      <c r="S17" s="239">
        <v>13</v>
      </c>
      <c r="T17" s="240" t="s">
        <v>561</v>
      </c>
      <c r="U17" s="241">
        <v>0.94899999999999995</v>
      </c>
      <c r="V17" s="242">
        <v>13</v>
      </c>
      <c r="W17" s="240" t="s">
        <v>569</v>
      </c>
      <c r="X17" s="243">
        <v>0.28299999999999997</v>
      </c>
      <c r="Z17" s="239">
        <v>13</v>
      </c>
      <c r="AA17" s="240" t="s">
        <v>605</v>
      </c>
      <c r="AB17" s="241">
        <v>0.94899999999999995</v>
      </c>
      <c r="AC17" s="242">
        <v>13</v>
      </c>
      <c r="AD17" s="240" t="s">
        <v>629</v>
      </c>
      <c r="AE17" s="243">
        <v>0.125</v>
      </c>
      <c r="AF17" s="238"/>
      <c r="AG17" s="180">
        <v>27.5</v>
      </c>
      <c r="AH17" s="239">
        <v>13</v>
      </c>
      <c r="AI17" s="240" t="s">
        <v>581</v>
      </c>
      <c r="AJ17" s="241">
        <v>1.103</v>
      </c>
      <c r="AK17" s="242">
        <v>13</v>
      </c>
      <c r="AL17" s="240" t="s">
        <v>586</v>
      </c>
      <c r="AM17" s="243">
        <v>0.56599999999999995</v>
      </c>
      <c r="AP17" s="239">
        <v>13</v>
      </c>
      <c r="AQ17" s="240" t="s">
        <v>605</v>
      </c>
      <c r="AR17" s="241">
        <v>0.94899999999999995</v>
      </c>
      <c r="AS17" s="242">
        <v>13</v>
      </c>
      <c r="AT17" s="240" t="s">
        <v>630</v>
      </c>
      <c r="AU17" s="243">
        <v>0.28299999999999997</v>
      </c>
      <c r="AW17" s="239">
        <v>13</v>
      </c>
      <c r="AX17" s="240" t="s">
        <v>565</v>
      </c>
      <c r="AY17" s="241">
        <v>1.028</v>
      </c>
      <c r="AZ17" s="242">
        <v>13</v>
      </c>
      <c r="BA17" s="240" t="s">
        <v>631</v>
      </c>
      <c r="BB17" s="243">
        <v>0.61599999999999999</v>
      </c>
      <c r="BD17" s="239">
        <v>13</v>
      </c>
      <c r="BE17" s="240" t="s">
        <v>562</v>
      </c>
      <c r="BF17" s="241">
        <v>1.1619999999999999</v>
      </c>
      <c r="BG17" s="242">
        <v>13</v>
      </c>
      <c r="BH17" s="240" t="s">
        <v>616</v>
      </c>
      <c r="BI17" s="243">
        <v>0.35399999999999998</v>
      </c>
      <c r="BK17" s="239">
        <v>13</v>
      </c>
      <c r="BL17" s="240" t="s">
        <v>605</v>
      </c>
      <c r="BM17" s="241">
        <v>0.94899999999999995</v>
      </c>
      <c r="BN17" s="242">
        <v>13</v>
      </c>
      <c r="BO17" s="240" t="s">
        <v>576</v>
      </c>
      <c r="BP17" s="243">
        <v>0.59</v>
      </c>
    </row>
    <row r="18" spans="1:68" s="180" customFormat="1" ht="16.5" x14ac:dyDescent="0.2">
      <c r="A18" s="188" t="s">
        <v>523</v>
      </c>
      <c r="B18" s="188">
        <v>20180830</v>
      </c>
      <c r="C18" s="207" t="s">
        <v>632</v>
      </c>
      <c r="D18" s="232">
        <v>39</v>
      </c>
      <c r="E18" s="239">
        <v>14</v>
      </c>
      <c r="F18" s="240" t="s">
        <v>574</v>
      </c>
      <c r="G18" s="241">
        <v>0.59299999999999997</v>
      </c>
      <c r="H18" s="242">
        <v>14</v>
      </c>
      <c r="I18" s="240" t="s">
        <v>577</v>
      </c>
      <c r="J18" s="243">
        <v>0.73099999999999998</v>
      </c>
      <c r="L18" s="239">
        <v>14</v>
      </c>
      <c r="M18" s="240" t="s">
        <v>606</v>
      </c>
      <c r="N18" s="241">
        <v>0.84299999999999997</v>
      </c>
      <c r="O18" s="242">
        <v>14</v>
      </c>
      <c r="P18" s="240" t="s">
        <v>617</v>
      </c>
      <c r="Q18" s="243">
        <v>0.221</v>
      </c>
      <c r="S18" s="239">
        <v>14</v>
      </c>
      <c r="T18" s="240" t="s">
        <v>605</v>
      </c>
      <c r="U18" s="241">
        <v>0.94899999999999995</v>
      </c>
      <c r="V18" s="242">
        <v>14</v>
      </c>
      <c r="W18" s="240" t="s">
        <v>569</v>
      </c>
      <c r="X18" s="243">
        <v>0.28299999999999997</v>
      </c>
      <c r="Z18" s="239">
        <v>14</v>
      </c>
      <c r="AA18" s="240" t="s">
        <v>605</v>
      </c>
      <c r="AB18" s="241">
        <v>0.94899999999999995</v>
      </c>
      <c r="AC18" s="242">
        <v>14</v>
      </c>
      <c r="AD18" s="240" t="s">
        <v>607</v>
      </c>
      <c r="AE18" s="243">
        <v>0.22500000000000001</v>
      </c>
      <c r="AF18" s="238"/>
      <c r="AG18" s="180">
        <v>28.1</v>
      </c>
      <c r="AH18" s="239">
        <v>14</v>
      </c>
      <c r="AI18" s="240" t="s">
        <v>576</v>
      </c>
      <c r="AJ18" s="241">
        <v>0.59</v>
      </c>
      <c r="AK18" s="242">
        <v>14</v>
      </c>
      <c r="AL18" s="240" t="s">
        <v>569</v>
      </c>
      <c r="AM18" s="243">
        <v>0.28299999999999997</v>
      </c>
      <c r="AP18" s="239">
        <v>14</v>
      </c>
      <c r="AQ18" s="240" t="s">
        <v>633</v>
      </c>
      <c r="AR18" s="241">
        <v>0.61599999999999999</v>
      </c>
      <c r="AS18" s="242">
        <v>14</v>
      </c>
      <c r="AT18" s="240" t="s">
        <v>585</v>
      </c>
      <c r="AU18" s="243">
        <v>0.30599999999999999</v>
      </c>
      <c r="AW18" s="239">
        <v>14</v>
      </c>
      <c r="AX18" s="240" t="s">
        <v>606</v>
      </c>
      <c r="AY18" s="241">
        <v>0.84299999999999997</v>
      </c>
      <c r="AZ18" s="242">
        <v>14</v>
      </c>
      <c r="BA18" s="240" t="s">
        <v>609</v>
      </c>
      <c r="BB18" s="243">
        <v>0.42</v>
      </c>
      <c r="BD18" s="239">
        <v>14</v>
      </c>
      <c r="BE18" s="240" t="s">
        <v>562</v>
      </c>
      <c r="BF18" s="241">
        <v>1.1619999999999999</v>
      </c>
      <c r="BG18" s="242">
        <v>14</v>
      </c>
      <c r="BH18" s="240" t="s">
        <v>566</v>
      </c>
      <c r="BI18" s="243">
        <v>0.40600000000000003</v>
      </c>
      <c r="BK18" s="239">
        <v>14</v>
      </c>
      <c r="BL18" s="240" t="s">
        <v>568</v>
      </c>
      <c r="BM18" s="241">
        <v>0.77400000000000002</v>
      </c>
      <c r="BN18" s="242">
        <v>14</v>
      </c>
      <c r="BO18" s="240" t="s">
        <v>605</v>
      </c>
      <c r="BP18" s="243">
        <v>0.94899999999999995</v>
      </c>
    </row>
    <row r="19" spans="1:68" s="180" customFormat="1" ht="16.5" x14ac:dyDescent="0.2">
      <c r="A19" s="188" t="s">
        <v>526</v>
      </c>
      <c r="B19" s="188"/>
      <c r="C19" s="207" t="s">
        <v>516</v>
      </c>
      <c r="D19" s="232">
        <v>26</v>
      </c>
      <c r="E19" s="239">
        <v>15</v>
      </c>
      <c r="F19" s="240" t="s">
        <v>574</v>
      </c>
      <c r="G19" s="241">
        <v>0.59299999999999997</v>
      </c>
      <c r="H19" s="242">
        <v>15</v>
      </c>
      <c r="I19" s="240" t="s">
        <v>574</v>
      </c>
      <c r="J19" s="243">
        <v>0.59299999999999997</v>
      </c>
      <c r="L19" s="239">
        <v>15</v>
      </c>
      <c r="M19" s="240" t="s">
        <v>588</v>
      </c>
      <c r="N19" s="241">
        <v>0.437</v>
      </c>
      <c r="O19" s="242">
        <v>15</v>
      </c>
      <c r="P19" s="240" t="s">
        <v>634</v>
      </c>
      <c r="Q19" s="243">
        <v>9.9000000000000005E-2</v>
      </c>
      <c r="S19" s="239">
        <v>15</v>
      </c>
      <c r="T19" s="240" t="s">
        <v>605</v>
      </c>
      <c r="U19" s="241">
        <v>0.94899999999999995</v>
      </c>
      <c r="V19" s="242">
        <v>15</v>
      </c>
      <c r="W19" s="240" t="s">
        <v>566</v>
      </c>
      <c r="X19" s="243">
        <v>0.40600000000000003</v>
      </c>
      <c r="Z19" s="239">
        <v>15</v>
      </c>
      <c r="AA19" s="240" t="s">
        <v>609</v>
      </c>
      <c r="AB19" s="241">
        <v>0.42</v>
      </c>
      <c r="AC19" s="242">
        <v>15</v>
      </c>
      <c r="AD19" s="240" t="s">
        <v>609</v>
      </c>
      <c r="AE19" s="243">
        <v>0.42</v>
      </c>
      <c r="AF19" s="238"/>
      <c r="AG19" s="180">
        <v>25.8</v>
      </c>
      <c r="AH19" s="239">
        <v>15</v>
      </c>
      <c r="AI19" s="240" t="s">
        <v>616</v>
      </c>
      <c r="AJ19" s="241">
        <v>0.35399999999999998</v>
      </c>
      <c r="AK19" s="242">
        <v>15</v>
      </c>
      <c r="AL19" s="240" t="s">
        <v>569</v>
      </c>
      <c r="AM19" s="243">
        <v>0.28299999999999997</v>
      </c>
      <c r="AP19" s="239">
        <v>15</v>
      </c>
      <c r="AQ19" s="240" t="s">
        <v>568</v>
      </c>
      <c r="AR19" s="241">
        <v>0.77400000000000002</v>
      </c>
      <c r="AS19" s="242">
        <v>15</v>
      </c>
      <c r="AT19" s="240" t="s">
        <v>566</v>
      </c>
      <c r="AU19" s="243">
        <v>0.40600000000000003</v>
      </c>
      <c r="AW19" s="239">
        <v>15</v>
      </c>
      <c r="AX19" s="240" t="s">
        <v>576</v>
      </c>
      <c r="AY19" s="241">
        <v>0.59</v>
      </c>
      <c r="AZ19" s="242">
        <v>15</v>
      </c>
      <c r="BA19" s="240" t="s">
        <v>589</v>
      </c>
      <c r="BB19" s="243">
        <v>0.30599999999999999</v>
      </c>
      <c r="BD19" s="239">
        <v>15</v>
      </c>
      <c r="BE19" s="240" t="s">
        <v>635</v>
      </c>
      <c r="BF19" s="241">
        <v>0.51800000000000002</v>
      </c>
      <c r="BG19" s="242">
        <v>15</v>
      </c>
      <c r="BH19" s="240" t="s">
        <v>584</v>
      </c>
      <c r="BI19" s="243">
        <v>0.377</v>
      </c>
      <c r="BK19" s="239">
        <v>15</v>
      </c>
      <c r="BL19" s="240" t="s">
        <v>581</v>
      </c>
      <c r="BM19" s="241">
        <v>1.103</v>
      </c>
      <c r="BN19" s="242">
        <v>15</v>
      </c>
      <c r="BO19" s="240" t="s">
        <v>593</v>
      </c>
      <c r="BP19" s="243">
        <v>0.499</v>
      </c>
    </row>
    <row r="20" spans="1:68" s="180" customFormat="1" ht="16.5" x14ac:dyDescent="0.2">
      <c r="A20" s="188" t="s">
        <v>526</v>
      </c>
      <c r="B20" s="188"/>
      <c r="C20" s="188" t="s">
        <v>514</v>
      </c>
      <c r="D20" s="232">
        <v>27</v>
      </c>
      <c r="E20" s="239">
        <v>16</v>
      </c>
      <c r="F20" s="240" t="s">
        <v>561</v>
      </c>
      <c r="G20" s="241">
        <v>0.94899999999999995</v>
      </c>
      <c r="H20" s="242">
        <v>16</v>
      </c>
      <c r="I20" s="240" t="s">
        <v>622</v>
      </c>
      <c r="J20" s="243">
        <v>0.73099999999999998</v>
      </c>
      <c r="L20" s="239">
        <v>16</v>
      </c>
      <c r="M20" s="240" t="s">
        <v>637</v>
      </c>
      <c r="N20" s="241">
        <v>0.71499999999999997</v>
      </c>
      <c r="O20" s="242">
        <v>16</v>
      </c>
      <c r="P20" s="240" t="s">
        <v>628</v>
      </c>
      <c r="Q20" s="243">
        <v>8.5999999999999993E-2</v>
      </c>
      <c r="S20" s="239">
        <v>16</v>
      </c>
      <c r="T20" s="240" t="s">
        <v>561</v>
      </c>
      <c r="U20" s="241">
        <v>0.94899999999999995</v>
      </c>
      <c r="V20" s="242">
        <v>16</v>
      </c>
      <c r="W20" s="240" t="s">
        <v>628</v>
      </c>
      <c r="X20" s="243">
        <v>8.5999999999999993E-2</v>
      </c>
      <c r="Z20" s="239">
        <v>16</v>
      </c>
      <c r="AA20" s="240" t="s">
        <v>576</v>
      </c>
      <c r="AB20" s="241">
        <v>0.59</v>
      </c>
      <c r="AC20" s="242">
        <v>16</v>
      </c>
      <c r="AD20" s="240" t="s">
        <v>569</v>
      </c>
      <c r="AE20" s="243">
        <v>0.28299999999999997</v>
      </c>
      <c r="AF20" s="238"/>
      <c r="AG20" s="180">
        <v>30.7</v>
      </c>
      <c r="AH20" s="239">
        <v>16</v>
      </c>
      <c r="AI20" s="240" t="s">
        <v>597</v>
      </c>
      <c r="AJ20" s="241">
        <v>0.54300000000000004</v>
      </c>
      <c r="AK20" s="242">
        <v>16</v>
      </c>
      <c r="AL20" s="240" t="s">
        <v>638</v>
      </c>
      <c r="AM20" s="243">
        <v>0.125</v>
      </c>
      <c r="AP20" s="239">
        <v>16</v>
      </c>
      <c r="AQ20" s="240" t="s">
        <v>602</v>
      </c>
      <c r="AR20" s="241">
        <v>0.83099999999999996</v>
      </c>
      <c r="AS20" s="242">
        <v>16</v>
      </c>
      <c r="AT20" s="240" t="s">
        <v>607</v>
      </c>
      <c r="AU20" s="243">
        <v>0.22500000000000001</v>
      </c>
      <c r="AW20" s="239">
        <v>16</v>
      </c>
      <c r="AX20" s="240" t="s">
        <v>571</v>
      </c>
      <c r="AY20" s="241">
        <v>1.425</v>
      </c>
      <c r="AZ20" s="242">
        <v>16</v>
      </c>
      <c r="BA20" s="240" t="s">
        <v>588</v>
      </c>
      <c r="BB20" s="243">
        <v>0.437</v>
      </c>
      <c r="BD20" s="239">
        <v>16</v>
      </c>
      <c r="BE20" s="240" t="s">
        <v>563</v>
      </c>
      <c r="BF20" s="241">
        <v>1.0229999999999999</v>
      </c>
      <c r="BG20" s="242">
        <v>16</v>
      </c>
      <c r="BH20" s="240" t="s">
        <v>611</v>
      </c>
      <c r="BI20" s="243">
        <v>0.51800000000000002</v>
      </c>
      <c r="BK20" s="239">
        <v>16</v>
      </c>
      <c r="BL20" s="240" t="s">
        <v>639</v>
      </c>
      <c r="BM20" s="241">
        <v>1.1619999999999999</v>
      </c>
      <c r="BN20" s="242">
        <v>16</v>
      </c>
      <c r="BO20" s="240" t="s">
        <v>575</v>
      </c>
      <c r="BP20" s="243">
        <v>0.54300000000000004</v>
      </c>
    </row>
    <row r="21" spans="1:68" s="180" customFormat="1" ht="16.5" x14ac:dyDescent="0.2">
      <c r="A21" s="188" t="s">
        <v>526</v>
      </c>
      <c r="B21" s="188">
        <v>20180824</v>
      </c>
      <c r="C21" s="188" t="s">
        <v>587</v>
      </c>
      <c r="D21" s="232">
        <v>28</v>
      </c>
      <c r="E21" s="239">
        <v>17</v>
      </c>
      <c r="F21" s="240" t="s">
        <v>577</v>
      </c>
      <c r="G21" s="241">
        <v>0.73099999999999998</v>
      </c>
      <c r="H21" s="242">
        <v>17</v>
      </c>
      <c r="I21" s="240" t="s">
        <v>636</v>
      </c>
      <c r="J21" s="243">
        <v>0.71499999999999997</v>
      </c>
      <c r="L21" s="239">
        <v>17</v>
      </c>
      <c r="M21" s="240" t="s">
        <v>574</v>
      </c>
      <c r="N21" s="241">
        <v>0.59299999999999997</v>
      </c>
      <c r="O21" s="242">
        <v>17</v>
      </c>
      <c r="P21" s="240" t="s">
        <v>640</v>
      </c>
      <c r="Q21" s="243">
        <v>5.5E-2</v>
      </c>
      <c r="S21" s="239">
        <v>17</v>
      </c>
      <c r="T21" s="240" t="s">
        <v>574</v>
      </c>
      <c r="U21" s="241">
        <v>0.59299999999999997</v>
      </c>
      <c r="V21" s="242">
        <v>17</v>
      </c>
      <c r="W21" s="240" t="s">
        <v>569</v>
      </c>
      <c r="X21" s="243">
        <v>0.28299999999999997</v>
      </c>
      <c r="Z21" s="239">
        <v>17</v>
      </c>
      <c r="AA21" s="240" t="s">
        <v>561</v>
      </c>
      <c r="AB21" s="241">
        <v>0.94899999999999995</v>
      </c>
      <c r="AC21" s="242">
        <v>17</v>
      </c>
      <c r="AD21" s="240" t="s">
        <v>641</v>
      </c>
      <c r="AE21" s="243">
        <v>6.9000000000000006E-2</v>
      </c>
      <c r="AF21" s="238"/>
      <c r="AG21" s="180">
        <v>29.4</v>
      </c>
      <c r="AH21" s="239">
        <v>17</v>
      </c>
      <c r="AI21" s="240" t="s">
        <v>588</v>
      </c>
      <c r="AJ21" s="241">
        <v>0.437</v>
      </c>
      <c r="AK21" s="242">
        <v>17</v>
      </c>
      <c r="AL21" s="240" t="s">
        <v>616</v>
      </c>
      <c r="AM21" s="243">
        <v>0.35399999999999998</v>
      </c>
      <c r="AP21" s="239">
        <v>17</v>
      </c>
      <c r="AQ21" s="240" t="s">
        <v>622</v>
      </c>
      <c r="AR21" s="241">
        <v>0.73099999999999998</v>
      </c>
      <c r="AS21" s="242">
        <v>17</v>
      </c>
      <c r="AT21" s="240" t="s">
        <v>569</v>
      </c>
      <c r="AU21" s="243">
        <v>0.28299999999999997</v>
      </c>
      <c r="AW21" s="239">
        <v>17</v>
      </c>
      <c r="AX21" s="240" t="s">
        <v>576</v>
      </c>
      <c r="AY21" s="241">
        <v>0.59</v>
      </c>
      <c r="AZ21" s="242">
        <v>17</v>
      </c>
      <c r="BA21" s="240" t="s">
        <v>569</v>
      </c>
      <c r="BB21" s="243">
        <v>0.28299999999999997</v>
      </c>
      <c r="BD21" s="239">
        <v>17</v>
      </c>
      <c r="BE21" s="240" t="s">
        <v>586</v>
      </c>
      <c r="BF21" s="241">
        <v>0.56599999999999995</v>
      </c>
      <c r="BG21" s="242">
        <v>17</v>
      </c>
      <c r="BH21" s="240" t="s">
        <v>624</v>
      </c>
      <c r="BI21" s="243">
        <v>0.28299999999999997</v>
      </c>
      <c r="BK21" s="239">
        <v>17</v>
      </c>
      <c r="BL21" s="240" t="s">
        <v>577</v>
      </c>
      <c r="BM21" s="241">
        <v>0.73099999999999998</v>
      </c>
      <c r="BN21" s="242">
        <v>17</v>
      </c>
      <c r="BO21" s="240" t="s">
        <v>591</v>
      </c>
      <c r="BP21" s="243">
        <v>0.437</v>
      </c>
    </row>
    <row r="22" spans="1:68" s="180" customFormat="1" ht="16.5" x14ac:dyDescent="0.2">
      <c r="A22" s="188" t="s">
        <v>526</v>
      </c>
      <c r="B22" s="188">
        <v>20180826</v>
      </c>
      <c r="C22" s="188" t="s">
        <v>514</v>
      </c>
      <c r="D22" s="232">
        <v>29</v>
      </c>
      <c r="E22" s="239">
        <v>18</v>
      </c>
      <c r="F22" s="240" t="s">
        <v>642</v>
      </c>
      <c r="G22" s="241">
        <v>1.425</v>
      </c>
      <c r="H22" s="242">
        <v>18</v>
      </c>
      <c r="I22" s="240" t="s">
        <v>573</v>
      </c>
      <c r="J22" s="243">
        <v>0.85099999999999998</v>
      </c>
      <c r="L22" s="239">
        <v>18</v>
      </c>
      <c r="M22" s="240" t="s">
        <v>563</v>
      </c>
      <c r="N22" s="241">
        <v>1.0229999999999999</v>
      </c>
      <c r="O22" s="242">
        <v>18</v>
      </c>
      <c r="P22" s="240" t="s">
        <v>643</v>
      </c>
      <c r="Q22" s="243">
        <v>0.182</v>
      </c>
      <c r="S22" s="239">
        <v>18</v>
      </c>
      <c r="T22" s="240" t="s">
        <v>581</v>
      </c>
      <c r="U22" s="241">
        <v>1.103</v>
      </c>
      <c r="V22" s="242">
        <v>18</v>
      </c>
      <c r="W22" s="240" t="s">
        <v>643</v>
      </c>
      <c r="X22" s="243">
        <v>0.182</v>
      </c>
      <c r="Z22" s="239">
        <v>18</v>
      </c>
      <c r="AA22" s="240" t="s">
        <v>563</v>
      </c>
      <c r="AB22" s="241">
        <v>1.0229999999999999</v>
      </c>
      <c r="AC22" s="242">
        <v>18</v>
      </c>
      <c r="AD22" s="240" t="s">
        <v>613</v>
      </c>
      <c r="AE22" s="243">
        <v>0.22500000000000001</v>
      </c>
      <c r="AF22" s="238"/>
      <c r="AG22" s="180">
        <v>24.2</v>
      </c>
      <c r="AH22" s="239">
        <v>18</v>
      </c>
      <c r="AI22" s="240" t="s">
        <v>561</v>
      </c>
      <c r="AJ22" s="241">
        <v>0.94899999999999995</v>
      </c>
      <c r="AK22" s="242">
        <v>18</v>
      </c>
      <c r="AL22" s="240" t="s">
        <v>624</v>
      </c>
      <c r="AM22" s="243">
        <v>0.28299999999999997</v>
      </c>
      <c r="AP22" s="239">
        <v>18</v>
      </c>
      <c r="AQ22" s="240" t="s">
        <v>581</v>
      </c>
      <c r="AR22" s="241">
        <v>1.103</v>
      </c>
      <c r="AS22" s="242">
        <v>18</v>
      </c>
      <c r="AT22" s="240" t="s">
        <v>644</v>
      </c>
      <c r="AU22" s="243">
        <v>0.32600000000000001</v>
      </c>
      <c r="AW22" s="239">
        <v>18</v>
      </c>
      <c r="AX22" s="240" t="s">
        <v>563</v>
      </c>
      <c r="AY22" s="241">
        <v>1.0229999999999999</v>
      </c>
      <c r="AZ22" s="242">
        <v>18</v>
      </c>
      <c r="BA22" s="240" t="s">
        <v>588</v>
      </c>
      <c r="BB22" s="243">
        <v>0.437</v>
      </c>
      <c r="BD22" s="239">
        <v>18</v>
      </c>
      <c r="BE22" s="240" t="s">
        <v>602</v>
      </c>
      <c r="BF22" s="241">
        <v>0.83099999999999996</v>
      </c>
      <c r="BG22" s="242">
        <v>18</v>
      </c>
      <c r="BH22" s="240" t="s">
        <v>594</v>
      </c>
      <c r="BI22" s="243">
        <v>0.85099999999999998</v>
      </c>
      <c r="BK22" s="239">
        <v>18</v>
      </c>
      <c r="BL22" s="240" t="s">
        <v>563</v>
      </c>
      <c r="BM22" s="241">
        <v>1.0229999999999999</v>
      </c>
      <c r="BN22" s="242">
        <v>18</v>
      </c>
      <c r="BO22" s="240" t="s">
        <v>602</v>
      </c>
      <c r="BP22" s="243">
        <v>0.83099999999999996</v>
      </c>
    </row>
    <row r="23" spans="1:68" s="180" customFormat="1" ht="16.5" x14ac:dyDescent="0.2">
      <c r="A23" s="188" t="s">
        <v>526</v>
      </c>
      <c r="B23" s="188"/>
      <c r="C23" s="207" t="s">
        <v>516</v>
      </c>
      <c r="D23" s="232">
        <v>30</v>
      </c>
      <c r="E23" s="239">
        <v>19</v>
      </c>
      <c r="F23" s="240" t="s">
        <v>561</v>
      </c>
      <c r="G23" s="241">
        <v>0.94899999999999995</v>
      </c>
      <c r="H23" s="242">
        <v>19</v>
      </c>
      <c r="I23" s="240" t="s">
        <v>622</v>
      </c>
      <c r="J23" s="243">
        <v>0.73099999999999998</v>
      </c>
      <c r="L23" s="239">
        <v>19</v>
      </c>
      <c r="M23" s="240" t="s">
        <v>618</v>
      </c>
      <c r="N23" s="241">
        <v>0.59</v>
      </c>
      <c r="O23" s="242">
        <v>19</v>
      </c>
      <c r="P23" s="240" t="s">
        <v>569</v>
      </c>
      <c r="Q23" s="243">
        <v>0.28299999999999997</v>
      </c>
      <c r="S23" s="239">
        <v>19</v>
      </c>
      <c r="T23" s="240" t="s">
        <v>581</v>
      </c>
      <c r="U23" s="241">
        <v>1.103</v>
      </c>
      <c r="V23" s="242">
        <v>19</v>
      </c>
      <c r="W23" s="240" t="s">
        <v>583</v>
      </c>
      <c r="X23" s="243">
        <v>0.157</v>
      </c>
      <c r="Z23" s="239">
        <v>19</v>
      </c>
      <c r="AA23" s="240" t="s">
        <v>578</v>
      </c>
      <c r="AB23" s="241">
        <v>0.96199999999999997</v>
      </c>
      <c r="AC23" s="242">
        <v>19</v>
      </c>
      <c r="AD23" s="240" t="s">
        <v>624</v>
      </c>
      <c r="AE23" s="243">
        <v>0.28299999999999997</v>
      </c>
      <c r="AF23" s="238"/>
      <c r="AG23" s="180">
        <v>32.4</v>
      </c>
      <c r="AH23" s="239">
        <v>19</v>
      </c>
      <c r="AI23" s="240" t="s">
        <v>561</v>
      </c>
      <c r="AJ23" s="241">
        <v>0.94899999999999995</v>
      </c>
      <c r="AK23" s="242">
        <v>19</v>
      </c>
      <c r="AL23" s="240" t="s">
        <v>591</v>
      </c>
      <c r="AM23" s="243">
        <v>0.437</v>
      </c>
      <c r="AP23" s="239">
        <v>19</v>
      </c>
      <c r="AQ23" s="240" t="s">
        <v>602</v>
      </c>
      <c r="AR23" s="241">
        <v>0.83099999999999996</v>
      </c>
      <c r="AS23" s="242">
        <v>19</v>
      </c>
      <c r="AT23" s="240" t="s">
        <v>609</v>
      </c>
      <c r="AU23" s="243">
        <v>0.42</v>
      </c>
      <c r="AW23" s="239">
        <v>19</v>
      </c>
      <c r="AX23" s="240" t="s">
        <v>575</v>
      </c>
      <c r="AY23" s="241">
        <v>0.54300000000000004</v>
      </c>
      <c r="AZ23" s="242">
        <v>19</v>
      </c>
      <c r="BA23" s="240" t="s">
        <v>588</v>
      </c>
      <c r="BB23" s="243">
        <v>0.437</v>
      </c>
      <c r="BD23" s="239">
        <v>19</v>
      </c>
      <c r="BE23" s="240" t="s">
        <v>562</v>
      </c>
      <c r="BF23" s="241">
        <v>1.1619999999999999</v>
      </c>
      <c r="BG23" s="242">
        <v>19</v>
      </c>
      <c r="BH23" s="240" t="s">
        <v>616</v>
      </c>
      <c r="BI23" s="243">
        <v>0.35399999999999998</v>
      </c>
      <c r="BK23" s="239">
        <v>19</v>
      </c>
      <c r="BL23" s="240" t="s">
        <v>605</v>
      </c>
      <c r="BM23" s="241">
        <v>0.94899999999999995</v>
      </c>
      <c r="BN23" s="242">
        <v>19</v>
      </c>
      <c r="BO23" s="240" t="s">
        <v>574</v>
      </c>
      <c r="BP23" s="243">
        <v>0.59299999999999997</v>
      </c>
    </row>
    <row r="24" spans="1:68" s="180" customFormat="1" ht="17.25" thickBot="1" x14ac:dyDescent="0.25">
      <c r="A24" s="188" t="s">
        <v>526</v>
      </c>
      <c r="B24" s="188"/>
      <c r="C24" s="188" t="s">
        <v>587</v>
      </c>
      <c r="D24" s="232">
        <v>31</v>
      </c>
      <c r="E24" s="245">
        <v>20</v>
      </c>
      <c r="F24" s="246" t="s">
        <v>577</v>
      </c>
      <c r="G24" s="247">
        <v>0.73099999999999998</v>
      </c>
      <c r="H24" s="248">
        <v>20</v>
      </c>
      <c r="I24" s="246" t="s">
        <v>631</v>
      </c>
      <c r="J24" s="249">
        <v>0.61599999999999999</v>
      </c>
      <c r="L24" s="245">
        <v>20</v>
      </c>
      <c r="M24" s="246" t="s">
        <v>581</v>
      </c>
      <c r="N24" s="247">
        <v>1.103</v>
      </c>
      <c r="O24" s="248">
        <v>20</v>
      </c>
      <c r="P24" s="246" t="s">
        <v>583</v>
      </c>
      <c r="Q24" s="249">
        <v>0.157</v>
      </c>
      <c r="S24" s="245">
        <v>20</v>
      </c>
      <c r="T24" s="246" t="s">
        <v>574</v>
      </c>
      <c r="U24" s="247">
        <v>0.59299999999999997</v>
      </c>
      <c r="V24" s="248">
        <v>20</v>
      </c>
      <c r="W24" s="246" t="s">
        <v>569</v>
      </c>
      <c r="X24" s="249">
        <v>0.28299999999999997</v>
      </c>
      <c r="Z24" s="245">
        <v>20</v>
      </c>
      <c r="AA24" s="246" t="s">
        <v>595</v>
      </c>
      <c r="AB24" s="247">
        <v>0.78100000000000003</v>
      </c>
      <c r="AC24" s="248">
        <v>20</v>
      </c>
      <c r="AD24" s="246" t="s">
        <v>569</v>
      </c>
      <c r="AE24" s="249">
        <v>0.28299999999999997</v>
      </c>
      <c r="AF24" s="238"/>
      <c r="AG24" s="180">
        <v>32.700000000000003</v>
      </c>
      <c r="AH24" s="245">
        <v>20</v>
      </c>
      <c r="AI24" s="246" t="s">
        <v>615</v>
      </c>
      <c r="AJ24" s="247">
        <v>0.59299999999999997</v>
      </c>
      <c r="AK24" s="248">
        <v>20</v>
      </c>
      <c r="AL24" s="246" t="s">
        <v>566</v>
      </c>
      <c r="AM24" s="249">
        <v>0.40600000000000003</v>
      </c>
      <c r="AP24" s="245">
        <v>20</v>
      </c>
      <c r="AQ24" s="246" t="s">
        <v>565</v>
      </c>
      <c r="AR24" s="247">
        <v>1.028</v>
      </c>
      <c r="AS24" s="248">
        <v>20</v>
      </c>
      <c r="AT24" s="246" t="s">
        <v>597</v>
      </c>
      <c r="AU24" s="249">
        <v>0.54300000000000004</v>
      </c>
      <c r="AW24" s="245">
        <v>20</v>
      </c>
      <c r="AX24" s="246" t="s">
        <v>576</v>
      </c>
      <c r="AY24" s="247">
        <v>0.59</v>
      </c>
      <c r="AZ24" s="248">
        <v>20</v>
      </c>
      <c r="BA24" s="246" t="s">
        <v>584</v>
      </c>
      <c r="BB24" s="249">
        <v>0.377</v>
      </c>
      <c r="BD24" s="245">
        <v>20</v>
      </c>
      <c r="BE24" s="246" t="s">
        <v>597</v>
      </c>
      <c r="BF24" s="247">
        <v>0.54300000000000004</v>
      </c>
      <c r="BG24" s="248">
        <v>20</v>
      </c>
      <c r="BH24" s="246" t="s">
        <v>645</v>
      </c>
      <c r="BI24" s="249">
        <v>0.26600000000000001</v>
      </c>
      <c r="BK24" s="245">
        <v>20</v>
      </c>
      <c r="BL24" s="246" t="s">
        <v>576</v>
      </c>
      <c r="BM24" s="247">
        <v>0.59</v>
      </c>
      <c r="BN24" s="248">
        <v>20</v>
      </c>
      <c r="BO24" s="246" t="s">
        <v>591</v>
      </c>
      <c r="BP24" s="249">
        <v>0.437</v>
      </c>
    </row>
    <row r="25" spans="1:68" s="180" customFormat="1" x14ac:dyDescent="0.2">
      <c r="A25" s="250"/>
      <c r="E25" s="227"/>
      <c r="F25" s="227"/>
      <c r="I25" s="251"/>
      <c r="L25" s="227"/>
      <c r="M25" s="227"/>
      <c r="P25" s="251"/>
      <c r="S25" s="227"/>
      <c r="T25" s="227"/>
      <c r="W25" s="251"/>
      <c r="Z25" s="227"/>
      <c r="AA25" s="227"/>
      <c r="AD25" s="251"/>
      <c r="AH25" s="227"/>
      <c r="AI25" s="227"/>
      <c r="AL25" s="251"/>
      <c r="AP25" s="227"/>
      <c r="AQ25" s="227"/>
      <c r="AT25" s="251"/>
      <c r="AW25" s="227"/>
      <c r="AX25" s="227"/>
      <c r="BA25" s="251"/>
      <c r="BD25" s="227"/>
      <c r="BE25" s="227"/>
      <c r="BH25" s="251"/>
      <c r="BK25" s="227"/>
      <c r="BL25" s="227"/>
      <c r="BO25" s="251"/>
    </row>
    <row r="26" spans="1:68" s="180" customFormat="1" x14ac:dyDescent="0.2"/>
    <row r="27" spans="1:68" s="180" customFormat="1" x14ac:dyDescent="0.2">
      <c r="D27" s="216"/>
      <c r="E27" s="181">
        <v>181115</v>
      </c>
      <c r="G27" s="182" t="s">
        <v>461</v>
      </c>
      <c r="H27" s="222"/>
      <c r="I27" s="222"/>
      <c r="J27" s="223"/>
      <c r="K27" s="182"/>
      <c r="L27" s="181">
        <v>181115</v>
      </c>
      <c r="N27" s="182" t="s">
        <v>461</v>
      </c>
      <c r="O27" s="222"/>
      <c r="P27" s="222"/>
      <c r="Q27" s="223"/>
      <c r="S27" s="181">
        <v>181116</v>
      </c>
      <c r="U27" s="182" t="s">
        <v>541</v>
      </c>
      <c r="V27" s="222"/>
      <c r="W27" s="222"/>
      <c r="X27" s="223"/>
      <c r="Z27" s="181">
        <v>181122</v>
      </c>
      <c r="AB27" s="182" t="s">
        <v>541</v>
      </c>
      <c r="AC27" s="222"/>
      <c r="AD27" s="222"/>
      <c r="AE27" s="223"/>
      <c r="AF27" s="223"/>
      <c r="AH27" s="181">
        <v>181129</v>
      </c>
      <c r="AJ27" s="182" t="s">
        <v>541</v>
      </c>
      <c r="AK27" s="222"/>
      <c r="AL27" s="222"/>
      <c r="AM27" s="223"/>
      <c r="AP27" s="181">
        <v>181206</v>
      </c>
      <c r="AR27" s="182" t="s">
        <v>541</v>
      </c>
      <c r="AS27" s="222"/>
      <c r="AT27" s="222"/>
      <c r="AU27" s="223"/>
      <c r="AW27" s="181">
        <v>181213</v>
      </c>
      <c r="AY27" s="182" t="s">
        <v>541</v>
      </c>
      <c r="AZ27" s="222"/>
      <c r="BA27" s="222"/>
      <c r="BB27" s="223"/>
      <c r="BD27" s="224">
        <v>190103</v>
      </c>
      <c r="BF27" s="182" t="s">
        <v>461</v>
      </c>
      <c r="BG27" s="222"/>
      <c r="BH27" s="222"/>
      <c r="BI27" s="223"/>
      <c r="BK27" s="225">
        <v>190110</v>
      </c>
      <c r="BM27" s="182" t="s">
        <v>461</v>
      </c>
      <c r="BN27" s="222"/>
      <c r="BO27" s="222"/>
      <c r="BP27" s="223"/>
    </row>
    <row r="28" spans="1:68" s="180" customFormat="1" ht="15" x14ac:dyDescent="0.25">
      <c r="D28" s="226"/>
      <c r="E28" s="183" t="s">
        <v>462</v>
      </c>
      <c r="F28" s="185" t="s">
        <v>543</v>
      </c>
      <c r="G28" s="227"/>
      <c r="H28" s="223"/>
      <c r="I28" s="185"/>
      <c r="J28" s="228"/>
      <c r="L28" s="216"/>
      <c r="M28" s="185" t="s">
        <v>544</v>
      </c>
      <c r="N28" s="227"/>
      <c r="O28" s="223"/>
      <c r="P28" s="185"/>
      <c r="Q28" s="228"/>
      <c r="S28" s="216"/>
      <c r="T28" s="185" t="s">
        <v>543</v>
      </c>
      <c r="U28" s="227"/>
      <c r="V28" s="223"/>
      <c r="W28" s="185"/>
      <c r="X28" s="228"/>
      <c r="Z28" s="216"/>
      <c r="AA28" s="185" t="s">
        <v>543</v>
      </c>
      <c r="AB28" s="227"/>
      <c r="AC28" s="223"/>
      <c r="AD28" s="185"/>
      <c r="AE28" s="228"/>
      <c r="AF28" s="228"/>
      <c r="AH28" s="216"/>
      <c r="AI28" s="185" t="s">
        <v>543</v>
      </c>
      <c r="AJ28" s="227"/>
      <c r="AK28" s="223"/>
      <c r="AL28" s="185"/>
      <c r="AM28" s="228"/>
      <c r="AP28" s="216"/>
      <c r="AQ28" s="185" t="s">
        <v>543</v>
      </c>
      <c r="AR28" s="227"/>
      <c r="AS28" s="223"/>
      <c r="AT28" s="185"/>
      <c r="AU28" s="228"/>
      <c r="AW28" s="216"/>
      <c r="AX28" s="185" t="s">
        <v>543</v>
      </c>
      <c r="AY28" s="227"/>
      <c r="AZ28" s="223"/>
      <c r="BA28" s="185"/>
      <c r="BB28" s="228"/>
      <c r="BD28" s="229"/>
      <c r="BE28" s="185" t="s">
        <v>543</v>
      </c>
      <c r="BF28" s="227"/>
      <c r="BG28" s="223"/>
      <c r="BH28" s="185"/>
      <c r="BI28" s="228"/>
      <c r="BK28" s="230"/>
      <c r="BL28" s="185" t="s">
        <v>543</v>
      </c>
      <c r="BM28" s="227"/>
      <c r="BN28" s="223"/>
      <c r="BO28" s="185"/>
      <c r="BP28" s="228"/>
    </row>
    <row r="29" spans="1:68" s="180" customFormat="1" ht="15.75" thickBot="1" x14ac:dyDescent="0.3">
      <c r="E29" s="184" t="s">
        <v>646</v>
      </c>
      <c r="G29" s="222" t="s">
        <v>547</v>
      </c>
      <c r="H29" s="231"/>
      <c r="J29" s="228" t="s">
        <v>547</v>
      </c>
      <c r="L29" s="186" t="s">
        <v>471</v>
      </c>
      <c r="N29" s="222" t="s">
        <v>545</v>
      </c>
      <c r="O29" s="231"/>
      <c r="Q29" s="228" t="s">
        <v>545</v>
      </c>
      <c r="S29" s="187" t="s">
        <v>546</v>
      </c>
      <c r="U29" s="222" t="s">
        <v>547</v>
      </c>
      <c r="V29" s="231"/>
      <c r="X29" s="228" t="s">
        <v>545</v>
      </c>
      <c r="Z29" s="186" t="s">
        <v>647</v>
      </c>
      <c r="AB29" s="222" t="s">
        <v>545</v>
      </c>
      <c r="AC29" s="231"/>
      <c r="AE29" s="228" t="s">
        <v>545</v>
      </c>
      <c r="AF29" s="228"/>
      <c r="AH29" s="184" t="s">
        <v>480</v>
      </c>
      <c r="AJ29" s="222" t="s">
        <v>545</v>
      </c>
      <c r="AK29" s="231"/>
      <c r="AM29" s="228" t="s">
        <v>545</v>
      </c>
      <c r="AP29" s="186" t="s">
        <v>648</v>
      </c>
      <c r="AR29" s="222" t="s">
        <v>545</v>
      </c>
      <c r="AS29" s="231"/>
      <c r="AU29" s="228" t="s">
        <v>547</v>
      </c>
      <c r="AW29" s="184" t="s">
        <v>649</v>
      </c>
      <c r="AY29" s="222" t="s">
        <v>545</v>
      </c>
      <c r="AZ29" s="231"/>
      <c r="BB29" s="228" t="s">
        <v>545</v>
      </c>
      <c r="BD29" s="186" t="s">
        <v>650</v>
      </c>
      <c r="BF29" s="222" t="s">
        <v>545</v>
      </c>
      <c r="BG29" s="231"/>
      <c r="BI29" s="228" t="s">
        <v>545</v>
      </c>
      <c r="BK29" s="187" t="s">
        <v>535</v>
      </c>
      <c r="BM29" s="222" t="s">
        <v>545</v>
      </c>
      <c r="BN29" s="231"/>
      <c r="BP29" s="228" t="s">
        <v>545</v>
      </c>
    </row>
    <row r="30" spans="1:68" s="180" customFormat="1" x14ac:dyDescent="0.2">
      <c r="A30" s="188" t="s">
        <v>487</v>
      </c>
      <c r="B30" s="188" t="s">
        <v>651</v>
      </c>
      <c r="C30" s="189" t="s">
        <v>490</v>
      </c>
      <c r="D30" s="232" t="s">
        <v>492</v>
      </c>
      <c r="E30" s="233" t="s">
        <v>497</v>
      </c>
      <c r="F30" s="234" t="s">
        <v>553</v>
      </c>
      <c r="G30" s="235" t="s">
        <v>554</v>
      </c>
      <c r="H30" s="236" t="s">
        <v>499</v>
      </c>
      <c r="I30" s="234" t="s">
        <v>556</v>
      </c>
      <c r="J30" s="237" t="s">
        <v>176</v>
      </c>
      <c r="L30" s="233" t="s">
        <v>497</v>
      </c>
      <c r="M30" s="234" t="s">
        <v>553</v>
      </c>
      <c r="N30" s="235" t="s">
        <v>558</v>
      </c>
      <c r="O30" s="236" t="s">
        <v>499</v>
      </c>
      <c r="P30" s="234" t="s">
        <v>553</v>
      </c>
      <c r="Q30" s="237" t="s">
        <v>176</v>
      </c>
      <c r="S30" s="233" t="s">
        <v>497</v>
      </c>
      <c r="T30" s="234" t="s">
        <v>553</v>
      </c>
      <c r="U30" s="235" t="s">
        <v>554</v>
      </c>
      <c r="V30" s="236" t="s">
        <v>555</v>
      </c>
      <c r="W30" s="234" t="s">
        <v>553</v>
      </c>
      <c r="X30" s="237" t="s">
        <v>176</v>
      </c>
      <c r="Z30" s="233" t="s">
        <v>497</v>
      </c>
      <c r="AA30" s="234" t="s">
        <v>553</v>
      </c>
      <c r="AB30" s="235" t="s">
        <v>554</v>
      </c>
      <c r="AC30" s="236" t="s">
        <v>499</v>
      </c>
      <c r="AD30" s="234" t="s">
        <v>553</v>
      </c>
      <c r="AE30" s="237" t="s">
        <v>176</v>
      </c>
      <c r="AF30" s="238"/>
      <c r="AH30" s="233" t="s">
        <v>497</v>
      </c>
      <c r="AI30" s="234" t="s">
        <v>556</v>
      </c>
      <c r="AJ30" s="235" t="s">
        <v>558</v>
      </c>
      <c r="AK30" s="236" t="s">
        <v>499</v>
      </c>
      <c r="AL30" s="234" t="s">
        <v>553</v>
      </c>
      <c r="AM30" s="237" t="s">
        <v>176</v>
      </c>
      <c r="AP30" s="233" t="s">
        <v>497</v>
      </c>
      <c r="AQ30" s="234" t="s">
        <v>553</v>
      </c>
      <c r="AR30" s="235" t="s">
        <v>554</v>
      </c>
      <c r="AS30" s="236" t="s">
        <v>555</v>
      </c>
      <c r="AT30" s="234" t="s">
        <v>556</v>
      </c>
      <c r="AU30" s="237" t="s">
        <v>176</v>
      </c>
      <c r="AW30" s="233" t="s">
        <v>497</v>
      </c>
      <c r="AX30" s="234" t="s">
        <v>553</v>
      </c>
      <c r="AY30" s="235" t="s">
        <v>554</v>
      </c>
      <c r="AZ30" s="236" t="s">
        <v>555</v>
      </c>
      <c r="BA30" s="234" t="s">
        <v>553</v>
      </c>
      <c r="BB30" s="237" t="s">
        <v>176</v>
      </c>
      <c r="BD30" s="233" t="s">
        <v>497</v>
      </c>
      <c r="BE30" s="234" t="s">
        <v>556</v>
      </c>
      <c r="BF30" s="235" t="s">
        <v>558</v>
      </c>
      <c r="BG30" s="236" t="s">
        <v>555</v>
      </c>
      <c r="BH30" s="234" t="s">
        <v>556</v>
      </c>
      <c r="BI30" s="237" t="s">
        <v>176</v>
      </c>
      <c r="BK30" s="233" t="s">
        <v>559</v>
      </c>
      <c r="BL30" s="234" t="s">
        <v>553</v>
      </c>
      <c r="BM30" s="235" t="s">
        <v>554</v>
      </c>
      <c r="BN30" s="236" t="s">
        <v>499</v>
      </c>
      <c r="BO30" s="234" t="s">
        <v>553</v>
      </c>
      <c r="BP30" s="237" t="s">
        <v>176</v>
      </c>
    </row>
    <row r="31" spans="1:68" s="180" customFormat="1" ht="16.5" x14ac:dyDescent="0.2">
      <c r="A31" s="188" t="s">
        <v>560</v>
      </c>
      <c r="B31" s="188">
        <v>20180920</v>
      </c>
      <c r="C31" s="188" t="s">
        <v>514</v>
      </c>
      <c r="D31" s="232">
        <v>19</v>
      </c>
      <c r="E31" s="239">
        <v>1</v>
      </c>
      <c r="F31" s="240" t="s">
        <v>605</v>
      </c>
      <c r="G31" s="241">
        <v>0.94899999999999995</v>
      </c>
      <c r="H31" s="242">
        <v>1</v>
      </c>
      <c r="I31" s="240" t="s">
        <v>562</v>
      </c>
      <c r="J31" s="243">
        <v>1.1619999999999999</v>
      </c>
      <c r="L31" s="239">
        <v>1</v>
      </c>
      <c r="M31" s="240" t="s">
        <v>563</v>
      </c>
      <c r="N31" s="241">
        <v>1.0229999999999999</v>
      </c>
      <c r="O31" s="242">
        <v>1</v>
      </c>
      <c r="P31" s="240" t="s">
        <v>584</v>
      </c>
      <c r="Q31" s="243">
        <v>0.377</v>
      </c>
      <c r="S31" s="239">
        <v>1</v>
      </c>
      <c r="T31" s="240" t="s">
        <v>565</v>
      </c>
      <c r="U31" s="241">
        <v>1.028</v>
      </c>
      <c r="V31" s="242">
        <v>1</v>
      </c>
      <c r="W31" s="240" t="s">
        <v>566</v>
      </c>
      <c r="X31" s="243">
        <v>0.40600000000000003</v>
      </c>
      <c r="Z31" s="239">
        <v>1</v>
      </c>
      <c r="AA31" s="240" t="s">
        <v>561</v>
      </c>
      <c r="AB31" s="241">
        <v>0.94899999999999995</v>
      </c>
      <c r="AC31" s="242">
        <v>1</v>
      </c>
      <c r="AD31" s="240" t="s">
        <v>567</v>
      </c>
      <c r="AE31" s="243">
        <v>0.35599999999999998</v>
      </c>
      <c r="AF31" s="238"/>
      <c r="AH31" s="239">
        <v>1</v>
      </c>
      <c r="AI31" s="240" t="s">
        <v>604</v>
      </c>
      <c r="AJ31" s="241">
        <v>0.77400000000000002</v>
      </c>
      <c r="AK31" s="242">
        <v>1</v>
      </c>
      <c r="AL31" s="240" t="s">
        <v>569</v>
      </c>
      <c r="AM31" s="243">
        <v>0.28299999999999997</v>
      </c>
      <c r="AP31" s="239">
        <v>1</v>
      </c>
      <c r="AQ31" s="240" t="s">
        <v>561</v>
      </c>
      <c r="AR31" s="241">
        <v>0.94899999999999995</v>
      </c>
      <c r="AS31" s="242">
        <v>1</v>
      </c>
      <c r="AT31" s="240" t="s">
        <v>570</v>
      </c>
      <c r="AU31" s="243">
        <v>0.35399999999999998</v>
      </c>
      <c r="AW31" s="239">
        <v>1</v>
      </c>
      <c r="AX31" s="240" t="s">
        <v>571</v>
      </c>
      <c r="AY31" s="241">
        <v>1.425</v>
      </c>
      <c r="AZ31" s="242">
        <v>1</v>
      </c>
      <c r="BA31" s="240" t="s">
        <v>609</v>
      </c>
      <c r="BB31" s="243">
        <v>0.42</v>
      </c>
      <c r="BD31" s="239">
        <v>1</v>
      </c>
      <c r="BE31" s="240" t="s">
        <v>594</v>
      </c>
      <c r="BF31" s="241">
        <v>0.85099999999999998</v>
      </c>
      <c r="BG31" s="242">
        <v>1</v>
      </c>
      <c r="BH31" s="240" t="s">
        <v>574</v>
      </c>
      <c r="BI31" s="243">
        <v>0.59299999999999997</v>
      </c>
      <c r="BK31" s="239">
        <v>1</v>
      </c>
      <c r="BL31" s="240" t="s">
        <v>574</v>
      </c>
      <c r="BM31" s="241">
        <v>0.59299999999999997</v>
      </c>
      <c r="BN31" s="242">
        <v>1</v>
      </c>
      <c r="BO31" s="240" t="s">
        <v>575</v>
      </c>
      <c r="BP31" s="243">
        <v>0.54300000000000004</v>
      </c>
    </row>
    <row r="32" spans="1:68" s="180" customFormat="1" ht="16.5" x14ac:dyDescent="0.2">
      <c r="A32" s="188" t="s">
        <v>512</v>
      </c>
      <c r="B32" s="188"/>
      <c r="C32" s="188" t="s">
        <v>514</v>
      </c>
      <c r="D32" s="232">
        <v>21</v>
      </c>
      <c r="E32" s="239">
        <v>3</v>
      </c>
      <c r="F32" s="240" t="s">
        <v>576</v>
      </c>
      <c r="G32" s="241">
        <v>0.59</v>
      </c>
      <c r="H32" s="242">
        <v>3</v>
      </c>
      <c r="I32" s="240" t="s">
        <v>608</v>
      </c>
      <c r="J32" s="243">
        <v>1.103</v>
      </c>
      <c r="L32" s="239">
        <v>3</v>
      </c>
      <c r="M32" s="240" t="s">
        <v>588</v>
      </c>
      <c r="N32" s="241">
        <v>0.437</v>
      </c>
      <c r="O32" s="242">
        <v>3</v>
      </c>
      <c r="P32" s="240" t="s">
        <v>589</v>
      </c>
      <c r="Q32" s="243">
        <v>0.30599999999999999</v>
      </c>
      <c r="S32" s="239">
        <v>3</v>
      </c>
      <c r="T32" s="240" t="s">
        <v>605</v>
      </c>
      <c r="U32" s="241">
        <v>0.94899999999999995</v>
      </c>
      <c r="V32" s="242">
        <v>3</v>
      </c>
      <c r="W32" s="240" t="s">
        <v>585</v>
      </c>
      <c r="X32" s="243">
        <v>0.30599999999999999</v>
      </c>
      <c r="Z32" s="239">
        <v>3</v>
      </c>
      <c r="AA32" s="240" t="s">
        <v>614</v>
      </c>
      <c r="AB32" s="241">
        <v>1.0149999999999999</v>
      </c>
      <c r="AC32" s="242">
        <v>3</v>
      </c>
      <c r="AD32" s="240" t="s">
        <v>652</v>
      </c>
      <c r="AE32" s="243">
        <v>0.125</v>
      </c>
      <c r="AF32" s="238"/>
      <c r="AH32" s="239">
        <v>3</v>
      </c>
      <c r="AI32" s="240" t="s">
        <v>588</v>
      </c>
      <c r="AJ32" s="241">
        <v>0.437</v>
      </c>
      <c r="AK32" s="242">
        <v>3</v>
      </c>
      <c r="AL32" s="240" t="s">
        <v>585</v>
      </c>
      <c r="AM32" s="243">
        <v>0.30599999999999999</v>
      </c>
      <c r="AP32" s="239">
        <v>3</v>
      </c>
      <c r="AQ32" s="240" t="s">
        <v>561</v>
      </c>
      <c r="AR32" s="241">
        <v>0.94899999999999995</v>
      </c>
      <c r="AS32" s="242">
        <v>3</v>
      </c>
      <c r="AT32" s="240" t="s">
        <v>569</v>
      </c>
      <c r="AU32" s="243">
        <v>0.28299999999999997</v>
      </c>
      <c r="AW32" s="239">
        <v>3</v>
      </c>
      <c r="AX32" s="240" t="s">
        <v>606</v>
      </c>
      <c r="AY32" s="241">
        <v>0.84299999999999997</v>
      </c>
      <c r="AZ32" s="242">
        <v>3</v>
      </c>
      <c r="BA32" s="240" t="s">
        <v>569</v>
      </c>
      <c r="BB32" s="243">
        <v>0.28299999999999997</v>
      </c>
      <c r="BD32" s="239">
        <v>3</v>
      </c>
      <c r="BE32" s="240" t="s">
        <v>601</v>
      </c>
      <c r="BF32" s="241">
        <v>1.0229999999999999</v>
      </c>
      <c r="BG32" s="242">
        <v>3</v>
      </c>
      <c r="BH32" s="240" t="s">
        <v>653</v>
      </c>
      <c r="BI32" s="243">
        <v>0.499</v>
      </c>
      <c r="BK32" s="239">
        <v>3</v>
      </c>
      <c r="BL32" s="240" t="s">
        <v>573</v>
      </c>
      <c r="BM32" s="241">
        <v>0.85099999999999998</v>
      </c>
      <c r="BN32" s="242">
        <v>3</v>
      </c>
      <c r="BO32" s="240" t="s">
        <v>588</v>
      </c>
      <c r="BP32" s="243">
        <v>0.437</v>
      </c>
    </row>
    <row r="33" spans="1:68" s="180" customFormat="1" ht="16.5" x14ac:dyDescent="0.2">
      <c r="A33" s="188" t="s">
        <v>512</v>
      </c>
      <c r="B33" s="188">
        <v>20180822</v>
      </c>
      <c r="C33" s="188" t="s">
        <v>587</v>
      </c>
      <c r="D33" s="232">
        <v>25</v>
      </c>
      <c r="E33" s="239">
        <v>6</v>
      </c>
      <c r="F33" s="240" t="s">
        <v>614</v>
      </c>
      <c r="G33" s="241">
        <v>1.0149999999999999</v>
      </c>
      <c r="H33" s="242">
        <v>6</v>
      </c>
      <c r="I33" s="240" t="s">
        <v>622</v>
      </c>
      <c r="J33" s="243">
        <v>0.73099999999999998</v>
      </c>
      <c r="L33" s="239">
        <v>6</v>
      </c>
      <c r="M33" s="240" t="s">
        <v>568</v>
      </c>
      <c r="N33" s="241">
        <v>0.77400000000000002</v>
      </c>
      <c r="O33" s="242">
        <v>6</v>
      </c>
      <c r="P33" s="240" t="s">
        <v>598</v>
      </c>
      <c r="Q33" s="243">
        <v>0.17799999999999999</v>
      </c>
      <c r="S33" s="239">
        <v>6</v>
      </c>
      <c r="T33" s="240" t="s">
        <v>602</v>
      </c>
      <c r="U33" s="241">
        <v>0.83099999999999996</v>
      </c>
      <c r="V33" s="242">
        <v>6</v>
      </c>
      <c r="W33" s="240" t="s">
        <v>585</v>
      </c>
      <c r="X33" s="243">
        <v>0.30599999999999999</v>
      </c>
      <c r="Z33" s="239">
        <v>6</v>
      </c>
      <c r="AA33" s="240" t="s">
        <v>561</v>
      </c>
      <c r="AB33" s="241">
        <v>0.94899999999999995</v>
      </c>
      <c r="AC33" s="242">
        <v>6</v>
      </c>
      <c r="AD33" s="240" t="s">
        <v>566</v>
      </c>
      <c r="AE33" s="243">
        <v>0.40600000000000003</v>
      </c>
      <c r="AF33" s="238"/>
      <c r="AH33" s="239">
        <v>6</v>
      </c>
      <c r="AI33" s="240" t="s">
        <v>608</v>
      </c>
      <c r="AJ33" s="241">
        <v>1.103</v>
      </c>
      <c r="AK33" s="242">
        <v>6</v>
      </c>
      <c r="AL33" s="240" t="s">
        <v>635</v>
      </c>
      <c r="AM33" s="243">
        <v>0.51800000000000002</v>
      </c>
      <c r="AP33" s="239">
        <v>6</v>
      </c>
      <c r="AQ33" s="240" t="s">
        <v>595</v>
      </c>
      <c r="AR33" s="241">
        <v>0.78100000000000003</v>
      </c>
      <c r="AS33" s="242">
        <v>6</v>
      </c>
      <c r="AT33" s="240" t="s">
        <v>619</v>
      </c>
      <c r="AU33" s="243">
        <v>0.35599999999999998</v>
      </c>
      <c r="AW33" s="239">
        <v>6</v>
      </c>
      <c r="AX33" s="240" t="s">
        <v>565</v>
      </c>
      <c r="AY33" s="241">
        <v>1.028</v>
      </c>
      <c r="AZ33" s="242">
        <v>6</v>
      </c>
      <c r="BA33" s="240" t="s">
        <v>588</v>
      </c>
      <c r="BB33" s="243">
        <v>0.437</v>
      </c>
      <c r="BD33" s="239">
        <v>6</v>
      </c>
      <c r="BE33" s="240" t="s">
        <v>563</v>
      </c>
      <c r="BF33" s="241">
        <v>1.0229999999999999</v>
      </c>
      <c r="BG33" s="242">
        <v>6</v>
      </c>
      <c r="BH33" s="240" t="s">
        <v>564</v>
      </c>
      <c r="BI33" s="243">
        <v>0.377</v>
      </c>
      <c r="BK33" s="239">
        <v>6</v>
      </c>
      <c r="BL33" s="240" t="s">
        <v>612</v>
      </c>
      <c r="BM33" s="241">
        <v>1.028</v>
      </c>
      <c r="BN33" s="242">
        <v>6</v>
      </c>
      <c r="BO33" s="240" t="s">
        <v>581</v>
      </c>
      <c r="BP33" s="243">
        <v>1.103</v>
      </c>
    </row>
    <row r="34" spans="1:68" s="180" customFormat="1" ht="16.5" x14ac:dyDescent="0.2">
      <c r="A34" s="188" t="s">
        <v>520</v>
      </c>
      <c r="B34" s="188">
        <v>20180828</v>
      </c>
      <c r="C34" s="188" t="s">
        <v>587</v>
      </c>
      <c r="D34" s="232">
        <v>32</v>
      </c>
      <c r="E34" s="239">
        <v>7</v>
      </c>
      <c r="F34" s="240" t="s">
        <v>604</v>
      </c>
      <c r="G34" s="241">
        <v>0.77400000000000002</v>
      </c>
      <c r="H34" s="242">
        <v>7</v>
      </c>
      <c r="I34" s="240" t="s">
        <v>577</v>
      </c>
      <c r="J34" s="243">
        <v>0.73099999999999998</v>
      </c>
      <c r="L34" s="239">
        <v>7</v>
      </c>
      <c r="M34" s="240" t="s">
        <v>581</v>
      </c>
      <c r="N34" s="241">
        <v>1.103</v>
      </c>
      <c r="O34" s="242">
        <v>7</v>
      </c>
      <c r="P34" s="240" t="s">
        <v>609</v>
      </c>
      <c r="Q34" s="243">
        <v>0.42</v>
      </c>
      <c r="S34" s="239">
        <v>7</v>
      </c>
      <c r="T34" s="240" t="s">
        <v>573</v>
      </c>
      <c r="U34" s="241">
        <v>0.85099999999999998</v>
      </c>
      <c r="V34" s="242">
        <v>7</v>
      </c>
      <c r="W34" s="240" t="s">
        <v>613</v>
      </c>
      <c r="X34" s="243">
        <v>0.22500000000000001</v>
      </c>
      <c r="Z34" s="239">
        <v>7</v>
      </c>
      <c r="AA34" s="240" t="s">
        <v>605</v>
      </c>
      <c r="AB34" s="241">
        <v>0.94899999999999995</v>
      </c>
      <c r="AC34" s="242">
        <v>7</v>
      </c>
      <c r="AD34" s="240" t="s">
        <v>624</v>
      </c>
      <c r="AE34" s="243">
        <v>0.28299999999999997</v>
      </c>
      <c r="AF34" s="238"/>
      <c r="AH34" s="239">
        <v>7</v>
      </c>
      <c r="AI34" s="240" t="s">
        <v>575</v>
      </c>
      <c r="AJ34" s="241">
        <v>0.54300000000000004</v>
      </c>
      <c r="AK34" s="242">
        <v>7</v>
      </c>
      <c r="AL34" s="240" t="s">
        <v>609</v>
      </c>
      <c r="AM34" s="243">
        <v>0.42</v>
      </c>
      <c r="AP34" s="239">
        <v>7</v>
      </c>
      <c r="AQ34" s="240" t="s">
        <v>563</v>
      </c>
      <c r="AR34" s="241">
        <v>1.0229999999999999</v>
      </c>
      <c r="AS34" s="242">
        <v>7</v>
      </c>
      <c r="AT34" s="240" t="s">
        <v>591</v>
      </c>
      <c r="AU34" s="243">
        <v>0.437</v>
      </c>
      <c r="AW34" s="239">
        <v>7</v>
      </c>
      <c r="AX34" s="240" t="s">
        <v>602</v>
      </c>
      <c r="AY34" s="241">
        <v>0.83099999999999996</v>
      </c>
      <c r="AZ34" s="242">
        <v>7</v>
      </c>
      <c r="BA34" s="240" t="s">
        <v>564</v>
      </c>
      <c r="BB34" s="243">
        <v>0.377</v>
      </c>
      <c r="BD34" s="239">
        <v>7</v>
      </c>
      <c r="BE34" s="240" t="s">
        <v>590</v>
      </c>
      <c r="BF34" s="241">
        <v>1.0149999999999999</v>
      </c>
      <c r="BG34" s="242">
        <v>7</v>
      </c>
      <c r="BH34" s="240" t="s">
        <v>591</v>
      </c>
      <c r="BI34" s="243">
        <v>0.437</v>
      </c>
      <c r="BK34" s="239">
        <v>7</v>
      </c>
      <c r="BL34" s="240" t="s">
        <v>605</v>
      </c>
      <c r="BM34" s="241">
        <v>0.94899999999999995</v>
      </c>
      <c r="BN34" s="242">
        <v>7</v>
      </c>
      <c r="BO34" s="240" t="s">
        <v>601</v>
      </c>
      <c r="BP34" s="243">
        <v>1.0229999999999999</v>
      </c>
    </row>
    <row r="35" spans="1:68" s="180" customFormat="1" ht="16.5" x14ac:dyDescent="0.2">
      <c r="A35" s="188" t="s">
        <v>520</v>
      </c>
      <c r="B35" s="188"/>
      <c r="C35" s="188" t="s">
        <v>514</v>
      </c>
      <c r="D35" s="232">
        <v>34</v>
      </c>
      <c r="E35" s="239">
        <v>9</v>
      </c>
      <c r="F35" s="240" t="s">
        <v>602</v>
      </c>
      <c r="G35" s="241">
        <v>0.83099999999999996</v>
      </c>
      <c r="H35" s="242">
        <v>9</v>
      </c>
      <c r="I35" s="240" t="s">
        <v>618</v>
      </c>
      <c r="J35" s="243">
        <v>0.59</v>
      </c>
      <c r="L35" s="239">
        <v>9</v>
      </c>
      <c r="M35" s="240" t="s">
        <v>614</v>
      </c>
      <c r="N35" s="241">
        <v>1.0149999999999999</v>
      </c>
      <c r="O35" s="242">
        <v>9</v>
      </c>
      <c r="P35" s="240" t="s">
        <v>583</v>
      </c>
      <c r="Q35" s="243">
        <v>0.157</v>
      </c>
      <c r="S35" s="239">
        <v>9</v>
      </c>
      <c r="T35" s="240" t="s">
        <v>568</v>
      </c>
      <c r="U35" s="241">
        <v>0.77400000000000002</v>
      </c>
      <c r="V35" s="242">
        <v>9</v>
      </c>
      <c r="W35" s="240" t="s">
        <v>617</v>
      </c>
      <c r="X35" s="243">
        <v>0.221</v>
      </c>
      <c r="Z35" s="239">
        <v>9</v>
      </c>
      <c r="AA35" s="240" t="s">
        <v>615</v>
      </c>
      <c r="AB35" s="241">
        <v>0.59299999999999997</v>
      </c>
      <c r="AC35" s="242">
        <v>9</v>
      </c>
      <c r="AD35" s="240" t="s">
        <v>598</v>
      </c>
      <c r="AE35" s="243">
        <v>0.17799999999999999</v>
      </c>
      <c r="AF35" s="238"/>
      <c r="AH35" s="239">
        <v>9</v>
      </c>
      <c r="AI35" s="240" t="s">
        <v>576</v>
      </c>
      <c r="AJ35" s="241">
        <v>0.59</v>
      </c>
      <c r="AK35" s="242">
        <v>9</v>
      </c>
      <c r="AL35" s="240" t="s">
        <v>624</v>
      </c>
      <c r="AM35" s="243">
        <v>0.28299999999999997</v>
      </c>
      <c r="AP35" s="239">
        <v>9</v>
      </c>
      <c r="AQ35" s="240" t="s">
        <v>577</v>
      </c>
      <c r="AR35" s="241">
        <v>0.73099999999999998</v>
      </c>
      <c r="AS35" s="242">
        <v>9</v>
      </c>
      <c r="AT35" s="240" t="s">
        <v>566</v>
      </c>
      <c r="AU35" s="243">
        <v>0.40600000000000003</v>
      </c>
      <c r="AW35" s="239">
        <v>9</v>
      </c>
      <c r="AX35" s="240" t="s">
        <v>602</v>
      </c>
      <c r="AY35" s="241">
        <v>0.83099999999999996</v>
      </c>
      <c r="AZ35" s="242">
        <v>9</v>
      </c>
      <c r="BA35" s="240" t="s">
        <v>568</v>
      </c>
      <c r="BB35" s="243">
        <v>0.77400000000000002</v>
      </c>
      <c r="BD35" s="239">
        <v>9</v>
      </c>
      <c r="BE35" s="240" t="s">
        <v>610</v>
      </c>
      <c r="BF35" s="241">
        <v>0.83099999999999996</v>
      </c>
      <c r="BG35" s="242">
        <v>9</v>
      </c>
      <c r="BH35" s="240" t="s">
        <v>574</v>
      </c>
      <c r="BI35" s="243">
        <v>0.59299999999999997</v>
      </c>
      <c r="BK35" s="239">
        <v>9</v>
      </c>
      <c r="BL35" s="240" t="s">
        <v>561</v>
      </c>
      <c r="BM35" s="241">
        <v>0.94899999999999995</v>
      </c>
      <c r="BN35" s="242">
        <v>9</v>
      </c>
      <c r="BO35" s="240" t="s">
        <v>597</v>
      </c>
      <c r="BP35" s="243">
        <v>0.54300000000000004</v>
      </c>
    </row>
    <row r="36" spans="1:68" s="180" customFormat="1" ht="16.5" x14ac:dyDescent="0.2">
      <c r="A36" s="188" t="s">
        <v>523</v>
      </c>
      <c r="B36" s="188"/>
      <c r="C36" s="188" t="s">
        <v>514</v>
      </c>
      <c r="D36" s="232">
        <v>37</v>
      </c>
      <c r="E36" s="239">
        <v>12</v>
      </c>
      <c r="F36" s="240" t="s">
        <v>608</v>
      </c>
      <c r="G36" s="241">
        <v>1.103</v>
      </c>
      <c r="H36" s="242">
        <v>12</v>
      </c>
      <c r="I36" s="240" t="s">
        <v>575</v>
      </c>
      <c r="J36" s="243">
        <v>0.54300000000000004</v>
      </c>
      <c r="L36" s="239">
        <v>12</v>
      </c>
      <c r="M36" s="240" t="s">
        <v>602</v>
      </c>
      <c r="N36" s="241">
        <v>0.83099999999999996</v>
      </c>
      <c r="O36" s="242">
        <v>12</v>
      </c>
      <c r="P36" s="240" t="s">
        <v>627</v>
      </c>
      <c r="Q36" s="243">
        <v>0.40600000000000003</v>
      </c>
      <c r="S36" s="239">
        <v>12</v>
      </c>
      <c r="T36" s="240" t="s">
        <v>577</v>
      </c>
      <c r="U36" s="241">
        <v>0.73099999999999998</v>
      </c>
      <c r="V36" s="242">
        <v>12</v>
      </c>
      <c r="W36" s="240" t="s">
        <v>566</v>
      </c>
      <c r="X36" s="243">
        <v>0.40600000000000003</v>
      </c>
      <c r="Z36" s="239">
        <v>12</v>
      </c>
      <c r="AA36" s="240" t="s">
        <v>565</v>
      </c>
      <c r="AB36" s="241">
        <v>1.028</v>
      </c>
      <c r="AC36" s="242">
        <v>12</v>
      </c>
      <c r="AD36" s="240" t="s">
        <v>582</v>
      </c>
      <c r="AE36" s="243">
        <v>0.125</v>
      </c>
      <c r="AF36" s="238"/>
      <c r="AH36" s="239">
        <v>12</v>
      </c>
      <c r="AI36" s="240" t="s">
        <v>605</v>
      </c>
      <c r="AJ36" s="241">
        <v>0.94899999999999995</v>
      </c>
      <c r="AK36" s="242">
        <v>12</v>
      </c>
      <c r="AL36" s="240" t="s">
        <v>616</v>
      </c>
      <c r="AM36" s="243">
        <v>0.35399999999999998</v>
      </c>
      <c r="AP36" s="239">
        <v>12</v>
      </c>
      <c r="AQ36" s="240" t="s">
        <v>639</v>
      </c>
      <c r="AR36" s="241">
        <v>1.1619999999999999</v>
      </c>
      <c r="AS36" s="242">
        <v>12</v>
      </c>
      <c r="AT36" s="240" t="s">
        <v>570</v>
      </c>
      <c r="AU36" s="243">
        <v>0.35399999999999998</v>
      </c>
      <c r="AW36" s="239">
        <v>12</v>
      </c>
      <c r="AX36" s="240" t="s">
        <v>573</v>
      </c>
      <c r="AY36" s="241">
        <v>0.85099999999999998</v>
      </c>
      <c r="AZ36" s="242">
        <v>12</v>
      </c>
      <c r="BA36" s="240" t="s">
        <v>616</v>
      </c>
      <c r="BB36" s="243">
        <v>0.35399999999999998</v>
      </c>
      <c r="BD36" s="239">
        <v>12</v>
      </c>
      <c r="BE36" s="240" t="s">
        <v>610</v>
      </c>
      <c r="BF36" s="241">
        <v>0.83099999999999996</v>
      </c>
      <c r="BG36" s="242">
        <v>12</v>
      </c>
      <c r="BH36" s="240" t="s">
        <v>654</v>
      </c>
      <c r="BI36" s="243">
        <v>0.56599999999999995</v>
      </c>
      <c r="BK36" s="239">
        <v>12</v>
      </c>
      <c r="BL36" s="240" t="s">
        <v>581</v>
      </c>
      <c r="BM36" s="241">
        <v>1.103</v>
      </c>
      <c r="BN36" s="242">
        <v>12</v>
      </c>
      <c r="BO36" s="240" t="s">
        <v>581</v>
      </c>
      <c r="BP36" s="243">
        <v>1.103</v>
      </c>
    </row>
    <row r="37" spans="1:68" s="180" customFormat="1" ht="16.5" x14ac:dyDescent="0.2">
      <c r="A37" s="188" t="s">
        <v>526</v>
      </c>
      <c r="B37" s="188"/>
      <c r="C37" s="188" t="s">
        <v>514</v>
      </c>
      <c r="D37" s="232">
        <v>27</v>
      </c>
      <c r="E37" s="239">
        <v>16</v>
      </c>
      <c r="F37" s="240" t="s">
        <v>561</v>
      </c>
      <c r="G37" s="241">
        <v>0.94899999999999995</v>
      </c>
      <c r="H37" s="242">
        <v>16</v>
      </c>
      <c r="I37" s="240" t="s">
        <v>622</v>
      </c>
      <c r="J37" s="243">
        <v>0.73099999999999998</v>
      </c>
      <c r="L37" s="239">
        <v>16</v>
      </c>
      <c r="M37" s="240" t="s">
        <v>637</v>
      </c>
      <c r="N37" s="241">
        <v>0.71499999999999997</v>
      </c>
      <c r="O37" s="242">
        <v>16</v>
      </c>
      <c r="P37" s="240" t="s">
        <v>628</v>
      </c>
      <c r="Q37" s="243">
        <v>8.5999999999999993E-2</v>
      </c>
      <c r="S37" s="239">
        <v>16</v>
      </c>
      <c r="T37" s="240" t="s">
        <v>561</v>
      </c>
      <c r="U37" s="241">
        <v>0.94899999999999995</v>
      </c>
      <c r="V37" s="242">
        <v>16</v>
      </c>
      <c r="W37" s="240" t="s">
        <v>628</v>
      </c>
      <c r="X37" s="243">
        <v>8.5999999999999993E-2</v>
      </c>
      <c r="Z37" s="239">
        <v>16</v>
      </c>
      <c r="AA37" s="240" t="s">
        <v>576</v>
      </c>
      <c r="AB37" s="241">
        <v>0.59</v>
      </c>
      <c r="AC37" s="242">
        <v>16</v>
      </c>
      <c r="AD37" s="240" t="s">
        <v>624</v>
      </c>
      <c r="AE37" s="243">
        <v>0.28299999999999997</v>
      </c>
      <c r="AF37" s="238"/>
      <c r="AH37" s="239">
        <v>16</v>
      </c>
      <c r="AI37" s="240" t="s">
        <v>575</v>
      </c>
      <c r="AJ37" s="241">
        <v>0.54300000000000004</v>
      </c>
      <c r="AK37" s="242">
        <v>16</v>
      </c>
      <c r="AL37" s="240" t="s">
        <v>638</v>
      </c>
      <c r="AM37" s="243">
        <v>0.125</v>
      </c>
      <c r="AP37" s="239">
        <v>16</v>
      </c>
      <c r="AQ37" s="240" t="s">
        <v>602</v>
      </c>
      <c r="AR37" s="241">
        <v>0.83099999999999996</v>
      </c>
      <c r="AS37" s="242">
        <v>16</v>
      </c>
      <c r="AT37" s="240" t="s">
        <v>613</v>
      </c>
      <c r="AU37" s="243">
        <v>0.22500000000000001</v>
      </c>
      <c r="AW37" s="239">
        <v>16</v>
      </c>
      <c r="AX37" s="240" t="s">
        <v>571</v>
      </c>
      <c r="AY37" s="241">
        <v>1.425</v>
      </c>
      <c r="AZ37" s="242">
        <v>16</v>
      </c>
      <c r="BA37" s="240" t="s">
        <v>588</v>
      </c>
      <c r="BB37" s="243">
        <v>0.437</v>
      </c>
      <c r="BD37" s="239">
        <v>16</v>
      </c>
      <c r="BE37" s="240" t="s">
        <v>563</v>
      </c>
      <c r="BF37" s="241">
        <v>1.0229999999999999</v>
      </c>
      <c r="BG37" s="242">
        <v>16</v>
      </c>
      <c r="BH37" s="240" t="s">
        <v>635</v>
      </c>
      <c r="BI37" s="243">
        <v>0.51800000000000002</v>
      </c>
      <c r="BK37" s="239">
        <v>16</v>
      </c>
      <c r="BL37" s="240" t="s">
        <v>639</v>
      </c>
      <c r="BM37" s="241">
        <v>1.1619999999999999</v>
      </c>
      <c r="BN37" s="242">
        <v>16</v>
      </c>
      <c r="BO37" s="240" t="s">
        <v>575</v>
      </c>
      <c r="BP37" s="243">
        <v>0.54300000000000004</v>
      </c>
    </row>
    <row r="38" spans="1:68" s="180" customFormat="1" ht="16.5" x14ac:dyDescent="0.2">
      <c r="A38" s="188" t="s">
        <v>526</v>
      </c>
      <c r="B38" s="188">
        <v>20180824</v>
      </c>
      <c r="C38" s="188" t="s">
        <v>587</v>
      </c>
      <c r="D38" s="232">
        <v>28</v>
      </c>
      <c r="E38" s="239">
        <v>17</v>
      </c>
      <c r="F38" s="240" t="s">
        <v>577</v>
      </c>
      <c r="G38" s="241">
        <v>0.73099999999999998</v>
      </c>
      <c r="H38" s="242">
        <v>17</v>
      </c>
      <c r="I38" s="240" t="s">
        <v>636</v>
      </c>
      <c r="J38" s="243">
        <v>0.71499999999999997</v>
      </c>
      <c r="L38" s="239">
        <v>17</v>
      </c>
      <c r="M38" s="240" t="s">
        <v>574</v>
      </c>
      <c r="N38" s="241">
        <v>0.59299999999999997</v>
      </c>
      <c r="O38" s="242">
        <v>17</v>
      </c>
      <c r="P38" s="240" t="s">
        <v>640</v>
      </c>
      <c r="Q38" s="243">
        <v>5.5E-2</v>
      </c>
      <c r="S38" s="239">
        <v>17</v>
      </c>
      <c r="T38" s="240" t="s">
        <v>574</v>
      </c>
      <c r="U38" s="241">
        <v>0.59299999999999997</v>
      </c>
      <c r="V38" s="242">
        <v>17</v>
      </c>
      <c r="W38" s="240" t="s">
        <v>569</v>
      </c>
      <c r="X38" s="243">
        <v>0.28299999999999997</v>
      </c>
      <c r="Z38" s="239">
        <v>17</v>
      </c>
      <c r="AA38" s="240" t="s">
        <v>561</v>
      </c>
      <c r="AB38" s="241">
        <v>0.94899999999999995</v>
      </c>
      <c r="AC38" s="242">
        <v>17</v>
      </c>
      <c r="AD38" s="240" t="s">
        <v>641</v>
      </c>
      <c r="AE38" s="243">
        <v>6.9000000000000006E-2</v>
      </c>
      <c r="AF38" s="238"/>
      <c r="AH38" s="239">
        <v>17</v>
      </c>
      <c r="AI38" s="240" t="s">
        <v>591</v>
      </c>
      <c r="AJ38" s="241">
        <v>0.437</v>
      </c>
      <c r="AK38" s="242">
        <v>17</v>
      </c>
      <c r="AL38" s="240" t="s">
        <v>616</v>
      </c>
      <c r="AM38" s="243">
        <v>0.35399999999999998</v>
      </c>
      <c r="AP38" s="239">
        <v>17</v>
      </c>
      <c r="AQ38" s="240" t="s">
        <v>577</v>
      </c>
      <c r="AR38" s="241">
        <v>0.73099999999999998</v>
      </c>
      <c r="AS38" s="242">
        <v>17</v>
      </c>
      <c r="AT38" s="240" t="s">
        <v>569</v>
      </c>
      <c r="AU38" s="243">
        <v>0.28299999999999997</v>
      </c>
      <c r="AW38" s="239">
        <v>17</v>
      </c>
      <c r="AX38" s="240" t="s">
        <v>576</v>
      </c>
      <c r="AY38" s="241">
        <v>0.59</v>
      </c>
      <c r="AZ38" s="242">
        <v>17</v>
      </c>
      <c r="BA38" s="240" t="s">
        <v>569</v>
      </c>
      <c r="BB38" s="243">
        <v>0.28299999999999997</v>
      </c>
      <c r="BD38" s="239">
        <v>17</v>
      </c>
      <c r="BE38" s="240" t="s">
        <v>586</v>
      </c>
      <c r="BF38" s="241">
        <v>0.56599999999999995</v>
      </c>
      <c r="BG38" s="242">
        <v>17</v>
      </c>
      <c r="BH38" s="240" t="s">
        <v>624</v>
      </c>
      <c r="BI38" s="243">
        <v>0.28299999999999997</v>
      </c>
      <c r="BK38" s="239">
        <v>17</v>
      </c>
      <c r="BL38" s="240" t="s">
        <v>577</v>
      </c>
      <c r="BM38" s="241">
        <v>0.73099999999999998</v>
      </c>
      <c r="BN38" s="242">
        <v>17</v>
      </c>
      <c r="BO38" s="240" t="s">
        <v>588</v>
      </c>
      <c r="BP38" s="243">
        <v>0.437</v>
      </c>
    </row>
    <row r="39" spans="1:68" s="180" customFormat="1" ht="16.5" x14ac:dyDescent="0.2">
      <c r="A39" s="188" t="s">
        <v>526</v>
      </c>
      <c r="B39" s="188">
        <v>20180826</v>
      </c>
      <c r="C39" s="188" t="s">
        <v>514</v>
      </c>
      <c r="D39" s="232">
        <v>29</v>
      </c>
      <c r="E39" s="239">
        <v>18</v>
      </c>
      <c r="F39" s="240" t="s">
        <v>571</v>
      </c>
      <c r="G39" s="241">
        <v>1.425</v>
      </c>
      <c r="H39" s="242">
        <v>18</v>
      </c>
      <c r="I39" s="240" t="s">
        <v>573</v>
      </c>
      <c r="J39" s="243">
        <v>0.85099999999999998</v>
      </c>
      <c r="L39" s="239">
        <v>18</v>
      </c>
      <c r="M39" s="240" t="s">
        <v>601</v>
      </c>
      <c r="N39" s="241">
        <v>1.0229999999999999</v>
      </c>
      <c r="O39" s="242">
        <v>18</v>
      </c>
      <c r="P39" s="240" t="s">
        <v>655</v>
      </c>
      <c r="Q39" s="243">
        <v>0.182</v>
      </c>
      <c r="S39" s="239">
        <v>18</v>
      </c>
      <c r="T39" s="240" t="s">
        <v>581</v>
      </c>
      <c r="U39" s="241">
        <v>1.103</v>
      </c>
      <c r="V39" s="242">
        <v>18</v>
      </c>
      <c r="W39" s="240" t="s">
        <v>643</v>
      </c>
      <c r="X39" s="243">
        <v>0.182</v>
      </c>
      <c r="Z39" s="239">
        <v>18</v>
      </c>
      <c r="AA39" s="240" t="s">
        <v>601</v>
      </c>
      <c r="AB39" s="241">
        <v>1.0229999999999999</v>
      </c>
      <c r="AC39" s="242">
        <v>18</v>
      </c>
      <c r="AD39" s="240" t="s">
        <v>613</v>
      </c>
      <c r="AE39" s="243">
        <v>0.22500000000000001</v>
      </c>
      <c r="AF39" s="238"/>
      <c r="AH39" s="239">
        <v>18</v>
      </c>
      <c r="AI39" s="240" t="s">
        <v>561</v>
      </c>
      <c r="AJ39" s="241">
        <v>0.94899999999999995</v>
      </c>
      <c r="AK39" s="242">
        <v>18</v>
      </c>
      <c r="AL39" s="240" t="s">
        <v>624</v>
      </c>
      <c r="AM39" s="243">
        <v>0.28299999999999997</v>
      </c>
      <c r="AP39" s="239">
        <v>18</v>
      </c>
      <c r="AQ39" s="240" t="s">
        <v>581</v>
      </c>
      <c r="AR39" s="241">
        <v>1.103</v>
      </c>
      <c r="AS39" s="242">
        <v>18</v>
      </c>
      <c r="AT39" s="240" t="s">
        <v>656</v>
      </c>
      <c r="AU39" s="243">
        <v>0.32600000000000001</v>
      </c>
      <c r="AW39" s="239">
        <v>18</v>
      </c>
      <c r="AX39" s="240" t="s">
        <v>563</v>
      </c>
      <c r="AY39" s="241">
        <v>1.0229999999999999</v>
      </c>
      <c r="AZ39" s="242">
        <v>18</v>
      </c>
      <c r="BA39" s="240" t="s">
        <v>588</v>
      </c>
      <c r="BB39" s="243">
        <v>0.437</v>
      </c>
      <c r="BD39" s="239">
        <v>18</v>
      </c>
      <c r="BE39" s="240" t="s">
        <v>610</v>
      </c>
      <c r="BF39" s="241">
        <v>0.83099999999999996</v>
      </c>
      <c r="BG39" s="242">
        <v>18</v>
      </c>
      <c r="BH39" s="240" t="s">
        <v>573</v>
      </c>
      <c r="BI39" s="243">
        <v>0.85099999999999998</v>
      </c>
      <c r="BK39" s="239">
        <v>18</v>
      </c>
      <c r="BL39" s="240" t="s">
        <v>563</v>
      </c>
      <c r="BM39" s="241">
        <v>1.0229999999999999</v>
      </c>
      <c r="BN39" s="242">
        <v>18</v>
      </c>
      <c r="BO39" s="240" t="s">
        <v>610</v>
      </c>
      <c r="BP39" s="243">
        <v>0.83099999999999996</v>
      </c>
    </row>
    <row r="40" spans="1:68" s="180" customFormat="1" ht="17.25" thickBot="1" x14ac:dyDescent="0.25">
      <c r="A40" s="188" t="s">
        <v>526</v>
      </c>
      <c r="B40" s="188"/>
      <c r="C40" s="188" t="s">
        <v>514</v>
      </c>
      <c r="D40" s="232">
        <v>31</v>
      </c>
      <c r="E40" s="245">
        <v>20</v>
      </c>
      <c r="F40" s="246" t="s">
        <v>577</v>
      </c>
      <c r="G40" s="247">
        <v>0.73099999999999998</v>
      </c>
      <c r="H40" s="248">
        <v>20</v>
      </c>
      <c r="I40" s="246" t="s">
        <v>631</v>
      </c>
      <c r="J40" s="249">
        <v>0.61599999999999999</v>
      </c>
      <c r="L40" s="245">
        <v>20</v>
      </c>
      <c r="M40" s="246" t="s">
        <v>608</v>
      </c>
      <c r="N40" s="247">
        <v>1.103</v>
      </c>
      <c r="O40" s="248">
        <v>20</v>
      </c>
      <c r="P40" s="246" t="s">
        <v>600</v>
      </c>
      <c r="Q40" s="249">
        <v>0.157</v>
      </c>
      <c r="S40" s="245">
        <v>20</v>
      </c>
      <c r="T40" s="246" t="s">
        <v>574</v>
      </c>
      <c r="U40" s="247">
        <v>0.59299999999999997</v>
      </c>
      <c r="V40" s="248">
        <v>20</v>
      </c>
      <c r="W40" s="246" t="s">
        <v>624</v>
      </c>
      <c r="X40" s="249">
        <v>0.28299999999999997</v>
      </c>
      <c r="Z40" s="245">
        <v>20</v>
      </c>
      <c r="AA40" s="246" t="s">
        <v>595</v>
      </c>
      <c r="AB40" s="247">
        <v>0.78100000000000003</v>
      </c>
      <c r="AC40" s="248">
        <v>20</v>
      </c>
      <c r="AD40" s="246" t="s">
        <v>569</v>
      </c>
      <c r="AE40" s="249">
        <v>0.28299999999999997</v>
      </c>
      <c r="AF40" s="238"/>
      <c r="AH40" s="245">
        <v>20</v>
      </c>
      <c r="AI40" s="246" t="s">
        <v>615</v>
      </c>
      <c r="AJ40" s="247">
        <v>0.59299999999999997</v>
      </c>
      <c r="AK40" s="248">
        <v>20</v>
      </c>
      <c r="AL40" s="246" t="s">
        <v>566</v>
      </c>
      <c r="AM40" s="249">
        <v>0.40600000000000003</v>
      </c>
      <c r="AP40" s="245">
        <v>20</v>
      </c>
      <c r="AQ40" s="246" t="s">
        <v>565</v>
      </c>
      <c r="AR40" s="247">
        <v>1.028</v>
      </c>
      <c r="AS40" s="248">
        <v>20</v>
      </c>
      <c r="AT40" s="246" t="s">
        <v>597</v>
      </c>
      <c r="AU40" s="249">
        <v>0.54300000000000004</v>
      </c>
      <c r="AW40" s="245">
        <v>20</v>
      </c>
      <c r="AX40" s="246" t="s">
        <v>576</v>
      </c>
      <c r="AY40" s="247">
        <v>0.59</v>
      </c>
      <c r="AZ40" s="248">
        <v>20</v>
      </c>
      <c r="BA40" s="246" t="s">
        <v>564</v>
      </c>
      <c r="BB40" s="249">
        <v>0.377</v>
      </c>
      <c r="BD40" s="245">
        <v>20</v>
      </c>
      <c r="BE40" s="246" t="s">
        <v>575</v>
      </c>
      <c r="BF40" s="247">
        <v>0.54300000000000004</v>
      </c>
      <c r="BG40" s="248">
        <v>20</v>
      </c>
      <c r="BH40" s="246" t="s">
        <v>645</v>
      </c>
      <c r="BI40" s="249">
        <v>0.26600000000000001</v>
      </c>
      <c r="BK40" s="245">
        <v>20</v>
      </c>
      <c r="BL40" s="246" t="s">
        <v>618</v>
      </c>
      <c r="BM40" s="247">
        <v>0.59</v>
      </c>
      <c r="BN40" s="248">
        <v>20</v>
      </c>
      <c r="BO40" s="246" t="s">
        <v>588</v>
      </c>
      <c r="BP40" s="249">
        <v>0.437</v>
      </c>
    </row>
    <row r="41" spans="1:68" ht="18" x14ac:dyDescent="0.3">
      <c r="C41" s="188" t="s">
        <v>587</v>
      </c>
      <c r="G41" s="252">
        <f>AVERAGE(G31:G40)</f>
        <v>0.90979999999999994</v>
      </c>
      <c r="H41" s="253"/>
      <c r="I41" s="253"/>
      <c r="J41" s="254">
        <f t="shared" ref="J41" si="0">AVERAGE(J31:J40)</f>
        <v>0.77729999999999988</v>
      </c>
      <c r="N41" s="252">
        <f>AVERAGE(N31:N40)</f>
        <v>0.86169999999999991</v>
      </c>
      <c r="O41" s="253"/>
      <c r="P41" s="253"/>
      <c r="Q41" s="254">
        <f t="shared" ref="Q41" si="1">AVERAGE(Q31:Q40)</f>
        <v>0.2324</v>
      </c>
      <c r="U41" s="252">
        <f>AVERAGE(U31:U40)</f>
        <v>0.84019999999999995</v>
      </c>
      <c r="V41" s="253"/>
      <c r="W41" s="253"/>
      <c r="X41" s="254">
        <f t="shared" ref="X41" si="2">AVERAGE(X31:X40)</f>
        <v>0.27040000000000003</v>
      </c>
      <c r="AB41" s="252">
        <f>AVERAGE(AB31:AB40)</f>
        <v>0.88260000000000005</v>
      </c>
      <c r="AC41" s="253"/>
      <c r="AD41" s="253"/>
      <c r="AE41" s="254">
        <f t="shared" ref="AE41" si="3">AVERAGE(AE31:AE40)</f>
        <v>0.23329999999999998</v>
      </c>
      <c r="AF41" s="254"/>
      <c r="AJ41" s="252">
        <f>AVERAGE(AJ31:AJ40)</f>
        <v>0.69179999999999997</v>
      </c>
      <c r="AK41" s="253"/>
      <c r="AL41" s="253"/>
      <c r="AM41" s="254">
        <f t="shared" ref="AM41" si="4">AVERAGE(AM31:AM40)</f>
        <v>0.3332</v>
      </c>
      <c r="AR41" s="252">
        <f>AVERAGE(AR31:AR40)</f>
        <v>0.92880000000000007</v>
      </c>
      <c r="AS41" s="253"/>
      <c r="AT41" s="253"/>
      <c r="AU41" s="254">
        <f t="shared" ref="AU41" si="5">AVERAGE(AU31:AU40)</f>
        <v>0.35670000000000002</v>
      </c>
      <c r="AY41" s="252">
        <f>AVERAGE(AY31:AY40)</f>
        <v>0.94369999999999998</v>
      </c>
      <c r="AZ41" s="253"/>
      <c r="BA41" s="253"/>
      <c r="BB41" s="254">
        <f t="shared" ref="BB41" si="6">AVERAGE(BB31:BB40)</f>
        <v>0.41789999999999994</v>
      </c>
      <c r="BF41" s="252">
        <f>AVERAGE(BF31:BF40)</f>
        <v>0.8536999999999999</v>
      </c>
      <c r="BG41" s="253"/>
      <c r="BH41" s="253"/>
      <c r="BI41" s="254">
        <f t="shared" ref="BI41" si="7">AVERAGE(BI31:BI40)</f>
        <v>0.49830000000000008</v>
      </c>
      <c r="BM41" s="252">
        <f>AVERAGE(BM31:BM40)</f>
        <v>0.89789999999999992</v>
      </c>
      <c r="BN41" s="253"/>
      <c r="BO41" s="253"/>
      <c r="BP41" s="254">
        <f t="shared" ref="BP41" si="8">AVERAGE(BP31:BP40)</f>
        <v>0.70000000000000007</v>
      </c>
    </row>
    <row r="42" spans="1:68" s="180" customFormat="1" ht="16.5" x14ac:dyDescent="0.2">
      <c r="A42" s="188" t="s">
        <v>560</v>
      </c>
      <c r="B42" s="188">
        <v>20180822</v>
      </c>
      <c r="C42" s="207" t="s">
        <v>632</v>
      </c>
      <c r="D42" s="232">
        <v>20</v>
      </c>
      <c r="E42" s="239">
        <v>2</v>
      </c>
      <c r="F42" s="240" t="s">
        <v>618</v>
      </c>
      <c r="G42" s="241">
        <v>0.59</v>
      </c>
      <c r="H42" s="242">
        <v>2</v>
      </c>
      <c r="I42" s="240" t="s">
        <v>622</v>
      </c>
      <c r="J42" s="243">
        <v>0.73099999999999998</v>
      </c>
      <c r="L42" s="239">
        <v>2</v>
      </c>
      <c r="M42" s="240" t="s">
        <v>579</v>
      </c>
      <c r="N42" s="241">
        <v>0.96199999999999997</v>
      </c>
      <c r="O42" s="242">
        <v>2</v>
      </c>
      <c r="P42" s="240" t="s">
        <v>580</v>
      </c>
      <c r="Q42" s="243">
        <v>8.5999999999999993E-2</v>
      </c>
      <c r="S42" s="239">
        <v>2</v>
      </c>
      <c r="T42" s="240" t="s">
        <v>657</v>
      </c>
      <c r="U42" s="241">
        <v>1.103</v>
      </c>
      <c r="V42" s="242">
        <v>2</v>
      </c>
      <c r="W42" s="240" t="s">
        <v>658</v>
      </c>
      <c r="X42" s="243">
        <v>0.35599999999999998</v>
      </c>
      <c r="Z42" s="239">
        <v>2</v>
      </c>
      <c r="AA42" s="240" t="s">
        <v>604</v>
      </c>
      <c r="AB42" s="241">
        <v>0.77400000000000002</v>
      </c>
      <c r="AC42" s="242">
        <v>2</v>
      </c>
      <c r="AD42" s="240" t="s">
        <v>652</v>
      </c>
      <c r="AE42" s="243">
        <v>0.125</v>
      </c>
      <c r="AF42" s="238"/>
      <c r="AH42" s="239">
        <v>2</v>
      </c>
      <c r="AI42" s="240" t="s">
        <v>622</v>
      </c>
      <c r="AJ42" s="241">
        <v>0.73099999999999998</v>
      </c>
      <c r="AK42" s="242">
        <v>2</v>
      </c>
      <c r="AL42" s="240" t="s">
        <v>658</v>
      </c>
      <c r="AM42" s="243">
        <v>0.35599999999999998</v>
      </c>
      <c r="AP42" s="239">
        <v>2</v>
      </c>
      <c r="AQ42" s="240" t="s">
        <v>659</v>
      </c>
      <c r="AR42" s="241">
        <v>0.73099999999999998</v>
      </c>
      <c r="AS42" s="242">
        <v>2</v>
      </c>
      <c r="AT42" s="240" t="s">
        <v>600</v>
      </c>
      <c r="AU42" s="243">
        <v>0.157</v>
      </c>
      <c r="AW42" s="239">
        <v>2</v>
      </c>
      <c r="AX42" s="240" t="s">
        <v>660</v>
      </c>
      <c r="AY42" s="241">
        <v>0.94899999999999995</v>
      </c>
      <c r="AZ42" s="242">
        <v>2</v>
      </c>
      <c r="BA42" s="240" t="s">
        <v>661</v>
      </c>
      <c r="BB42" s="243">
        <v>0.377</v>
      </c>
      <c r="BD42" s="239">
        <v>2</v>
      </c>
      <c r="BE42" s="240" t="s">
        <v>662</v>
      </c>
      <c r="BF42" s="241">
        <v>0.77400000000000002</v>
      </c>
      <c r="BG42" s="242">
        <v>2</v>
      </c>
      <c r="BH42" s="240" t="s">
        <v>663</v>
      </c>
      <c r="BI42" s="243">
        <v>0.30599999999999999</v>
      </c>
      <c r="BK42" s="239">
        <v>2</v>
      </c>
      <c r="BL42" s="240" t="s">
        <v>622</v>
      </c>
      <c r="BM42" s="241">
        <v>0.73099999999999998</v>
      </c>
      <c r="BN42" s="242">
        <v>2</v>
      </c>
      <c r="BO42" s="240" t="s">
        <v>586</v>
      </c>
      <c r="BP42" s="243">
        <v>0.56599999999999995</v>
      </c>
    </row>
    <row r="43" spans="1:68" s="180" customFormat="1" ht="16.5" x14ac:dyDescent="0.2">
      <c r="A43" s="188" t="s">
        <v>560</v>
      </c>
      <c r="B43" s="188"/>
      <c r="C43" s="207" t="s">
        <v>519</v>
      </c>
      <c r="D43" s="232">
        <v>23</v>
      </c>
      <c r="E43" s="239">
        <v>4</v>
      </c>
      <c r="F43" s="240" t="s">
        <v>664</v>
      </c>
      <c r="G43" s="241">
        <v>0.78100000000000003</v>
      </c>
      <c r="H43" s="242">
        <v>4</v>
      </c>
      <c r="I43" s="240" t="s">
        <v>597</v>
      </c>
      <c r="J43" s="243">
        <v>0.54300000000000004</v>
      </c>
      <c r="L43" s="239">
        <v>4</v>
      </c>
      <c r="M43" s="240" t="s">
        <v>665</v>
      </c>
      <c r="N43" s="241">
        <v>0.59299999999999997</v>
      </c>
      <c r="O43" s="242">
        <v>4</v>
      </c>
      <c r="P43" s="240" t="s">
        <v>666</v>
      </c>
      <c r="Q43" s="243">
        <v>0.125</v>
      </c>
      <c r="S43" s="239">
        <v>4</v>
      </c>
      <c r="T43" s="240" t="s">
        <v>667</v>
      </c>
      <c r="U43" s="241">
        <v>0.84299999999999997</v>
      </c>
      <c r="V43" s="242">
        <v>4</v>
      </c>
      <c r="W43" s="240" t="s">
        <v>668</v>
      </c>
      <c r="X43" s="243">
        <v>0.17799999999999999</v>
      </c>
      <c r="Z43" s="239">
        <v>4</v>
      </c>
      <c r="AA43" s="240" t="s">
        <v>601</v>
      </c>
      <c r="AB43" s="241">
        <v>1.0229999999999999</v>
      </c>
      <c r="AC43" s="242">
        <v>4</v>
      </c>
      <c r="AD43" s="240" t="s">
        <v>669</v>
      </c>
      <c r="AE43" s="243">
        <v>0.35399999999999998</v>
      </c>
      <c r="AF43" s="238"/>
      <c r="AH43" s="239">
        <v>4</v>
      </c>
      <c r="AI43" s="240" t="s">
        <v>670</v>
      </c>
      <c r="AJ43" s="241">
        <v>0.83299999999999996</v>
      </c>
      <c r="AK43" s="242">
        <v>4</v>
      </c>
      <c r="AL43" s="240" t="s">
        <v>671</v>
      </c>
      <c r="AM43" s="243">
        <v>0.157</v>
      </c>
      <c r="AP43" s="239">
        <v>4</v>
      </c>
      <c r="AQ43" s="240" t="s">
        <v>672</v>
      </c>
      <c r="AR43" s="241">
        <v>1.0229999999999999</v>
      </c>
      <c r="AS43" s="242">
        <v>4</v>
      </c>
      <c r="AT43" s="240" t="s">
        <v>627</v>
      </c>
      <c r="AU43" s="243">
        <v>0.40600000000000003</v>
      </c>
      <c r="AW43" s="239">
        <v>4</v>
      </c>
      <c r="AX43" s="240" t="s">
        <v>610</v>
      </c>
      <c r="AY43" s="241">
        <v>0.83099999999999996</v>
      </c>
      <c r="AZ43" s="242">
        <v>4</v>
      </c>
      <c r="BA43" s="240" t="s">
        <v>673</v>
      </c>
      <c r="BB43" s="243">
        <v>0.26600000000000001</v>
      </c>
      <c r="BD43" s="239">
        <v>4</v>
      </c>
      <c r="BE43" s="240" t="s">
        <v>657</v>
      </c>
      <c r="BF43" s="241">
        <v>1.103</v>
      </c>
      <c r="BG43" s="242">
        <v>4</v>
      </c>
      <c r="BH43" s="240" t="s">
        <v>662</v>
      </c>
      <c r="BI43" s="243">
        <v>0.77400000000000002</v>
      </c>
      <c r="BK43" s="239">
        <v>4</v>
      </c>
      <c r="BL43" s="240" t="s">
        <v>657</v>
      </c>
      <c r="BM43" s="241">
        <v>1.103</v>
      </c>
      <c r="BN43" s="242">
        <v>4</v>
      </c>
      <c r="BO43" s="240" t="s">
        <v>622</v>
      </c>
      <c r="BP43" s="243">
        <v>0.73099999999999998</v>
      </c>
    </row>
    <row r="44" spans="1:68" s="180" customFormat="1" ht="16.5" x14ac:dyDescent="0.2">
      <c r="A44" s="188" t="s">
        <v>560</v>
      </c>
      <c r="B44" s="188">
        <v>20180920</v>
      </c>
      <c r="C44" s="207" t="s">
        <v>632</v>
      </c>
      <c r="D44" s="232">
        <v>24</v>
      </c>
      <c r="E44" s="239">
        <v>5</v>
      </c>
      <c r="F44" s="240" t="s">
        <v>660</v>
      </c>
      <c r="G44" s="241">
        <v>0.94899999999999995</v>
      </c>
      <c r="H44" s="242">
        <v>5</v>
      </c>
      <c r="I44" s="240" t="s">
        <v>605</v>
      </c>
      <c r="J44" s="243">
        <v>0.94899999999999995</v>
      </c>
      <c r="L44" s="239">
        <v>5</v>
      </c>
      <c r="M44" s="240" t="s">
        <v>592</v>
      </c>
      <c r="N44" s="241">
        <v>0.84299999999999997</v>
      </c>
      <c r="O44" s="242">
        <v>5</v>
      </c>
      <c r="P44" s="240" t="s">
        <v>674</v>
      </c>
      <c r="Q44" s="243">
        <v>0.28299999999999997</v>
      </c>
      <c r="S44" s="239">
        <v>5</v>
      </c>
      <c r="T44" s="240" t="s">
        <v>642</v>
      </c>
      <c r="U44" s="241">
        <v>1.425</v>
      </c>
      <c r="V44" s="242">
        <v>5</v>
      </c>
      <c r="W44" s="240" t="s">
        <v>673</v>
      </c>
      <c r="X44" s="243">
        <v>0.26600000000000001</v>
      </c>
      <c r="Z44" s="239">
        <v>5</v>
      </c>
      <c r="AA44" s="240" t="s">
        <v>672</v>
      </c>
      <c r="AB44" s="241">
        <v>1.0229999999999999</v>
      </c>
      <c r="AC44" s="242">
        <v>5</v>
      </c>
      <c r="AD44" s="240" t="s">
        <v>607</v>
      </c>
      <c r="AE44" s="243">
        <v>0.22500000000000001</v>
      </c>
      <c r="AF44" s="238"/>
      <c r="AH44" s="239">
        <v>5</v>
      </c>
      <c r="AI44" s="240" t="s">
        <v>591</v>
      </c>
      <c r="AJ44" s="241">
        <v>0.437</v>
      </c>
      <c r="AK44" s="242">
        <v>5</v>
      </c>
      <c r="AL44" s="240" t="s">
        <v>675</v>
      </c>
      <c r="AM44" s="243">
        <v>0.40600000000000003</v>
      </c>
      <c r="AP44" s="239">
        <v>5</v>
      </c>
      <c r="AQ44" s="240" t="s">
        <v>608</v>
      </c>
      <c r="AR44" s="241">
        <v>1.103</v>
      </c>
      <c r="AS44" s="242">
        <v>5</v>
      </c>
      <c r="AT44" s="240" t="s">
        <v>597</v>
      </c>
      <c r="AU44" s="243">
        <v>0.54300000000000004</v>
      </c>
      <c r="AW44" s="239">
        <v>5</v>
      </c>
      <c r="AX44" s="240" t="s">
        <v>676</v>
      </c>
      <c r="AY44" s="241">
        <v>0.83099999999999996</v>
      </c>
      <c r="AZ44" s="242">
        <v>5</v>
      </c>
      <c r="BA44" s="240" t="s">
        <v>572</v>
      </c>
      <c r="BB44" s="243">
        <v>0.42</v>
      </c>
      <c r="BD44" s="239">
        <v>5</v>
      </c>
      <c r="BE44" s="240" t="s">
        <v>608</v>
      </c>
      <c r="BF44" s="241">
        <v>1.103</v>
      </c>
      <c r="BG44" s="242">
        <v>5</v>
      </c>
      <c r="BH44" s="240" t="s">
        <v>591</v>
      </c>
      <c r="BI44" s="243">
        <v>0.437</v>
      </c>
      <c r="BK44" s="239">
        <v>5</v>
      </c>
      <c r="BL44" s="240" t="s">
        <v>672</v>
      </c>
      <c r="BM44" s="241">
        <v>1.0229999999999999</v>
      </c>
      <c r="BN44" s="242">
        <v>5</v>
      </c>
      <c r="BO44" s="240" t="s">
        <v>677</v>
      </c>
      <c r="BP44" s="243">
        <v>0.42</v>
      </c>
    </row>
    <row r="45" spans="1:68" s="180" customFormat="1" ht="16.5" x14ac:dyDescent="0.2">
      <c r="A45" s="188" t="s">
        <v>520</v>
      </c>
      <c r="B45" s="188"/>
      <c r="C45" s="207" t="s">
        <v>632</v>
      </c>
      <c r="D45" s="232">
        <v>33</v>
      </c>
      <c r="E45" s="239">
        <v>8</v>
      </c>
      <c r="F45" s="244" t="s">
        <v>639</v>
      </c>
      <c r="G45" s="241">
        <v>1.1619999999999999</v>
      </c>
      <c r="H45" s="242">
        <v>8</v>
      </c>
      <c r="I45" s="244" t="s">
        <v>665</v>
      </c>
      <c r="J45" s="243">
        <v>0.59299999999999997</v>
      </c>
      <c r="L45" s="239">
        <v>8</v>
      </c>
      <c r="M45" s="244" t="s">
        <v>594</v>
      </c>
      <c r="N45" s="241">
        <v>0.85099999999999998</v>
      </c>
      <c r="O45" s="242">
        <v>8</v>
      </c>
      <c r="P45" s="244" t="s">
        <v>668</v>
      </c>
      <c r="Q45" s="243">
        <v>0.17799999999999999</v>
      </c>
      <c r="S45" s="239">
        <v>8</v>
      </c>
      <c r="T45" s="244" t="s">
        <v>657</v>
      </c>
      <c r="U45" s="241">
        <v>1.103</v>
      </c>
      <c r="V45" s="242">
        <v>8</v>
      </c>
      <c r="W45" s="244" t="s">
        <v>570</v>
      </c>
      <c r="X45" s="243">
        <v>0.35399999999999998</v>
      </c>
      <c r="Z45" s="239">
        <v>8</v>
      </c>
      <c r="AA45" s="244" t="s">
        <v>604</v>
      </c>
      <c r="AB45" s="241">
        <v>0.77400000000000002</v>
      </c>
      <c r="AC45" s="242">
        <v>8</v>
      </c>
      <c r="AD45" s="244" t="s">
        <v>678</v>
      </c>
      <c r="AE45" s="243">
        <v>0.221</v>
      </c>
      <c r="AF45" s="238"/>
      <c r="AH45" s="239">
        <v>8</v>
      </c>
      <c r="AI45" s="244" t="s">
        <v>608</v>
      </c>
      <c r="AJ45" s="241">
        <v>1.103</v>
      </c>
      <c r="AK45" s="242">
        <v>8</v>
      </c>
      <c r="AL45" s="244" t="s">
        <v>570</v>
      </c>
      <c r="AM45" s="243">
        <v>0.35399999999999998</v>
      </c>
      <c r="AP45" s="239">
        <v>8</v>
      </c>
      <c r="AQ45" s="244" t="s">
        <v>667</v>
      </c>
      <c r="AR45" s="241">
        <v>0.59</v>
      </c>
      <c r="AS45" s="242">
        <v>8</v>
      </c>
      <c r="AT45" s="244" t="s">
        <v>619</v>
      </c>
      <c r="AU45" s="243">
        <v>0.35599999999999998</v>
      </c>
      <c r="AW45" s="239">
        <v>8</v>
      </c>
      <c r="AX45" s="244" t="s">
        <v>608</v>
      </c>
      <c r="AY45" s="241">
        <v>1.103</v>
      </c>
      <c r="AZ45" s="242">
        <v>8</v>
      </c>
      <c r="BA45" s="244" t="s">
        <v>663</v>
      </c>
      <c r="BB45" s="243">
        <v>0.30599999999999999</v>
      </c>
      <c r="BD45" s="239">
        <v>8</v>
      </c>
      <c r="BE45" s="244" t="s">
        <v>594</v>
      </c>
      <c r="BF45" s="241">
        <v>0.85099999999999998</v>
      </c>
      <c r="BG45" s="242">
        <v>8</v>
      </c>
      <c r="BH45" s="244" t="s">
        <v>679</v>
      </c>
      <c r="BI45" s="243">
        <v>0.83299999999999996</v>
      </c>
      <c r="BK45" s="239">
        <v>8</v>
      </c>
      <c r="BL45" s="244" t="s">
        <v>597</v>
      </c>
      <c r="BM45" s="241">
        <v>0.54300000000000004</v>
      </c>
      <c r="BN45" s="242">
        <v>8</v>
      </c>
      <c r="BO45" s="244" t="s">
        <v>680</v>
      </c>
      <c r="BP45" s="243">
        <v>0.499</v>
      </c>
    </row>
    <row r="46" spans="1:68" s="180" customFormat="1" ht="16.5" x14ac:dyDescent="0.2">
      <c r="A46" s="188" t="s">
        <v>520</v>
      </c>
      <c r="B46" s="188">
        <v>20180828</v>
      </c>
      <c r="C46" s="207" t="s">
        <v>519</v>
      </c>
      <c r="D46" s="232">
        <v>35</v>
      </c>
      <c r="E46" s="239">
        <v>10</v>
      </c>
      <c r="F46" s="240" t="s">
        <v>667</v>
      </c>
      <c r="G46" s="241">
        <v>0.59</v>
      </c>
      <c r="H46" s="242">
        <v>10</v>
      </c>
      <c r="I46" s="240" t="s">
        <v>618</v>
      </c>
      <c r="J46" s="243">
        <v>0.59</v>
      </c>
      <c r="L46" s="239">
        <v>10</v>
      </c>
      <c r="M46" s="240" t="s">
        <v>601</v>
      </c>
      <c r="N46" s="241">
        <v>1.0229999999999999</v>
      </c>
      <c r="O46" s="242">
        <v>10</v>
      </c>
      <c r="P46" s="240" t="s">
        <v>681</v>
      </c>
      <c r="Q46" s="243">
        <v>0.251</v>
      </c>
      <c r="S46" s="239">
        <v>10</v>
      </c>
      <c r="T46" s="240" t="s">
        <v>605</v>
      </c>
      <c r="U46" s="241">
        <v>0.94899999999999995</v>
      </c>
      <c r="V46" s="242">
        <v>10</v>
      </c>
      <c r="W46" s="240" t="s">
        <v>624</v>
      </c>
      <c r="X46" s="243">
        <v>0.28299999999999997</v>
      </c>
      <c r="Z46" s="239">
        <v>10</v>
      </c>
      <c r="AA46" s="240" t="s">
        <v>682</v>
      </c>
      <c r="AB46" s="241">
        <v>1.1619999999999999</v>
      </c>
      <c r="AC46" s="242">
        <v>10</v>
      </c>
      <c r="AD46" s="240" t="s">
        <v>624</v>
      </c>
      <c r="AE46" s="243">
        <v>0.28299999999999997</v>
      </c>
      <c r="AF46" s="238"/>
      <c r="AH46" s="239">
        <v>10</v>
      </c>
      <c r="AI46" s="240" t="s">
        <v>682</v>
      </c>
      <c r="AJ46" s="241">
        <v>1.1619999999999999</v>
      </c>
      <c r="AK46" s="242">
        <v>10</v>
      </c>
      <c r="AL46" s="240" t="s">
        <v>624</v>
      </c>
      <c r="AM46" s="243">
        <v>0.28299999999999997</v>
      </c>
      <c r="AP46" s="239">
        <v>10</v>
      </c>
      <c r="AQ46" s="240" t="s">
        <v>683</v>
      </c>
      <c r="AR46" s="241">
        <v>0.84299999999999997</v>
      </c>
      <c r="AS46" s="242">
        <v>10</v>
      </c>
      <c r="AT46" s="240" t="s">
        <v>684</v>
      </c>
      <c r="AU46" s="243">
        <v>0.437</v>
      </c>
      <c r="AW46" s="239">
        <v>10</v>
      </c>
      <c r="AX46" s="240" t="s">
        <v>685</v>
      </c>
      <c r="AY46" s="241">
        <v>1.028</v>
      </c>
      <c r="AZ46" s="242">
        <v>10</v>
      </c>
      <c r="BA46" s="240" t="s">
        <v>680</v>
      </c>
      <c r="BB46" s="243">
        <v>0.499</v>
      </c>
      <c r="BD46" s="239">
        <v>10</v>
      </c>
      <c r="BE46" s="240" t="s">
        <v>608</v>
      </c>
      <c r="BF46" s="241">
        <v>1.103</v>
      </c>
      <c r="BG46" s="242">
        <v>10</v>
      </c>
      <c r="BH46" s="240" t="s">
        <v>667</v>
      </c>
      <c r="BI46" s="243">
        <v>0.59</v>
      </c>
      <c r="BK46" s="239">
        <v>10</v>
      </c>
      <c r="BL46" s="240" t="s">
        <v>685</v>
      </c>
      <c r="BM46" s="241">
        <v>1.028</v>
      </c>
      <c r="BN46" s="242">
        <v>10</v>
      </c>
      <c r="BO46" s="240" t="s">
        <v>591</v>
      </c>
      <c r="BP46" s="243">
        <v>0.437</v>
      </c>
    </row>
    <row r="47" spans="1:68" s="180" customFormat="1" ht="16.5" x14ac:dyDescent="0.2">
      <c r="A47" s="188" t="s">
        <v>523</v>
      </c>
      <c r="B47" s="188">
        <v>20180830</v>
      </c>
      <c r="C47" s="207" t="s">
        <v>519</v>
      </c>
      <c r="D47" s="232">
        <v>36</v>
      </c>
      <c r="E47" s="239">
        <v>11</v>
      </c>
      <c r="F47" s="240" t="s">
        <v>657</v>
      </c>
      <c r="G47" s="241">
        <v>0.54300000000000004</v>
      </c>
      <c r="H47" s="242">
        <v>11</v>
      </c>
      <c r="I47" s="240" t="s">
        <v>660</v>
      </c>
      <c r="J47" s="243">
        <v>0.94899999999999995</v>
      </c>
      <c r="L47" s="239">
        <v>11</v>
      </c>
      <c r="M47" s="240" t="s">
        <v>601</v>
      </c>
      <c r="N47" s="241">
        <v>1.0229999999999999</v>
      </c>
      <c r="O47" s="242">
        <v>11</v>
      </c>
      <c r="P47" s="240" t="s">
        <v>686</v>
      </c>
      <c r="Q47" s="243">
        <v>6.8000000000000005E-2</v>
      </c>
      <c r="S47" s="239">
        <v>11</v>
      </c>
      <c r="T47" s="240" t="s">
        <v>610</v>
      </c>
      <c r="U47" s="241">
        <v>0.83099999999999996</v>
      </c>
      <c r="V47" s="242">
        <v>11</v>
      </c>
      <c r="W47" s="240" t="s">
        <v>658</v>
      </c>
      <c r="X47" s="243">
        <v>0.35599999999999998</v>
      </c>
      <c r="Z47" s="239">
        <v>11</v>
      </c>
      <c r="AA47" s="240" t="s">
        <v>659</v>
      </c>
      <c r="AB47" s="241">
        <v>0.73099999999999998</v>
      </c>
      <c r="AC47" s="242">
        <v>11</v>
      </c>
      <c r="AD47" s="240" t="s">
        <v>627</v>
      </c>
      <c r="AE47" s="243">
        <v>0.40600000000000003</v>
      </c>
      <c r="AF47" s="238"/>
      <c r="AH47" s="239">
        <v>11</v>
      </c>
      <c r="AI47" s="240" t="s">
        <v>660</v>
      </c>
      <c r="AJ47" s="241">
        <v>0.94899999999999995</v>
      </c>
      <c r="AK47" s="242">
        <v>11</v>
      </c>
      <c r="AL47" s="240" t="s">
        <v>687</v>
      </c>
      <c r="AM47" s="243">
        <v>0.22500000000000001</v>
      </c>
      <c r="AP47" s="239">
        <v>11</v>
      </c>
      <c r="AQ47" s="240" t="s">
        <v>657</v>
      </c>
      <c r="AR47" s="241">
        <v>1.103</v>
      </c>
      <c r="AS47" s="242">
        <v>11</v>
      </c>
      <c r="AT47" s="240" t="s">
        <v>627</v>
      </c>
      <c r="AU47" s="243">
        <v>0.40600000000000003</v>
      </c>
      <c r="AW47" s="239">
        <v>11</v>
      </c>
      <c r="AX47" s="240" t="s">
        <v>590</v>
      </c>
      <c r="AY47" s="241">
        <v>1.0149999999999999</v>
      </c>
      <c r="AZ47" s="242">
        <v>11</v>
      </c>
      <c r="BA47" s="240" t="s">
        <v>591</v>
      </c>
      <c r="BB47" s="243">
        <v>0.437</v>
      </c>
      <c r="BD47" s="239">
        <v>11</v>
      </c>
      <c r="BE47" s="240" t="s">
        <v>672</v>
      </c>
      <c r="BF47" s="241">
        <v>1.0229999999999999</v>
      </c>
      <c r="BG47" s="242">
        <v>11</v>
      </c>
      <c r="BH47" s="240" t="s">
        <v>663</v>
      </c>
      <c r="BI47" s="243">
        <v>0.30599999999999999</v>
      </c>
      <c r="BK47" s="239">
        <v>11</v>
      </c>
      <c r="BL47" s="240" t="s">
        <v>672</v>
      </c>
      <c r="BM47" s="241">
        <v>1.0229999999999999</v>
      </c>
      <c r="BN47" s="242">
        <v>11</v>
      </c>
      <c r="BO47" s="240" t="s">
        <v>605</v>
      </c>
      <c r="BP47" s="243">
        <v>0.94899999999999995</v>
      </c>
    </row>
    <row r="48" spans="1:68" s="180" customFormat="1" ht="16.5" x14ac:dyDescent="0.2">
      <c r="A48" s="188" t="s">
        <v>523</v>
      </c>
      <c r="B48" s="188"/>
      <c r="C48" s="207" t="s">
        <v>632</v>
      </c>
      <c r="D48" s="232">
        <v>38</v>
      </c>
      <c r="E48" s="239">
        <v>13</v>
      </c>
      <c r="F48" s="240" t="s">
        <v>662</v>
      </c>
      <c r="G48" s="241">
        <v>0.77400000000000002</v>
      </c>
      <c r="H48" s="242">
        <v>13</v>
      </c>
      <c r="I48" s="240" t="s">
        <v>685</v>
      </c>
      <c r="J48" s="243">
        <v>1.028</v>
      </c>
      <c r="L48" s="239">
        <v>13</v>
      </c>
      <c r="M48" s="240" t="s">
        <v>664</v>
      </c>
      <c r="N48" s="241">
        <v>0.78100000000000003</v>
      </c>
      <c r="O48" s="242">
        <v>13</v>
      </c>
      <c r="P48" s="240" t="s">
        <v>688</v>
      </c>
      <c r="Q48" s="243">
        <v>8.5999999999999993E-2</v>
      </c>
      <c r="S48" s="239">
        <v>13</v>
      </c>
      <c r="T48" s="240" t="s">
        <v>605</v>
      </c>
      <c r="U48" s="241">
        <v>0.94899999999999995</v>
      </c>
      <c r="V48" s="242">
        <v>13</v>
      </c>
      <c r="W48" s="240" t="s">
        <v>624</v>
      </c>
      <c r="X48" s="243">
        <v>0.28299999999999997</v>
      </c>
      <c r="Z48" s="239">
        <v>13</v>
      </c>
      <c r="AA48" s="240" t="s">
        <v>605</v>
      </c>
      <c r="AB48" s="241">
        <v>0.94899999999999995</v>
      </c>
      <c r="AC48" s="242">
        <v>13</v>
      </c>
      <c r="AD48" s="240" t="s">
        <v>689</v>
      </c>
      <c r="AE48" s="243">
        <v>0.125</v>
      </c>
      <c r="AF48" s="238"/>
      <c r="AH48" s="239">
        <v>13</v>
      </c>
      <c r="AI48" s="240" t="s">
        <v>608</v>
      </c>
      <c r="AJ48" s="241">
        <v>1.103</v>
      </c>
      <c r="AK48" s="242">
        <v>13</v>
      </c>
      <c r="AL48" s="240" t="s">
        <v>690</v>
      </c>
      <c r="AM48" s="243">
        <v>0.56599999999999995</v>
      </c>
      <c r="AP48" s="239">
        <v>13</v>
      </c>
      <c r="AQ48" s="240" t="s">
        <v>660</v>
      </c>
      <c r="AR48" s="241">
        <v>0.94899999999999995</v>
      </c>
      <c r="AS48" s="242">
        <v>13</v>
      </c>
      <c r="AT48" s="240" t="s">
        <v>630</v>
      </c>
      <c r="AU48" s="243">
        <v>0.28299999999999997</v>
      </c>
      <c r="AW48" s="239">
        <v>13</v>
      </c>
      <c r="AX48" s="240" t="s">
        <v>685</v>
      </c>
      <c r="AY48" s="241">
        <v>1.028</v>
      </c>
      <c r="AZ48" s="242">
        <v>13</v>
      </c>
      <c r="BA48" s="240" t="s">
        <v>691</v>
      </c>
      <c r="BB48" s="243">
        <v>0.61599999999999999</v>
      </c>
      <c r="BD48" s="239">
        <v>13</v>
      </c>
      <c r="BE48" s="240" t="s">
        <v>682</v>
      </c>
      <c r="BF48" s="241">
        <v>1.1619999999999999</v>
      </c>
      <c r="BG48" s="242">
        <v>13</v>
      </c>
      <c r="BH48" s="240" t="s">
        <v>669</v>
      </c>
      <c r="BI48" s="243">
        <v>0.35399999999999998</v>
      </c>
      <c r="BK48" s="239">
        <v>13</v>
      </c>
      <c r="BL48" s="240" t="s">
        <v>660</v>
      </c>
      <c r="BM48" s="241">
        <v>0.94899999999999995</v>
      </c>
      <c r="BN48" s="242">
        <v>13</v>
      </c>
      <c r="BO48" s="240" t="s">
        <v>667</v>
      </c>
      <c r="BP48" s="243">
        <v>0.59</v>
      </c>
    </row>
    <row r="49" spans="1:68" s="180" customFormat="1" ht="16.5" x14ac:dyDescent="0.2">
      <c r="A49" s="188" t="s">
        <v>523</v>
      </c>
      <c r="B49" s="188">
        <v>20180830</v>
      </c>
      <c r="C49" s="207" t="s">
        <v>519</v>
      </c>
      <c r="D49" s="232">
        <v>39</v>
      </c>
      <c r="E49" s="239">
        <v>14</v>
      </c>
      <c r="F49" s="240" t="s">
        <v>615</v>
      </c>
      <c r="G49" s="241">
        <v>0.59299999999999997</v>
      </c>
      <c r="H49" s="242">
        <v>14</v>
      </c>
      <c r="I49" s="240" t="s">
        <v>622</v>
      </c>
      <c r="J49" s="243">
        <v>0.73099999999999998</v>
      </c>
      <c r="L49" s="239">
        <v>14</v>
      </c>
      <c r="M49" s="240" t="s">
        <v>683</v>
      </c>
      <c r="N49" s="241">
        <v>0.84299999999999997</v>
      </c>
      <c r="O49" s="242">
        <v>14</v>
      </c>
      <c r="P49" s="240" t="s">
        <v>678</v>
      </c>
      <c r="Q49" s="243">
        <v>0.221</v>
      </c>
      <c r="S49" s="239">
        <v>14</v>
      </c>
      <c r="T49" s="240" t="s">
        <v>660</v>
      </c>
      <c r="U49" s="241">
        <v>0.94899999999999995</v>
      </c>
      <c r="V49" s="242">
        <v>14</v>
      </c>
      <c r="W49" s="240" t="s">
        <v>624</v>
      </c>
      <c r="X49" s="243">
        <v>0.28299999999999997</v>
      </c>
      <c r="Z49" s="239">
        <v>14</v>
      </c>
      <c r="AA49" s="240" t="s">
        <v>605</v>
      </c>
      <c r="AB49" s="241">
        <v>0.94899999999999995</v>
      </c>
      <c r="AC49" s="242">
        <v>14</v>
      </c>
      <c r="AD49" s="240" t="s">
        <v>607</v>
      </c>
      <c r="AE49" s="243">
        <v>0.22500000000000001</v>
      </c>
      <c r="AF49" s="238"/>
      <c r="AH49" s="239">
        <v>14</v>
      </c>
      <c r="AI49" s="240" t="s">
        <v>667</v>
      </c>
      <c r="AJ49" s="241">
        <v>0.59</v>
      </c>
      <c r="AK49" s="242">
        <v>14</v>
      </c>
      <c r="AL49" s="240" t="s">
        <v>624</v>
      </c>
      <c r="AM49" s="243">
        <v>0.28299999999999997</v>
      </c>
      <c r="AP49" s="239">
        <v>14</v>
      </c>
      <c r="AQ49" s="240" t="s">
        <v>691</v>
      </c>
      <c r="AR49" s="241">
        <v>0.61599999999999999</v>
      </c>
      <c r="AS49" s="242">
        <v>14</v>
      </c>
      <c r="AT49" s="240" t="s">
        <v>663</v>
      </c>
      <c r="AU49" s="243">
        <v>0.30599999999999999</v>
      </c>
      <c r="AW49" s="239">
        <v>14</v>
      </c>
      <c r="AX49" s="240" t="s">
        <v>592</v>
      </c>
      <c r="AY49" s="241">
        <v>0.84299999999999997</v>
      </c>
      <c r="AZ49" s="242">
        <v>14</v>
      </c>
      <c r="BA49" s="240" t="s">
        <v>572</v>
      </c>
      <c r="BB49" s="243">
        <v>0.42</v>
      </c>
      <c r="BD49" s="239">
        <v>14</v>
      </c>
      <c r="BE49" s="240" t="s">
        <v>682</v>
      </c>
      <c r="BF49" s="241">
        <v>1.1619999999999999</v>
      </c>
      <c r="BG49" s="242">
        <v>14</v>
      </c>
      <c r="BH49" s="240" t="s">
        <v>627</v>
      </c>
      <c r="BI49" s="243">
        <v>0.40600000000000003</v>
      </c>
      <c r="BK49" s="239">
        <v>14</v>
      </c>
      <c r="BL49" s="240" t="s">
        <v>604</v>
      </c>
      <c r="BM49" s="241">
        <v>0.77400000000000002</v>
      </c>
      <c r="BN49" s="242">
        <v>14</v>
      </c>
      <c r="BO49" s="240" t="s">
        <v>660</v>
      </c>
      <c r="BP49" s="243">
        <v>0.94899999999999995</v>
      </c>
    </row>
    <row r="50" spans="1:68" s="180" customFormat="1" ht="16.5" x14ac:dyDescent="0.2">
      <c r="A50" s="188" t="s">
        <v>526</v>
      </c>
      <c r="B50" s="188"/>
      <c r="C50" s="207" t="s">
        <v>519</v>
      </c>
      <c r="D50" s="232">
        <v>26</v>
      </c>
      <c r="E50" s="239">
        <v>15</v>
      </c>
      <c r="F50" s="240" t="s">
        <v>665</v>
      </c>
      <c r="G50" s="241">
        <v>0.59299999999999997</v>
      </c>
      <c r="H50" s="242">
        <v>15</v>
      </c>
      <c r="I50" s="240" t="s">
        <v>665</v>
      </c>
      <c r="J50" s="243">
        <v>0.59299999999999997</v>
      </c>
      <c r="L50" s="239">
        <v>15</v>
      </c>
      <c r="M50" s="240" t="s">
        <v>684</v>
      </c>
      <c r="N50" s="241">
        <v>0.437</v>
      </c>
      <c r="O50" s="242">
        <v>15</v>
      </c>
      <c r="P50" s="240" t="s">
        <v>692</v>
      </c>
      <c r="Q50" s="243">
        <v>9.9000000000000005E-2</v>
      </c>
      <c r="S50" s="239">
        <v>15</v>
      </c>
      <c r="T50" s="240" t="s">
        <v>605</v>
      </c>
      <c r="U50" s="241">
        <v>0.94899999999999995</v>
      </c>
      <c r="V50" s="242">
        <v>15</v>
      </c>
      <c r="W50" s="240" t="s">
        <v>627</v>
      </c>
      <c r="X50" s="243">
        <v>0.40600000000000003</v>
      </c>
      <c r="Z50" s="239">
        <v>15</v>
      </c>
      <c r="AA50" s="240" t="s">
        <v>677</v>
      </c>
      <c r="AB50" s="241">
        <v>0.42</v>
      </c>
      <c r="AC50" s="242">
        <v>15</v>
      </c>
      <c r="AD50" s="240" t="s">
        <v>572</v>
      </c>
      <c r="AE50" s="243">
        <v>0.42</v>
      </c>
      <c r="AF50" s="238"/>
      <c r="AH50" s="239">
        <v>15</v>
      </c>
      <c r="AI50" s="240" t="s">
        <v>669</v>
      </c>
      <c r="AJ50" s="241">
        <v>0.35399999999999998</v>
      </c>
      <c r="AK50" s="242">
        <v>15</v>
      </c>
      <c r="AL50" s="240" t="s">
        <v>674</v>
      </c>
      <c r="AM50" s="243">
        <v>0.28299999999999997</v>
      </c>
      <c r="AP50" s="239">
        <v>15</v>
      </c>
      <c r="AQ50" s="240" t="s">
        <v>604</v>
      </c>
      <c r="AR50" s="241">
        <v>0.77400000000000002</v>
      </c>
      <c r="AS50" s="242">
        <v>15</v>
      </c>
      <c r="AT50" s="240" t="s">
        <v>675</v>
      </c>
      <c r="AU50" s="243">
        <v>0.40600000000000003</v>
      </c>
      <c r="AW50" s="239">
        <v>15</v>
      </c>
      <c r="AX50" s="240" t="s">
        <v>618</v>
      </c>
      <c r="AY50" s="241">
        <v>0.59</v>
      </c>
      <c r="AZ50" s="242">
        <v>15</v>
      </c>
      <c r="BA50" s="240" t="s">
        <v>589</v>
      </c>
      <c r="BB50" s="243">
        <v>0.30599999999999999</v>
      </c>
      <c r="BD50" s="239">
        <v>15</v>
      </c>
      <c r="BE50" s="240" t="s">
        <v>693</v>
      </c>
      <c r="BF50" s="241">
        <v>0.51800000000000002</v>
      </c>
      <c r="BG50" s="242">
        <v>15</v>
      </c>
      <c r="BH50" s="240" t="s">
        <v>661</v>
      </c>
      <c r="BI50" s="243">
        <v>0.377</v>
      </c>
      <c r="BK50" s="239">
        <v>15</v>
      </c>
      <c r="BL50" s="240" t="s">
        <v>608</v>
      </c>
      <c r="BM50" s="241">
        <v>1.103</v>
      </c>
      <c r="BN50" s="242">
        <v>15</v>
      </c>
      <c r="BO50" s="240" t="s">
        <v>680</v>
      </c>
      <c r="BP50" s="243">
        <v>0.499</v>
      </c>
    </row>
    <row r="51" spans="1:68" s="180" customFormat="1" ht="16.5" x14ac:dyDescent="0.2">
      <c r="A51" s="188" t="s">
        <v>526</v>
      </c>
      <c r="B51" s="188"/>
      <c r="C51" s="207" t="s">
        <v>632</v>
      </c>
      <c r="D51" s="232">
        <v>30</v>
      </c>
      <c r="E51" s="239">
        <v>19</v>
      </c>
      <c r="F51" s="240" t="s">
        <v>605</v>
      </c>
      <c r="G51" s="241">
        <v>0.94899999999999995</v>
      </c>
      <c r="H51" s="242">
        <v>19</v>
      </c>
      <c r="I51" s="240" t="s">
        <v>659</v>
      </c>
      <c r="J51" s="243">
        <v>0.73099999999999998</v>
      </c>
      <c r="L51" s="239">
        <v>19</v>
      </c>
      <c r="M51" s="240" t="s">
        <v>667</v>
      </c>
      <c r="N51" s="241">
        <v>0.59</v>
      </c>
      <c r="O51" s="242">
        <v>19</v>
      </c>
      <c r="P51" s="240" t="s">
        <v>624</v>
      </c>
      <c r="Q51" s="243">
        <v>0.28299999999999997</v>
      </c>
      <c r="S51" s="239">
        <v>19</v>
      </c>
      <c r="T51" s="240" t="s">
        <v>657</v>
      </c>
      <c r="U51" s="241">
        <v>1.103</v>
      </c>
      <c r="V51" s="242">
        <v>19</v>
      </c>
      <c r="W51" s="240" t="s">
        <v>671</v>
      </c>
      <c r="X51" s="243">
        <v>0.157</v>
      </c>
      <c r="Z51" s="239">
        <v>19</v>
      </c>
      <c r="AA51" s="240" t="s">
        <v>694</v>
      </c>
      <c r="AB51" s="241">
        <v>0.96199999999999997</v>
      </c>
      <c r="AC51" s="242">
        <v>19</v>
      </c>
      <c r="AD51" s="240" t="s">
        <v>674</v>
      </c>
      <c r="AE51" s="243">
        <v>0.28299999999999997</v>
      </c>
      <c r="AF51" s="238"/>
      <c r="AH51" s="239">
        <v>19</v>
      </c>
      <c r="AI51" s="240" t="s">
        <v>660</v>
      </c>
      <c r="AJ51" s="241">
        <v>0.94899999999999995</v>
      </c>
      <c r="AK51" s="242">
        <v>19</v>
      </c>
      <c r="AL51" s="240" t="s">
        <v>591</v>
      </c>
      <c r="AM51" s="243">
        <v>0.437</v>
      </c>
      <c r="AP51" s="239">
        <v>19</v>
      </c>
      <c r="AQ51" s="240" t="s">
        <v>676</v>
      </c>
      <c r="AR51" s="241">
        <v>0.83099999999999996</v>
      </c>
      <c r="AS51" s="242">
        <v>19</v>
      </c>
      <c r="AT51" s="240" t="s">
        <v>572</v>
      </c>
      <c r="AU51" s="243">
        <v>0.42</v>
      </c>
      <c r="AW51" s="239">
        <v>19</v>
      </c>
      <c r="AX51" s="240" t="s">
        <v>695</v>
      </c>
      <c r="AY51" s="241">
        <v>0.54300000000000004</v>
      </c>
      <c r="AZ51" s="242">
        <v>19</v>
      </c>
      <c r="BA51" s="240" t="s">
        <v>684</v>
      </c>
      <c r="BB51" s="243">
        <v>0.437</v>
      </c>
      <c r="BD51" s="239">
        <v>19</v>
      </c>
      <c r="BE51" s="240" t="s">
        <v>639</v>
      </c>
      <c r="BF51" s="241">
        <v>1.1619999999999999</v>
      </c>
      <c r="BG51" s="242">
        <v>19</v>
      </c>
      <c r="BH51" s="240" t="s">
        <v>669</v>
      </c>
      <c r="BI51" s="243">
        <v>0.35399999999999998</v>
      </c>
      <c r="BK51" s="239">
        <v>19</v>
      </c>
      <c r="BL51" s="240" t="s">
        <v>660</v>
      </c>
      <c r="BM51" s="241">
        <v>0.94899999999999995</v>
      </c>
      <c r="BN51" s="242">
        <v>19</v>
      </c>
      <c r="BO51" s="240" t="s">
        <v>665</v>
      </c>
      <c r="BP51" s="243">
        <v>0.59299999999999997</v>
      </c>
    </row>
    <row r="52" spans="1:68" ht="18" x14ac:dyDescent="0.3">
      <c r="C52" s="207" t="s">
        <v>519</v>
      </c>
      <c r="G52" s="252">
        <f>AVERAGE(G42:G51)</f>
        <v>0.75239999999999996</v>
      </c>
      <c r="H52" s="253"/>
      <c r="I52" s="253"/>
      <c r="J52" s="254">
        <f t="shared" ref="J52" si="9">AVERAGE(J42:J51)</f>
        <v>0.74379999999999991</v>
      </c>
      <c r="N52" s="252">
        <f>AVERAGE(N42:N51)</f>
        <v>0.79459999999999986</v>
      </c>
      <c r="O52" s="253"/>
      <c r="P52" s="253"/>
      <c r="Q52" s="254">
        <f t="shared" ref="Q52" si="10">AVERAGE(Q42:Q51)</f>
        <v>0.16799999999999998</v>
      </c>
      <c r="U52" s="252">
        <f>AVERAGE(U42:U51)</f>
        <v>1.0204</v>
      </c>
      <c r="V52" s="253"/>
      <c r="W52" s="253"/>
      <c r="X52" s="254">
        <f t="shared" ref="X52" si="11">AVERAGE(X42:X51)</f>
        <v>0.29219999999999996</v>
      </c>
      <c r="AB52" s="252">
        <f>AVERAGE(AB42:AB51)</f>
        <v>0.87669999999999992</v>
      </c>
      <c r="AC52" s="253"/>
      <c r="AD52" s="253"/>
      <c r="AE52" s="254">
        <f t="shared" ref="AE52" si="12">AVERAGE(AE42:AE51)</f>
        <v>0.26669999999999999</v>
      </c>
      <c r="AF52" s="254"/>
      <c r="AJ52" s="252">
        <f>AVERAGE(AJ42:AJ51)</f>
        <v>0.82110000000000005</v>
      </c>
      <c r="AK52" s="253"/>
      <c r="AL52" s="253"/>
      <c r="AM52" s="254">
        <f t="shared" ref="AM52" si="13">AVERAGE(AM42:AM51)</f>
        <v>0.33499999999999996</v>
      </c>
      <c r="AR52" s="252">
        <f>AVERAGE(AR42:AR51)</f>
        <v>0.85629999999999984</v>
      </c>
      <c r="AS52" s="253"/>
      <c r="AT52" s="253"/>
      <c r="AU52" s="254">
        <f t="shared" ref="AU52" si="14">AVERAGE(AU42:AU51)</f>
        <v>0.372</v>
      </c>
      <c r="AY52" s="252">
        <f>AVERAGE(AY42:AY51)</f>
        <v>0.87609999999999977</v>
      </c>
      <c r="AZ52" s="253"/>
      <c r="BA52" s="253"/>
      <c r="BB52" s="254">
        <f t="shared" ref="BB52" si="15">AVERAGE(BB42:BB51)</f>
        <v>0.40839999999999999</v>
      </c>
      <c r="BF52" s="252">
        <f>AVERAGE(BF42:BF51)</f>
        <v>0.99609999999999987</v>
      </c>
      <c r="BG52" s="253"/>
      <c r="BH52" s="253"/>
      <c r="BI52" s="254">
        <f t="shared" ref="BI52" si="16">AVERAGE(BI42:BI51)</f>
        <v>0.47370000000000001</v>
      </c>
      <c r="BM52" s="252">
        <f>AVERAGE(BM42:BM51)</f>
        <v>0.92260000000000009</v>
      </c>
      <c r="BN52" s="253"/>
      <c r="BO52" s="253"/>
      <c r="BP52" s="254">
        <f t="shared" ref="BP52" si="17">AVERAGE(BP42:BP51)</f>
        <v>0.62329999999999985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="110" zoomScaleNormal="110" workbookViewId="0">
      <selection activeCell="F16" sqref="F16"/>
    </sheetView>
  </sheetViews>
  <sheetFormatPr defaultColWidth="9" defaultRowHeight="13.5" x14ac:dyDescent="0.15"/>
  <cols>
    <col min="1" max="1" width="13.75" style="19" customWidth="1"/>
    <col min="2" max="13" width="9" style="19"/>
    <col min="14" max="14" width="10.875" style="19" customWidth="1"/>
    <col min="15" max="16384" width="9" style="19"/>
  </cols>
  <sheetData>
    <row r="1" spans="1:19" x14ac:dyDescent="0.15">
      <c r="C1" s="19" t="s">
        <v>78</v>
      </c>
      <c r="D1" s="19" t="s">
        <v>79</v>
      </c>
      <c r="E1" s="19" t="s">
        <v>80</v>
      </c>
      <c r="F1" s="19" t="s">
        <v>81</v>
      </c>
      <c r="H1" s="19" t="s">
        <v>82</v>
      </c>
    </row>
    <row r="2" spans="1:19" x14ac:dyDescent="0.15">
      <c r="A2" s="19" t="s">
        <v>83</v>
      </c>
      <c r="B2" s="147" t="s">
        <v>98</v>
      </c>
      <c r="C2" s="19">
        <v>640227.07499999995</v>
      </c>
      <c r="D2" s="19">
        <v>245.226</v>
      </c>
      <c r="E2" s="19">
        <v>62</v>
      </c>
      <c r="F2" s="19">
        <v>255</v>
      </c>
      <c r="G2" s="19">
        <v>0</v>
      </c>
      <c r="H2" s="19">
        <v>255</v>
      </c>
      <c r="J2" s="19">
        <f>O2-D2</f>
        <v>7.3449999999999989</v>
      </c>
      <c r="M2" s="19" t="s">
        <v>98</v>
      </c>
      <c r="N2" s="19">
        <v>640227.07499999995</v>
      </c>
      <c r="O2" s="19">
        <v>252.571</v>
      </c>
      <c r="P2" s="19">
        <v>181</v>
      </c>
      <c r="Q2" s="19">
        <v>255</v>
      </c>
      <c r="R2" s="19">
        <v>0</v>
      </c>
      <c r="S2" s="19">
        <v>255</v>
      </c>
    </row>
    <row r="3" spans="1:19" x14ac:dyDescent="0.15">
      <c r="A3" s="19" t="s">
        <v>85</v>
      </c>
      <c r="B3" s="147"/>
      <c r="C3" s="19">
        <v>640227.07499999995</v>
      </c>
      <c r="D3" s="19">
        <v>245.673</v>
      </c>
      <c r="E3" s="19">
        <v>55</v>
      </c>
      <c r="F3" s="19">
        <v>255</v>
      </c>
      <c r="G3" s="19">
        <v>0</v>
      </c>
      <c r="H3" s="19">
        <v>255</v>
      </c>
      <c r="J3" s="19">
        <f>O2-D3</f>
        <v>6.8979999999999961</v>
      </c>
      <c r="M3" s="19" t="s">
        <v>112</v>
      </c>
      <c r="N3" s="19">
        <v>640229.28899999999</v>
      </c>
      <c r="O3" s="19">
        <v>252.56800000000001</v>
      </c>
      <c r="P3" s="19">
        <v>216</v>
      </c>
      <c r="Q3" s="19">
        <v>255</v>
      </c>
      <c r="R3" s="19">
        <v>0</v>
      </c>
      <c r="S3" s="19">
        <v>255</v>
      </c>
    </row>
    <row r="4" spans="1:19" x14ac:dyDescent="0.15">
      <c r="A4" s="19" t="s">
        <v>87</v>
      </c>
      <c r="B4" s="147" t="s">
        <v>112</v>
      </c>
      <c r="C4" s="19">
        <v>640229.28899999999</v>
      </c>
      <c r="D4" s="19">
        <v>247.131</v>
      </c>
      <c r="E4" s="19">
        <v>41</v>
      </c>
      <c r="F4" s="19">
        <v>255</v>
      </c>
      <c r="G4" s="19">
        <v>0</v>
      </c>
      <c r="H4" s="19">
        <v>255</v>
      </c>
      <c r="J4" s="19">
        <f>O3-D4</f>
        <v>5.4370000000000118</v>
      </c>
      <c r="M4" s="19" t="s">
        <v>113</v>
      </c>
      <c r="N4" s="19">
        <v>640193.87100000004</v>
      </c>
      <c r="O4" s="19">
        <v>252.601</v>
      </c>
      <c r="P4" s="19">
        <v>210</v>
      </c>
      <c r="Q4" s="19">
        <v>255</v>
      </c>
      <c r="R4" s="19">
        <v>0</v>
      </c>
      <c r="S4" s="19">
        <v>255</v>
      </c>
    </row>
    <row r="5" spans="1:19" x14ac:dyDescent="0.15">
      <c r="A5" s="19" t="s">
        <v>89</v>
      </c>
      <c r="B5" s="147"/>
      <c r="C5" s="19">
        <v>640229.28899999999</v>
      </c>
      <c r="D5" s="19">
        <v>246.03200000000001</v>
      </c>
      <c r="E5" s="19">
        <v>72</v>
      </c>
      <c r="F5" s="19">
        <v>255</v>
      </c>
      <c r="G5" s="19">
        <v>0</v>
      </c>
      <c r="H5" s="19">
        <v>255</v>
      </c>
      <c r="J5" s="19">
        <f>O3-D5</f>
        <v>6.5360000000000014</v>
      </c>
      <c r="M5" s="19" t="s">
        <v>114</v>
      </c>
      <c r="N5" s="19">
        <v>640220.87699999998</v>
      </c>
      <c r="O5" s="19">
        <v>252.61500000000001</v>
      </c>
      <c r="P5" s="19">
        <v>243</v>
      </c>
      <c r="Q5" s="19">
        <v>255</v>
      </c>
      <c r="R5" s="19">
        <v>0</v>
      </c>
      <c r="S5" s="19">
        <v>255</v>
      </c>
    </row>
    <row r="6" spans="1:19" x14ac:dyDescent="0.15">
      <c r="A6" s="19" t="s">
        <v>91</v>
      </c>
      <c r="B6" s="147" t="s">
        <v>113</v>
      </c>
      <c r="C6" s="19">
        <v>640193.87100000004</v>
      </c>
      <c r="D6" s="19">
        <v>242.471</v>
      </c>
      <c r="E6" s="19">
        <v>36</v>
      </c>
      <c r="F6" s="19">
        <v>255</v>
      </c>
      <c r="G6" s="19">
        <v>0</v>
      </c>
      <c r="H6" s="19">
        <v>255</v>
      </c>
      <c r="J6" s="19">
        <f>O4-D6</f>
        <v>10.129999999999995</v>
      </c>
      <c r="M6" s="19" t="s">
        <v>115</v>
      </c>
      <c r="N6" s="19">
        <v>640199.18200000003</v>
      </c>
      <c r="O6" s="19">
        <v>252.596</v>
      </c>
      <c r="P6" s="19">
        <v>243</v>
      </c>
      <c r="Q6" s="19">
        <v>255</v>
      </c>
      <c r="R6" s="19">
        <v>0</v>
      </c>
      <c r="S6" s="19">
        <v>255</v>
      </c>
    </row>
    <row r="7" spans="1:19" x14ac:dyDescent="0.15">
      <c r="A7" s="19" t="s">
        <v>93</v>
      </c>
      <c r="B7" s="147"/>
      <c r="C7" s="19">
        <v>640193.87100000004</v>
      </c>
      <c r="D7" s="19">
        <v>241.67400000000001</v>
      </c>
      <c r="E7" s="19">
        <v>70</v>
      </c>
      <c r="F7" s="19">
        <v>255</v>
      </c>
      <c r="G7" s="19">
        <v>0</v>
      </c>
      <c r="H7" s="19">
        <v>255</v>
      </c>
      <c r="J7" s="19">
        <f>O4-D7</f>
        <v>10.926999999999992</v>
      </c>
      <c r="M7" s="19" t="s">
        <v>116</v>
      </c>
      <c r="N7" s="19">
        <v>640235.04500000004</v>
      </c>
      <c r="O7" s="19">
        <v>252.589</v>
      </c>
      <c r="P7" s="19">
        <v>243</v>
      </c>
      <c r="Q7" s="19">
        <v>255</v>
      </c>
      <c r="R7" s="19">
        <v>0</v>
      </c>
      <c r="S7" s="19">
        <v>255</v>
      </c>
    </row>
    <row r="8" spans="1:19" x14ac:dyDescent="0.15">
      <c r="A8" s="19" t="s">
        <v>95</v>
      </c>
      <c r="B8" s="147" t="s">
        <v>114</v>
      </c>
      <c r="C8" s="19">
        <v>640220.87699999998</v>
      </c>
      <c r="D8" s="19">
        <v>245.941</v>
      </c>
      <c r="E8" s="19">
        <v>50</v>
      </c>
      <c r="F8" s="19">
        <v>255</v>
      </c>
      <c r="G8" s="19">
        <v>0</v>
      </c>
      <c r="H8" s="19">
        <v>255</v>
      </c>
      <c r="J8" s="19">
        <f>O5-D8</f>
        <v>6.6740000000000066</v>
      </c>
      <c r="M8" s="19" t="s">
        <v>90</v>
      </c>
      <c r="N8" s="19">
        <v>640189.88500000001</v>
      </c>
      <c r="O8" s="19">
        <v>252.60300000000001</v>
      </c>
      <c r="P8" s="19">
        <v>124</v>
      </c>
      <c r="Q8" s="19">
        <v>255</v>
      </c>
      <c r="R8" s="19">
        <v>0</v>
      </c>
      <c r="S8" s="19">
        <v>255</v>
      </c>
    </row>
    <row r="9" spans="1:19" x14ac:dyDescent="0.15">
      <c r="A9" s="19" t="s">
        <v>97</v>
      </c>
      <c r="B9" s="147"/>
      <c r="C9" s="19">
        <v>640220.87699999998</v>
      </c>
      <c r="D9" s="19">
        <v>245.321</v>
      </c>
      <c r="E9" s="19">
        <v>87</v>
      </c>
      <c r="F9" s="19">
        <v>255</v>
      </c>
      <c r="G9" s="19">
        <v>0</v>
      </c>
      <c r="H9" s="19">
        <v>255</v>
      </c>
      <c r="J9" s="19">
        <f>O5-D9</f>
        <v>7.2940000000000111</v>
      </c>
      <c r="M9" s="19" t="s">
        <v>92</v>
      </c>
      <c r="N9" s="19">
        <v>640230.61800000002</v>
      </c>
      <c r="O9" s="19">
        <v>252.59399999999999</v>
      </c>
      <c r="P9" s="19">
        <v>90</v>
      </c>
      <c r="Q9" s="19">
        <v>255</v>
      </c>
      <c r="R9" s="19">
        <v>0</v>
      </c>
      <c r="S9" s="19">
        <v>255</v>
      </c>
    </row>
    <row r="10" spans="1:19" x14ac:dyDescent="0.15">
      <c r="A10" s="19" t="s">
        <v>99</v>
      </c>
      <c r="B10" s="147" t="s">
        <v>115</v>
      </c>
      <c r="C10" s="19">
        <v>640199.18200000003</v>
      </c>
      <c r="D10" s="19">
        <v>246.19399999999999</v>
      </c>
      <c r="E10" s="19">
        <v>45</v>
      </c>
      <c r="F10" s="19">
        <v>255</v>
      </c>
      <c r="G10" s="19">
        <v>0</v>
      </c>
      <c r="H10" s="19">
        <v>255</v>
      </c>
      <c r="J10" s="19">
        <f>O6-D10</f>
        <v>6.4020000000000152</v>
      </c>
      <c r="M10" s="19" t="s">
        <v>117</v>
      </c>
      <c r="N10" s="19">
        <v>640185.01500000001</v>
      </c>
      <c r="O10" s="19">
        <v>252.57400000000001</v>
      </c>
      <c r="P10" s="19">
        <v>156</v>
      </c>
      <c r="Q10" s="19">
        <v>255</v>
      </c>
      <c r="R10" s="19">
        <v>0</v>
      </c>
      <c r="S10" s="19">
        <v>255</v>
      </c>
    </row>
    <row r="11" spans="1:19" x14ac:dyDescent="0.15">
      <c r="A11" s="19" t="s">
        <v>118</v>
      </c>
      <c r="B11" s="147"/>
      <c r="C11" s="19">
        <v>640199.18200000003</v>
      </c>
      <c r="D11" s="19">
        <v>245.63399999999999</v>
      </c>
      <c r="E11" s="19">
        <v>79</v>
      </c>
      <c r="F11" s="19">
        <v>255</v>
      </c>
      <c r="G11" s="19">
        <v>0</v>
      </c>
      <c r="H11" s="19">
        <v>255</v>
      </c>
      <c r="J11" s="19">
        <f>O6-D11</f>
        <v>6.9620000000000175</v>
      </c>
    </row>
    <row r="12" spans="1:19" x14ac:dyDescent="0.15">
      <c r="A12" s="19" t="s">
        <v>119</v>
      </c>
      <c r="B12" s="147" t="s">
        <v>116</v>
      </c>
      <c r="C12" s="19">
        <v>640235.04500000004</v>
      </c>
      <c r="D12" s="19">
        <v>245.703</v>
      </c>
      <c r="E12" s="19">
        <v>43</v>
      </c>
      <c r="F12" s="19">
        <v>255</v>
      </c>
      <c r="G12" s="19">
        <v>0</v>
      </c>
      <c r="H12" s="19">
        <v>255</v>
      </c>
      <c r="J12" s="19">
        <f>O7-D12</f>
        <v>6.8859999999999957</v>
      </c>
    </row>
    <row r="13" spans="1:19" x14ac:dyDescent="0.15">
      <c r="A13" s="19" t="s">
        <v>120</v>
      </c>
      <c r="B13" s="147"/>
      <c r="C13" s="19">
        <v>640235.04500000004</v>
      </c>
      <c r="D13" s="19">
        <v>244.691</v>
      </c>
      <c r="E13" s="19">
        <v>37</v>
      </c>
      <c r="F13" s="19">
        <v>255</v>
      </c>
      <c r="G13" s="19">
        <v>0</v>
      </c>
      <c r="H13" s="19">
        <v>255</v>
      </c>
      <c r="J13" s="19">
        <f>O7-D13</f>
        <v>7.8979999999999961</v>
      </c>
    </row>
    <row r="14" spans="1:19" x14ac:dyDescent="0.15">
      <c r="J14" s="22">
        <f>AVERAGE(J2:J13)</f>
        <v>7.4490833333333368</v>
      </c>
    </row>
    <row r="15" spans="1:19" x14ac:dyDescent="0.15">
      <c r="A15" s="19" t="s">
        <v>101</v>
      </c>
      <c r="B15" s="19" t="s">
        <v>98</v>
      </c>
      <c r="C15" s="19">
        <v>640227.07499999995</v>
      </c>
      <c r="D15" s="19">
        <v>243.36</v>
      </c>
      <c r="E15" s="19">
        <v>56</v>
      </c>
      <c r="F15" s="19">
        <v>255</v>
      </c>
      <c r="G15" s="19">
        <v>0</v>
      </c>
      <c r="H15" s="19">
        <v>255</v>
      </c>
      <c r="J15" s="19">
        <f t="shared" ref="J15:J20" si="0">O2-D15</f>
        <v>9.2109999999999843</v>
      </c>
    </row>
    <row r="16" spans="1:19" x14ac:dyDescent="0.15">
      <c r="A16" s="19" t="s">
        <v>102</v>
      </c>
      <c r="B16" s="19" t="s">
        <v>112</v>
      </c>
      <c r="C16" s="19">
        <v>640229.28899999999</v>
      </c>
      <c r="D16" s="19">
        <v>241.81100000000001</v>
      </c>
      <c r="E16" s="19">
        <v>60</v>
      </c>
      <c r="F16" s="19">
        <v>255</v>
      </c>
      <c r="G16" s="19">
        <v>0</v>
      </c>
      <c r="H16" s="19">
        <v>255</v>
      </c>
      <c r="J16" s="19">
        <f t="shared" si="0"/>
        <v>10.757000000000005</v>
      </c>
    </row>
    <row r="17" spans="1:10" x14ac:dyDescent="0.15">
      <c r="A17" s="19" t="s">
        <v>103</v>
      </c>
      <c r="B17" s="19" t="s">
        <v>113</v>
      </c>
      <c r="C17" s="19">
        <v>640193.87100000004</v>
      </c>
      <c r="D17" s="19">
        <v>241.31</v>
      </c>
      <c r="E17" s="19">
        <v>59</v>
      </c>
      <c r="F17" s="19">
        <v>255</v>
      </c>
      <c r="G17" s="19">
        <v>0</v>
      </c>
      <c r="H17" s="19">
        <v>255</v>
      </c>
      <c r="J17" s="19">
        <f t="shared" si="0"/>
        <v>11.290999999999997</v>
      </c>
    </row>
    <row r="18" spans="1:10" x14ac:dyDescent="0.15">
      <c r="A18" s="19" t="s">
        <v>104</v>
      </c>
      <c r="B18" s="19" t="s">
        <v>114</v>
      </c>
      <c r="C18" s="19">
        <v>640220.87699999998</v>
      </c>
      <c r="D18" s="19">
        <v>245.096</v>
      </c>
      <c r="E18" s="19">
        <v>91</v>
      </c>
      <c r="F18" s="19">
        <v>255</v>
      </c>
      <c r="G18" s="19">
        <v>0</v>
      </c>
      <c r="H18" s="19">
        <v>255</v>
      </c>
      <c r="J18" s="19">
        <f t="shared" si="0"/>
        <v>7.5190000000000055</v>
      </c>
    </row>
    <row r="19" spans="1:10" x14ac:dyDescent="0.15">
      <c r="A19" s="19" t="s">
        <v>105</v>
      </c>
      <c r="B19" s="19" t="s">
        <v>115</v>
      </c>
      <c r="C19" s="19">
        <v>640199.18200000003</v>
      </c>
      <c r="D19" s="19">
        <v>242.947</v>
      </c>
      <c r="E19" s="19">
        <v>165</v>
      </c>
      <c r="F19" s="19">
        <v>255</v>
      </c>
      <c r="G19" s="19">
        <v>0</v>
      </c>
      <c r="H19" s="19">
        <v>255</v>
      </c>
      <c r="J19" s="19">
        <f t="shared" si="0"/>
        <v>9.6490000000000009</v>
      </c>
    </row>
    <row r="20" spans="1:10" x14ac:dyDescent="0.15">
      <c r="A20" s="19" t="s">
        <v>121</v>
      </c>
      <c r="B20" s="19" t="s">
        <v>116</v>
      </c>
      <c r="C20" s="19">
        <v>640235.04500000004</v>
      </c>
      <c r="D20" s="19">
        <v>240.32</v>
      </c>
      <c r="E20" s="19">
        <v>59</v>
      </c>
      <c r="F20" s="19">
        <v>255</v>
      </c>
      <c r="G20" s="19">
        <v>0</v>
      </c>
      <c r="H20" s="19">
        <v>255</v>
      </c>
      <c r="J20" s="19">
        <f t="shared" si="0"/>
        <v>12.269000000000005</v>
      </c>
    </row>
    <row r="21" spans="1:10" x14ac:dyDescent="0.15">
      <c r="J21" s="22">
        <f>AVERAGE(J15:J20)</f>
        <v>10.116</v>
      </c>
    </row>
    <row r="22" spans="1:10" x14ac:dyDescent="0.15">
      <c r="A22" s="19" t="s">
        <v>106</v>
      </c>
      <c r="B22" s="147" t="s">
        <v>90</v>
      </c>
      <c r="C22" s="19">
        <v>640189.88500000001</v>
      </c>
      <c r="D22" s="19">
        <v>243.54499999999999</v>
      </c>
      <c r="E22" s="19">
        <v>107</v>
      </c>
      <c r="F22" s="19">
        <v>255</v>
      </c>
      <c r="G22" s="19">
        <v>0</v>
      </c>
      <c r="H22" s="19">
        <v>255</v>
      </c>
      <c r="J22" s="19">
        <f>O8-D22</f>
        <v>9.0580000000000211</v>
      </c>
    </row>
    <row r="23" spans="1:10" x14ac:dyDescent="0.15">
      <c r="A23" s="19" t="s">
        <v>107</v>
      </c>
      <c r="B23" s="147"/>
      <c r="C23" s="19">
        <v>640189.88500000001</v>
      </c>
      <c r="D23" s="19">
        <v>244.03299999999999</v>
      </c>
      <c r="E23" s="19">
        <v>30</v>
      </c>
      <c r="F23" s="19">
        <v>255</v>
      </c>
      <c r="G23" s="19">
        <v>0</v>
      </c>
      <c r="H23" s="19">
        <v>255</v>
      </c>
      <c r="J23" s="19">
        <f>O8-D23</f>
        <v>8.5700000000000216</v>
      </c>
    </row>
    <row r="24" spans="1:10" x14ac:dyDescent="0.15">
      <c r="A24" s="19" t="s">
        <v>108</v>
      </c>
      <c r="B24" s="147" t="s">
        <v>92</v>
      </c>
      <c r="C24" s="19">
        <v>640230.61800000002</v>
      </c>
      <c r="D24" s="19">
        <v>243.28399999999999</v>
      </c>
      <c r="E24" s="19">
        <v>46</v>
      </c>
      <c r="F24" s="19">
        <v>255</v>
      </c>
      <c r="G24" s="19">
        <v>0</v>
      </c>
      <c r="H24" s="19">
        <v>255</v>
      </c>
      <c r="J24" s="19">
        <f>O9-D24</f>
        <v>9.3100000000000023</v>
      </c>
    </row>
    <row r="25" spans="1:10" x14ac:dyDescent="0.15">
      <c r="A25" s="19" t="s">
        <v>109</v>
      </c>
      <c r="B25" s="147"/>
      <c r="C25" s="19">
        <v>640230.61800000002</v>
      </c>
      <c r="D25" s="19">
        <v>241.67500000000001</v>
      </c>
      <c r="E25" s="19">
        <v>56</v>
      </c>
      <c r="F25" s="19">
        <v>255</v>
      </c>
      <c r="G25" s="19">
        <v>0</v>
      </c>
      <c r="H25" s="19">
        <v>255</v>
      </c>
      <c r="J25" s="19">
        <f>O9-D25</f>
        <v>10.918999999999983</v>
      </c>
    </row>
    <row r="26" spans="1:10" x14ac:dyDescent="0.15">
      <c r="A26" s="19" t="s">
        <v>110</v>
      </c>
      <c r="B26" s="147" t="s">
        <v>117</v>
      </c>
      <c r="C26" s="19">
        <v>640185.01500000001</v>
      </c>
      <c r="D26" s="19">
        <v>244.935</v>
      </c>
      <c r="E26" s="19">
        <v>68</v>
      </c>
      <c r="F26" s="19">
        <v>255</v>
      </c>
      <c r="G26" s="19">
        <v>0</v>
      </c>
      <c r="H26" s="19">
        <v>255</v>
      </c>
      <c r="J26" s="19">
        <f>O10-D26</f>
        <v>7.63900000000001</v>
      </c>
    </row>
    <row r="27" spans="1:10" x14ac:dyDescent="0.15">
      <c r="A27" s="19" t="s">
        <v>111</v>
      </c>
      <c r="B27" s="147"/>
      <c r="C27" s="19">
        <v>640185.01500000001</v>
      </c>
      <c r="D27" s="19">
        <v>245.33699999999999</v>
      </c>
      <c r="E27" s="19">
        <v>36</v>
      </c>
      <c r="F27" s="19">
        <v>255</v>
      </c>
      <c r="G27" s="19">
        <v>0</v>
      </c>
      <c r="H27" s="19">
        <v>255</v>
      </c>
      <c r="J27" s="19">
        <f>O10-D27</f>
        <v>7.2370000000000232</v>
      </c>
    </row>
    <row r="28" spans="1:10" x14ac:dyDescent="0.15">
      <c r="J28" s="22">
        <f>AVERAGE(J22:J27)</f>
        <v>8.7888333333333435</v>
      </c>
    </row>
  </sheetData>
  <mergeCells count="9">
    <mergeCell ref="B22:B23"/>
    <mergeCell ref="B24:B25"/>
    <mergeCell ref="B26:B27"/>
    <mergeCell ref="B2:B3"/>
    <mergeCell ref="B4:B5"/>
    <mergeCell ref="B6:B7"/>
    <mergeCell ref="B8:B9"/>
    <mergeCell ref="B10:B11"/>
    <mergeCell ref="B12:B13"/>
  </mergeCells>
  <phoneticPr fontId="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F16" sqref="F16"/>
    </sheetView>
  </sheetViews>
  <sheetFormatPr defaultColWidth="9" defaultRowHeight="13.5" x14ac:dyDescent="0.15"/>
  <cols>
    <col min="1" max="1" width="13.75" style="19" customWidth="1"/>
    <col min="2" max="16384" width="9" style="19"/>
  </cols>
  <sheetData>
    <row r="1" spans="1:19" x14ac:dyDescent="0.15">
      <c r="C1" s="19" t="s">
        <v>78</v>
      </c>
      <c r="D1" s="19" t="s">
        <v>79</v>
      </c>
      <c r="E1" s="19" t="s">
        <v>80</v>
      </c>
      <c r="F1" s="19" t="s">
        <v>81</v>
      </c>
      <c r="H1" s="19" t="s">
        <v>82</v>
      </c>
    </row>
    <row r="2" spans="1:19" x14ac:dyDescent="0.15">
      <c r="A2" s="19" t="s">
        <v>83</v>
      </c>
      <c r="B2" s="19" t="s">
        <v>84</v>
      </c>
      <c r="C2" s="19">
        <v>640487.93999999994</v>
      </c>
      <c r="D2" s="19">
        <v>238.63</v>
      </c>
      <c r="E2" s="19">
        <v>39</v>
      </c>
      <c r="F2" s="19">
        <v>255</v>
      </c>
      <c r="G2" s="19">
        <v>0</v>
      </c>
      <c r="H2" s="19">
        <v>255</v>
      </c>
      <c r="J2" s="19">
        <f>O2-D2</f>
        <v>14.044000000000011</v>
      </c>
      <c r="M2" s="19" t="s">
        <v>84</v>
      </c>
      <c r="N2" s="19">
        <v>640487.93999999994</v>
      </c>
      <c r="O2" s="19">
        <v>252.67400000000001</v>
      </c>
      <c r="P2" s="19">
        <v>64</v>
      </c>
      <c r="Q2" s="19">
        <v>255</v>
      </c>
      <c r="R2" s="19">
        <v>0</v>
      </c>
      <c r="S2" s="19">
        <v>255</v>
      </c>
    </row>
    <row r="3" spans="1:19" x14ac:dyDescent="0.15">
      <c r="A3" s="19" t="s">
        <v>85</v>
      </c>
      <c r="B3" s="19" t="s">
        <v>86</v>
      </c>
      <c r="C3" s="19">
        <v>640438.32400000002</v>
      </c>
      <c r="D3" s="19">
        <v>239.416</v>
      </c>
      <c r="E3" s="19">
        <v>37</v>
      </c>
      <c r="F3" s="19">
        <v>255</v>
      </c>
      <c r="G3" s="19">
        <v>0</v>
      </c>
      <c r="H3" s="19">
        <v>255</v>
      </c>
      <c r="J3" s="19">
        <f>O3-D3</f>
        <v>13.224999999999994</v>
      </c>
      <c r="M3" s="19" t="s">
        <v>86</v>
      </c>
      <c r="N3" s="19">
        <v>640438.32400000002</v>
      </c>
      <c r="O3" s="19">
        <v>252.64099999999999</v>
      </c>
      <c r="P3" s="19">
        <v>133</v>
      </c>
      <c r="Q3" s="19">
        <v>255</v>
      </c>
      <c r="R3" s="19">
        <v>0</v>
      </c>
      <c r="S3" s="19">
        <v>255</v>
      </c>
    </row>
    <row r="4" spans="1:19" x14ac:dyDescent="0.15">
      <c r="A4" s="19" t="s">
        <v>87</v>
      </c>
      <c r="B4" s="147" t="s">
        <v>88</v>
      </c>
      <c r="C4" s="19">
        <v>640515.85199999996</v>
      </c>
      <c r="D4" s="19">
        <v>240.113</v>
      </c>
      <c r="E4" s="19">
        <v>40</v>
      </c>
      <c r="F4" s="19">
        <v>255</v>
      </c>
      <c r="G4" s="19">
        <v>0</v>
      </c>
      <c r="H4" s="19">
        <v>255</v>
      </c>
      <c r="J4" s="19">
        <f>O4-D4</f>
        <v>12.548000000000002</v>
      </c>
      <c r="M4" s="19" t="s">
        <v>88</v>
      </c>
      <c r="N4" s="19">
        <v>640515.85199999996</v>
      </c>
      <c r="O4" s="19">
        <v>252.661</v>
      </c>
      <c r="P4" s="19">
        <v>146</v>
      </c>
      <c r="Q4" s="19">
        <v>255</v>
      </c>
      <c r="R4" s="19">
        <v>0</v>
      </c>
      <c r="S4" s="19">
        <v>255</v>
      </c>
    </row>
    <row r="5" spans="1:19" x14ac:dyDescent="0.15">
      <c r="A5" s="19" t="s">
        <v>89</v>
      </c>
      <c r="B5" s="147"/>
      <c r="C5" s="19">
        <v>640515.85199999996</v>
      </c>
      <c r="D5" s="19">
        <v>241.53800000000001</v>
      </c>
      <c r="E5" s="19">
        <v>42</v>
      </c>
      <c r="F5" s="19">
        <v>255</v>
      </c>
      <c r="G5" s="19">
        <v>0</v>
      </c>
      <c r="H5" s="19">
        <v>255</v>
      </c>
      <c r="J5" s="19">
        <f>O4-D5</f>
        <v>11.12299999999999</v>
      </c>
      <c r="M5" s="19" t="s">
        <v>90</v>
      </c>
      <c r="N5" s="19">
        <v>640448.95600000001</v>
      </c>
      <c r="O5" s="19">
        <v>252.76499999999999</v>
      </c>
      <c r="P5" s="19">
        <v>196</v>
      </c>
      <c r="Q5" s="19">
        <v>255</v>
      </c>
      <c r="R5" s="19">
        <v>0</v>
      </c>
      <c r="S5" s="19">
        <v>255</v>
      </c>
    </row>
    <row r="6" spans="1:19" x14ac:dyDescent="0.15">
      <c r="A6" s="19" t="s">
        <v>91</v>
      </c>
      <c r="B6" s="147" t="s">
        <v>90</v>
      </c>
      <c r="C6" s="19">
        <v>640448.95600000001</v>
      </c>
      <c r="D6" s="19">
        <v>238.65</v>
      </c>
      <c r="E6" s="19">
        <v>40</v>
      </c>
      <c r="F6" s="19">
        <v>255</v>
      </c>
      <c r="G6" s="19">
        <v>0</v>
      </c>
      <c r="H6" s="19">
        <v>255</v>
      </c>
      <c r="J6" s="19">
        <f>O5-D6</f>
        <v>14.114999999999981</v>
      </c>
      <c r="M6" s="19" t="s">
        <v>92</v>
      </c>
      <c r="N6" s="19">
        <v>640493.25600000005</v>
      </c>
      <c r="O6" s="19">
        <v>252.67</v>
      </c>
      <c r="P6" s="19">
        <v>166</v>
      </c>
      <c r="Q6" s="19">
        <v>255</v>
      </c>
      <c r="R6" s="19">
        <v>0</v>
      </c>
      <c r="S6" s="19">
        <v>255</v>
      </c>
    </row>
    <row r="7" spans="1:19" x14ac:dyDescent="0.15">
      <c r="A7" s="19" t="s">
        <v>93</v>
      </c>
      <c r="B7" s="147"/>
      <c r="C7" s="19">
        <v>640448.95600000001</v>
      </c>
      <c r="D7" s="19">
        <v>241.56100000000001</v>
      </c>
      <c r="E7" s="19">
        <v>40</v>
      </c>
      <c r="F7" s="19">
        <v>255</v>
      </c>
      <c r="G7" s="19">
        <v>0</v>
      </c>
      <c r="H7" s="19">
        <v>255</v>
      </c>
      <c r="J7" s="19">
        <f>O5-D7</f>
        <v>11.203999999999979</v>
      </c>
      <c r="M7" s="19" t="s">
        <v>117</v>
      </c>
      <c r="N7" s="19">
        <v>640433.89399999997</v>
      </c>
      <c r="O7" s="19">
        <v>252.75299999999999</v>
      </c>
      <c r="P7" s="19">
        <v>183</v>
      </c>
      <c r="Q7" s="19">
        <v>255</v>
      </c>
      <c r="R7" s="19">
        <v>0</v>
      </c>
      <c r="S7" s="19">
        <v>255</v>
      </c>
    </row>
    <row r="8" spans="1:19" x14ac:dyDescent="0.15">
      <c r="A8" s="19" t="s">
        <v>95</v>
      </c>
      <c r="B8" s="147" t="s">
        <v>92</v>
      </c>
      <c r="C8" s="19">
        <v>640493.25600000005</v>
      </c>
      <c r="D8" s="19">
        <v>240.89500000000001</v>
      </c>
      <c r="E8" s="19">
        <v>38</v>
      </c>
      <c r="F8" s="19">
        <v>255</v>
      </c>
      <c r="G8" s="19">
        <v>0</v>
      </c>
      <c r="H8" s="19">
        <v>255</v>
      </c>
      <c r="J8" s="19">
        <f>O6-D8</f>
        <v>11.774999999999977</v>
      </c>
      <c r="M8" s="19" t="s">
        <v>98</v>
      </c>
      <c r="N8" s="19">
        <v>640465.34600000002</v>
      </c>
      <c r="O8" s="19">
        <v>252.422</v>
      </c>
      <c r="P8" s="19">
        <v>199</v>
      </c>
      <c r="Q8" s="19">
        <v>255</v>
      </c>
      <c r="R8" s="19">
        <v>0</v>
      </c>
      <c r="S8" s="19">
        <v>255</v>
      </c>
    </row>
    <row r="9" spans="1:19" x14ac:dyDescent="0.15">
      <c r="A9" s="19" t="s">
        <v>97</v>
      </c>
      <c r="B9" s="147"/>
      <c r="C9" s="19">
        <v>640493.25600000005</v>
      </c>
      <c r="D9" s="19">
        <v>242.892</v>
      </c>
      <c r="E9" s="19">
        <v>39</v>
      </c>
      <c r="F9" s="19">
        <v>255</v>
      </c>
      <c r="G9" s="19">
        <v>0</v>
      </c>
      <c r="H9" s="19">
        <v>255</v>
      </c>
      <c r="J9" s="19">
        <f>O6-D9</f>
        <v>9.7779999999999916</v>
      </c>
      <c r="M9" s="19" t="s">
        <v>100</v>
      </c>
      <c r="N9" s="19">
        <v>640408.20200000005</v>
      </c>
      <c r="O9" s="19">
        <v>252.78399999999999</v>
      </c>
      <c r="P9" s="19">
        <v>106</v>
      </c>
      <c r="Q9" s="19">
        <v>255</v>
      </c>
      <c r="R9" s="19">
        <v>0</v>
      </c>
      <c r="S9" s="19">
        <v>255</v>
      </c>
    </row>
    <row r="10" spans="1:19" x14ac:dyDescent="0.15">
      <c r="A10" s="19" t="s">
        <v>99</v>
      </c>
      <c r="B10" s="147" t="s">
        <v>117</v>
      </c>
      <c r="C10" s="19">
        <v>640433.89399999997</v>
      </c>
      <c r="D10" s="19">
        <v>238.006</v>
      </c>
      <c r="E10" s="19">
        <v>41</v>
      </c>
      <c r="F10" s="19">
        <v>255</v>
      </c>
      <c r="G10" s="19">
        <v>0</v>
      </c>
      <c r="H10" s="19">
        <v>255</v>
      </c>
      <c r="J10" s="19">
        <f>O7-D10</f>
        <v>14.746999999999986</v>
      </c>
      <c r="M10" s="19" t="s">
        <v>122</v>
      </c>
      <c r="N10" s="19">
        <v>640384.72699999996</v>
      </c>
      <c r="O10" s="19">
        <v>252.75200000000001</v>
      </c>
      <c r="P10" s="19">
        <v>92</v>
      </c>
      <c r="Q10" s="19">
        <v>255</v>
      </c>
      <c r="R10" s="19">
        <v>0</v>
      </c>
      <c r="S10" s="19">
        <v>255</v>
      </c>
    </row>
    <row r="11" spans="1:19" x14ac:dyDescent="0.15">
      <c r="A11" s="19" t="s">
        <v>118</v>
      </c>
      <c r="B11" s="147"/>
      <c r="C11" s="19">
        <v>640433.89399999997</v>
      </c>
      <c r="D11" s="19">
        <v>236.96799999999999</v>
      </c>
      <c r="E11" s="19">
        <v>38</v>
      </c>
      <c r="F11" s="19">
        <v>255</v>
      </c>
      <c r="G11" s="19">
        <v>0</v>
      </c>
      <c r="H11" s="19">
        <v>255</v>
      </c>
      <c r="J11" s="19">
        <f>O7-D11</f>
        <v>15.784999999999997</v>
      </c>
      <c r="M11" s="19" t="s">
        <v>123</v>
      </c>
      <c r="N11" s="19">
        <v>640421.04799999995</v>
      </c>
      <c r="O11" s="19">
        <v>252.71600000000001</v>
      </c>
      <c r="P11" s="19">
        <v>95</v>
      </c>
      <c r="Q11" s="19">
        <v>255</v>
      </c>
      <c r="R11" s="19">
        <v>0</v>
      </c>
      <c r="S11" s="19">
        <v>255</v>
      </c>
    </row>
    <row r="12" spans="1:19" x14ac:dyDescent="0.15">
      <c r="J12" s="22">
        <f>AVERAGE(J2:J11)</f>
        <v>12.834399999999992</v>
      </c>
    </row>
    <row r="15" spans="1:19" x14ac:dyDescent="0.15">
      <c r="A15" s="19" t="s">
        <v>101</v>
      </c>
      <c r="B15" s="19" t="s">
        <v>86</v>
      </c>
      <c r="C15" s="19">
        <v>640438.32400000002</v>
      </c>
      <c r="D15" s="19">
        <v>224.881</v>
      </c>
      <c r="E15" s="19">
        <v>42</v>
      </c>
      <c r="F15" s="19">
        <v>255</v>
      </c>
      <c r="G15" s="19">
        <v>0</v>
      </c>
      <c r="H15" s="19">
        <v>255</v>
      </c>
      <c r="J15" s="19">
        <f>O3-D15</f>
        <v>27.759999999999991</v>
      </c>
    </row>
    <row r="16" spans="1:19" x14ac:dyDescent="0.15">
      <c r="A16" s="19" t="s">
        <v>102</v>
      </c>
      <c r="B16" s="19" t="s">
        <v>88</v>
      </c>
      <c r="C16" s="19">
        <v>640515.85199999996</v>
      </c>
      <c r="D16" s="19">
        <v>233.643</v>
      </c>
      <c r="E16" s="19">
        <v>46</v>
      </c>
      <c r="F16" s="19">
        <v>255</v>
      </c>
      <c r="G16" s="19">
        <v>0</v>
      </c>
      <c r="H16" s="19">
        <v>255</v>
      </c>
      <c r="J16" s="19">
        <f>O4-D16</f>
        <v>19.018000000000001</v>
      </c>
    </row>
    <row r="17" spans="1:10" x14ac:dyDescent="0.15">
      <c r="A17" s="19" t="s">
        <v>103</v>
      </c>
      <c r="B17" s="19" t="s">
        <v>90</v>
      </c>
      <c r="C17" s="19">
        <v>640448.95600000001</v>
      </c>
      <c r="D17" s="19">
        <v>230.31899999999999</v>
      </c>
      <c r="E17" s="19">
        <v>44</v>
      </c>
      <c r="F17" s="19">
        <v>255</v>
      </c>
      <c r="G17" s="19">
        <v>0</v>
      </c>
      <c r="H17" s="19">
        <v>255</v>
      </c>
      <c r="J17" s="19">
        <f>O5-D17</f>
        <v>22.445999999999998</v>
      </c>
    </row>
    <row r="18" spans="1:10" x14ac:dyDescent="0.15">
      <c r="A18" s="19" t="s">
        <v>104</v>
      </c>
      <c r="B18" s="19" t="s">
        <v>92</v>
      </c>
      <c r="C18" s="19">
        <v>640493.25600000005</v>
      </c>
      <c r="D18" s="19">
        <v>228.90899999999999</v>
      </c>
      <c r="E18" s="19">
        <v>93</v>
      </c>
      <c r="F18" s="19">
        <v>255</v>
      </c>
      <c r="G18" s="19">
        <v>0</v>
      </c>
      <c r="H18" s="19">
        <v>255</v>
      </c>
      <c r="J18" s="19">
        <f>O6-D18</f>
        <v>23.760999999999996</v>
      </c>
    </row>
    <row r="19" spans="1:10" x14ac:dyDescent="0.15">
      <c r="A19" s="19" t="s">
        <v>105</v>
      </c>
      <c r="B19" s="19" t="s">
        <v>117</v>
      </c>
      <c r="C19" s="19">
        <v>640433.89399999997</v>
      </c>
      <c r="D19" s="19">
        <v>229.03</v>
      </c>
      <c r="E19" s="19">
        <v>47</v>
      </c>
      <c r="F19" s="19">
        <v>255</v>
      </c>
      <c r="G19" s="19">
        <v>0</v>
      </c>
      <c r="H19" s="19">
        <v>255</v>
      </c>
      <c r="J19" s="19">
        <f>O7-D19</f>
        <v>23.722999999999985</v>
      </c>
    </row>
    <row r="20" spans="1:10" x14ac:dyDescent="0.15">
      <c r="A20" s="19" t="s">
        <v>121</v>
      </c>
      <c r="J20" s="22">
        <f>AVERAGE(J15:J19)</f>
        <v>23.341599999999993</v>
      </c>
    </row>
    <row r="22" spans="1:10" x14ac:dyDescent="0.15">
      <c r="A22" s="19" t="s">
        <v>106</v>
      </c>
      <c r="B22" s="147" t="s">
        <v>98</v>
      </c>
      <c r="C22" s="19">
        <v>640465.34600000002</v>
      </c>
      <c r="D22" s="19">
        <v>236.708</v>
      </c>
      <c r="E22" s="19">
        <v>36</v>
      </c>
      <c r="F22" s="19">
        <v>255</v>
      </c>
      <c r="G22" s="19">
        <v>0</v>
      </c>
      <c r="H22" s="19">
        <v>255</v>
      </c>
      <c r="J22" s="19">
        <f>O8-D22</f>
        <v>15.713999999999999</v>
      </c>
    </row>
    <row r="23" spans="1:10" x14ac:dyDescent="0.15">
      <c r="A23" s="19" t="s">
        <v>107</v>
      </c>
      <c r="B23" s="147"/>
      <c r="C23" s="19">
        <v>640465.34600000002</v>
      </c>
      <c r="D23" s="19">
        <v>233.93100000000001</v>
      </c>
      <c r="E23" s="19">
        <v>41</v>
      </c>
      <c r="F23" s="19">
        <v>255</v>
      </c>
      <c r="G23" s="19">
        <v>0</v>
      </c>
      <c r="H23" s="19">
        <v>255</v>
      </c>
      <c r="J23" s="19">
        <f>O8-D23</f>
        <v>18.490999999999985</v>
      </c>
    </row>
    <row r="24" spans="1:10" x14ac:dyDescent="0.15">
      <c r="A24" s="19" t="s">
        <v>108</v>
      </c>
      <c r="B24" s="147" t="s">
        <v>100</v>
      </c>
      <c r="C24" s="19">
        <v>640408.20200000005</v>
      </c>
      <c r="D24" s="19">
        <v>237.41499999999999</v>
      </c>
      <c r="E24" s="19">
        <v>39</v>
      </c>
      <c r="F24" s="19">
        <v>255</v>
      </c>
      <c r="G24" s="19">
        <v>0</v>
      </c>
      <c r="H24" s="19">
        <v>255</v>
      </c>
      <c r="J24" s="19">
        <f>O9-D24</f>
        <v>15.369</v>
      </c>
    </row>
    <row r="25" spans="1:10" x14ac:dyDescent="0.15">
      <c r="A25" s="19" t="s">
        <v>109</v>
      </c>
      <c r="B25" s="147"/>
      <c r="C25" s="19">
        <v>640408.20200000005</v>
      </c>
      <c r="D25" s="19">
        <v>242.29599999999999</v>
      </c>
      <c r="E25" s="19">
        <v>33</v>
      </c>
      <c r="F25" s="19">
        <v>255</v>
      </c>
      <c r="G25" s="19">
        <v>0</v>
      </c>
      <c r="H25" s="19">
        <v>255</v>
      </c>
      <c r="J25" s="19">
        <f>O9-D25</f>
        <v>10.488</v>
      </c>
    </row>
    <row r="26" spans="1:10" x14ac:dyDescent="0.15">
      <c r="A26" s="19" t="s">
        <v>110</v>
      </c>
      <c r="B26" s="147" t="s">
        <v>122</v>
      </c>
      <c r="C26" s="19">
        <v>640384.72699999996</v>
      </c>
      <c r="D26" s="19">
        <v>240.452</v>
      </c>
      <c r="E26" s="19">
        <v>35</v>
      </c>
      <c r="F26" s="19">
        <v>255</v>
      </c>
      <c r="G26" s="19">
        <v>0</v>
      </c>
      <c r="H26" s="19">
        <v>255</v>
      </c>
      <c r="J26" s="19">
        <f>O10-D26</f>
        <v>12.300000000000011</v>
      </c>
    </row>
    <row r="27" spans="1:10" x14ac:dyDescent="0.15">
      <c r="A27" s="19" t="s">
        <v>111</v>
      </c>
      <c r="B27" s="147"/>
      <c r="C27" s="19">
        <v>640384.72699999996</v>
      </c>
      <c r="D27" s="19">
        <v>239.18700000000001</v>
      </c>
      <c r="E27" s="19">
        <v>42</v>
      </c>
      <c r="F27" s="19">
        <v>255</v>
      </c>
      <c r="G27" s="19">
        <v>0</v>
      </c>
      <c r="H27" s="19">
        <v>255</v>
      </c>
      <c r="J27" s="19">
        <f>O10-D27</f>
        <v>13.564999999999998</v>
      </c>
    </row>
    <row r="28" spans="1:10" x14ac:dyDescent="0.15">
      <c r="A28" s="19" t="s">
        <v>124</v>
      </c>
      <c r="B28" s="19" t="s">
        <v>123</v>
      </c>
      <c r="C28" s="19">
        <v>640421.04799999995</v>
      </c>
      <c r="D28" s="19">
        <v>238.91499999999999</v>
      </c>
      <c r="E28" s="19">
        <v>42</v>
      </c>
      <c r="F28" s="19">
        <v>255</v>
      </c>
      <c r="G28" s="19">
        <v>0</v>
      </c>
      <c r="H28" s="19">
        <v>255</v>
      </c>
      <c r="J28" s="19">
        <f>O11-D28</f>
        <v>13.801000000000016</v>
      </c>
    </row>
    <row r="29" spans="1:10" x14ac:dyDescent="0.15">
      <c r="J29" s="22">
        <f>AVERAGE(J22:J28)</f>
        <v>14.246857142857143</v>
      </c>
    </row>
  </sheetData>
  <mergeCells count="7">
    <mergeCell ref="B26:B27"/>
    <mergeCell ref="B4:B5"/>
    <mergeCell ref="B6:B7"/>
    <mergeCell ref="B8:B9"/>
    <mergeCell ref="B10:B11"/>
    <mergeCell ref="B22:B23"/>
    <mergeCell ref="B24:B25"/>
  </mergeCells>
  <phoneticPr fontId="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F16" sqref="F16"/>
    </sheetView>
  </sheetViews>
  <sheetFormatPr defaultColWidth="9" defaultRowHeight="13.5" x14ac:dyDescent="0.15"/>
  <cols>
    <col min="1" max="1" width="13.75" style="19" customWidth="1"/>
    <col min="2" max="16384" width="9" style="19"/>
  </cols>
  <sheetData>
    <row r="1" spans="1:19" x14ac:dyDescent="0.15">
      <c r="C1" s="19" t="s">
        <v>78</v>
      </c>
      <c r="D1" s="19" t="s">
        <v>79</v>
      </c>
      <c r="E1" s="19" t="s">
        <v>80</v>
      </c>
      <c r="F1" s="19" t="s">
        <v>81</v>
      </c>
      <c r="H1" s="19" t="s">
        <v>82</v>
      </c>
    </row>
    <row r="2" spans="1:19" x14ac:dyDescent="0.15">
      <c r="A2" s="19" t="s">
        <v>83</v>
      </c>
      <c r="B2" s="147" t="s">
        <v>90</v>
      </c>
      <c r="C2" s="19">
        <v>640445.85400000005</v>
      </c>
      <c r="D2" s="19">
        <v>237.01</v>
      </c>
      <c r="E2" s="19">
        <v>43</v>
      </c>
      <c r="F2" s="19">
        <v>255</v>
      </c>
      <c r="G2" s="19">
        <v>0</v>
      </c>
      <c r="H2" s="19">
        <v>255</v>
      </c>
      <c r="J2" s="19">
        <f>O2-D2</f>
        <v>15.700000000000017</v>
      </c>
      <c r="M2" s="19" t="s">
        <v>90</v>
      </c>
      <c r="N2" s="19">
        <v>640445.85400000005</v>
      </c>
      <c r="O2" s="19">
        <v>252.71</v>
      </c>
      <c r="P2" s="19">
        <v>179</v>
      </c>
      <c r="Q2" s="19">
        <v>255</v>
      </c>
      <c r="R2" s="19">
        <v>0</v>
      </c>
      <c r="S2" s="19">
        <v>255</v>
      </c>
    </row>
    <row r="3" spans="1:19" x14ac:dyDescent="0.15">
      <c r="A3" s="19" t="s">
        <v>85</v>
      </c>
      <c r="B3" s="147"/>
      <c r="C3" s="19">
        <v>640445.85400000005</v>
      </c>
      <c r="D3" s="19">
        <v>239.08600000000001</v>
      </c>
      <c r="E3" s="19">
        <v>34</v>
      </c>
      <c r="F3" s="19">
        <v>255</v>
      </c>
      <c r="G3" s="19">
        <v>0</v>
      </c>
      <c r="H3" s="19">
        <v>255</v>
      </c>
      <c r="J3" s="19">
        <f>O2-D3</f>
        <v>13.623999999999995</v>
      </c>
      <c r="M3" s="19" t="s">
        <v>92</v>
      </c>
      <c r="N3" s="19">
        <v>640495.91500000004</v>
      </c>
      <c r="O3" s="19">
        <v>252.774</v>
      </c>
      <c r="P3" s="19">
        <v>237</v>
      </c>
      <c r="Q3" s="19">
        <v>255</v>
      </c>
      <c r="R3" s="19">
        <v>0</v>
      </c>
      <c r="S3" s="19">
        <v>255</v>
      </c>
    </row>
    <row r="4" spans="1:19" x14ac:dyDescent="0.15">
      <c r="A4" s="19" t="s">
        <v>87</v>
      </c>
      <c r="B4" s="147" t="s">
        <v>92</v>
      </c>
      <c r="C4" s="19">
        <v>640495.91500000004</v>
      </c>
      <c r="D4" s="19">
        <v>239.50899999999999</v>
      </c>
      <c r="E4" s="19">
        <v>40</v>
      </c>
      <c r="F4" s="19">
        <v>255</v>
      </c>
      <c r="G4" s="19">
        <v>0</v>
      </c>
      <c r="H4" s="19">
        <v>255</v>
      </c>
      <c r="J4" s="19">
        <f>O3-D4</f>
        <v>13.265000000000015</v>
      </c>
      <c r="M4" s="19" t="s">
        <v>125</v>
      </c>
      <c r="N4" s="19">
        <v>640459.58799999999</v>
      </c>
      <c r="O4" s="19">
        <v>252.79400000000001</v>
      </c>
      <c r="P4" s="19">
        <v>240</v>
      </c>
      <c r="Q4" s="19">
        <v>255</v>
      </c>
      <c r="R4" s="19">
        <v>0</v>
      </c>
      <c r="S4" s="19">
        <v>255</v>
      </c>
    </row>
    <row r="5" spans="1:19" x14ac:dyDescent="0.15">
      <c r="A5" s="19" t="s">
        <v>89</v>
      </c>
      <c r="B5" s="147"/>
      <c r="C5" s="19">
        <v>640495.91500000004</v>
      </c>
      <c r="D5" s="19">
        <v>237.40299999999999</v>
      </c>
      <c r="E5" s="19">
        <v>48</v>
      </c>
      <c r="F5" s="19">
        <v>255</v>
      </c>
      <c r="G5" s="19">
        <v>0</v>
      </c>
      <c r="H5" s="19">
        <v>255</v>
      </c>
      <c r="J5" s="19">
        <f>O3-D5</f>
        <v>15.371000000000009</v>
      </c>
      <c r="M5" s="19" t="s">
        <v>126</v>
      </c>
      <c r="N5" s="19">
        <v>640420.60499999998</v>
      </c>
      <c r="O5" s="19">
        <v>252.78700000000001</v>
      </c>
      <c r="P5" s="19">
        <v>52</v>
      </c>
      <c r="Q5" s="19">
        <v>255</v>
      </c>
      <c r="R5" s="19">
        <v>0</v>
      </c>
      <c r="S5" s="19">
        <v>255</v>
      </c>
    </row>
    <row r="6" spans="1:19" x14ac:dyDescent="0.15">
      <c r="A6" s="19" t="s">
        <v>91</v>
      </c>
      <c r="B6" s="147" t="s">
        <v>125</v>
      </c>
      <c r="C6" s="19">
        <v>640459.58799999999</v>
      </c>
      <c r="D6" s="19">
        <v>238.09700000000001</v>
      </c>
      <c r="E6" s="19">
        <v>43</v>
      </c>
      <c r="F6" s="19">
        <v>255</v>
      </c>
      <c r="G6" s="19">
        <v>0</v>
      </c>
      <c r="H6" s="19">
        <v>255</v>
      </c>
      <c r="J6" s="19">
        <f>O4-D6</f>
        <v>14.697000000000003</v>
      </c>
      <c r="M6" s="19" t="s">
        <v>127</v>
      </c>
      <c r="N6" s="19">
        <v>640437.88100000005</v>
      </c>
      <c r="O6" s="19">
        <v>252.66800000000001</v>
      </c>
      <c r="P6" s="19">
        <v>112</v>
      </c>
      <c r="Q6" s="19">
        <v>255</v>
      </c>
      <c r="R6" s="19">
        <v>0</v>
      </c>
      <c r="S6" s="19">
        <v>255</v>
      </c>
    </row>
    <row r="7" spans="1:19" x14ac:dyDescent="0.15">
      <c r="A7" s="19" t="s">
        <v>93</v>
      </c>
      <c r="B7" s="147"/>
      <c r="C7" s="19">
        <v>640459.58799999999</v>
      </c>
      <c r="D7" s="19">
        <v>235.86500000000001</v>
      </c>
      <c r="E7" s="19">
        <v>41</v>
      </c>
      <c r="F7" s="19">
        <v>255</v>
      </c>
      <c r="G7" s="19">
        <v>0</v>
      </c>
      <c r="H7" s="19">
        <v>255</v>
      </c>
      <c r="J7" s="19">
        <f>O4-D7</f>
        <v>16.929000000000002</v>
      </c>
      <c r="M7" s="19" t="s">
        <v>94</v>
      </c>
      <c r="N7" s="19">
        <v>640503.88899999997</v>
      </c>
      <c r="O7" s="19">
        <v>252.76900000000001</v>
      </c>
      <c r="P7" s="19">
        <v>232</v>
      </c>
      <c r="Q7" s="19">
        <v>255</v>
      </c>
      <c r="R7" s="19">
        <v>0</v>
      </c>
      <c r="S7" s="19">
        <v>255</v>
      </c>
    </row>
    <row r="8" spans="1:19" x14ac:dyDescent="0.15">
      <c r="A8" s="19" t="s">
        <v>95</v>
      </c>
      <c r="B8" s="19" t="s">
        <v>126</v>
      </c>
      <c r="C8" s="19">
        <v>640420.60499999998</v>
      </c>
      <c r="D8" s="19">
        <v>235.39400000000001</v>
      </c>
      <c r="E8" s="19">
        <v>38</v>
      </c>
      <c r="F8" s="19">
        <v>255</v>
      </c>
      <c r="G8" s="19">
        <v>0</v>
      </c>
      <c r="H8" s="19">
        <v>255</v>
      </c>
      <c r="J8" s="19">
        <f>O5-D8</f>
        <v>17.393000000000001</v>
      </c>
      <c r="M8" s="19" t="s">
        <v>128</v>
      </c>
      <c r="N8" s="19">
        <v>640417.94799999997</v>
      </c>
      <c r="O8" s="19">
        <v>252.72</v>
      </c>
      <c r="P8" s="19">
        <v>68</v>
      </c>
      <c r="Q8" s="19">
        <v>255</v>
      </c>
      <c r="R8" s="19">
        <v>0</v>
      </c>
      <c r="S8" s="19">
        <v>255</v>
      </c>
    </row>
    <row r="9" spans="1:19" x14ac:dyDescent="0.15">
      <c r="A9" s="19" t="s">
        <v>97</v>
      </c>
      <c r="B9" s="19" t="s">
        <v>127</v>
      </c>
      <c r="C9" s="19">
        <v>640437.88100000005</v>
      </c>
      <c r="D9" s="19">
        <v>233.755</v>
      </c>
      <c r="E9" s="19">
        <v>37</v>
      </c>
      <c r="F9" s="19">
        <v>255</v>
      </c>
      <c r="G9" s="19">
        <v>0</v>
      </c>
      <c r="H9" s="19">
        <v>255</v>
      </c>
      <c r="J9" s="19">
        <f>O6-D9</f>
        <v>18.913000000000011</v>
      </c>
      <c r="M9" s="19" t="s">
        <v>129</v>
      </c>
      <c r="N9" s="19">
        <v>640446.299</v>
      </c>
      <c r="O9" s="19">
        <v>252.76</v>
      </c>
      <c r="P9" s="19">
        <v>112</v>
      </c>
      <c r="Q9" s="19">
        <v>255</v>
      </c>
      <c r="R9" s="19">
        <v>0</v>
      </c>
      <c r="S9" s="19">
        <v>255</v>
      </c>
    </row>
    <row r="10" spans="1:19" x14ac:dyDescent="0.15">
      <c r="A10" s="19" t="s">
        <v>99</v>
      </c>
      <c r="B10" s="147" t="s">
        <v>94</v>
      </c>
      <c r="C10" s="19">
        <v>640503.88899999997</v>
      </c>
      <c r="D10" s="19">
        <v>231.96600000000001</v>
      </c>
      <c r="E10" s="19">
        <v>51</v>
      </c>
      <c r="F10" s="19">
        <v>255</v>
      </c>
      <c r="G10" s="19">
        <v>0</v>
      </c>
      <c r="H10" s="19">
        <v>255</v>
      </c>
      <c r="J10" s="19">
        <f>O7-D10</f>
        <v>20.802999999999997</v>
      </c>
      <c r="M10" s="19" t="s">
        <v>130</v>
      </c>
      <c r="N10" s="19">
        <v>640391.37100000004</v>
      </c>
      <c r="O10" s="19">
        <v>252.34100000000001</v>
      </c>
      <c r="P10" s="19">
        <v>104</v>
      </c>
      <c r="Q10" s="19">
        <v>255</v>
      </c>
      <c r="R10" s="19">
        <v>0</v>
      </c>
      <c r="S10" s="19">
        <v>255</v>
      </c>
    </row>
    <row r="11" spans="1:19" x14ac:dyDescent="0.15">
      <c r="A11" s="19" t="s">
        <v>118</v>
      </c>
      <c r="B11" s="147"/>
      <c r="C11" s="19">
        <v>640503.88899999997</v>
      </c>
      <c r="D11" s="19">
        <v>236.18</v>
      </c>
      <c r="E11" s="19">
        <v>37</v>
      </c>
      <c r="F11" s="19">
        <v>255</v>
      </c>
      <c r="G11" s="19">
        <v>0</v>
      </c>
      <c r="H11" s="19">
        <v>255</v>
      </c>
      <c r="J11" s="19">
        <f>O7-D11</f>
        <v>16.588999999999999</v>
      </c>
    </row>
    <row r="12" spans="1:19" x14ac:dyDescent="0.15">
      <c r="J12" s="22">
        <f>AVERAGE(J2:J11)</f>
        <v>16.328400000000006</v>
      </c>
    </row>
    <row r="15" spans="1:19" x14ac:dyDescent="0.15">
      <c r="A15" s="19" t="s">
        <v>101</v>
      </c>
      <c r="B15" s="19" t="s">
        <v>90</v>
      </c>
      <c r="C15" s="19">
        <v>640445.85400000005</v>
      </c>
      <c r="D15" s="19">
        <v>229.429</v>
      </c>
      <c r="E15" s="19">
        <v>67</v>
      </c>
      <c r="F15" s="19">
        <v>255</v>
      </c>
      <c r="G15" s="19">
        <v>0</v>
      </c>
      <c r="H15" s="19">
        <v>255</v>
      </c>
      <c r="J15" s="19">
        <f t="shared" ref="J15:J20" si="0">O2-D15</f>
        <v>23.281000000000006</v>
      </c>
    </row>
    <row r="16" spans="1:19" x14ac:dyDescent="0.15">
      <c r="A16" s="19" t="s">
        <v>102</v>
      </c>
      <c r="B16" s="19" t="s">
        <v>92</v>
      </c>
      <c r="C16" s="19">
        <v>640495.91500000004</v>
      </c>
      <c r="D16" s="19">
        <v>228.59200000000001</v>
      </c>
      <c r="E16" s="19">
        <v>38</v>
      </c>
      <c r="F16" s="19">
        <v>255</v>
      </c>
      <c r="G16" s="19">
        <v>0</v>
      </c>
      <c r="H16" s="19">
        <v>255</v>
      </c>
      <c r="J16" s="19">
        <f t="shared" si="0"/>
        <v>24.181999999999988</v>
      </c>
    </row>
    <row r="17" spans="1:10" x14ac:dyDescent="0.15">
      <c r="A17" s="19" t="s">
        <v>103</v>
      </c>
      <c r="B17" s="19" t="s">
        <v>125</v>
      </c>
      <c r="C17" s="19">
        <v>640459.58799999999</v>
      </c>
      <c r="D17" s="19">
        <v>229.75</v>
      </c>
      <c r="E17" s="19">
        <v>80</v>
      </c>
      <c r="F17" s="19">
        <v>255</v>
      </c>
      <c r="G17" s="19">
        <v>0</v>
      </c>
      <c r="H17" s="19">
        <v>255</v>
      </c>
      <c r="J17" s="19">
        <f t="shared" si="0"/>
        <v>23.044000000000011</v>
      </c>
    </row>
    <row r="18" spans="1:10" x14ac:dyDescent="0.15">
      <c r="A18" s="19" t="s">
        <v>104</v>
      </c>
      <c r="B18" s="19" t="s">
        <v>126</v>
      </c>
      <c r="C18" s="19">
        <v>640420.60499999998</v>
      </c>
      <c r="D18" s="19">
        <v>228.52199999999999</v>
      </c>
      <c r="E18" s="19">
        <v>48</v>
      </c>
      <c r="F18" s="19">
        <v>255</v>
      </c>
      <c r="G18" s="19">
        <v>0</v>
      </c>
      <c r="H18" s="19">
        <v>255</v>
      </c>
      <c r="J18" s="19">
        <f t="shared" si="0"/>
        <v>24.265000000000015</v>
      </c>
    </row>
    <row r="19" spans="1:10" x14ac:dyDescent="0.15">
      <c r="A19" s="19" t="s">
        <v>105</v>
      </c>
      <c r="B19" s="19" t="s">
        <v>127</v>
      </c>
      <c r="C19" s="19">
        <v>640437.88100000005</v>
      </c>
      <c r="D19" s="19">
        <v>226.005</v>
      </c>
      <c r="E19" s="19">
        <v>35</v>
      </c>
      <c r="F19" s="19">
        <v>255</v>
      </c>
      <c r="G19" s="19">
        <v>0</v>
      </c>
      <c r="H19" s="19">
        <v>255</v>
      </c>
      <c r="J19" s="19">
        <f t="shared" si="0"/>
        <v>26.663000000000011</v>
      </c>
    </row>
    <row r="20" spans="1:10" x14ac:dyDescent="0.15">
      <c r="A20" s="19" t="s">
        <v>121</v>
      </c>
      <c r="B20" s="19" t="s">
        <v>94</v>
      </c>
      <c r="C20" s="19">
        <v>640503.88899999997</v>
      </c>
      <c r="D20" s="19">
        <v>224.541</v>
      </c>
      <c r="E20" s="19">
        <v>51</v>
      </c>
      <c r="F20" s="19">
        <v>255</v>
      </c>
      <c r="G20" s="19">
        <v>0</v>
      </c>
      <c r="H20" s="19">
        <v>255</v>
      </c>
      <c r="J20" s="19">
        <f t="shared" si="0"/>
        <v>28.228000000000009</v>
      </c>
    </row>
    <row r="21" spans="1:10" x14ac:dyDescent="0.15">
      <c r="J21" s="22">
        <f>AVERAGE(J15:J20)</f>
        <v>24.943833333333341</v>
      </c>
    </row>
    <row r="22" spans="1:10" x14ac:dyDescent="0.15">
      <c r="A22" s="19" t="s">
        <v>106</v>
      </c>
      <c r="B22" s="147" t="s">
        <v>128</v>
      </c>
      <c r="C22" s="19">
        <v>640417.94799999997</v>
      </c>
      <c r="D22" s="19">
        <v>232.79300000000001</v>
      </c>
      <c r="E22" s="19">
        <v>54</v>
      </c>
      <c r="F22" s="19">
        <v>255</v>
      </c>
      <c r="G22" s="19">
        <v>0</v>
      </c>
      <c r="H22" s="19">
        <v>255</v>
      </c>
      <c r="J22" s="19">
        <f>O8-D22</f>
        <v>19.926999999999992</v>
      </c>
    </row>
    <row r="23" spans="1:10" x14ac:dyDescent="0.15">
      <c r="A23" s="19" t="s">
        <v>107</v>
      </c>
      <c r="B23" s="147"/>
      <c r="C23" s="19">
        <v>640417.94799999997</v>
      </c>
      <c r="D23" s="19">
        <v>233.73099999999999</v>
      </c>
      <c r="E23" s="19">
        <v>37</v>
      </c>
      <c r="F23" s="19">
        <v>255</v>
      </c>
      <c r="G23" s="19">
        <v>0</v>
      </c>
      <c r="H23" s="19">
        <v>255</v>
      </c>
      <c r="J23" s="19">
        <f>O8-D23</f>
        <v>18.989000000000004</v>
      </c>
    </row>
    <row r="24" spans="1:10" x14ac:dyDescent="0.15">
      <c r="A24" s="19" t="s">
        <v>108</v>
      </c>
      <c r="B24" s="147" t="s">
        <v>129</v>
      </c>
      <c r="C24" s="19">
        <v>640446.299</v>
      </c>
      <c r="D24" s="19">
        <v>234.28800000000001</v>
      </c>
      <c r="E24" s="19">
        <v>43</v>
      </c>
      <c r="F24" s="19">
        <v>255</v>
      </c>
      <c r="G24" s="19">
        <v>0</v>
      </c>
      <c r="H24" s="19">
        <v>255</v>
      </c>
      <c r="J24" s="19">
        <f>O9-D24</f>
        <v>18.47199999999998</v>
      </c>
    </row>
    <row r="25" spans="1:10" x14ac:dyDescent="0.15">
      <c r="A25" s="19" t="s">
        <v>109</v>
      </c>
      <c r="B25" s="147"/>
      <c r="C25" s="19">
        <v>640446.299</v>
      </c>
      <c r="D25" s="19">
        <v>237.23</v>
      </c>
      <c r="E25" s="19">
        <v>53</v>
      </c>
      <c r="F25" s="19">
        <v>255</v>
      </c>
      <c r="G25" s="19">
        <v>0</v>
      </c>
      <c r="H25" s="19">
        <v>255</v>
      </c>
      <c r="J25" s="19">
        <f>O9-D25</f>
        <v>15.530000000000001</v>
      </c>
    </row>
    <row r="26" spans="1:10" x14ac:dyDescent="0.15">
      <c r="A26" s="19" t="s">
        <v>110</v>
      </c>
      <c r="B26" s="147" t="s">
        <v>130</v>
      </c>
      <c r="C26" s="19">
        <v>640391.37100000004</v>
      </c>
      <c r="D26" s="19">
        <v>232.54</v>
      </c>
      <c r="E26" s="19">
        <v>39</v>
      </c>
      <c r="F26" s="19">
        <v>255</v>
      </c>
      <c r="G26" s="19">
        <v>0</v>
      </c>
      <c r="H26" s="19">
        <v>255</v>
      </c>
      <c r="J26" s="19">
        <f>O10-D26</f>
        <v>19.801000000000016</v>
      </c>
    </row>
    <row r="27" spans="1:10" x14ac:dyDescent="0.15">
      <c r="A27" s="19" t="s">
        <v>111</v>
      </c>
      <c r="B27" s="147"/>
      <c r="C27" s="19">
        <v>640391.37100000004</v>
      </c>
      <c r="D27" s="19">
        <v>233.00700000000001</v>
      </c>
      <c r="E27" s="19">
        <v>40</v>
      </c>
      <c r="F27" s="19">
        <v>255</v>
      </c>
      <c r="G27" s="19">
        <v>0</v>
      </c>
      <c r="H27" s="19">
        <v>255</v>
      </c>
      <c r="J27" s="19">
        <f>O10-D27</f>
        <v>19.334000000000003</v>
      </c>
    </row>
    <row r="28" spans="1:10" x14ac:dyDescent="0.15">
      <c r="J28" s="22">
        <f>AVERAGE(J22:J27)</f>
        <v>18.6755</v>
      </c>
    </row>
  </sheetData>
  <mergeCells count="7">
    <mergeCell ref="B26:B27"/>
    <mergeCell ref="B2:B3"/>
    <mergeCell ref="B4:B5"/>
    <mergeCell ref="B6:B7"/>
    <mergeCell ref="B10:B11"/>
    <mergeCell ref="B22:B23"/>
    <mergeCell ref="B24:B25"/>
  </mergeCells>
  <phoneticPr fontId="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F16" sqref="F16"/>
    </sheetView>
  </sheetViews>
  <sheetFormatPr defaultColWidth="9" defaultRowHeight="13.5" x14ac:dyDescent="0.15"/>
  <cols>
    <col min="1" max="1" width="13.75" style="19" customWidth="1"/>
    <col min="2" max="16384" width="9" style="19"/>
  </cols>
  <sheetData>
    <row r="1" spans="1:19" x14ac:dyDescent="0.15">
      <c r="C1" s="19" t="s">
        <v>78</v>
      </c>
      <c r="D1" s="19" t="s">
        <v>79</v>
      </c>
      <c r="E1" s="19" t="s">
        <v>80</v>
      </c>
      <c r="F1" s="19" t="s">
        <v>81</v>
      </c>
      <c r="H1" s="19" t="s">
        <v>82</v>
      </c>
    </row>
    <row r="2" spans="1:19" x14ac:dyDescent="0.15">
      <c r="A2" s="19" t="s">
        <v>83</v>
      </c>
      <c r="B2" s="148" t="s">
        <v>88</v>
      </c>
      <c r="C2" s="19">
        <v>640239.03</v>
      </c>
      <c r="D2" s="19">
        <v>241.93299999999999</v>
      </c>
      <c r="E2" s="19">
        <v>45</v>
      </c>
      <c r="F2" s="19">
        <v>255</v>
      </c>
      <c r="G2" s="19">
        <v>0</v>
      </c>
      <c r="H2" s="19">
        <v>255</v>
      </c>
      <c r="J2" s="19">
        <f>O2-D2</f>
        <v>10.706999999999994</v>
      </c>
      <c r="M2" s="19" t="s">
        <v>88</v>
      </c>
      <c r="N2" s="19">
        <v>640239.03</v>
      </c>
      <c r="O2" s="19">
        <v>252.64</v>
      </c>
      <c r="P2" s="19">
        <v>224</v>
      </c>
      <c r="Q2" s="19">
        <v>255</v>
      </c>
      <c r="R2" s="19">
        <v>0</v>
      </c>
      <c r="S2" s="19">
        <v>255</v>
      </c>
    </row>
    <row r="3" spans="1:19" x14ac:dyDescent="0.15">
      <c r="A3" s="19" t="s">
        <v>85</v>
      </c>
      <c r="B3" s="148"/>
      <c r="C3" s="19">
        <v>640239.03</v>
      </c>
      <c r="D3" s="19">
        <v>242.429</v>
      </c>
      <c r="E3" s="19">
        <v>45</v>
      </c>
      <c r="F3" s="19">
        <v>255</v>
      </c>
      <c r="G3" s="19">
        <v>0</v>
      </c>
      <c r="H3" s="19">
        <v>255</v>
      </c>
      <c r="J3" s="19">
        <f>O2-D3</f>
        <v>10.210999999999984</v>
      </c>
      <c r="M3" s="19" t="s">
        <v>90</v>
      </c>
      <c r="N3" s="19">
        <v>640246.11399999994</v>
      </c>
      <c r="O3" s="19">
        <v>252.65</v>
      </c>
      <c r="P3" s="19">
        <v>34</v>
      </c>
      <c r="Q3" s="19">
        <v>255</v>
      </c>
      <c r="R3" s="19">
        <v>0</v>
      </c>
      <c r="S3" s="19">
        <v>255</v>
      </c>
    </row>
    <row r="4" spans="1:19" x14ac:dyDescent="0.15">
      <c r="A4" s="19" t="s">
        <v>87</v>
      </c>
      <c r="B4" s="148" t="s">
        <v>90</v>
      </c>
      <c r="C4" s="19">
        <v>640246.11399999994</v>
      </c>
      <c r="D4" s="19">
        <v>243.059</v>
      </c>
      <c r="E4" s="19">
        <v>54</v>
      </c>
      <c r="F4" s="19">
        <v>255</v>
      </c>
      <c r="G4" s="19">
        <v>0</v>
      </c>
      <c r="H4" s="19">
        <v>255</v>
      </c>
      <c r="J4" s="19">
        <f>O3-D4</f>
        <v>9.5910000000000082</v>
      </c>
      <c r="M4" s="19" t="s">
        <v>117</v>
      </c>
      <c r="N4" s="19">
        <v>640238.14399999997</v>
      </c>
      <c r="O4" s="19">
        <v>252.61500000000001</v>
      </c>
      <c r="P4" s="19">
        <v>240</v>
      </c>
      <c r="Q4" s="19">
        <v>255</v>
      </c>
      <c r="R4" s="19">
        <v>0</v>
      </c>
      <c r="S4" s="19">
        <v>255</v>
      </c>
    </row>
    <row r="5" spans="1:19" x14ac:dyDescent="0.15">
      <c r="A5" s="19" t="s">
        <v>89</v>
      </c>
      <c r="B5" s="148"/>
      <c r="C5" s="19">
        <v>640246.11399999994</v>
      </c>
      <c r="D5" s="19">
        <v>243.89400000000001</v>
      </c>
      <c r="E5" s="19">
        <v>38</v>
      </c>
      <c r="F5" s="19">
        <v>255</v>
      </c>
      <c r="G5" s="19">
        <v>0</v>
      </c>
      <c r="H5" s="19">
        <v>255</v>
      </c>
      <c r="J5" s="19">
        <f>O3-D5</f>
        <v>8.7560000000000002</v>
      </c>
      <c r="M5" s="19" t="s">
        <v>125</v>
      </c>
      <c r="N5" s="19">
        <v>640182.80099999998</v>
      </c>
      <c r="O5" s="19">
        <v>252.65</v>
      </c>
      <c r="P5" s="19">
        <v>242</v>
      </c>
      <c r="Q5" s="19">
        <v>255</v>
      </c>
      <c r="R5" s="19">
        <v>0</v>
      </c>
      <c r="S5" s="19">
        <v>255</v>
      </c>
    </row>
    <row r="6" spans="1:19" x14ac:dyDescent="0.15">
      <c r="A6" s="19" t="s">
        <v>91</v>
      </c>
      <c r="B6" s="148" t="s">
        <v>117</v>
      </c>
      <c r="C6" s="19">
        <v>640238.14399999997</v>
      </c>
      <c r="D6" s="19">
        <v>242.36699999999999</v>
      </c>
      <c r="E6" s="19">
        <v>38</v>
      </c>
      <c r="F6" s="19">
        <v>255</v>
      </c>
      <c r="G6" s="19">
        <v>0</v>
      </c>
      <c r="H6" s="19">
        <v>255</v>
      </c>
      <c r="J6" s="19">
        <f>O4-D6</f>
        <v>10.248000000000019</v>
      </c>
      <c r="M6" s="19" t="s">
        <v>126</v>
      </c>
      <c r="N6" s="19">
        <v>640169.52</v>
      </c>
      <c r="O6" s="19">
        <v>252.637</v>
      </c>
      <c r="P6" s="19">
        <v>238</v>
      </c>
      <c r="Q6" s="19">
        <v>255</v>
      </c>
      <c r="R6" s="19">
        <v>0</v>
      </c>
      <c r="S6" s="19">
        <v>255</v>
      </c>
    </row>
    <row r="7" spans="1:19" x14ac:dyDescent="0.15">
      <c r="A7" s="19" t="s">
        <v>93</v>
      </c>
      <c r="B7" s="148"/>
      <c r="C7" s="19">
        <v>640238.14399999997</v>
      </c>
      <c r="D7" s="19">
        <v>241.98699999999999</v>
      </c>
      <c r="E7" s="19">
        <v>32</v>
      </c>
      <c r="F7" s="19">
        <v>255</v>
      </c>
      <c r="G7" s="19">
        <v>0</v>
      </c>
      <c r="H7" s="19">
        <v>255</v>
      </c>
      <c r="J7" s="19">
        <f>O4-D7</f>
        <v>10.628000000000014</v>
      </c>
      <c r="M7" s="19" t="s">
        <v>127</v>
      </c>
      <c r="N7" s="19">
        <v>640179.70299999998</v>
      </c>
      <c r="O7" s="19">
        <v>252.61600000000001</v>
      </c>
      <c r="P7" s="19">
        <v>191</v>
      </c>
      <c r="Q7" s="19">
        <v>255</v>
      </c>
      <c r="R7" s="19">
        <v>0</v>
      </c>
      <c r="S7" s="19">
        <v>255</v>
      </c>
    </row>
    <row r="8" spans="1:19" x14ac:dyDescent="0.15">
      <c r="A8" s="19" t="s">
        <v>95</v>
      </c>
      <c r="B8" s="148" t="s">
        <v>125</v>
      </c>
      <c r="C8" s="19">
        <v>640182.80099999998</v>
      </c>
      <c r="D8" s="19">
        <v>242.58600000000001</v>
      </c>
      <c r="E8" s="19">
        <v>45</v>
      </c>
      <c r="F8" s="19">
        <v>255</v>
      </c>
      <c r="G8" s="19">
        <v>0</v>
      </c>
      <c r="H8" s="19">
        <v>255</v>
      </c>
      <c r="J8" s="19">
        <f>O5-D8</f>
        <v>10.063999999999993</v>
      </c>
      <c r="M8" s="19" t="s">
        <v>96</v>
      </c>
      <c r="N8" s="19">
        <v>640216.44900000002</v>
      </c>
      <c r="O8" s="19">
        <v>252.655</v>
      </c>
      <c r="P8" s="19">
        <v>229</v>
      </c>
      <c r="Q8" s="19">
        <v>255</v>
      </c>
      <c r="R8" s="19">
        <v>0</v>
      </c>
      <c r="S8" s="19">
        <v>255</v>
      </c>
    </row>
    <row r="9" spans="1:19" x14ac:dyDescent="0.15">
      <c r="A9" s="19" t="s">
        <v>97</v>
      </c>
      <c r="B9" s="148"/>
      <c r="C9" s="19">
        <v>640182.80099999998</v>
      </c>
      <c r="D9" s="19">
        <v>243.137</v>
      </c>
      <c r="E9" s="19">
        <v>32</v>
      </c>
      <c r="F9" s="19">
        <v>255</v>
      </c>
      <c r="G9" s="19">
        <v>0</v>
      </c>
      <c r="H9" s="19">
        <v>255</v>
      </c>
      <c r="J9" s="19">
        <f>O5-D9</f>
        <v>9.5130000000000052</v>
      </c>
      <c r="M9" s="19" t="s">
        <v>98</v>
      </c>
      <c r="N9" s="19">
        <v>640174.39</v>
      </c>
      <c r="O9" s="19">
        <v>252.614</v>
      </c>
      <c r="P9" s="19">
        <v>243</v>
      </c>
      <c r="Q9" s="19">
        <v>255</v>
      </c>
      <c r="R9" s="19">
        <v>0</v>
      </c>
      <c r="S9" s="19">
        <v>255</v>
      </c>
    </row>
    <row r="10" spans="1:19" x14ac:dyDescent="0.15">
      <c r="A10" s="19" t="s">
        <v>99</v>
      </c>
      <c r="B10" s="148" t="s">
        <v>126</v>
      </c>
      <c r="C10" s="19">
        <v>640169.52</v>
      </c>
      <c r="D10" s="19">
        <v>241.07499999999999</v>
      </c>
      <c r="E10" s="19">
        <v>34</v>
      </c>
      <c r="F10" s="19">
        <v>255</v>
      </c>
      <c r="G10" s="19">
        <v>0</v>
      </c>
      <c r="H10" s="19">
        <v>255</v>
      </c>
      <c r="J10" s="19">
        <f>O6-D10</f>
        <v>11.562000000000012</v>
      </c>
      <c r="M10" s="19" t="s">
        <v>122</v>
      </c>
      <c r="N10" s="19">
        <v>640201.83900000004</v>
      </c>
      <c r="O10" s="19">
        <v>252.61600000000001</v>
      </c>
      <c r="P10" s="19">
        <v>242</v>
      </c>
      <c r="Q10" s="19">
        <v>255</v>
      </c>
      <c r="R10" s="19">
        <v>0</v>
      </c>
      <c r="S10" s="19">
        <v>255</v>
      </c>
    </row>
    <row r="11" spans="1:19" x14ac:dyDescent="0.15">
      <c r="A11" s="19" t="s">
        <v>118</v>
      </c>
      <c r="B11" s="148"/>
      <c r="C11" s="19">
        <v>640169.52</v>
      </c>
      <c r="D11" s="19">
        <v>243.161</v>
      </c>
      <c r="E11" s="19">
        <v>47</v>
      </c>
      <c r="F11" s="19">
        <v>255</v>
      </c>
      <c r="G11" s="19">
        <v>0</v>
      </c>
      <c r="H11" s="19">
        <v>255</v>
      </c>
      <c r="J11" s="19">
        <f>O6-D11</f>
        <v>9.4759999999999991</v>
      </c>
    </row>
    <row r="12" spans="1:19" x14ac:dyDescent="0.15">
      <c r="A12" s="19" t="s">
        <v>119</v>
      </c>
      <c r="B12" s="148" t="s">
        <v>127</v>
      </c>
      <c r="C12" s="19">
        <v>640179.70299999998</v>
      </c>
      <c r="D12" s="19">
        <v>243.084</v>
      </c>
      <c r="E12" s="19">
        <v>52</v>
      </c>
      <c r="F12" s="19">
        <v>255</v>
      </c>
      <c r="G12" s="19">
        <v>0</v>
      </c>
      <c r="H12" s="19">
        <v>255</v>
      </c>
      <c r="J12" s="19">
        <f>O7-D12</f>
        <v>9.5320000000000107</v>
      </c>
    </row>
    <row r="13" spans="1:19" x14ac:dyDescent="0.15">
      <c r="A13" s="19" t="s">
        <v>120</v>
      </c>
      <c r="B13" s="148"/>
      <c r="C13" s="19">
        <v>640179.70299999998</v>
      </c>
      <c r="D13" s="19">
        <v>244.25800000000001</v>
      </c>
      <c r="E13" s="19">
        <v>66</v>
      </c>
      <c r="F13" s="19">
        <v>255</v>
      </c>
      <c r="G13" s="19">
        <v>0</v>
      </c>
      <c r="H13" s="19">
        <v>255</v>
      </c>
      <c r="J13" s="19">
        <f>O7-D13</f>
        <v>8.3580000000000041</v>
      </c>
    </row>
    <row r="14" spans="1:19" x14ac:dyDescent="0.15">
      <c r="J14" s="22">
        <f>AVERAGE(J2:J13)</f>
        <v>9.8871666666666709</v>
      </c>
    </row>
    <row r="15" spans="1:19" x14ac:dyDescent="0.15">
      <c r="A15" s="19" t="s">
        <v>101</v>
      </c>
      <c r="B15" s="19" t="s">
        <v>88</v>
      </c>
      <c r="C15" s="19">
        <v>640239.03</v>
      </c>
      <c r="D15" s="19">
        <v>239.28800000000001</v>
      </c>
      <c r="E15" s="19">
        <v>73</v>
      </c>
      <c r="F15" s="19">
        <v>255</v>
      </c>
      <c r="G15" s="19">
        <v>0</v>
      </c>
      <c r="H15" s="19">
        <v>255</v>
      </c>
      <c r="J15" s="19">
        <f>O2-D15</f>
        <v>13.351999999999975</v>
      </c>
    </row>
    <row r="16" spans="1:19" x14ac:dyDescent="0.15">
      <c r="A16" s="19" t="s">
        <v>102</v>
      </c>
      <c r="B16" s="19" t="s">
        <v>90</v>
      </c>
      <c r="C16" s="19">
        <v>640246.11399999994</v>
      </c>
      <c r="D16" s="19">
        <v>240.94200000000001</v>
      </c>
      <c r="E16" s="19">
        <v>39</v>
      </c>
      <c r="F16" s="19">
        <v>255</v>
      </c>
      <c r="G16" s="19">
        <v>0</v>
      </c>
      <c r="H16" s="19">
        <v>255</v>
      </c>
      <c r="J16" s="19">
        <f>O3-D16</f>
        <v>11.707999999999998</v>
      </c>
    </row>
    <row r="17" spans="1:10" x14ac:dyDescent="0.15">
      <c r="A17" s="19" t="s">
        <v>103</v>
      </c>
      <c r="B17" s="19" t="s">
        <v>125</v>
      </c>
      <c r="C17" s="19">
        <v>640182.80099999998</v>
      </c>
      <c r="D17" s="19">
        <v>243.81399999999999</v>
      </c>
      <c r="E17" s="19">
        <v>89</v>
      </c>
      <c r="F17" s="19">
        <v>255</v>
      </c>
      <c r="G17" s="19">
        <v>0</v>
      </c>
      <c r="H17" s="19">
        <v>255</v>
      </c>
      <c r="J17" s="19">
        <f>O5-D17</f>
        <v>8.8360000000000127</v>
      </c>
    </row>
    <row r="18" spans="1:10" x14ac:dyDescent="0.15">
      <c r="A18" s="19" t="s">
        <v>104</v>
      </c>
      <c r="B18" s="19" t="s">
        <v>126</v>
      </c>
      <c r="C18" s="19">
        <v>640169.52</v>
      </c>
      <c r="D18" s="19">
        <v>241.17099999999999</v>
      </c>
      <c r="E18" s="19">
        <v>44</v>
      </c>
      <c r="F18" s="19">
        <v>255</v>
      </c>
      <c r="G18" s="19">
        <v>0</v>
      </c>
      <c r="H18" s="19">
        <v>255</v>
      </c>
      <c r="J18" s="19">
        <f>O6-D18</f>
        <v>11.466000000000008</v>
      </c>
    </row>
    <row r="19" spans="1:10" x14ac:dyDescent="0.15">
      <c r="A19" s="19" t="s">
        <v>105</v>
      </c>
      <c r="B19" s="19" t="s">
        <v>127</v>
      </c>
      <c r="C19" s="19">
        <v>640179.70299999998</v>
      </c>
      <c r="D19" s="19">
        <v>244.678</v>
      </c>
      <c r="E19" s="19">
        <v>53</v>
      </c>
      <c r="F19" s="19">
        <v>255</v>
      </c>
      <c r="G19" s="19">
        <v>0</v>
      </c>
      <c r="H19" s="19">
        <v>255</v>
      </c>
      <c r="I19" s="19" t="s">
        <v>131</v>
      </c>
      <c r="J19" s="19">
        <f>O7-D19</f>
        <v>7.9380000000000166</v>
      </c>
    </row>
    <row r="20" spans="1:10" x14ac:dyDescent="0.15">
      <c r="A20" s="19" t="s">
        <v>121</v>
      </c>
      <c r="J20" s="22">
        <f>AVERAGE(J15:J19)</f>
        <v>10.660000000000002</v>
      </c>
    </row>
    <row r="22" spans="1:10" x14ac:dyDescent="0.15">
      <c r="A22" s="19" t="s">
        <v>106</v>
      </c>
      <c r="B22" s="148" t="s">
        <v>96</v>
      </c>
      <c r="C22" s="19">
        <v>640216.44900000002</v>
      </c>
      <c r="D22" s="19">
        <v>243.905</v>
      </c>
      <c r="E22" s="19">
        <v>73</v>
      </c>
      <c r="F22" s="19">
        <v>255</v>
      </c>
      <c r="G22" s="19">
        <v>0</v>
      </c>
      <c r="H22" s="19">
        <v>255</v>
      </c>
      <c r="J22" s="19">
        <f>O8-D22</f>
        <v>8.75</v>
      </c>
    </row>
    <row r="23" spans="1:10" x14ac:dyDescent="0.15">
      <c r="A23" s="19" t="s">
        <v>107</v>
      </c>
      <c r="B23" s="148"/>
      <c r="C23" s="19">
        <v>640216.44900000002</v>
      </c>
      <c r="D23" s="19">
        <v>243.541</v>
      </c>
      <c r="E23" s="19">
        <v>86</v>
      </c>
      <c r="F23" s="19">
        <v>255</v>
      </c>
      <c r="G23" s="19">
        <v>0</v>
      </c>
      <c r="H23" s="19">
        <v>255</v>
      </c>
      <c r="J23" s="19">
        <f>O8-D23</f>
        <v>9.1140000000000043</v>
      </c>
    </row>
    <row r="24" spans="1:10" x14ac:dyDescent="0.15">
      <c r="A24" s="19" t="s">
        <v>108</v>
      </c>
      <c r="B24" s="148" t="s">
        <v>98</v>
      </c>
      <c r="C24" s="19">
        <v>640174.39</v>
      </c>
      <c r="D24" s="19">
        <v>241.04400000000001</v>
      </c>
      <c r="E24" s="19">
        <v>86</v>
      </c>
      <c r="F24" s="19">
        <v>255</v>
      </c>
      <c r="G24" s="19">
        <v>0</v>
      </c>
      <c r="H24" s="19">
        <v>255</v>
      </c>
      <c r="J24" s="19">
        <f>O9-D24</f>
        <v>11.569999999999993</v>
      </c>
    </row>
    <row r="25" spans="1:10" x14ac:dyDescent="0.15">
      <c r="A25" s="19" t="s">
        <v>109</v>
      </c>
      <c r="B25" s="148"/>
      <c r="C25" s="19">
        <v>640174.39</v>
      </c>
      <c r="D25" s="19">
        <v>239.04</v>
      </c>
      <c r="E25" s="19">
        <v>51</v>
      </c>
      <c r="F25" s="19">
        <v>255</v>
      </c>
      <c r="G25" s="19">
        <v>0</v>
      </c>
      <c r="H25" s="19">
        <v>255</v>
      </c>
      <c r="J25" s="19">
        <f>O9-D25</f>
        <v>13.574000000000012</v>
      </c>
    </row>
    <row r="26" spans="1:10" x14ac:dyDescent="0.15">
      <c r="A26" s="19" t="s">
        <v>110</v>
      </c>
      <c r="B26" s="148" t="s">
        <v>122</v>
      </c>
      <c r="C26" s="19">
        <v>640201.83900000004</v>
      </c>
      <c r="D26" s="19">
        <v>240.21799999999999</v>
      </c>
      <c r="E26" s="19">
        <v>58</v>
      </c>
      <c r="F26" s="19">
        <v>255</v>
      </c>
      <c r="G26" s="19">
        <v>0</v>
      </c>
      <c r="H26" s="19">
        <v>255</v>
      </c>
      <c r="J26" s="19">
        <f>O10-D26</f>
        <v>12.398000000000025</v>
      </c>
    </row>
    <row r="27" spans="1:10" x14ac:dyDescent="0.15">
      <c r="A27" s="19" t="s">
        <v>111</v>
      </c>
      <c r="B27" s="148"/>
      <c r="C27" s="19">
        <v>640201.83900000004</v>
      </c>
      <c r="D27" s="19">
        <v>241.46299999999999</v>
      </c>
      <c r="E27" s="19">
        <v>44</v>
      </c>
      <c r="F27" s="19">
        <v>255</v>
      </c>
      <c r="G27" s="19">
        <v>0</v>
      </c>
      <c r="H27" s="19">
        <v>255</v>
      </c>
      <c r="J27" s="19">
        <f>O10-D27</f>
        <v>11.15300000000002</v>
      </c>
    </row>
    <row r="28" spans="1:10" x14ac:dyDescent="0.15">
      <c r="J28" s="22">
        <f>AVERAGE(J22:J27)</f>
        <v>11.093166666666676</v>
      </c>
    </row>
  </sheetData>
  <mergeCells count="9">
    <mergeCell ref="B22:B23"/>
    <mergeCell ref="B24:B25"/>
    <mergeCell ref="B26:B27"/>
    <mergeCell ref="B2:B3"/>
    <mergeCell ref="B4:B5"/>
    <mergeCell ref="B6:B7"/>
    <mergeCell ref="B8:B9"/>
    <mergeCell ref="B10:B11"/>
    <mergeCell ref="B12:B13"/>
  </mergeCells>
  <phoneticPr fontId="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A13" workbookViewId="0">
      <selection activeCell="F16" sqref="F16"/>
    </sheetView>
  </sheetViews>
  <sheetFormatPr defaultColWidth="9" defaultRowHeight="13.5" x14ac:dyDescent="0.15"/>
  <cols>
    <col min="1" max="1" width="13.75" style="19" customWidth="1"/>
    <col min="2" max="16384" width="9" style="19"/>
  </cols>
  <sheetData>
    <row r="1" spans="1:19" x14ac:dyDescent="0.15">
      <c r="C1" s="19" t="s">
        <v>78</v>
      </c>
      <c r="D1" s="19" t="s">
        <v>79</v>
      </c>
      <c r="E1" s="19" t="s">
        <v>80</v>
      </c>
      <c r="F1" s="19" t="s">
        <v>81</v>
      </c>
      <c r="H1" s="19" t="s">
        <v>82</v>
      </c>
    </row>
    <row r="2" spans="1:19" x14ac:dyDescent="0.15">
      <c r="A2" s="19" t="s">
        <v>83</v>
      </c>
      <c r="B2" s="147" t="s">
        <v>126</v>
      </c>
      <c r="C2" s="19">
        <v>640198.74</v>
      </c>
      <c r="D2" s="19">
        <v>244.922</v>
      </c>
      <c r="E2" s="19">
        <v>38</v>
      </c>
      <c r="F2" s="19">
        <v>255</v>
      </c>
      <c r="G2" s="19">
        <v>0</v>
      </c>
      <c r="H2" s="19">
        <v>255</v>
      </c>
      <c r="J2" s="19">
        <f>O2-D2</f>
        <v>7.7150000000000034</v>
      </c>
      <c r="M2" s="19" t="s">
        <v>126</v>
      </c>
      <c r="N2" s="19">
        <v>640198.74</v>
      </c>
      <c r="O2" s="19">
        <v>252.637</v>
      </c>
      <c r="P2" s="19">
        <v>240</v>
      </c>
      <c r="Q2" s="19">
        <v>255</v>
      </c>
      <c r="R2" s="19">
        <v>0</v>
      </c>
      <c r="S2" s="19">
        <v>255</v>
      </c>
    </row>
    <row r="3" spans="1:19" x14ac:dyDescent="0.15">
      <c r="A3" s="19" t="s">
        <v>85</v>
      </c>
      <c r="B3" s="147"/>
      <c r="C3" s="19">
        <v>640198.74</v>
      </c>
      <c r="D3" s="19">
        <v>245.49</v>
      </c>
      <c r="E3" s="19">
        <v>51</v>
      </c>
      <c r="F3" s="19">
        <v>255</v>
      </c>
      <c r="G3" s="19">
        <v>0</v>
      </c>
      <c r="H3" s="19">
        <v>255</v>
      </c>
      <c r="J3" s="19">
        <f>O2-D3</f>
        <v>7.1469999999999914</v>
      </c>
      <c r="M3" s="19" t="s">
        <v>127</v>
      </c>
      <c r="N3" s="19">
        <v>640255.41299999994</v>
      </c>
      <c r="O3" s="19">
        <v>252.61199999999999</v>
      </c>
      <c r="P3" s="19">
        <v>242</v>
      </c>
      <c r="Q3" s="19">
        <v>255</v>
      </c>
      <c r="R3" s="19">
        <v>0</v>
      </c>
      <c r="S3" s="19">
        <v>255</v>
      </c>
    </row>
    <row r="4" spans="1:19" x14ac:dyDescent="0.15">
      <c r="A4" s="19" t="s">
        <v>87</v>
      </c>
      <c r="B4" s="147" t="s">
        <v>127</v>
      </c>
      <c r="C4" s="19">
        <v>640255.41299999994</v>
      </c>
      <c r="D4" s="19">
        <v>243.45400000000001</v>
      </c>
      <c r="E4" s="19">
        <v>38</v>
      </c>
      <c r="F4" s="19">
        <v>255</v>
      </c>
      <c r="G4" s="19">
        <v>0</v>
      </c>
      <c r="H4" s="19">
        <v>255</v>
      </c>
      <c r="J4" s="19">
        <f>O3-D4</f>
        <v>9.157999999999987</v>
      </c>
      <c r="M4" s="19" t="s">
        <v>94</v>
      </c>
      <c r="N4" s="19">
        <v>640233.71699999995</v>
      </c>
      <c r="O4" s="19">
        <v>252.61500000000001</v>
      </c>
      <c r="P4" s="19">
        <v>154</v>
      </c>
      <c r="Q4" s="19">
        <v>255</v>
      </c>
      <c r="R4" s="19">
        <v>0</v>
      </c>
      <c r="S4" s="19">
        <v>255</v>
      </c>
    </row>
    <row r="5" spans="1:19" x14ac:dyDescent="0.15">
      <c r="A5" s="19" t="s">
        <v>89</v>
      </c>
      <c r="B5" s="147"/>
      <c r="C5" s="19">
        <v>640255.41299999994</v>
      </c>
      <c r="D5" s="19">
        <v>243.67400000000001</v>
      </c>
      <c r="E5" s="19">
        <v>52</v>
      </c>
      <c r="F5" s="19">
        <v>255</v>
      </c>
      <c r="G5" s="19">
        <v>0</v>
      </c>
      <c r="H5" s="19">
        <v>255</v>
      </c>
      <c r="J5" s="19">
        <f>O3-D5</f>
        <v>8.9379999999999882</v>
      </c>
      <c r="M5" s="19" t="s">
        <v>98</v>
      </c>
      <c r="N5" s="19">
        <v>640229.73199999996</v>
      </c>
      <c r="O5" s="19">
        <v>252.643</v>
      </c>
      <c r="P5" s="19">
        <v>242</v>
      </c>
      <c r="Q5" s="19">
        <v>255</v>
      </c>
      <c r="R5" s="19">
        <v>0</v>
      </c>
      <c r="S5" s="19">
        <v>255</v>
      </c>
    </row>
    <row r="6" spans="1:19" x14ac:dyDescent="0.15">
      <c r="A6" s="19" t="s">
        <v>91</v>
      </c>
      <c r="B6" s="147" t="s">
        <v>94</v>
      </c>
      <c r="C6" s="19">
        <v>640233.71699999995</v>
      </c>
      <c r="D6" s="19">
        <v>245.28200000000001</v>
      </c>
      <c r="E6" s="19">
        <v>52</v>
      </c>
      <c r="F6" s="19">
        <v>255</v>
      </c>
      <c r="G6" s="19">
        <v>0</v>
      </c>
      <c r="H6" s="19">
        <v>255</v>
      </c>
      <c r="J6" s="19">
        <f>O4-D6</f>
        <v>7.3329999999999984</v>
      </c>
      <c r="M6" s="19" t="s">
        <v>100</v>
      </c>
      <c r="N6" s="19">
        <v>640191.21400000004</v>
      </c>
      <c r="O6" s="19">
        <v>252.68199999999999</v>
      </c>
      <c r="P6" s="19">
        <v>73</v>
      </c>
      <c r="Q6" s="19">
        <v>255</v>
      </c>
      <c r="R6" s="19">
        <v>0</v>
      </c>
      <c r="S6" s="19">
        <v>255</v>
      </c>
    </row>
    <row r="7" spans="1:19" x14ac:dyDescent="0.15">
      <c r="A7" s="19" t="s">
        <v>93</v>
      </c>
      <c r="B7" s="147"/>
      <c r="C7" s="19">
        <v>640233.71699999995</v>
      </c>
      <c r="D7" s="19">
        <v>244.559</v>
      </c>
      <c r="E7" s="19">
        <v>56</v>
      </c>
      <c r="F7" s="19">
        <v>255</v>
      </c>
      <c r="G7" s="19">
        <v>0</v>
      </c>
      <c r="H7" s="19">
        <v>255</v>
      </c>
      <c r="J7" s="19">
        <f>O4-D7</f>
        <v>8.0560000000000116</v>
      </c>
      <c r="M7" s="19" t="s">
        <v>122</v>
      </c>
      <c r="N7" s="19">
        <v>640165.09400000004</v>
      </c>
      <c r="O7" s="19">
        <v>252.60400000000001</v>
      </c>
      <c r="P7" s="19">
        <v>243</v>
      </c>
      <c r="Q7" s="19">
        <v>255</v>
      </c>
      <c r="R7" s="19">
        <v>0</v>
      </c>
      <c r="S7" s="19">
        <v>255</v>
      </c>
    </row>
    <row r="8" spans="1:19" x14ac:dyDescent="0.15">
      <c r="A8" s="19" t="s">
        <v>95</v>
      </c>
      <c r="B8" s="147" t="s">
        <v>98</v>
      </c>
      <c r="C8" s="19">
        <v>640229.73199999996</v>
      </c>
      <c r="D8" s="19">
        <v>242.947</v>
      </c>
      <c r="E8" s="19">
        <v>32</v>
      </c>
      <c r="F8" s="19">
        <v>255</v>
      </c>
      <c r="G8" s="19">
        <v>0</v>
      </c>
      <c r="H8" s="19">
        <v>255</v>
      </c>
      <c r="J8" s="19">
        <f>O5-D8</f>
        <v>9.695999999999998</v>
      </c>
      <c r="M8" s="19" t="s">
        <v>128</v>
      </c>
      <c r="N8" s="19">
        <v>640240.80099999998</v>
      </c>
      <c r="O8" s="19">
        <v>252.65</v>
      </c>
      <c r="P8" s="19">
        <v>219</v>
      </c>
      <c r="Q8" s="19">
        <v>255</v>
      </c>
      <c r="R8" s="19">
        <v>0</v>
      </c>
      <c r="S8" s="19">
        <v>255</v>
      </c>
    </row>
    <row r="9" spans="1:19" x14ac:dyDescent="0.15">
      <c r="A9" s="19" t="s">
        <v>97</v>
      </c>
      <c r="B9" s="147"/>
      <c r="C9" s="19">
        <v>640229.73199999996</v>
      </c>
      <c r="D9" s="19">
        <v>243.18799999999999</v>
      </c>
      <c r="E9" s="19">
        <v>49</v>
      </c>
      <c r="F9" s="19">
        <v>255</v>
      </c>
      <c r="G9" s="19">
        <v>0</v>
      </c>
      <c r="H9" s="19">
        <v>255</v>
      </c>
      <c r="J9" s="19">
        <f>O5-D9</f>
        <v>9.4550000000000125</v>
      </c>
      <c r="M9" s="19" t="s">
        <v>129</v>
      </c>
      <c r="N9" s="19">
        <v>640240.80099999998</v>
      </c>
      <c r="O9" s="19">
        <v>252.602</v>
      </c>
      <c r="P9" s="19">
        <v>233</v>
      </c>
      <c r="Q9" s="19">
        <v>255</v>
      </c>
      <c r="R9" s="19">
        <v>0</v>
      </c>
      <c r="S9" s="19">
        <v>255</v>
      </c>
    </row>
    <row r="10" spans="1:19" x14ac:dyDescent="0.15">
      <c r="A10" s="19" t="s">
        <v>99</v>
      </c>
      <c r="B10" s="147" t="s">
        <v>100</v>
      </c>
      <c r="C10" s="19">
        <v>640191.21400000004</v>
      </c>
      <c r="D10" s="19">
        <v>246.20599999999999</v>
      </c>
      <c r="E10" s="19">
        <v>34</v>
      </c>
      <c r="F10" s="19">
        <v>255</v>
      </c>
      <c r="G10" s="19">
        <v>0</v>
      </c>
      <c r="H10" s="19">
        <v>255</v>
      </c>
      <c r="J10" s="19">
        <f>O6-D10</f>
        <v>6.4759999999999991</v>
      </c>
      <c r="M10" s="19" t="s">
        <v>132</v>
      </c>
      <c r="N10" s="19">
        <v>640240.80099999998</v>
      </c>
      <c r="O10" s="19">
        <v>252.602</v>
      </c>
      <c r="P10" s="19">
        <v>233</v>
      </c>
      <c r="Q10" s="19">
        <v>255</v>
      </c>
      <c r="R10" s="19">
        <v>0</v>
      </c>
      <c r="S10" s="19">
        <v>255</v>
      </c>
    </row>
    <row r="11" spans="1:19" x14ac:dyDescent="0.15">
      <c r="A11" s="19" t="s">
        <v>118</v>
      </c>
      <c r="B11" s="147"/>
      <c r="C11" s="19">
        <v>640191.21400000004</v>
      </c>
      <c r="D11" s="19">
        <v>245.42500000000001</v>
      </c>
      <c r="E11" s="19">
        <v>62</v>
      </c>
      <c r="F11" s="19">
        <v>255</v>
      </c>
      <c r="G11" s="19">
        <v>0</v>
      </c>
      <c r="H11" s="19">
        <v>255</v>
      </c>
      <c r="J11" s="19">
        <f>O6-D11</f>
        <v>7.2569999999999766</v>
      </c>
      <c r="M11" s="19" t="s">
        <v>84</v>
      </c>
      <c r="N11" s="19">
        <v>640213.35</v>
      </c>
      <c r="O11" s="19">
        <v>252.608</v>
      </c>
      <c r="P11" s="19">
        <v>233</v>
      </c>
      <c r="Q11" s="19">
        <v>255</v>
      </c>
      <c r="R11" s="19">
        <v>0</v>
      </c>
      <c r="S11" s="19">
        <v>255</v>
      </c>
    </row>
    <row r="12" spans="1:19" x14ac:dyDescent="0.15">
      <c r="A12" s="19" t="s">
        <v>119</v>
      </c>
      <c r="B12" s="147" t="s">
        <v>122</v>
      </c>
      <c r="C12" s="19">
        <v>640165.09400000004</v>
      </c>
      <c r="D12" s="19">
        <v>245.88300000000001</v>
      </c>
      <c r="E12" s="19">
        <v>66</v>
      </c>
      <c r="F12" s="19">
        <v>255</v>
      </c>
      <c r="G12" s="19">
        <v>0</v>
      </c>
      <c r="H12" s="19">
        <v>255</v>
      </c>
      <c r="J12" s="19">
        <f>O7-D12</f>
        <v>6.7210000000000036</v>
      </c>
    </row>
    <row r="13" spans="1:19" x14ac:dyDescent="0.15">
      <c r="A13" s="19" t="s">
        <v>120</v>
      </c>
      <c r="B13" s="147"/>
      <c r="C13" s="19">
        <v>640165.09400000004</v>
      </c>
      <c r="D13" s="19">
        <v>246.72399999999999</v>
      </c>
      <c r="E13" s="19">
        <v>69</v>
      </c>
      <c r="F13" s="19">
        <v>255</v>
      </c>
      <c r="G13" s="19">
        <v>0</v>
      </c>
      <c r="H13" s="19">
        <v>255</v>
      </c>
      <c r="J13" s="19">
        <f>O7-D13</f>
        <v>5.8800000000000239</v>
      </c>
    </row>
    <row r="14" spans="1:19" x14ac:dyDescent="0.15">
      <c r="J14" s="22">
        <f>AVERAGE(J2:J13)</f>
        <v>7.8193333333333328</v>
      </c>
    </row>
    <row r="15" spans="1:19" x14ac:dyDescent="0.15">
      <c r="A15" s="19" t="s">
        <v>101</v>
      </c>
      <c r="B15" s="19" t="s">
        <v>126</v>
      </c>
      <c r="C15" s="19">
        <v>640198.74</v>
      </c>
      <c r="D15" s="19">
        <v>242.77500000000001</v>
      </c>
      <c r="E15" s="19">
        <v>119</v>
      </c>
      <c r="F15" s="19">
        <v>255</v>
      </c>
      <c r="G15" s="19">
        <v>0</v>
      </c>
      <c r="H15" s="19">
        <v>255</v>
      </c>
      <c r="J15" s="19">
        <f t="shared" ref="J15:J20" si="0">O2-D15</f>
        <v>9.8619999999999948</v>
      </c>
    </row>
    <row r="16" spans="1:19" x14ac:dyDescent="0.15">
      <c r="A16" s="19" t="s">
        <v>102</v>
      </c>
      <c r="B16" s="19" t="s">
        <v>127</v>
      </c>
      <c r="C16" s="19">
        <v>640255.41299999994</v>
      </c>
      <c r="D16" s="19">
        <v>241.90100000000001</v>
      </c>
      <c r="E16" s="19">
        <v>78</v>
      </c>
      <c r="F16" s="19">
        <v>255</v>
      </c>
      <c r="G16" s="19">
        <v>0</v>
      </c>
      <c r="H16" s="19">
        <v>255</v>
      </c>
      <c r="J16" s="19">
        <f t="shared" si="0"/>
        <v>10.710999999999984</v>
      </c>
    </row>
    <row r="17" spans="1:10" x14ac:dyDescent="0.15">
      <c r="A17" s="19" t="s">
        <v>103</v>
      </c>
      <c r="B17" s="19" t="s">
        <v>94</v>
      </c>
      <c r="C17" s="19">
        <v>640233.71699999995</v>
      </c>
      <c r="D17" s="19">
        <v>244.904</v>
      </c>
      <c r="E17" s="19">
        <v>103</v>
      </c>
      <c r="F17" s="19">
        <v>255</v>
      </c>
      <c r="G17" s="19">
        <v>0</v>
      </c>
      <c r="H17" s="19">
        <v>255</v>
      </c>
      <c r="J17" s="19">
        <f t="shared" si="0"/>
        <v>7.7110000000000127</v>
      </c>
    </row>
    <row r="18" spans="1:10" x14ac:dyDescent="0.15">
      <c r="A18" s="19" t="s">
        <v>104</v>
      </c>
      <c r="B18" s="19" t="s">
        <v>98</v>
      </c>
      <c r="C18" s="19">
        <v>640229.73199999996</v>
      </c>
      <c r="D18" s="19">
        <v>241.251</v>
      </c>
      <c r="E18" s="19">
        <v>54</v>
      </c>
      <c r="F18" s="19">
        <v>255</v>
      </c>
      <c r="G18" s="19">
        <v>0</v>
      </c>
      <c r="H18" s="19">
        <v>255</v>
      </c>
      <c r="J18" s="19">
        <f t="shared" si="0"/>
        <v>11.391999999999996</v>
      </c>
    </row>
    <row r="19" spans="1:10" x14ac:dyDescent="0.15">
      <c r="A19" s="19" t="s">
        <v>105</v>
      </c>
      <c r="B19" s="19" t="s">
        <v>100</v>
      </c>
      <c r="C19" s="19">
        <v>640191.21400000004</v>
      </c>
      <c r="D19" s="19">
        <v>241.14400000000001</v>
      </c>
      <c r="E19" s="19">
        <v>47</v>
      </c>
      <c r="F19" s="19">
        <v>255</v>
      </c>
      <c r="G19" s="19">
        <v>0</v>
      </c>
      <c r="H19" s="19">
        <v>255</v>
      </c>
      <c r="J19" s="19">
        <f t="shared" si="0"/>
        <v>11.537999999999982</v>
      </c>
    </row>
    <row r="20" spans="1:10" x14ac:dyDescent="0.15">
      <c r="A20" s="19" t="s">
        <v>121</v>
      </c>
      <c r="B20" s="19" t="s">
        <v>122</v>
      </c>
      <c r="C20" s="19">
        <v>640165.09400000004</v>
      </c>
      <c r="D20" s="19">
        <v>244.00700000000001</v>
      </c>
      <c r="E20" s="19">
        <v>88</v>
      </c>
      <c r="F20" s="19">
        <v>255</v>
      </c>
      <c r="G20" s="19">
        <v>0</v>
      </c>
      <c r="H20" s="19">
        <v>255</v>
      </c>
      <c r="J20" s="19">
        <f t="shared" si="0"/>
        <v>8.5970000000000084</v>
      </c>
    </row>
    <row r="21" spans="1:10" x14ac:dyDescent="0.15">
      <c r="J21" s="22">
        <f>AVERAGE(J15:J20)</f>
        <v>9.968499999999997</v>
      </c>
    </row>
    <row r="22" spans="1:10" x14ac:dyDescent="0.15">
      <c r="A22" s="19" t="s">
        <v>106</v>
      </c>
      <c r="B22" s="147" t="s">
        <v>128</v>
      </c>
      <c r="C22" s="19">
        <v>640240.80099999998</v>
      </c>
      <c r="D22" s="19">
        <v>245.97300000000001</v>
      </c>
      <c r="E22" s="19">
        <v>42</v>
      </c>
      <c r="F22" s="19">
        <v>255</v>
      </c>
      <c r="G22" s="19">
        <v>0</v>
      </c>
      <c r="H22" s="19">
        <v>255</v>
      </c>
      <c r="J22" s="19">
        <f>O8-D22</f>
        <v>6.6769999999999925</v>
      </c>
    </row>
    <row r="23" spans="1:10" x14ac:dyDescent="0.15">
      <c r="A23" s="19" t="s">
        <v>107</v>
      </c>
      <c r="B23" s="147"/>
      <c r="C23" s="19">
        <v>640240.80099999998</v>
      </c>
      <c r="D23" s="19">
        <v>245.73599999999999</v>
      </c>
      <c r="E23" s="19">
        <v>72</v>
      </c>
      <c r="F23" s="19">
        <v>255</v>
      </c>
      <c r="G23" s="19">
        <v>0</v>
      </c>
      <c r="H23" s="19">
        <v>255</v>
      </c>
      <c r="J23" s="19">
        <f>O8-D23</f>
        <v>6.9140000000000157</v>
      </c>
    </row>
    <row r="24" spans="1:10" x14ac:dyDescent="0.15">
      <c r="A24" s="19" t="s">
        <v>108</v>
      </c>
      <c r="B24" s="147" t="s">
        <v>129</v>
      </c>
      <c r="C24" s="19">
        <v>640240.80099999998</v>
      </c>
      <c r="D24" s="19">
        <v>245.066</v>
      </c>
      <c r="E24" s="19">
        <v>37</v>
      </c>
      <c r="F24" s="19">
        <v>255</v>
      </c>
      <c r="G24" s="19">
        <v>0</v>
      </c>
      <c r="H24" s="19">
        <v>255</v>
      </c>
      <c r="J24" s="19">
        <f>O9-D24</f>
        <v>7.5360000000000014</v>
      </c>
    </row>
    <row r="25" spans="1:10" x14ac:dyDescent="0.15">
      <c r="A25" s="19" t="s">
        <v>109</v>
      </c>
      <c r="B25" s="147"/>
      <c r="C25" s="19">
        <v>640240.80099999998</v>
      </c>
      <c r="D25" s="19">
        <v>245.53299999999999</v>
      </c>
      <c r="E25" s="19">
        <v>41</v>
      </c>
      <c r="F25" s="19">
        <v>255</v>
      </c>
      <c r="G25" s="19">
        <v>0</v>
      </c>
      <c r="H25" s="19">
        <v>255</v>
      </c>
      <c r="J25" s="19">
        <f>O9-D25</f>
        <v>7.0690000000000168</v>
      </c>
    </row>
    <row r="26" spans="1:10" x14ac:dyDescent="0.15">
      <c r="A26" s="19" t="s">
        <v>110</v>
      </c>
      <c r="B26" s="147" t="s">
        <v>132</v>
      </c>
      <c r="C26" s="19">
        <v>640240.80099999998</v>
      </c>
      <c r="D26" s="19">
        <v>245.066</v>
      </c>
      <c r="E26" s="19">
        <v>37</v>
      </c>
      <c r="F26" s="19">
        <v>255</v>
      </c>
      <c r="G26" s="19">
        <v>0</v>
      </c>
      <c r="H26" s="19">
        <v>255</v>
      </c>
      <c r="J26" s="19">
        <f>O10-D26</f>
        <v>7.5360000000000014</v>
      </c>
    </row>
    <row r="27" spans="1:10" x14ac:dyDescent="0.15">
      <c r="A27" s="19" t="s">
        <v>111</v>
      </c>
      <c r="B27" s="147"/>
      <c r="C27" s="19">
        <v>640240.80099999998</v>
      </c>
      <c r="D27" s="19">
        <v>245.53299999999999</v>
      </c>
      <c r="E27" s="19">
        <v>41</v>
      </c>
      <c r="F27" s="19">
        <v>255</v>
      </c>
      <c r="G27" s="19">
        <v>0</v>
      </c>
      <c r="H27" s="19">
        <v>255</v>
      </c>
      <c r="J27" s="19">
        <f>O10-D27</f>
        <v>7.0690000000000168</v>
      </c>
    </row>
    <row r="28" spans="1:10" x14ac:dyDescent="0.15">
      <c r="A28" s="19" t="s">
        <v>124</v>
      </c>
      <c r="B28" s="147" t="s">
        <v>84</v>
      </c>
      <c r="C28" s="19">
        <v>640213.35</v>
      </c>
      <c r="D28" s="19">
        <v>246.03100000000001</v>
      </c>
      <c r="E28" s="19">
        <v>82</v>
      </c>
      <c r="F28" s="19">
        <v>255</v>
      </c>
      <c r="G28" s="19">
        <v>0</v>
      </c>
      <c r="H28" s="19">
        <v>255</v>
      </c>
      <c r="J28" s="19">
        <f>O11-D28</f>
        <v>6.5769999999999982</v>
      </c>
    </row>
    <row r="29" spans="1:10" x14ac:dyDescent="0.15">
      <c r="A29" s="19" t="s">
        <v>133</v>
      </c>
      <c r="B29" s="147"/>
      <c r="C29" s="19">
        <v>640213.35</v>
      </c>
      <c r="D29" s="19">
        <v>247.828</v>
      </c>
      <c r="E29" s="19">
        <v>132</v>
      </c>
      <c r="F29" s="19">
        <v>255</v>
      </c>
      <c r="G29" s="19">
        <v>0</v>
      </c>
      <c r="H29" s="19">
        <v>255</v>
      </c>
      <c r="J29" s="19">
        <f>O11-D29</f>
        <v>4.7800000000000011</v>
      </c>
    </row>
    <row r="30" spans="1:10" x14ac:dyDescent="0.15">
      <c r="J30" s="22">
        <f>AVERAGE(J22:J29)</f>
        <v>6.7697500000000055</v>
      </c>
    </row>
  </sheetData>
  <mergeCells count="10">
    <mergeCell ref="B22:B23"/>
    <mergeCell ref="B24:B25"/>
    <mergeCell ref="B26:B27"/>
    <mergeCell ref="B28:B29"/>
    <mergeCell ref="B2:B3"/>
    <mergeCell ref="B4:B5"/>
    <mergeCell ref="B6:B7"/>
    <mergeCell ref="B8:B9"/>
    <mergeCell ref="B10:B11"/>
    <mergeCell ref="B12:B13"/>
  </mergeCells>
  <phoneticPr fontId="3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10" sqref="C10:C20"/>
    </sheetView>
  </sheetViews>
  <sheetFormatPr defaultRowHeight="13.5" x14ac:dyDescent="0.15"/>
  <cols>
    <col min="1" max="1" width="12.875" customWidth="1"/>
    <col min="2" max="2" width="12.75" customWidth="1"/>
    <col min="3" max="3" width="12.75" style="9" customWidth="1"/>
  </cols>
  <sheetData>
    <row r="1" spans="1:16" x14ac:dyDescent="0.15">
      <c r="E1" t="s">
        <v>387</v>
      </c>
      <c r="H1" t="s">
        <v>388</v>
      </c>
    </row>
    <row r="2" spans="1:16" x14ac:dyDescent="0.15">
      <c r="A2" t="s">
        <v>389</v>
      </c>
    </row>
    <row r="3" spans="1:16" x14ac:dyDescent="0.15">
      <c r="A3" s="9" t="s">
        <v>390</v>
      </c>
      <c r="B3" t="s">
        <v>391</v>
      </c>
      <c r="C3" s="9" t="s">
        <v>392</v>
      </c>
      <c r="D3" s="151" t="s">
        <v>393</v>
      </c>
      <c r="E3" s="151"/>
      <c r="F3" t="s">
        <v>394</v>
      </c>
      <c r="G3">
        <v>5</v>
      </c>
      <c r="H3">
        <v>15</v>
      </c>
      <c r="I3">
        <v>30</v>
      </c>
      <c r="J3">
        <v>45</v>
      </c>
      <c r="K3">
        <v>60</v>
      </c>
      <c r="L3">
        <v>90</v>
      </c>
      <c r="M3">
        <v>120</v>
      </c>
      <c r="N3">
        <v>150</v>
      </c>
      <c r="O3">
        <v>180</v>
      </c>
      <c r="P3">
        <v>240</v>
      </c>
    </row>
    <row r="4" spans="1:16" ht="13.5" customHeight="1" x14ac:dyDescent="0.15">
      <c r="A4" s="152">
        <v>20171113</v>
      </c>
      <c r="B4" s="12">
        <v>59</v>
      </c>
      <c r="C4" s="152" t="s">
        <v>395</v>
      </c>
      <c r="D4" s="9">
        <v>3.88</v>
      </c>
      <c r="E4" s="9">
        <v>3.62</v>
      </c>
      <c r="F4">
        <f t="shared" ref="F4:F25" si="0">AVERAGE(D4:E4)</f>
        <v>3.75</v>
      </c>
      <c r="G4" s="9">
        <v>4.62</v>
      </c>
      <c r="H4" s="9">
        <v>6.6</v>
      </c>
      <c r="I4" s="9">
        <v>6.6</v>
      </c>
      <c r="J4" s="9">
        <v>6.5</v>
      </c>
      <c r="K4" s="9">
        <v>7.97</v>
      </c>
      <c r="L4" s="9">
        <v>7.15</v>
      </c>
      <c r="M4" s="9">
        <v>5.28</v>
      </c>
      <c r="N4" s="9">
        <v>4.1900000000000004</v>
      </c>
      <c r="O4" s="9">
        <v>3.84</v>
      </c>
      <c r="P4" s="9">
        <v>4</v>
      </c>
    </row>
    <row r="5" spans="1:16" x14ac:dyDescent="0.15">
      <c r="A5" s="152"/>
      <c r="B5" s="9">
        <v>58</v>
      </c>
      <c r="C5" s="152"/>
      <c r="D5">
        <v>4.46</v>
      </c>
      <c r="E5">
        <v>3.02</v>
      </c>
      <c r="F5">
        <f t="shared" si="0"/>
        <v>3.74</v>
      </c>
      <c r="G5">
        <v>3.66</v>
      </c>
      <c r="H5">
        <v>4.32</v>
      </c>
      <c r="I5">
        <v>3.22</v>
      </c>
      <c r="J5">
        <v>3.56</v>
      </c>
      <c r="K5" s="9">
        <v>3.66</v>
      </c>
      <c r="L5">
        <v>3.74</v>
      </c>
      <c r="M5">
        <v>4.03</v>
      </c>
      <c r="N5">
        <v>2.97</v>
      </c>
      <c r="O5">
        <v>4.22</v>
      </c>
      <c r="P5">
        <v>4.09</v>
      </c>
    </row>
    <row r="6" spans="1:16" x14ac:dyDescent="0.15">
      <c r="A6" s="152"/>
      <c r="B6" s="9">
        <v>55</v>
      </c>
      <c r="C6" s="152"/>
      <c r="D6">
        <v>3.78</v>
      </c>
      <c r="E6">
        <v>3.22</v>
      </c>
      <c r="F6">
        <f t="shared" si="0"/>
        <v>3.5</v>
      </c>
      <c r="G6">
        <v>3.34</v>
      </c>
      <c r="H6">
        <v>3.87</v>
      </c>
      <c r="I6">
        <v>4.28</v>
      </c>
      <c r="J6">
        <v>3.59</v>
      </c>
      <c r="K6">
        <v>4.0599999999999996</v>
      </c>
      <c r="L6">
        <v>4.68</v>
      </c>
      <c r="M6">
        <v>4.46</v>
      </c>
      <c r="N6">
        <v>3.82</v>
      </c>
      <c r="O6">
        <v>4.05</v>
      </c>
      <c r="P6">
        <v>3.29</v>
      </c>
    </row>
    <row r="7" spans="1:16" x14ac:dyDescent="0.15">
      <c r="A7" s="152"/>
      <c r="B7" s="9">
        <v>56</v>
      </c>
      <c r="C7" s="152"/>
      <c r="D7">
        <v>3.72</v>
      </c>
      <c r="E7">
        <v>4.3600000000000003</v>
      </c>
      <c r="F7">
        <f t="shared" si="0"/>
        <v>4.04</v>
      </c>
      <c r="G7">
        <v>3.75</v>
      </c>
      <c r="H7">
        <v>3.07</v>
      </c>
      <c r="I7">
        <v>4.41</v>
      </c>
      <c r="J7">
        <v>4.5</v>
      </c>
      <c r="K7">
        <v>4</v>
      </c>
      <c r="L7">
        <v>3.44</v>
      </c>
      <c r="M7">
        <v>3.28</v>
      </c>
      <c r="N7">
        <v>3.48</v>
      </c>
      <c r="O7">
        <v>3.88</v>
      </c>
      <c r="P7">
        <v>3.75</v>
      </c>
    </row>
    <row r="8" spans="1:16" x14ac:dyDescent="0.15">
      <c r="A8" s="152"/>
      <c r="B8" s="9">
        <v>60</v>
      </c>
      <c r="C8" s="152"/>
      <c r="D8">
        <v>4.5599999999999996</v>
      </c>
      <c r="E8">
        <v>3</v>
      </c>
      <c r="F8">
        <f t="shared" si="0"/>
        <v>3.78</v>
      </c>
      <c r="G8">
        <v>4.0599999999999996</v>
      </c>
      <c r="H8">
        <v>3.25</v>
      </c>
      <c r="I8">
        <v>4.38</v>
      </c>
      <c r="J8">
        <v>3.18</v>
      </c>
      <c r="K8">
        <v>4.07</v>
      </c>
      <c r="L8">
        <v>3.15</v>
      </c>
      <c r="M8">
        <v>3.3</v>
      </c>
      <c r="N8">
        <v>3.34</v>
      </c>
      <c r="O8">
        <v>4.21</v>
      </c>
      <c r="P8">
        <v>3.06</v>
      </c>
    </row>
    <row r="9" spans="1:16" x14ac:dyDescent="0.15">
      <c r="A9" s="152"/>
      <c r="B9" s="12">
        <v>57</v>
      </c>
      <c r="C9" s="152"/>
      <c r="D9">
        <v>3.21</v>
      </c>
      <c r="E9">
        <v>3.11</v>
      </c>
      <c r="F9">
        <f t="shared" si="0"/>
        <v>3.16</v>
      </c>
      <c r="G9">
        <v>4.72</v>
      </c>
      <c r="H9">
        <v>6.27</v>
      </c>
      <c r="I9">
        <v>7.16</v>
      </c>
      <c r="J9">
        <v>6.96</v>
      </c>
      <c r="K9">
        <v>8.4</v>
      </c>
      <c r="L9">
        <v>8.43</v>
      </c>
      <c r="M9">
        <v>6.52</v>
      </c>
      <c r="N9">
        <v>5.0599999999999996</v>
      </c>
      <c r="O9">
        <v>3.31</v>
      </c>
      <c r="P9">
        <v>3.78</v>
      </c>
    </row>
    <row r="10" spans="1:16" x14ac:dyDescent="0.15">
      <c r="A10" s="149">
        <v>20171122</v>
      </c>
      <c r="B10" s="9">
        <v>71</v>
      </c>
      <c r="C10" s="150" t="s">
        <v>396</v>
      </c>
      <c r="D10">
        <v>4.38</v>
      </c>
      <c r="E10">
        <v>3.42</v>
      </c>
      <c r="F10">
        <f t="shared" si="0"/>
        <v>3.9</v>
      </c>
      <c r="G10">
        <v>3.41</v>
      </c>
      <c r="H10">
        <v>3.34</v>
      </c>
      <c r="I10">
        <v>3.76</v>
      </c>
      <c r="J10">
        <v>4.18</v>
      </c>
      <c r="K10">
        <v>4.08</v>
      </c>
      <c r="L10">
        <v>3.65</v>
      </c>
      <c r="M10">
        <v>3.72</v>
      </c>
      <c r="N10">
        <v>4.25</v>
      </c>
      <c r="O10">
        <v>3.59</v>
      </c>
      <c r="P10">
        <v>4.5</v>
      </c>
    </row>
    <row r="11" spans="1:16" x14ac:dyDescent="0.15">
      <c r="A11" s="149"/>
      <c r="B11" s="9">
        <v>70</v>
      </c>
      <c r="C11" s="150"/>
      <c r="D11">
        <v>4.0199999999999996</v>
      </c>
      <c r="E11">
        <v>3.85</v>
      </c>
      <c r="F11">
        <f t="shared" si="0"/>
        <v>3.9349999999999996</v>
      </c>
      <c r="G11">
        <v>3.62</v>
      </c>
      <c r="H11">
        <v>4.62</v>
      </c>
      <c r="I11">
        <v>4.6100000000000003</v>
      </c>
      <c r="J11">
        <v>4.59</v>
      </c>
      <c r="K11">
        <v>4.16</v>
      </c>
      <c r="L11">
        <v>4.0999999999999996</v>
      </c>
      <c r="M11">
        <v>4.53</v>
      </c>
      <c r="N11">
        <v>5.03</v>
      </c>
      <c r="O11">
        <v>3.97</v>
      </c>
      <c r="P11">
        <v>3.23</v>
      </c>
    </row>
    <row r="12" spans="1:16" x14ac:dyDescent="0.15">
      <c r="A12" s="149"/>
      <c r="B12" s="12">
        <v>61</v>
      </c>
      <c r="C12" s="150"/>
      <c r="D12">
        <v>4.16</v>
      </c>
      <c r="E12">
        <v>4.09</v>
      </c>
      <c r="F12">
        <f t="shared" si="0"/>
        <v>4.125</v>
      </c>
      <c r="G12">
        <v>5.19</v>
      </c>
      <c r="H12">
        <v>7.01</v>
      </c>
      <c r="I12">
        <v>10.01</v>
      </c>
      <c r="J12">
        <v>7.59</v>
      </c>
      <c r="K12">
        <v>5.19</v>
      </c>
      <c r="L12">
        <v>5.94</v>
      </c>
      <c r="M12">
        <v>7.11</v>
      </c>
      <c r="N12">
        <v>5.49</v>
      </c>
      <c r="O12">
        <v>4.24</v>
      </c>
      <c r="P12">
        <v>4.09</v>
      </c>
    </row>
    <row r="13" spans="1:16" x14ac:dyDescent="0.15">
      <c r="A13" s="149"/>
      <c r="B13" s="9">
        <v>69</v>
      </c>
      <c r="C13" s="150"/>
      <c r="D13">
        <v>4.3</v>
      </c>
      <c r="E13">
        <v>4.46</v>
      </c>
      <c r="F13">
        <v>4.46</v>
      </c>
      <c r="G13">
        <v>4.3899999999999997</v>
      </c>
      <c r="H13">
        <v>4.5599999999999996</v>
      </c>
      <c r="I13">
        <v>3.78</v>
      </c>
      <c r="J13">
        <v>4.33</v>
      </c>
      <c r="K13">
        <v>4.5599999999999996</v>
      </c>
      <c r="L13">
        <v>4.66</v>
      </c>
      <c r="M13">
        <v>4.21</v>
      </c>
      <c r="N13">
        <v>4.03</v>
      </c>
      <c r="O13">
        <v>3.59</v>
      </c>
      <c r="P13">
        <v>3.69</v>
      </c>
    </row>
    <row r="14" spans="1:16" x14ac:dyDescent="0.15">
      <c r="A14" s="149"/>
      <c r="B14" s="12">
        <v>68</v>
      </c>
      <c r="C14" s="150"/>
      <c r="D14">
        <v>4.5599999999999996</v>
      </c>
      <c r="E14">
        <v>4.03</v>
      </c>
      <c r="F14">
        <f t="shared" si="0"/>
        <v>4.2949999999999999</v>
      </c>
      <c r="G14">
        <v>5.09</v>
      </c>
      <c r="H14">
        <v>7.04</v>
      </c>
      <c r="I14">
        <v>8.9700000000000006</v>
      </c>
      <c r="J14">
        <v>8.4</v>
      </c>
      <c r="K14">
        <v>7.89</v>
      </c>
      <c r="L14">
        <v>8.2200000000000006</v>
      </c>
      <c r="M14">
        <v>5.49</v>
      </c>
      <c r="N14">
        <v>7.28</v>
      </c>
      <c r="O14">
        <v>5.34</v>
      </c>
      <c r="P14">
        <v>3.97</v>
      </c>
    </row>
    <row r="15" spans="1:16" x14ac:dyDescent="0.15">
      <c r="A15" s="149"/>
      <c r="B15" s="9">
        <v>62</v>
      </c>
      <c r="C15" s="150" t="s">
        <v>397</v>
      </c>
      <c r="D15">
        <v>4.2699999999999996</v>
      </c>
      <c r="E15">
        <v>4.33</v>
      </c>
      <c r="F15">
        <f t="shared" si="0"/>
        <v>4.3</v>
      </c>
      <c r="G15">
        <v>4.25</v>
      </c>
      <c r="H15">
        <v>3.63</v>
      </c>
      <c r="I15">
        <v>3.88</v>
      </c>
      <c r="J15">
        <v>4.42</v>
      </c>
      <c r="K15">
        <v>4.82</v>
      </c>
      <c r="L15">
        <v>4.4000000000000004</v>
      </c>
      <c r="M15">
        <v>4.13</v>
      </c>
      <c r="N15">
        <v>4.71</v>
      </c>
      <c r="O15">
        <v>4.01</v>
      </c>
      <c r="P15">
        <v>3.87</v>
      </c>
    </row>
    <row r="16" spans="1:16" x14ac:dyDescent="0.15">
      <c r="A16" s="149"/>
      <c r="B16" s="12">
        <v>65</v>
      </c>
      <c r="C16" s="150"/>
      <c r="D16">
        <v>4.5199999999999996</v>
      </c>
      <c r="E16">
        <v>4.0199999999999996</v>
      </c>
      <c r="F16">
        <f t="shared" si="0"/>
        <v>4.2699999999999996</v>
      </c>
      <c r="G16">
        <v>5.45</v>
      </c>
      <c r="H16">
        <v>6.6</v>
      </c>
      <c r="I16">
        <v>6.52</v>
      </c>
      <c r="J16">
        <v>8.5</v>
      </c>
      <c r="K16">
        <v>5.53</v>
      </c>
      <c r="L16">
        <v>6.21</v>
      </c>
      <c r="M16">
        <v>6.63</v>
      </c>
      <c r="N16">
        <v>6.88</v>
      </c>
      <c r="O16">
        <v>5.62</v>
      </c>
      <c r="P16">
        <v>4.37</v>
      </c>
    </row>
    <row r="17" spans="1:16" x14ac:dyDescent="0.15">
      <c r="A17" s="149"/>
      <c r="B17" s="12">
        <v>64</v>
      </c>
      <c r="C17" s="150"/>
      <c r="D17">
        <v>4.28</v>
      </c>
      <c r="E17">
        <v>3.82</v>
      </c>
      <c r="F17">
        <f t="shared" si="0"/>
        <v>4.05</v>
      </c>
      <c r="G17">
        <v>6.96</v>
      </c>
      <c r="H17">
        <v>6.79</v>
      </c>
      <c r="I17">
        <v>8.6199999999999992</v>
      </c>
      <c r="J17">
        <v>7.15</v>
      </c>
      <c r="K17">
        <v>6.33</v>
      </c>
      <c r="L17">
        <v>6.28</v>
      </c>
      <c r="M17">
        <v>5.04</v>
      </c>
      <c r="N17">
        <v>5.28</v>
      </c>
      <c r="O17">
        <v>4.62</v>
      </c>
      <c r="P17">
        <v>4.1100000000000003</v>
      </c>
    </row>
    <row r="18" spans="1:16" x14ac:dyDescent="0.15">
      <c r="A18" s="149"/>
      <c r="B18" s="9">
        <v>67</v>
      </c>
      <c r="C18" s="150"/>
      <c r="D18">
        <v>4.01</v>
      </c>
      <c r="E18">
        <v>4.45</v>
      </c>
      <c r="F18">
        <f t="shared" si="0"/>
        <v>4.2300000000000004</v>
      </c>
      <c r="G18">
        <v>4.72</v>
      </c>
      <c r="H18">
        <v>4</v>
      </c>
      <c r="I18">
        <v>4.3099999999999996</v>
      </c>
      <c r="J18">
        <v>4.1100000000000003</v>
      </c>
      <c r="K18">
        <v>3.7</v>
      </c>
      <c r="L18">
        <v>3.91</v>
      </c>
      <c r="M18">
        <v>4.87</v>
      </c>
      <c r="N18">
        <v>3.97</v>
      </c>
      <c r="O18">
        <v>4.25</v>
      </c>
      <c r="P18">
        <v>4.34</v>
      </c>
    </row>
    <row r="19" spans="1:16" x14ac:dyDescent="0.15">
      <c r="A19" s="149"/>
      <c r="B19" s="9">
        <v>63</v>
      </c>
      <c r="C19" s="150"/>
      <c r="D19">
        <v>4.03</v>
      </c>
      <c r="E19">
        <v>4.21</v>
      </c>
      <c r="F19">
        <f t="shared" si="0"/>
        <v>4.12</v>
      </c>
      <c r="G19">
        <v>3.91</v>
      </c>
      <c r="H19">
        <v>4.12</v>
      </c>
      <c r="I19">
        <v>4.16</v>
      </c>
      <c r="J19">
        <v>4.34</v>
      </c>
      <c r="K19">
        <v>4.3099999999999996</v>
      </c>
      <c r="L19">
        <v>4.03</v>
      </c>
      <c r="M19">
        <v>4.9400000000000004</v>
      </c>
      <c r="N19">
        <v>4.74</v>
      </c>
      <c r="O19">
        <v>3.98</v>
      </c>
      <c r="P19">
        <v>3.95</v>
      </c>
    </row>
    <row r="20" spans="1:16" x14ac:dyDescent="0.15">
      <c r="A20" s="149"/>
      <c r="B20" s="12">
        <v>66</v>
      </c>
      <c r="C20" s="150"/>
      <c r="D20">
        <v>3.65</v>
      </c>
      <c r="E20">
        <v>4.05</v>
      </c>
      <c r="F20">
        <f t="shared" si="0"/>
        <v>3.8499999999999996</v>
      </c>
      <c r="G20">
        <v>6.56</v>
      </c>
      <c r="H20">
        <v>9.9700000000000006</v>
      </c>
      <c r="I20">
        <v>11.46</v>
      </c>
      <c r="J20">
        <v>9.44</v>
      </c>
      <c r="K20">
        <v>8.1199999999999992</v>
      </c>
      <c r="L20">
        <v>9.0299999999999994</v>
      </c>
      <c r="M20">
        <v>6.06</v>
      </c>
      <c r="N20">
        <v>6.54</v>
      </c>
      <c r="O20">
        <v>5.17</v>
      </c>
      <c r="P20">
        <v>4.13</v>
      </c>
    </row>
    <row r="21" spans="1:16" x14ac:dyDescent="0.15">
      <c r="A21" s="149">
        <v>20171208</v>
      </c>
      <c r="B21" s="9">
        <v>73</v>
      </c>
      <c r="C21" s="150" t="s">
        <v>398</v>
      </c>
      <c r="D21">
        <v>3.37</v>
      </c>
      <c r="E21">
        <v>3.25</v>
      </c>
      <c r="F21">
        <f t="shared" si="0"/>
        <v>3.31</v>
      </c>
      <c r="G21">
        <v>3.65</v>
      </c>
      <c r="H21">
        <v>3.31</v>
      </c>
      <c r="I21">
        <v>3.36</v>
      </c>
      <c r="J21">
        <v>3.64</v>
      </c>
      <c r="K21">
        <v>4.09</v>
      </c>
      <c r="L21">
        <v>4.08</v>
      </c>
      <c r="M21">
        <v>4.29</v>
      </c>
      <c r="N21">
        <v>3.55</v>
      </c>
      <c r="O21">
        <v>3.13</v>
      </c>
      <c r="P21">
        <v>3.9</v>
      </c>
    </row>
    <row r="22" spans="1:16" x14ac:dyDescent="0.15">
      <c r="A22" s="149"/>
      <c r="B22" s="12">
        <v>75</v>
      </c>
      <c r="C22" s="150"/>
      <c r="D22">
        <v>4.72</v>
      </c>
      <c r="E22">
        <v>3.78</v>
      </c>
      <c r="F22">
        <f t="shared" si="0"/>
        <v>4.25</v>
      </c>
      <c r="G22">
        <v>4.43</v>
      </c>
      <c r="H22">
        <v>7.45</v>
      </c>
      <c r="I22">
        <v>9.75</v>
      </c>
      <c r="J22">
        <v>7.34</v>
      </c>
      <c r="K22">
        <v>8.9700000000000006</v>
      </c>
      <c r="L22">
        <v>9.18</v>
      </c>
      <c r="M22">
        <v>7.61</v>
      </c>
      <c r="N22">
        <v>4.8600000000000003</v>
      </c>
      <c r="O22">
        <v>5.36</v>
      </c>
      <c r="P22">
        <v>4.75</v>
      </c>
    </row>
    <row r="23" spans="1:16" x14ac:dyDescent="0.15">
      <c r="A23" s="149"/>
      <c r="B23" s="12">
        <v>72</v>
      </c>
      <c r="C23" s="150"/>
      <c r="D23">
        <v>3.94</v>
      </c>
      <c r="E23">
        <v>4.5199999999999996</v>
      </c>
      <c r="F23">
        <f t="shared" si="0"/>
        <v>4.2299999999999995</v>
      </c>
      <c r="G23">
        <v>5.94</v>
      </c>
      <c r="H23">
        <v>8.3699999999999992</v>
      </c>
      <c r="I23">
        <v>8.18</v>
      </c>
      <c r="J23">
        <v>7.66</v>
      </c>
      <c r="K23">
        <v>8.35</v>
      </c>
      <c r="L23">
        <v>7.53</v>
      </c>
      <c r="M23">
        <v>7.55</v>
      </c>
      <c r="N23">
        <v>5.4</v>
      </c>
      <c r="O23">
        <v>3.91</v>
      </c>
      <c r="P23">
        <v>4.87</v>
      </c>
    </row>
    <row r="24" spans="1:16" x14ac:dyDescent="0.15">
      <c r="A24" s="149"/>
      <c r="B24" s="12">
        <v>76</v>
      </c>
      <c r="C24" s="150"/>
      <c r="D24">
        <v>4.58</v>
      </c>
      <c r="E24">
        <v>4.22</v>
      </c>
      <c r="F24">
        <f t="shared" si="0"/>
        <v>4.4000000000000004</v>
      </c>
      <c r="G24">
        <v>4.62</v>
      </c>
      <c r="H24">
        <v>6.06</v>
      </c>
      <c r="I24">
        <v>7.06</v>
      </c>
      <c r="J24">
        <v>9.65</v>
      </c>
      <c r="K24">
        <v>7.34</v>
      </c>
      <c r="L24">
        <v>10.82</v>
      </c>
      <c r="M24">
        <v>8.2899999999999991</v>
      </c>
      <c r="N24">
        <v>6.08</v>
      </c>
      <c r="O24">
        <v>4.9000000000000004</v>
      </c>
      <c r="P24">
        <v>4.8099999999999996</v>
      </c>
    </row>
    <row r="25" spans="1:16" x14ac:dyDescent="0.15">
      <c r="A25" s="149"/>
      <c r="B25" s="9">
        <v>74</v>
      </c>
      <c r="C25" s="150"/>
      <c r="D25">
        <v>4.28</v>
      </c>
      <c r="E25">
        <v>4.08</v>
      </c>
      <c r="F25">
        <f t="shared" si="0"/>
        <v>4.18</v>
      </c>
      <c r="G25">
        <v>4.38</v>
      </c>
      <c r="H25">
        <v>3.91</v>
      </c>
      <c r="I25">
        <v>4</v>
      </c>
      <c r="J25">
        <v>4.09</v>
      </c>
      <c r="K25">
        <v>3.93</v>
      </c>
      <c r="L25">
        <v>4.2699999999999996</v>
      </c>
      <c r="M25">
        <v>3.66</v>
      </c>
      <c r="N25">
        <v>3.86</v>
      </c>
      <c r="O25">
        <v>4.59</v>
      </c>
      <c r="P25">
        <v>4.18</v>
      </c>
    </row>
    <row r="26" spans="1:16" x14ac:dyDescent="0.15">
      <c r="A26" s="15" t="s">
        <v>399</v>
      </c>
    </row>
    <row r="27" spans="1:16" x14ac:dyDescent="0.15">
      <c r="A27" s="15"/>
      <c r="B27" s="9"/>
    </row>
    <row r="28" spans="1:16" x14ac:dyDescent="0.15">
      <c r="B28" s="12">
        <v>59</v>
      </c>
      <c r="G28">
        <f t="shared" ref="G28:G49" si="1">(G4-F4)/(20-F4)*100</f>
        <v>5.3538461538461544</v>
      </c>
      <c r="H28">
        <f t="shared" ref="H28:H49" si="2">(H4-F4)/(20-F4)*100</f>
        <v>17.538461538461537</v>
      </c>
      <c r="I28">
        <f t="shared" ref="I28:I49" si="3">(I4-F4)/(20-F4)*100</f>
        <v>17.538461538461537</v>
      </c>
      <c r="J28">
        <f t="shared" ref="J28:J49" si="4">(J4-F4)/(20-F4)*100</f>
        <v>16.923076923076923</v>
      </c>
      <c r="K28">
        <f t="shared" ref="K28:K49" si="5">(K4-F4)/(20-F4)*100</f>
        <v>25.969230769230766</v>
      </c>
      <c r="L28">
        <f t="shared" ref="L28:L49" si="6">(L4-F4)/(20-F4)*100</f>
        <v>20.923076923076923</v>
      </c>
      <c r="M28">
        <f t="shared" ref="M28:M49" si="7">(M4-F4)/(20-F4)*100</f>
        <v>9.4153846153846175</v>
      </c>
      <c r="N28">
        <f t="shared" ref="N28:N49" si="8">(N4-F4)/(20-F4)*100</f>
        <v>2.7076923076923101</v>
      </c>
      <c r="O28">
        <f t="shared" ref="O28:O49" si="9">(O4-F4)/(20-F4)*100</f>
        <v>0.55384615384615299</v>
      </c>
      <c r="P28">
        <f t="shared" ref="P28:P49" si="10">(P4-F4)/(20-F4)*100</f>
        <v>1.5384615384615385</v>
      </c>
    </row>
    <row r="29" spans="1:16" x14ac:dyDescent="0.15">
      <c r="B29" s="9">
        <v>58</v>
      </c>
      <c r="G29">
        <f t="shared" si="1"/>
        <v>-0.49200492004920104</v>
      </c>
      <c r="H29">
        <f t="shared" si="2"/>
        <v>3.5670356703567045</v>
      </c>
      <c r="I29">
        <f t="shared" si="3"/>
        <v>-3.1980319803198034</v>
      </c>
      <c r="J29">
        <f t="shared" si="4"/>
        <v>-1.1070110701107023</v>
      </c>
      <c r="K29">
        <f t="shared" si="5"/>
        <v>-0.49200492004920104</v>
      </c>
      <c r="L29">
        <f t="shared" si="6"/>
        <v>0</v>
      </c>
      <c r="M29">
        <f t="shared" si="7"/>
        <v>1.7835178351783523</v>
      </c>
      <c r="N29">
        <f t="shared" si="8"/>
        <v>-4.735547355473555</v>
      </c>
      <c r="O29">
        <f t="shared" si="9"/>
        <v>2.9520295202952003</v>
      </c>
      <c r="P29">
        <f t="shared" si="10"/>
        <v>2.1525215252152501</v>
      </c>
    </row>
    <row r="30" spans="1:16" x14ac:dyDescent="0.15">
      <c r="B30" s="9">
        <v>55</v>
      </c>
      <c r="G30">
        <f t="shared" si="1"/>
        <v>-0.96969696969697061</v>
      </c>
      <c r="H30">
        <f t="shared" si="2"/>
        <v>2.2424242424242431</v>
      </c>
      <c r="I30">
        <f t="shared" si="3"/>
        <v>4.7272727272727284</v>
      </c>
      <c r="J30">
        <f t="shared" si="4"/>
        <v>0.54545454545454464</v>
      </c>
      <c r="K30">
        <f t="shared" si="5"/>
        <v>3.3939393939393914</v>
      </c>
      <c r="L30">
        <f t="shared" si="6"/>
        <v>7.1515151515151505</v>
      </c>
      <c r="M30">
        <f t="shared" si="7"/>
        <v>5.8181818181818183</v>
      </c>
      <c r="N30">
        <f t="shared" si="8"/>
        <v>1.9393939393939383</v>
      </c>
      <c r="O30">
        <f t="shared" si="9"/>
        <v>3.3333333333333326</v>
      </c>
      <c r="P30">
        <f t="shared" si="10"/>
        <v>-1.2727272727272725</v>
      </c>
    </row>
    <row r="31" spans="1:16" x14ac:dyDescent="0.15">
      <c r="B31" s="9">
        <v>56</v>
      </c>
      <c r="G31">
        <f t="shared" si="1"/>
        <v>-1.817042606516291</v>
      </c>
      <c r="H31">
        <f t="shared" si="2"/>
        <v>-6.0776942355889734</v>
      </c>
      <c r="I31">
        <f t="shared" si="3"/>
        <v>2.3182957393483714</v>
      </c>
      <c r="J31">
        <f t="shared" si="4"/>
        <v>2.8822055137844607</v>
      </c>
      <c r="K31">
        <f t="shared" si="5"/>
        <v>-0.25062656641604031</v>
      </c>
      <c r="L31">
        <f t="shared" si="6"/>
        <v>-3.759398496240602</v>
      </c>
      <c r="M31">
        <f t="shared" si="7"/>
        <v>-4.7619047619047628</v>
      </c>
      <c r="N31">
        <f t="shared" si="8"/>
        <v>-3.5087719298245612</v>
      </c>
      <c r="O31">
        <f t="shared" si="9"/>
        <v>-1.0025062656641612</v>
      </c>
      <c r="P31">
        <f t="shared" si="10"/>
        <v>-1.817042606516291</v>
      </c>
    </row>
    <row r="32" spans="1:16" x14ac:dyDescent="0.15">
      <c r="B32" s="9">
        <v>60</v>
      </c>
      <c r="G32">
        <f t="shared" si="1"/>
        <v>1.7262638717632541</v>
      </c>
      <c r="H32">
        <f t="shared" si="2"/>
        <v>-3.267570900123304</v>
      </c>
      <c r="I32">
        <f t="shared" si="3"/>
        <v>3.6991368680641195</v>
      </c>
      <c r="J32">
        <f t="shared" si="4"/>
        <v>-3.6991368680641163</v>
      </c>
      <c r="K32">
        <f t="shared" si="5"/>
        <v>1.7879161528976604</v>
      </c>
      <c r="L32">
        <f t="shared" si="6"/>
        <v>-3.8840937114673242</v>
      </c>
      <c r="M32">
        <f t="shared" si="7"/>
        <v>-2.9593094944512948</v>
      </c>
      <c r="N32">
        <f t="shared" si="8"/>
        <v>-2.7127003699136867</v>
      </c>
      <c r="O32">
        <f t="shared" si="9"/>
        <v>2.651048088779286</v>
      </c>
      <c r="P32">
        <f t="shared" si="10"/>
        <v>-4.438964241676941</v>
      </c>
    </row>
    <row r="33" spans="2:16" x14ac:dyDescent="0.15">
      <c r="B33" s="12">
        <v>57</v>
      </c>
      <c r="G33">
        <f t="shared" si="1"/>
        <v>9.2636579572446536</v>
      </c>
      <c r="H33">
        <f t="shared" si="2"/>
        <v>18.467933491686459</v>
      </c>
      <c r="I33">
        <f t="shared" si="3"/>
        <v>23.752969121140143</v>
      </c>
      <c r="J33">
        <f t="shared" si="4"/>
        <v>22.565320665083135</v>
      </c>
      <c r="K33">
        <f t="shared" si="5"/>
        <v>31.11638954869359</v>
      </c>
      <c r="L33">
        <f t="shared" si="6"/>
        <v>31.294536817102138</v>
      </c>
      <c r="M33">
        <f t="shared" si="7"/>
        <v>19.952494061757715</v>
      </c>
      <c r="N33">
        <f t="shared" si="8"/>
        <v>11.282660332541566</v>
      </c>
      <c r="O33">
        <f t="shared" si="9"/>
        <v>0.89073634204275487</v>
      </c>
      <c r="P33">
        <f t="shared" si="10"/>
        <v>3.6817102137767197</v>
      </c>
    </row>
    <row r="34" spans="2:16" x14ac:dyDescent="0.15">
      <c r="B34" s="9">
        <v>71</v>
      </c>
      <c r="G34">
        <f t="shared" si="1"/>
        <v>-3.0434782608695636</v>
      </c>
      <c r="H34">
        <f t="shared" si="2"/>
        <v>-3.4782608695652173</v>
      </c>
      <c r="I34">
        <f t="shared" si="3"/>
        <v>-0.8695652173913051</v>
      </c>
      <c r="J34">
        <f t="shared" si="4"/>
        <v>1.7391304347826073</v>
      </c>
      <c r="K34">
        <f t="shared" si="5"/>
        <v>1.1180124223602494</v>
      </c>
      <c r="L34">
        <f t="shared" si="6"/>
        <v>-1.5527950310559004</v>
      </c>
      <c r="M34">
        <f t="shared" si="7"/>
        <v>-1.1180124223602466</v>
      </c>
      <c r="N34">
        <f t="shared" si="8"/>
        <v>2.1739130434782612</v>
      </c>
      <c r="O34">
        <f t="shared" si="9"/>
        <v>-1.9254658385093171</v>
      </c>
      <c r="P34">
        <f t="shared" si="10"/>
        <v>3.7267080745341614</v>
      </c>
    </row>
    <row r="35" spans="2:16" x14ac:dyDescent="0.15">
      <c r="B35" s="9">
        <v>70</v>
      </c>
      <c r="G35">
        <f t="shared" si="1"/>
        <v>-1.960784313725487</v>
      </c>
      <c r="H35">
        <f t="shared" si="2"/>
        <v>4.263927793339561</v>
      </c>
      <c r="I35">
        <f t="shared" si="3"/>
        <v>4.2016806722689113</v>
      </c>
      <c r="J35">
        <f t="shared" si="4"/>
        <v>4.0771864301276075</v>
      </c>
      <c r="K35">
        <f t="shared" si="5"/>
        <v>1.4005602240896391</v>
      </c>
      <c r="L35">
        <f t="shared" si="6"/>
        <v>1.0270774976657331</v>
      </c>
      <c r="M35">
        <f t="shared" si="7"/>
        <v>3.7037037037037077</v>
      </c>
      <c r="N35">
        <f t="shared" si="8"/>
        <v>6.8160597572362311</v>
      </c>
      <c r="O35">
        <f t="shared" si="9"/>
        <v>0.21786492374728031</v>
      </c>
      <c r="P35">
        <f t="shared" si="10"/>
        <v>-4.3884220354808567</v>
      </c>
    </row>
    <row r="36" spans="2:16" x14ac:dyDescent="0.15">
      <c r="B36" s="12">
        <v>61</v>
      </c>
      <c r="G36">
        <f t="shared" si="1"/>
        <v>6.7086614173228369</v>
      </c>
      <c r="H36">
        <f t="shared" si="2"/>
        <v>18.173228346456689</v>
      </c>
      <c r="I36">
        <f t="shared" si="3"/>
        <v>37.070866141732282</v>
      </c>
      <c r="J36">
        <f t="shared" si="4"/>
        <v>21.826771653543307</v>
      </c>
      <c r="K36">
        <f t="shared" si="5"/>
        <v>6.7086614173228369</v>
      </c>
      <c r="L36">
        <f t="shared" si="6"/>
        <v>11.433070866141733</v>
      </c>
      <c r="M36">
        <f t="shared" si="7"/>
        <v>18.803149606299215</v>
      </c>
      <c r="N36">
        <f t="shared" si="8"/>
        <v>8.5984251968503962</v>
      </c>
      <c r="O36">
        <f t="shared" si="9"/>
        <v>0.72440944881889902</v>
      </c>
      <c r="P36">
        <f t="shared" si="10"/>
        <v>-0.2204724409448828</v>
      </c>
    </row>
    <row r="37" spans="2:16" x14ac:dyDescent="0.15">
      <c r="B37" s="9">
        <v>69</v>
      </c>
      <c r="G37">
        <f t="shared" si="1"/>
        <v>-0.45045045045045229</v>
      </c>
      <c r="H37">
        <f t="shared" si="2"/>
        <v>0.64350064350064129</v>
      </c>
      <c r="I37">
        <f t="shared" si="3"/>
        <v>-4.3758043758043774</v>
      </c>
      <c r="J37">
        <f t="shared" si="4"/>
        <v>-0.83655083655083584</v>
      </c>
      <c r="K37">
        <f t="shared" si="5"/>
        <v>0.64350064350064129</v>
      </c>
      <c r="L37">
        <f t="shared" si="6"/>
        <v>1.2870012870012881</v>
      </c>
      <c r="M37">
        <f t="shared" si="7"/>
        <v>-1.6087516087516087</v>
      </c>
      <c r="N37">
        <f t="shared" si="8"/>
        <v>-2.7670527670527654</v>
      </c>
      <c r="O37">
        <f t="shared" si="9"/>
        <v>-5.5984555984556001</v>
      </c>
      <c r="P37">
        <f t="shared" si="10"/>
        <v>-4.954954954954955</v>
      </c>
    </row>
    <row r="38" spans="2:16" x14ac:dyDescent="0.15">
      <c r="B38" s="12">
        <v>68</v>
      </c>
      <c r="G38">
        <f t="shared" si="1"/>
        <v>5.0620821394460354</v>
      </c>
      <c r="H38">
        <f t="shared" si="2"/>
        <v>17.478510028653297</v>
      </c>
      <c r="I38">
        <f t="shared" si="3"/>
        <v>29.767589939509715</v>
      </c>
      <c r="J38">
        <f t="shared" si="4"/>
        <v>26.138172556510668</v>
      </c>
      <c r="K38">
        <f t="shared" si="5"/>
        <v>22.890799108564149</v>
      </c>
      <c r="L38">
        <f t="shared" si="6"/>
        <v>24.992040751353077</v>
      </c>
      <c r="M38">
        <f t="shared" si="7"/>
        <v>7.6090417064629117</v>
      </c>
      <c r="N38">
        <f t="shared" si="8"/>
        <v>19.00668576886342</v>
      </c>
      <c r="O38">
        <f t="shared" si="9"/>
        <v>6.6539318688315818</v>
      </c>
      <c r="P38">
        <f t="shared" si="10"/>
        <v>-2.0694046482012078</v>
      </c>
    </row>
    <row r="39" spans="2:16" x14ac:dyDescent="0.15">
      <c r="B39" s="9">
        <v>62</v>
      </c>
      <c r="G39">
        <f t="shared" si="1"/>
        <v>-0.31847133757961671</v>
      </c>
      <c r="H39">
        <f t="shared" si="2"/>
        <v>-4.2675159235668785</v>
      </c>
      <c r="I39">
        <f t="shared" si="3"/>
        <v>-2.6751592356687897</v>
      </c>
      <c r="J39">
        <f t="shared" si="4"/>
        <v>0.76433121019108352</v>
      </c>
      <c r="K39">
        <f t="shared" si="5"/>
        <v>3.3121019108280287</v>
      </c>
      <c r="L39">
        <f t="shared" si="6"/>
        <v>0.63694267515923908</v>
      </c>
      <c r="M39">
        <f t="shared" si="7"/>
        <v>-1.0828025477707002</v>
      </c>
      <c r="N39">
        <f t="shared" si="8"/>
        <v>2.6114649681528674</v>
      </c>
      <c r="O39">
        <f t="shared" si="9"/>
        <v>-1.8471337579617837</v>
      </c>
      <c r="P39">
        <f t="shared" si="10"/>
        <v>-2.7388535031847119</v>
      </c>
    </row>
    <row r="40" spans="2:16" x14ac:dyDescent="0.15">
      <c r="B40" s="12">
        <v>65</v>
      </c>
      <c r="G40">
        <f t="shared" si="1"/>
        <v>7.5015893197711421</v>
      </c>
      <c r="H40">
        <f t="shared" si="2"/>
        <v>14.812460267005722</v>
      </c>
      <c r="I40">
        <f t="shared" si="3"/>
        <v>14.303877940241577</v>
      </c>
      <c r="J40">
        <f t="shared" si="4"/>
        <v>26.891290527654167</v>
      </c>
      <c r="K40">
        <f t="shared" si="5"/>
        <v>8.0101716465352872</v>
      </c>
      <c r="L40">
        <f t="shared" si="6"/>
        <v>12.333121424030518</v>
      </c>
      <c r="M40">
        <f t="shared" si="7"/>
        <v>15.003178639542277</v>
      </c>
      <c r="N40">
        <f t="shared" si="8"/>
        <v>16.592498410680232</v>
      </c>
      <c r="O40">
        <f t="shared" si="9"/>
        <v>8.5823267641449483</v>
      </c>
      <c r="P40">
        <f t="shared" si="10"/>
        <v>0.63572790845518456</v>
      </c>
    </row>
    <row r="41" spans="2:16" x14ac:dyDescent="0.15">
      <c r="B41" s="12">
        <v>64</v>
      </c>
      <c r="G41">
        <f t="shared" si="1"/>
        <v>18.244514106583072</v>
      </c>
      <c r="H41">
        <f t="shared" si="2"/>
        <v>17.178683385579941</v>
      </c>
      <c r="I41">
        <f t="shared" si="3"/>
        <v>28.652037617554853</v>
      </c>
      <c r="J41">
        <f t="shared" si="4"/>
        <v>19.43573667711599</v>
      </c>
      <c r="K41">
        <f t="shared" si="5"/>
        <v>14.294670846394986</v>
      </c>
      <c r="L41">
        <f t="shared" si="6"/>
        <v>13.981191222570535</v>
      </c>
      <c r="M41">
        <f t="shared" si="7"/>
        <v>6.2068965517241388</v>
      </c>
      <c r="N41">
        <f t="shared" si="8"/>
        <v>7.7115987460815081</v>
      </c>
      <c r="O41">
        <f t="shared" si="9"/>
        <v>3.5736677115987479</v>
      </c>
      <c r="P41">
        <f t="shared" si="10"/>
        <v>0.37617554858934482</v>
      </c>
    </row>
    <row r="42" spans="2:16" x14ac:dyDescent="0.15">
      <c r="B42" s="9">
        <v>67</v>
      </c>
      <c r="G42">
        <f t="shared" si="1"/>
        <v>3.1071655041217459</v>
      </c>
      <c r="H42">
        <f t="shared" si="2"/>
        <v>-1.458465440710212</v>
      </c>
      <c r="I42">
        <f t="shared" si="3"/>
        <v>0.50729232720354589</v>
      </c>
      <c r="J42">
        <f t="shared" si="4"/>
        <v>-0.76093849080532727</v>
      </c>
      <c r="K42">
        <f t="shared" si="5"/>
        <v>-3.3608116677235276</v>
      </c>
      <c r="L42">
        <f t="shared" si="6"/>
        <v>-2.0291693088142058</v>
      </c>
      <c r="M42">
        <f t="shared" si="7"/>
        <v>4.0583386176284062</v>
      </c>
      <c r="N42">
        <f t="shared" si="8"/>
        <v>-1.6487000634115425</v>
      </c>
      <c r="O42">
        <f t="shared" si="9"/>
        <v>0.12682308180088506</v>
      </c>
      <c r="P42">
        <f t="shared" si="10"/>
        <v>0.69752694990487907</v>
      </c>
    </row>
    <row r="43" spans="2:16" x14ac:dyDescent="0.15">
      <c r="B43" s="9">
        <v>63</v>
      </c>
      <c r="G43">
        <f t="shared" si="1"/>
        <v>-1.322418136020151</v>
      </c>
      <c r="H43">
        <f t="shared" si="2"/>
        <v>0</v>
      </c>
      <c r="I43">
        <f t="shared" si="3"/>
        <v>0.2518891687657433</v>
      </c>
      <c r="J43">
        <f t="shared" si="4"/>
        <v>1.3853904282115854</v>
      </c>
      <c r="K43">
        <f t="shared" si="5"/>
        <v>1.1964735516372764</v>
      </c>
      <c r="L43">
        <f t="shared" si="6"/>
        <v>-0.56675062972292112</v>
      </c>
      <c r="M43">
        <f t="shared" si="7"/>
        <v>5.1637279596977352</v>
      </c>
      <c r="N43">
        <f t="shared" si="8"/>
        <v>3.9042821158690186</v>
      </c>
      <c r="O43">
        <f t="shared" si="9"/>
        <v>-0.8816120906801016</v>
      </c>
      <c r="P43">
        <f t="shared" si="10"/>
        <v>-1.0705289672544078</v>
      </c>
    </row>
    <row r="44" spans="2:16" x14ac:dyDescent="0.15">
      <c r="B44" s="12">
        <v>66</v>
      </c>
      <c r="G44">
        <f t="shared" si="1"/>
        <v>16.780185758513934</v>
      </c>
      <c r="H44">
        <f t="shared" si="2"/>
        <v>37.894736842105267</v>
      </c>
      <c r="I44">
        <f t="shared" si="3"/>
        <v>47.120743034055742</v>
      </c>
      <c r="J44">
        <f t="shared" si="4"/>
        <v>34.613003095975237</v>
      </c>
      <c r="K44">
        <f t="shared" si="5"/>
        <v>26.43962848297214</v>
      </c>
      <c r="L44">
        <f t="shared" si="6"/>
        <v>32.074303405572756</v>
      </c>
      <c r="M44">
        <f t="shared" si="7"/>
        <v>13.684210526315791</v>
      </c>
      <c r="N44">
        <f t="shared" si="8"/>
        <v>16.65634674922601</v>
      </c>
      <c r="O44">
        <f t="shared" si="9"/>
        <v>8.173374613003098</v>
      </c>
      <c r="P44">
        <f t="shared" si="10"/>
        <v>1.7337461300309616</v>
      </c>
    </row>
    <row r="45" spans="2:16" x14ac:dyDescent="0.15">
      <c r="B45" s="9">
        <v>73</v>
      </c>
      <c r="G45">
        <f t="shared" si="1"/>
        <v>2.0371479928100649</v>
      </c>
      <c r="H45">
        <f t="shared" si="2"/>
        <v>0</v>
      </c>
      <c r="I45">
        <f t="shared" si="3"/>
        <v>0.29958058717794978</v>
      </c>
      <c r="J45">
        <f t="shared" si="4"/>
        <v>1.9772318753744762</v>
      </c>
      <c r="K45">
        <f t="shared" si="5"/>
        <v>4.6734571599760324</v>
      </c>
      <c r="L45">
        <f t="shared" si="6"/>
        <v>4.6135410425404428</v>
      </c>
      <c r="M45">
        <f t="shared" si="7"/>
        <v>5.8717795086878359</v>
      </c>
      <c r="N45">
        <f t="shared" si="8"/>
        <v>1.4379868184541627</v>
      </c>
      <c r="O45">
        <f t="shared" si="9"/>
        <v>-1.078490113840624</v>
      </c>
      <c r="P45">
        <f t="shared" si="10"/>
        <v>3.5350509286998193</v>
      </c>
    </row>
    <row r="46" spans="2:16" x14ac:dyDescent="0.15">
      <c r="B46" s="12">
        <v>75</v>
      </c>
      <c r="G46">
        <f t="shared" si="1"/>
        <v>1.142857142857141</v>
      </c>
      <c r="H46">
        <f t="shared" si="2"/>
        <v>20.317460317460316</v>
      </c>
      <c r="I46">
        <f t="shared" si="3"/>
        <v>34.920634920634917</v>
      </c>
      <c r="J46">
        <f t="shared" si="4"/>
        <v>19.61904761904762</v>
      </c>
      <c r="K46">
        <f t="shared" si="5"/>
        <v>29.968253968253972</v>
      </c>
      <c r="L46">
        <f t="shared" si="6"/>
        <v>31.301587301587304</v>
      </c>
      <c r="M46">
        <f t="shared" si="7"/>
        <v>21.333333333333336</v>
      </c>
      <c r="N46">
        <f t="shared" si="8"/>
        <v>3.8730158730158752</v>
      </c>
      <c r="O46">
        <f t="shared" si="9"/>
        <v>7.0476190476190501</v>
      </c>
      <c r="P46">
        <f t="shared" si="10"/>
        <v>3.1746031746031744</v>
      </c>
    </row>
    <row r="47" spans="2:16" x14ac:dyDescent="0.15">
      <c r="B47" s="12">
        <v>72</v>
      </c>
      <c r="G47">
        <f t="shared" si="1"/>
        <v>10.843373493975909</v>
      </c>
      <c r="H47">
        <f t="shared" si="2"/>
        <v>26.252377932783766</v>
      </c>
      <c r="I47">
        <f t="shared" si="3"/>
        <v>25.047558655675335</v>
      </c>
      <c r="J47">
        <f t="shared" si="4"/>
        <v>21.750158528852257</v>
      </c>
      <c r="K47">
        <f t="shared" si="5"/>
        <v>26.12555485098288</v>
      </c>
      <c r="L47">
        <f t="shared" si="6"/>
        <v>20.925808497146487</v>
      </c>
      <c r="M47">
        <f t="shared" si="7"/>
        <v>21.05263157894737</v>
      </c>
      <c r="N47">
        <f t="shared" si="8"/>
        <v>7.4191502853519404</v>
      </c>
      <c r="O47">
        <f t="shared" si="9"/>
        <v>-2.0291693088142004</v>
      </c>
      <c r="P47">
        <f t="shared" si="10"/>
        <v>4.0583386176284115</v>
      </c>
    </row>
    <row r="48" spans="2:16" x14ac:dyDescent="0.15">
      <c r="B48" s="12">
        <v>76</v>
      </c>
      <c r="G48">
        <f t="shared" si="1"/>
        <v>1.4102564102564088</v>
      </c>
      <c r="H48">
        <f t="shared" si="2"/>
        <v>10.641025641025637</v>
      </c>
      <c r="I48">
        <f t="shared" si="3"/>
        <v>17.051282051282048</v>
      </c>
      <c r="J48">
        <f t="shared" si="4"/>
        <v>33.653846153846153</v>
      </c>
      <c r="K48">
        <f t="shared" si="5"/>
        <v>18.846153846153843</v>
      </c>
      <c r="L48">
        <f t="shared" si="6"/>
        <v>41.153846153846153</v>
      </c>
      <c r="M48">
        <f t="shared" si="7"/>
        <v>24.935897435897427</v>
      </c>
      <c r="N48">
        <f t="shared" si="8"/>
        <v>10.769230769230766</v>
      </c>
      <c r="O48">
        <f t="shared" si="9"/>
        <v>3.2051282051282057</v>
      </c>
      <c r="P48">
        <f t="shared" si="10"/>
        <v>2.6282051282051233</v>
      </c>
    </row>
    <row r="49" spans="2:16" x14ac:dyDescent="0.15">
      <c r="B49" s="9">
        <v>74</v>
      </c>
      <c r="G49">
        <f t="shared" si="1"/>
        <v>1.2642225031605574</v>
      </c>
      <c r="H49">
        <f t="shared" si="2"/>
        <v>-1.7067003792667481</v>
      </c>
      <c r="I49">
        <f t="shared" si="3"/>
        <v>-1.1378002528444988</v>
      </c>
      <c r="J49">
        <f t="shared" si="4"/>
        <v>-0.56890012642224941</v>
      </c>
      <c r="K49">
        <f t="shared" si="5"/>
        <v>-1.5802781289506924</v>
      </c>
      <c r="L49">
        <f t="shared" si="6"/>
        <v>0.56890012642224941</v>
      </c>
      <c r="M49">
        <f t="shared" si="7"/>
        <v>-3.2869785082174432</v>
      </c>
      <c r="N49">
        <f t="shared" si="8"/>
        <v>-2.0227560050568889</v>
      </c>
      <c r="O49">
        <f t="shared" si="9"/>
        <v>2.5916561314791413</v>
      </c>
      <c r="P49">
        <f t="shared" si="10"/>
        <v>0</v>
      </c>
    </row>
  </sheetData>
  <mergeCells count="8">
    <mergeCell ref="A21:A25"/>
    <mergeCell ref="C21:C25"/>
    <mergeCell ref="D3:E3"/>
    <mergeCell ref="A4:A9"/>
    <mergeCell ref="C4:C9"/>
    <mergeCell ref="A10:A20"/>
    <mergeCell ref="C10:C14"/>
    <mergeCell ref="C15:C20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C34" sqref="C34"/>
    </sheetView>
  </sheetViews>
  <sheetFormatPr defaultRowHeight="13.5" x14ac:dyDescent="0.15"/>
  <cols>
    <col min="1" max="1" width="12.875" customWidth="1"/>
    <col min="2" max="2" width="12.75" customWidth="1"/>
    <col min="3" max="3" width="12.75" style="9" customWidth="1"/>
  </cols>
  <sheetData>
    <row r="1" spans="1:16" x14ac:dyDescent="0.15">
      <c r="A1" t="s">
        <v>400</v>
      </c>
      <c r="E1" t="s">
        <v>401</v>
      </c>
      <c r="H1" t="s">
        <v>402</v>
      </c>
    </row>
    <row r="2" spans="1:16" x14ac:dyDescent="0.15">
      <c r="A2" s="9"/>
    </row>
    <row r="3" spans="1:16" x14ac:dyDescent="0.15">
      <c r="A3" s="9" t="s">
        <v>403</v>
      </c>
      <c r="B3" t="s">
        <v>404</v>
      </c>
      <c r="C3" s="9" t="s">
        <v>405</v>
      </c>
      <c r="D3" s="151" t="s">
        <v>406</v>
      </c>
      <c r="E3" s="151"/>
      <c r="F3" t="s">
        <v>407</v>
      </c>
      <c r="G3">
        <v>15</v>
      </c>
      <c r="H3">
        <v>30</v>
      </c>
      <c r="I3">
        <v>60</v>
      </c>
      <c r="J3">
        <v>90</v>
      </c>
      <c r="K3">
        <v>120</v>
      </c>
      <c r="L3">
        <v>180</v>
      </c>
      <c r="M3">
        <v>240</v>
      </c>
    </row>
    <row r="4" spans="1:16" ht="13.5" customHeight="1" x14ac:dyDescent="0.15">
      <c r="A4" s="152">
        <v>20171205</v>
      </c>
      <c r="B4" s="9">
        <v>58</v>
      </c>
      <c r="C4" s="152" t="s">
        <v>408</v>
      </c>
      <c r="D4" s="9">
        <v>25.8</v>
      </c>
      <c r="E4" s="9">
        <v>14.9</v>
      </c>
      <c r="F4">
        <f t="shared" ref="F4:F20" si="0">AVERAGE(D4:E4)</f>
        <v>20.350000000000001</v>
      </c>
      <c r="G4" s="9">
        <v>16.8</v>
      </c>
      <c r="H4" s="9">
        <v>20.5</v>
      </c>
      <c r="I4" s="9">
        <v>21.5</v>
      </c>
      <c r="J4" s="9">
        <v>24.9</v>
      </c>
      <c r="K4" s="9">
        <v>17</v>
      </c>
      <c r="L4" s="9">
        <v>17.899999999999999</v>
      </c>
      <c r="M4" s="9">
        <v>21.4</v>
      </c>
      <c r="N4" s="9"/>
      <c r="O4" s="9"/>
      <c r="P4" s="9"/>
    </row>
    <row r="5" spans="1:16" x14ac:dyDescent="0.15">
      <c r="A5" s="152"/>
      <c r="B5" s="12">
        <v>57</v>
      </c>
      <c r="C5" s="152"/>
      <c r="D5">
        <v>13.1</v>
      </c>
      <c r="E5">
        <v>11.6</v>
      </c>
      <c r="F5">
        <f t="shared" si="0"/>
        <v>12.35</v>
      </c>
      <c r="G5">
        <v>24.8</v>
      </c>
      <c r="H5">
        <v>45</v>
      </c>
      <c r="I5">
        <v>45</v>
      </c>
      <c r="J5">
        <v>40.200000000000003</v>
      </c>
      <c r="K5" s="9">
        <v>45</v>
      </c>
      <c r="L5">
        <v>28.6</v>
      </c>
      <c r="M5">
        <v>11.7</v>
      </c>
    </row>
    <row r="6" spans="1:16" x14ac:dyDescent="0.15">
      <c r="A6" s="152"/>
      <c r="B6" s="12">
        <v>59</v>
      </c>
      <c r="C6" s="152"/>
      <c r="D6">
        <v>13.1</v>
      </c>
      <c r="E6">
        <v>19.5</v>
      </c>
      <c r="F6">
        <f t="shared" si="0"/>
        <v>16.3</v>
      </c>
      <c r="G6">
        <v>18.2</v>
      </c>
      <c r="H6">
        <v>32.1</v>
      </c>
      <c r="I6">
        <v>45</v>
      </c>
      <c r="J6">
        <v>45</v>
      </c>
      <c r="K6">
        <v>45</v>
      </c>
      <c r="L6">
        <v>27.2</v>
      </c>
      <c r="M6">
        <v>23.8</v>
      </c>
    </row>
    <row r="7" spans="1:16" x14ac:dyDescent="0.15">
      <c r="A7" s="152"/>
      <c r="B7" s="9">
        <v>60</v>
      </c>
      <c r="C7" s="152"/>
      <c r="D7">
        <v>15.5</v>
      </c>
      <c r="E7">
        <v>16.899999999999999</v>
      </c>
      <c r="F7">
        <f t="shared" si="0"/>
        <v>16.2</v>
      </c>
      <c r="G7">
        <v>19.7</v>
      </c>
      <c r="H7">
        <v>22</v>
      </c>
      <c r="I7">
        <v>14.8</v>
      </c>
      <c r="J7">
        <v>22.3</v>
      </c>
      <c r="K7">
        <v>26.8</v>
      </c>
      <c r="L7">
        <v>21.9</v>
      </c>
      <c r="M7">
        <v>21.2</v>
      </c>
    </row>
    <row r="8" spans="1:16" x14ac:dyDescent="0.15">
      <c r="A8" s="152"/>
      <c r="B8" s="9">
        <v>55</v>
      </c>
      <c r="C8" s="152"/>
      <c r="D8">
        <v>22.2</v>
      </c>
      <c r="E8">
        <v>13.5</v>
      </c>
      <c r="F8">
        <f t="shared" si="0"/>
        <v>17.850000000000001</v>
      </c>
      <c r="G8">
        <v>16.2</v>
      </c>
      <c r="H8">
        <v>20.399999999999999</v>
      </c>
      <c r="I8">
        <v>15.7</v>
      </c>
      <c r="J8">
        <v>14.9</v>
      </c>
      <c r="K8">
        <v>18</v>
      </c>
      <c r="L8">
        <v>15.3</v>
      </c>
      <c r="M8">
        <v>17.100000000000001</v>
      </c>
    </row>
    <row r="9" spans="1:16" x14ac:dyDescent="0.15">
      <c r="A9" s="152"/>
      <c r="B9" s="9">
        <v>56</v>
      </c>
      <c r="C9" s="152"/>
      <c r="D9">
        <v>20.3</v>
      </c>
      <c r="E9">
        <v>24.2</v>
      </c>
      <c r="F9">
        <f t="shared" si="0"/>
        <v>22.25</v>
      </c>
      <c r="G9">
        <v>22.9</v>
      </c>
      <c r="H9">
        <v>17.7</v>
      </c>
      <c r="I9">
        <v>20.5</v>
      </c>
      <c r="J9">
        <v>20</v>
      </c>
      <c r="K9">
        <v>16.7</v>
      </c>
      <c r="L9">
        <v>18.8</v>
      </c>
      <c r="M9">
        <v>17.600000000000001</v>
      </c>
    </row>
    <row r="10" spans="1:16" x14ac:dyDescent="0.15">
      <c r="A10" s="150">
        <v>20171206</v>
      </c>
      <c r="B10" s="9">
        <v>62</v>
      </c>
      <c r="C10" s="150" t="s">
        <v>409</v>
      </c>
      <c r="D10">
        <v>27.4</v>
      </c>
      <c r="E10">
        <v>10.8</v>
      </c>
      <c r="F10">
        <f t="shared" si="0"/>
        <v>19.100000000000001</v>
      </c>
      <c r="G10">
        <v>17.100000000000001</v>
      </c>
      <c r="H10">
        <v>21.7</v>
      </c>
      <c r="I10">
        <v>23.9</v>
      </c>
      <c r="J10">
        <v>17</v>
      </c>
      <c r="K10">
        <v>17</v>
      </c>
      <c r="L10">
        <v>20.100000000000001</v>
      </c>
      <c r="M10">
        <v>13.5</v>
      </c>
    </row>
    <row r="11" spans="1:16" x14ac:dyDescent="0.15">
      <c r="A11" s="150"/>
      <c r="B11" s="9">
        <v>63</v>
      </c>
      <c r="C11" s="150"/>
      <c r="D11">
        <v>23.2</v>
      </c>
      <c r="E11">
        <v>18.8</v>
      </c>
      <c r="F11">
        <f t="shared" si="0"/>
        <v>21</v>
      </c>
      <c r="G11">
        <v>14.6</v>
      </c>
      <c r="H11">
        <v>14.4</v>
      </c>
      <c r="I11">
        <v>22.5</v>
      </c>
      <c r="J11">
        <v>17.399999999999999</v>
      </c>
      <c r="K11">
        <v>18.100000000000001</v>
      </c>
      <c r="L11">
        <v>23.5</v>
      </c>
      <c r="M11">
        <v>18.899999999999999</v>
      </c>
    </row>
    <row r="12" spans="1:16" x14ac:dyDescent="0.15">
      <c r="A12" s="150"/>
      <c r="B12" s="141">
        <v>64</v>
      </c>
      <c r="C12" s="150"/>
      <c r="D12">
        <v>21.7</v>
      </c>
      <c r="E12">
        <v>20.7</v>
      </c>
      <c r="F12">
        <f t="shared" si="0"/>
        <v>21.2</v>
      </c>
      <c r="G12">
        <v>18.7</v>
      </c>
      <c r="H12">
        <v>21.2</v>
      </c>
      <c r="I12">
        <v>24</v>
      </c>
      <c r="J12">
        <v>15.8</v>
      </c>
      <c r="K12">
        <v>16.7</v>
      </c>
      <c r="L12">
        <v>18.399999999999999</v>
      </c>
      <c r="M12">
        <v>22.1</v>
      </c>
    </row>
    <row r="13" spans="1:16" x14ac:dyDescent="0.15">
      <c r="A13" s="150"/>
      <c r="B13" s="141">
        <v>66</v>
      </c>
      <c r="C13" s="150"/>
      <c r="D13">
        <v>16.600000000000001</v>
      </c>
      <c r="E13">
        <v>14.9</v>
      </c>
      <c r="F13">
        <f t="shared" si="0"/>
        <v>15.75</v>
      </c>
      <c r="G13">
        <v>18.600000000000001</v>
      </c>
      <c r="H13">
        <v>14.5</v>
      </c>
      <c r="I13">
        <v>23.6</v>
      </c>
      <c r="J13">
        <v>17</v>
      </c>
      <c r="K13">
        <v>18.5</v>
      </c>
      <c r="L13">
        <v>14</v>
      </c>
      <c r="M13">
        <v>24.1</v>
      </c>
    </row>
    <row r="14" spans="1:16" x14ac:dyDescent="0.15">
      <c r="A14" s="150"/>
      <c r="B14" s="9">
        <v>67</v>
      </c>
      <c r="C14" s="150"/>
      <c r="D14">
        <v>19.899999999999999</v>
      </c>
      <c r="E14">
        <v>16.100000000000001</v>
      </c>
      <c r="F14">
        <f t="shared" si="0"/>
        <v>18</v>
      </c>
      <c r="G14">
        <v>12.5</v>
      </c>
      <c r="H14">
        <v>10.74</v>
      </c>
      <c r="I14">
        <v>13</v>
      </c>
      <c r="J14">
        <v>18.399999999999999</v>
      </c>
      <c r="K14">
        <v>15.9</v>
      </c>
      <c r="L14">
        <v>16.399999999999999</v>
      </c>
      <c r="M14">
        <v>11.2</v>
      </c>
    </row>
    <row r="15" spans="1:16" x14ac:dyDescent="0.15">
      <c r="A15" s="150"/>
      <c r="B15" s="12">
        <v>65</v>
      </c>
      <c r="C15" s="150"/>
      <c r="D15">
        <v>18.8</v>
      </c>
      <c r="E15">
        <v>16.600000000000001</v>
      </c>
      <c r="F15">
        <f t="shared" si="0"/>
        <v>17.700000000000003</v>
      </c>
      <c r="G15">
        <v>15.4</v>
      </c>
      <c r="H15">
        <v>18.7</v>
      </c>
      <c r="I15">
        <v>30</v>
      </c>
      <c r="J15">
        <v>32.6</v>
      </c>
      <c r="K15">
        <v>28.9</v>
      </c>
      <c r="L15">
        <v>34.4</v>
      </c>
      <c r="M15">
        <v>23.7</v>
      </c>
    </row>
    <row r="16" spans="1:16" x14ac:dyDescent="0.15">
      <c r="A16" s="149">
        <v>20171208</v>
      </c>
      <c r="B16" s="9">
        <v>73</v>
      </c>
      <c r="C16" s="150" t="s">
        <v>410</v>
      </c>
      <c r="D16">
        <v>11.7</v>
      </c>
      <c r="E16">
        <v>25.1</v>
      </c>
      <c r="F16">
        <f t="shared" si="0"/>
        <v>18.399999999999999</v>
      </c>
      <c r="G16">
        <v>21.5</v>
      </c>
      <c r="H16">
        <v>24</v>
      </c>
      <c r="I16">
        <v>13.7</v>
      </c>
      <c r="J16">
        <v>9.8000000000000007</v>
      </c>
      <c r="K16">
        <v>24.1</v>
      </c>
      <c r="L16">
        <v>22.4</v>
      </c>
      <c r="M16">
        <v>18.399999999999999</v>
      </c>
    </row>
    <row r="17" spans="1:13" x14ac:dyDescent="0.15">
      <c r="A17" s="149"/>
      <c r="B17" s="12">
        <v>75</v>
      </c>
      <c r="C17" s="150"/>
      <c r="D17">
        <v>24.2</v>
      </c>
      <c r="E17">
        <v>17</v>
      </c>
      <c r="F17">
        <f t="shared" si="0"/>
        <v>20.6</v>
      </c>
      <c r="G17">
        <v>25.6</v>
      </c>
      <c r="H17">
        <v>32.700000000000003</v>
      </c>
      <c r="I17">
        <v>45</v>
      </c>
      <c r="J17">
        <v>45</v>
      </c>
      <c r="K17">
        <v>45</v>
      </c>
      <c r="L17">
        <v>37.700000000000003</v>
      </c>
      <c r="M17">
        <v>29.3</v>
      </c>
    </row>
    <row r="18" spans="1:13" x14ac:dyDescent="0.15">
      <c r="A18" s="149"/>
      <c r="B18" s="12">
        <v>72</v>
      </c>
      <c r="C18" s="150"/>
      <c r="D18">
        <v>24.1</v>
      </c>
      <c r="E18">
        <v>20.3</v>
      </c>
      <c r="F18">
        <f t="shared" si="0"/>
        <v>22.200000000000003</v>
      </c>
      <c r="G18">
        <v>26.9</v>
      </c>
      <c r="H18">
        <v>18.7</v>
      </c>
      <c r="I18">
        <v>44.4</v>
      </c>
      <c r="J18">
        <v>45</v>
      </c>
      <c r="K18">
        <v>38.5</v>
      </c>
      <c r="L18">
        <v>45</v>
      </c>
      <c r="M18">
        <v>16.399999999999999</v>
      </c>
    </row>
    <row r="19" spans="1:13" x14ac:dyDescent="0.15">
      <c r="A19" s="149"/>
      <c r="B19" s="12">
        <v>76</v>
      </c>
      <c r="C19" s="150"/>
      <c r="D19">
        <v>11.8</v>
      </c>
      <c r="E19">
        <v>15.6</v>
      </c>
      <c r="F19">
        <f t="shared" si="0"/>
        <v>13.7</v>
      </c>
      <c r="G19">
        <v>19.600000000000001</v>
      </c>
      <c r="H19">
        <v>26.1</v>
      </c>
      <c r="I19">
        <v>37</v>
      </c>
      <c r="J19">
        <v>24.9</v>
      </c>
      <c r="K19">
        <v>27.9</v>
      </c>
      <c r="L19">
        <v>21</v>
      </c>
      <c r="M19">
        <v>15.4</v>
      </c>
    </row>
    <row r="20" spans="1:13" x14ac:dyDescent="0.15">
      <c r="A20" s="149"/>
      <c r="B20" s="9">
        <v>74</v>
      </c>
      <c r="C20" s="150"/>
      <c r="D20">
        <v>17.8</v>
      </c>
      <c r="E20">
        <v>13.6</v>
      </c>
      <c r="F20">
        <f t="shared" si="0"/>
        <v>15.7</v>
      </c>
      <c r="G20">
        <v>13</v>
      </c>
      <c r="H20">
        <v>15.4</v>
      </c>
      <c r="I20">
        <v>18.8</v>
      </c>
      <c r="J20">
        <v>20.8</v>
      </c>
      <c r="K20">
        <v>10.3</v>
      </c>
      <c r="L20">
        <v>9.6</v>
      </c>
      <c r="M20">
        <v>9.6</v>
      </c>
    </row>
    <row r="21" spans="1:13" x14ac:dyDescent="0.15">
      <c r="A21" s="15" t="s">
        <v>411</v>
      </c>
      <c r="B21" s="9"/>
    </row>
    <row r="22" spans="1:13" x14ac:dyDescent="0.15">
      <c r="B22" s="9">
        <v>58</v>
      </c>
      <c r="G22">
        <f>(G4-F4)/(45-F4)*100</f>
        <v>-14.401622718052742</v>
      </c>
      <c r="H22">
        <f>(H4-F4)/(45-F4)*100</f>
        <v>0.60851926977687054</v>
      </c>
      <c r="I22">
        <f>(I4-F4)/(45-F4)*100</f>
        <v>4.6653144016227124</v>
      </c>
      <c r="J22">
        <f>(J4-F4)/(45-F4)*100</f>
        <v>18.45841784989857</v>
      </c>
      <c r="K22">
        <f>(K4-F4)/(45-F4)*100</f>
        <v>-13.590263691683576</v>
      </c>
      <c r="L22">
        <f>(L4-F4)/(45-F4)*100</f>
        <v>-9.9391480730223254</v>
      </c>
      <c r="M22">
        <f>(M4-F4)/(45-F4)*100</f>
        <v>4.2596348884381223</v>
      </c>
    </row>
    <row r="23" spans="1:13" x14ac:dyDescent="0.15">
      <c r="B23" s="12">
        <v>57</v>
      </c>
      <c r="G23">
        <f t="shared" ref="G23:G38" si="1">(G5-F5)/(45-F5)*100</f>
        <v>38.131699846860649</v>
      </c>
      <c r="H23">
        <f t="shared" ref="H23:H38" si="2">(H5-F5)/(45-F5)*100</f>
        <v>100</v>
      </c>
      <c r="I23">
        <f t="shared" ref="I23:I38" si="3">(I5-F5)/(45-F5)*100</f>
        <v>100</v>
      </c>
      <c r="J23">
        <f t="shared" ref="J23:J38" si="4">(J5-F5)/(45-F5)*100</f>
        <v>85.298621745788665</v>
      </c>
      <c r="K23">
        <f t="shared" ref="K23:K38" si="5">(K5-F5)/(45-F5)*100</f>
        <v>100</v>
      </c>
      <c r="L23">
        <f t="shared" ref="L23:L38" si="6">(L5-F5)/(45-F5)*100</f>
        <v>49.770290964777949</v>
      </c>
      <c r="M23">
        <f t="shared" ref="M23:M38" si="7">(M5-F5)/(45-F5)*100</f>
        <v>-1.9908116385911192</v>
      </c>
    </row>
    <row r="24" spans="1:13" x14ac:dyDescent="0.15">
      <c r="B24" s="12">
        <v>59</v>
      </c>
      <c r="G24">
        <f t="shared" si="1"/>
        <v>6.6202090592334448</v>
      </c>
      <c r="H24">
        <f t="shared" si="2"/>
        <v>55.052264808362374</v>
      </c>
      <c r="I24">
        <f t="shared" si="3"/>
        <v>100</v>
      </c>
      <c r="J24">
        <f>(J6-F6)/(45-F6)*100</f>
        <v>100</v>
      </c>
      <c r="K24">
        <f t="shared" si="5"/>
        <v>100</v>
      </c>
      <c r="L24">
        <f t="shared" si="6"/>
        <v>37.979094076655045</v>
      </c>
      <c r="M24">
        <f t="shared" si="7"/>
        <v>26.132404181184672</v>
      </c>
    </row>
    <row r="25" spans="1:13" x14ac:dyDescent="0.15">
      <c r="B25" s="9">
        <v>60</v>
      </c>
      <c r="G25">
        <f t="shared" si="1"/>
        <v>12.152777777777777</v>
      </c>
      <c r="H25">
        <f t="shared" si="2"/>
        <v>20.138888888888889</v>
      </c>
      <c r="I25">
        <f t="shared" si="3"/>
        <v>-4.8611111111111063</v>
      </c>
      <c r="J25">
        <f t="shared" si="4"/>
        <v>21.180555555555561</v>
      </c>
      <c r="K25">
        <f t="shared" si="5"/>
        <v>36.805555555555557</v>
      </c>
      <c r="L25">
        <f t="shared" si="6"/>
        <v>19.791666666666664</v>
      </c>
      <c r="M25">
        <f t="shared" si="7"/>
        <v>17.361111111111111</v>
      </c>
    </row>
    <row r="26" spans="1:13" x14ac:dyDescent="0.15">
      <c r="B26" s="9">
        <v>55</v>
      </c>
      <c r="G26">
        <f t="shared" si="1"/>
        <v>-6.0773480662983506</v>
      </c>
      <c r="H26">
        <f t="shared" si="2"/>
        <v>9.3922651933701555</v>
      </c>
      <c r="I26">
        <f t="shared" si="3"/>
        <v>-7.9189686924493641</v>
      </c>
      <c r="J26">
        <f t="shared" si="4"/>
        <v>-10.86556169429098</v>
      </c>
      <c r="K26">
        <f t="shared" si="5"/>
        <v>0.55248618784529868</v>
      </c>
      <c r="L26">
        <f t="shared" si="6"/>
        <v>-9.3922651933701697</v>
      </c>
      <c r="M26">
        <f t="shared" si="7"/>
        <v>-2.7624309392265194</v>
      </c>
    </row>
    <row r="27" spans="1:13" x14ac:dyDescent="0.15">
      <c r="B27" s="9">
        <v>56</v>
      </c>
      <c r="G27">
        <f t="shared" si="1"/>
        <v>2.857142857142851</v>
      </c>
      <c r="H27">
        <f t="shared" si="2"/>
        <v>-20.000000000000004</v>
      </c>
      <c r="I27">
        <f t="shared" si="3"/>
        <v>-7.6923076923076925</v>
      </c>
      <c r="J27">
        <f t="shared" si="4"/>
        <v>-9.8901098901098905</v>
      </c>
      <c r="K27">
        <f t="shared" si="5"/>
        <v>-24.395604395604398</v>
      </c>
      <c r="L27">
        <f t="shared" si="6"/>
        <v>-15.164835164835161</v>
      </c>
      <c r="M27">
        <f t="shared" si="7"/>
        <v>-20.439560439560434</v>
      </c>
    </row>
    <row r="28" spans="1:13" x14ac:dyDescent="0.15">
      <c r="B28" s="9">
        <v>62</v>
      </c>
      <c r="G28">
        <f t="shared" si="1"/>
        <v>-7.7220077220077217</v>
      </c>
      <c r="H28">
        <f t="shared" si="2"/>
        <v>10.038610038610031</v>
      </c>
      <c r="I28">
        <f t="shared" si="3"/>
        <v>18.532818532818524</v>
      </c>
      <c r="J28">
        <f t="shared" si="4"/>
        <v>-8.1081081081081141</v>
      </c>
      <c r="K28">
        <f t="shared" si="5"/>
        <v>-8.1081081081081141</v>
      </c>
      <c r="L28">
        <f t="shared" si="6"/>
        <v>3.8610038610038608</v>
      </c>
      <c r="M28">
        <f t="shared" si="7"/>
        <v>-21.621621621621628</v>
      </c>
    </row>
    <row r="29" spans="1:13" x14ac:dyDescent="0.15">
      <c r="B29" s="9">
        <v>63</v>
      </c>
      <c r="G29">
        <f t="shared" si="1"/>
        <v>-26.666666666666668</v>
      </c>
      <c r="H29">
        <f t="shared" si="2"/>
        <v>-27.499999999999996</v>
      </c>
      <c r="I29">
        <f t="shared" si="3"/>
        <v>6.25</v>
      </c>
      <c r="J29">
        <f t="shared" si="4"/>
        <v>-15.000000000000005</v>
      </c>
      <c r="K29">
        <f t="shared" si="5"/>
        <v>-12.083333333333329</v>
      </c>
      <c r="L29">
        <f t="shared" si="6"/>
        <v>10.416666666666668</v>
      </c>
      <c r="M29">
        <f t="shared" si="7"/>
        <v>-8.7500000000000071</v>
      </c>
    </row>
    <row r="30" spans="1:13" x14ac:dyDescent="0.15">
      <c r="B30" s="141">
        <v>64</v>
      </c>
      <c r="C30" s="142"/>
      <c r="G30">
        <f t="shared" si="1"/>
        <v>-10.504201680672269</v>
      </c>
      <c r="H30">
        <f t="shared" si="2"/>
        <v>0</v>
      </c>
      <c r="I30">
        <f t="shared" si="3"/>
        <v>11.764705882352944</v>
      </c>
      <c r="J30">
        <f t="shared" si="4"/>
        <v>-22.689075630252095</v>
      </c>
      <c r="K30">
        <f t="shared" si="5"/>
        <v>-18.907563025210084</v>
      </c>
      <c r="L30">
        <f t="shared" si="6"/>
        <v>-11.764705882352944</v>
      </c>
      <c r="M30">
        <f t="shared" si="7"/>
        <v>3.7815126050420256</v>
      </c>
    </row>
    <row r="31" spans="1:13" x14ac:dyDescent="0.15">
      <c r="B31" s="141">
        <v>66</v>
      </c>
      <c r="C31" s="142"/>
      <c r="G31">
        <f t="shared" si="1"/>
        <v>9.7435897435897481</v>
      </c>
      <c r="H31">
        <f t="shared" si="2"/>
        <v>-4.2735042735042734</v>
      </c>
      <c r="I31">
        <f t="shared" si="3"/>
        <v>26.837606837606842</v>
      </c>
      <c r="J31">
        <f t="shared" si="4"/>
        <v>4.2735042735042734</v>
      </c>
      <c r="K31">
        <f t="shared" si="5"/>
        <v>9.4017094017094021</v>
      </c>
      <c r="L31">
        <f t="shared" si="6"/>
        <v>-5.982905982905983</v>
      </c>
      <c r="M31">
        <f t="shared" si="7"/>
        <v>28.547008547008552</v>
      </c>
    </row>
    <row r="32" spans="1:13" x14ac:dyDescent="0.15">
      <c r="B32" s="9">
        <v>67</v>
      </c>
      <c r="G32">
        <f t="shared" si="1"/>
        <v>-20.37037037037037</v>
      </c>
      <c r="H32">
        <f t="shared" si="2"/>
        <v>-26.888888888888889</v>
      </c>
      <c r="I32">
        <f t="shared" si="3"/>
        <v>-18.518518518518519</v>
      </c>
      <c r="J32">
        <f t="shared" si="4"/>
        <v>1.4814814814814761</v>
      </c>
      <c r="K32">
        <f t="shared" si="5"/>
        <v>-7.7777777777777768</v>
      </c>
      <c r="L32">
        <f t="shared" si="6"/>
        <v>-5.9259259259259309</v>
      </c>
      <c r="M32">
        <f t="shared" si="7"/>
        <v>-25.185185185185187</v>
      </c>
    </row>
    <row r="33" spans="2:13" x14ac:dyDescent="0.15">
      <c r="B33" s="12">
        <v>65</v>
      </c>
      <c r="G33">
        <f t="shared" si="1"/>
        <v>-8.4249084249084358</v>
      </c>
      <c r="H33">
        <f t="shared" si="2"/>
        <v>3.6630036630036509</v>
      </c>
      <c r="I33">
        <f t="shared" si="3"/>
        <v>45.054945054945051</v>
      </c>
      <c r="J33">
        <f t="shared" si="4"/>
        <v>54.578754578754584</v>
      </c>
      <c r="K33">
        <f t="shared" si="5"/>
        <v>41.025641025641015</v>
      </c>
      <c r="L33">
        <f t="shared" si="6"/>
        <v>61.172161172161168</v>
      </c>
      <c r="M33">
        <f t="shared" si="7"/>
        <v>21.978021978021967</v>
      </c>
    </row>
    <row r="34" spans="2:13" x14ac:dyDescent="0.15">
      <c r="B34" s="9">
        <v>73</v>
      </c>
      <c r="G34">
        <f t="shared" si="1"/>
        <v>11.654135338345869</v>
      </c>
      <c r="H34">
        <f t="shared" si="2"/>
        <v>21.052631578947373</v>
      </c>
      <c r="I34">
        <f t="shared" si="3"/>
        <v>-17.669172932330824</v>
      </c>
      <c r="J34">
        <f t="shared" si="4"/>
        <v>-32.330827067669162</v>
      </c>
      <c r="K34">
        <f t="shared" si="5"/>
        <v>21.428571428571438</v>
      </c>
      <c r="L34">
        <f t="shared" si="6"/>
        <v>15.037593984962406</v>
      </c>
      <c r="M34">
        <f t="shared" si="7"/>
        <v>0</v>
      </c>
    </row>
    <row r="35" spans="2:13" x14ac:dyDescent="0.15">
      <c r="B35" s="12">
        <v>75</v>
      </c>
      <c r="G35">
        <f t="shared" si="1"/>
        <v>20.491803278688526</v>
      </c>
      <c r="H35">
        <f t="shared" si="2"/>
        <v>49.590163934426243</v>
      </c>
      <c r="I35">
        <f t="shared" si="3"/>
        <v>100</v>
      </c>
      <c r="J35">
        <f t="shared" si="4"/>
        <v>100</v>
      </c>
      <c r="K35">
        <f t="shared" si="5"/>
        <v>100</v>
      </c>
      <c r="L35">
        <f t="shared" si="6"/>
        <v>70.081967213114766</v>
      </c>
      <c r="M35">
        <f t="shared" si="7"/>
        <v>35.655737704918032</v>
      </c>
    </row>
    <row r="36" spans="2:13" x14ac:dyDescent="0.15">
      <c r="B36" s="12">
        <v>72</v>
      </c>
      <c r="G36">
        <f t="shared" si="1"/>
        <v>20.61403508771928</v>
      </c>
      <c r="H36">
        <f t="shared" si="2"/>
        <v>-15.350877192982473</v>
      </c>
      <c r="I36">
        <f t="shared" si="3"/>
        <v>97.368421052631575</v>
      </c>
      <c r="J36">
        <f t="shared" si="4"/>
        <v>100</v>
      </c>
      <c r="K36">
        <f t="shared" si="5"/>
        <v>71.491228070175438</v>
      </c>
      <c r="L36">
        <f t="shared" si="6"/>
        <v>100</v>
      </c>
      <c r="M36">
        <f t="shared" si="7"/>
        <v>-25.438596491228093</v>
      </c>
    </row>
    <row r="37" spans="2:13" x14ac:dyDescent="0.15">
      <c r="B37" s="12">
        <v>76</v>
      </c>
      <c r="G37">
        <f t="shared" si="1"/>
        <v>18.849840255591062</v>
      </c>
      <c r="H37">
        <f t="shared" si="2"/>
        <v>39.616613418530356</v>
      </c>
      <c r="I37">
        <f t="shared" si="3"/>
        <v>74.440894568690098</v>
      </c>
      <c r="J37">
        <f t="shared" si="4"/>
        <v>35.782747603833862</v>
      </c>
      <c r="K37">
        <f t="shared" si="5"/>
        <v>45.367412140575077</v>
      </c>
      <c r="L37">
        <f t="shared" si="6"/>
        <v>23.322683706070286</v>
      </c>
      <c r="M37">
        <f t="shared" si="7"/>
        <v>5.4313099041533581</v>
      </c>
    </row>
    <row r="38" spans="2:13" x14ac:dyDescent="0.15">
      <c r="B38" s="9">
        <v>74</v>
      </c>
      <c r="G38">
        <f t="shared" si="1"/>
        <v>-9.215017064846414</v>
      </c>
      <c r="H38">
        <f t="shared" si="2"/>
        <v>-1.0238907849829315</v>
      </c>
      <c r="I38">
        <f t="shared" si="3"/>
        <v>10.580204778157002</v>
      </c>
      <c r="J38">
        <f t="shared" si="4"/>
        <v>17.4061433447099</v>
      </c>
      <c r="K38">
        <f t="shared" si="5"/>
        <v>-18.430034129692828</v>
      </c>
      <c r="L38">
        <f t="shared" si="6"/>
        <v>-20.819112627986346</v>
      </c>
      <c r="M38">
        <f t="shared" si="7"/>
        <v>-20.819112627986346</v>
      </c>
    </row>
  </sheetData>
  <mergeCells count="7">
    <mergeCell ref="A16:A20"/>
    <mergeCell ref="C16:C20"/>
    <mergeCell ref="D3:E3"/>
    <mergeCell ref="A4:A9"/>
    <mergeCell ref="C4:C9"/>
    <mergeCell ref="A10:A15"/>
    <mergeCell ref="C10:C15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3c-DAB vglut2ki summary</vt:lpstr>
      <vt:lpstr>DAB wt2-170</vt:lpstr>
      <vt:lpstr>DAB vglut2ki-170</vt:lpstr>
      <vt:lpstr>DAB wt6-164</vt:lpstr>
      <vt:lpstr>DAB vglut2ki-164</vt:lpstr>
      <vt:lpstr>DAB wt3-175</vt:lpstr>
      <vt:lpstr>DAB vglut2ki-175</vt:lpstr>
      <vt:lpstr>3d-vglut2ki s.c. tail immersion</vt:lpstr>
      <vt:lpstr>3e-vglut2ki s.c. hot plate</vt:lpstr>
      <vt:lpstr>3f-vglut2KI von frey s.c. m</vt:lpstr>
      <vt:lpstr>3gh-Vglut2-cre MOR-KI formalin</vt:lpstr>
      <vt:lpstr>3i-vglut2ki Hargreaves morphine</vt:lpstr>
      <vt:lpstr>3j-vglut2ki von-Frey morphine</vt:lpstr>
      <vt:lpstr>3k-vglut2ki Hargreaves</vt:lpstr>
      <vt:lpstr>3l-vglut2ki vonFrey up and down</vt:lpstr>
      <vt:lpstr>3-s1c</vt:lpstr>
      <vt:lpstr>3-s1d</vt:lpstr>
      <vt:lpstr>3-s1e</vt:lpstr>
      <vt:lpstr>3-s1hi</vt:lpstr>
      <vt:lpstr>3-s2c vglut2flx s.c. tail immer</vt:lpstr>
      <vt:lpstr>3-s2d vglut2flx s.c. hot plate</vt:lpstr>
      <vt:lpstr>3-s2e vglut2flx s.c. von frey</vt:lpstr>
      <vt:lpstr>3-s2f vglut2flx Hargreaves</vt:lpstr>
      <vt:lpstr>3-s2g vglut2flx von-Frey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XYZ</cp:lastModifiedBy>
  <dcterms:created xsi:type="dcterms:W3CDTF">2020-04-18T10:48:58Z</dcterms:created>
  <dcterms:modified xsi:type="dcterms:W3CDTF">2020-04-18T12:30:41Z</dcterms:modified>
</cp:coreProperties>
</file>