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I\figure 201910\202004 ai figure\data\"/>
    </mc:Choice>
  </mc:AlternateContent>
  <bookViews>
    <workbookView xWindow="0" yWindow="0" windowWidth="21570" windowHeight="8145" firstSheet="15" activeTab="19"/>
  </bookViews>
  <sheets>
    <sheet name="4c-DAB vgatki summary" sheetId="5" r:id="rId1"/>
    <sheet name="DAB wt1-153" sheetId="6" r:id="rId2"/>
    <sheet name="DAB vgatki-153" sheetId="7" r:id="rId3"/>
    <sheet name="DAB wt2-154" sheetId="8" r:id="rId4"/>
    <sheet name="DAB vgatki-154" sheetId="9" r:id="rId5"/>
    <sheet name="DAB wt3-156" sheetId="10" r:id="rId6"/>
    <sheet name="DAB vgatki-156" sheetId="11" r:id="rId7"/>
    <sheet name="4d-vgatki s.c. tail immersion" sheetId="3" r:id="rId8"/>
    <sheet name="4e-vgatki s.c. hot plate" sheetId="2" r:id="rId9"/>
    <sheet name="4f-vgat-cre MOR-KI s.c. vonfrey" sheetId="18" r:id="rId10"/>
    <sheet name="4gh-formalin Vgat-Cre MOR-KI" sheetId="4" r:id="rId11"/>
    <sheet name="4i-vgatki Hargreaves morphine" sheetId="12" r:id="rId12"/>
    <sheet name="4j-vgatki von-Frey morphine" sheetId="13" r:id="rId13"/>
    <sheet name="4k-vgatki Hargreaves" sheetId="14" r:id="rId14"/>
    <sheet name="4l-vgatki von-Frey up and down" sheetId="15" r:id="rId15"/>
    <sheet name="4o-vgatflx Hargreaves" sheetId="16" r:id="rId16"/>
    <sheet name="4p-vgatflx von-Frey up and down" sheetId="17" r:id="rId17"/>
    <sheet name="4-s1c" sheetId="19" r:id="rId18"/>
    <sheet name="4-s1d" sheetId="20" r:id="rId19"/>
    <sheet name="4-s1f" sheetId="21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70" i="17" l="1"/>
  <c r="EE70" i="17"/>
  <c r="EC70" i="17"/>
  <c r="EA70" i="17"/>
  <c r="DY70" i="17"/>
  <c r="DW70" i="17"/>
  <c r="DU70" i="17"/>
  <c r="DS70" i="17"/>
  <c r="DQ70" i="17"/>
  <c r="DG70" i="17"/>
  <c r="DE70" i="17"/>
  <c r="DC70" i="17"/>
  <c r="DA70" i="17"/>
  <c r="CY70" i="17"/>
  <c r="CW70" i="17"/>
  <c r="CU70" i="17"/>
  <c r="CS70" i="17"/>
  <c r="CQ70" i="17"/>
  <c r="CN70" i="17"/>
  <c r="CJ70" i="17"/>
  <c r="CF70" i="17"/>
  <c r="CB70" i="17"/>
  <c r="BX70" i="17"/>
  <c r="BT70" i="17"/>
  <c r="BP70" i="17"/>
  <c r="BL70" i="17"/>
  <c r="BH70" i="17"/>
  <c r="BD70" i="17"/>
  <c r="FI62" i="17"/>
  <c r="FG62" i="17"/>
  <c r="FE62" i="17"/>
  <c r="FC62" i="17"/>
  <c r="FA62" i="17"/>
  <c r="EY62" i="17"/>
  <c r="EW62" i="17"/>
  <c r="EU62" i="17"/>
  <c r="ES62" i="17"/>
  <c r="EG62" i="17"/>
  <c r="EE62" i="17"/>
  <c r="EC62" i="17"/>
  <c r="EA62" i="17"/>
  <c r="DY62" i="17"/>
  <c r="DW62" i="17"/>
  <c r="DU62" i="17"/>
  <c r="DS62" i="17"/>
  <c r="DQ62" i="17"/>
  <c r="DN62" i="17"/>
  <c r="DK62" i="17"/>
  <c r="DG62" i="17"/>
  <c r="DE62" i="17"/>
  <c r="DC62" i="17"/>
  <c r="DA62" i="17"/>
  <c r="CY62" i="17"/>
  <c r="CW62" i="17"/>
  <c r="CU62" i="17"/>
  <c r="CS62" i="17"/>
  <c r="CQ62" i="17"/>
  <c r="CN62" i="17"/>
  <c r="CJ62" i="17"/>
  <c r="CF62" i="17"/>
  <c r="CB62" i="17"/>
  <c r="BX62" i="17"/>
  <c r="BT62" i="17"/>
  <c r="BP62" i="17"/>
  <c r="BL62" i="17"/>
  <c r="BH62" i="17"/>
  <c r="BD62" i="17"/>
  <c r="EP61" i="17"/>
  <c r="EL61" i="17"/>
  <c r="EP60" i="17"/>
  <c r="EL60" i="17"/>
  <c r="EP59" i="17"/>
  <c r="EL59" i="17"/>
  <c r="EP58" i="17"/>
  <c r="EL58" i="17"/>
  <c r="EP57" i="17"/>
  <c r="EL57" i="17"/>
  <c r="EP56" i="17"/>
  <c r="EP62" i="17" s="1"/>
  <c r="EL56" i="17"/>
  <c r="EL62" i="17" s="1"/>
  <c r="AI53" i="17"/>
  <c r="AE53" i="17"/>
  <c r="Z53" i="17"/>
  <c r="V53" i="17"/>
  <c r="Q53" i="17"/>
  <c r="M53" i="17"/>
  <c r="H53" i="17"/>
  <c r="D53" i="17"/>
  <c r="DN51" i="17"/>
  <c r="DK51" i="17"/>
  <c r="CF51" i="17"/>
  <c r="CB51" i="17"/>
  <c r="BP51" i="17"/>
  <c r="BL51" i="17"/>
  <c r="BH51" i="17"/>
  <c r="BD51" i="17"/>
  <c r="AZ51" i="17"/>
  <c r="AV51" i="17"/>
  <c r="DN50" i="17"/>
  <c r="DK50" i="17"/>
  <c r="CF50" i="17"/>
  <c r="CB50" i="17"/>
  <c r="BP50" i="17"/>
  <c r="BL50" i="17"/>
  <c r="BH50" i="17"/>
  <c r="BD50" i="17"/>
  <c r="AZ50" i="17"/>
  <c r="AV50" i="17"/>
  <c r="DN49" i="17"/>
  <c r="DK49" i="17"/>
  <c r="CF49" i="17"/>
  <c r="CB49" i="17"/>
  <c r="BP49" i="17"/>
  <c r="BL49" i="17"/>
  <c r="BH49" i="17"/>
  <c r="BD49" i="17"/>
  <c r="AZ49" i="17"/>
  <c r="AV49" i="17"/>
  <c r="DN48" i="17"/>
  <c r="DK48" i="17"/>
  <c r="CF48" i="17"/>
  <c r="CB48" i="17"/>
  <c r="BP48" i="17"/>
  <c r="BL48" i="17"/>
  <c r="BH48" i="17"/>
  <c r="BD48" i="17"/>
  <c r="AZ48" i="17"/>
  <c r="AV48" i="17"/>
  <c r="DN47" i="17"/>
  <c r="DK47" i="17"/>
  <c r="CF47" i="17"/>
  <c r="CB47" i="17"/>
  <c r="BP47" i="17"/>
  <c r="BL47" i="17"/>
  <c r="BH47" i="17"/>
  <c r="BD47" i="17"/>
  <c r="AZ47" i="17"/>
  <c r="AV47" i="17"/>
  <c r="DN46" i="17"/>
  <c r="DK46" i="17"/>
  <c r="CF46" i="17"/>
  <c r="CB46" i="17"/>
  <c r="BP46" i="17"/>
  <c r="BL46" i="17"/>
  <c r="BH46" i="17"/>
  <c r="BD46" i="17"/>
  <c r="AZ46" i="17"/>
  <c r="AV46" i="17"/>
  <c r="DN45" i="17"/>
  <c r="DK45" i="17"/>
  <c r="CF45" i="17"/>
  <c r="CB45" i="17"/>
  <c r="BP45" i="17"/>
  <c r="BL45" i="17"/>
  <c r="BH45" i="17"/>
  <c r="BD45" i="17"/>
  <c r="AZ45" i="17"/>
  <c r="AV45" i="17"/>
  <c r="AI45" i="17"/>
  <c r="AE45" i="17"/>
  <c r="Z45" i="17"/>
  <c r="V45" i="17"/>
  <c r="Q45" i="17"/>
  <c r="M45" i="17"/>
  <c r="H45" i="17"/>
  <c r="D45" i="17"/>
  <c r="DN44" i="17"/>
  <c r="DK44" i="17"/>
  <c r="CF44" i="17"/>
  <c r="CB44" i="17"/>
  <c r="BP44" i="17"/>
  <c r="BL44" i="17"/>
  <c r="BH44" i="17"/>
  <c r="BD44" i="17"/>
  <c r="AZ44" i="17"/>
  <c r="AV44" i="17"/>
  <c r="DN43" i="17"/>
  <c r="DK43" i="17"/>
  <c r="CF43" i="17"/>
  <c r="CB43" i="17"/>
  <c r="BP43" i="17"/>
  <c r="BL43" i="17"/>
  <c r="BH43" i="17"/>
  <c r="BD43" i="17"/>
  <c r="AZ43" i="17"/>
  <c r="AV43" i="17"/>
  <c r="DN42" i="17"/>
  <c r="DK42" i="17"/>
  <c r="CF42" i="17"/>
  <c r="CB42" i="17"/>
  <c r="BP42" i="17"/>
  <c r="BL42" i="17"/>
  <c r="BH42" i="17"/>
  <c r="BD42" i="17"/>
  <c r="AZ42" i="17"/>
  <c r="AV42" i="17"/>
  <c r="DN41" i="17"/>
  <c r="DK41" i="17"/>
  <c r="CF41" i="17"/>
  <c r="CB41" i="17"/>
  <c r="BP41" i="17"/>
  <c r="BL41" i="17"/>
  <c r="BH41" i="17"/>
  <c r="BD41" i="17"/>
  <c r="AZ41" i="17"/>
  <c r="AV41" i="17"/>
  <c r="DN40" i="17"/>
  <c r="DK40" i="17"/>
  <c r="CF40" i="17"/>
  <c r="CB40" i="17"/>
  <c r="BP40" i="17"/>
  <c r="BL40" i="17"/>
  <c r="BH40" i="17"/>
  <c r="BD40" i="17"/>
  <c r="AZ40" i="17"/>
  <c r="AV40" i="17"/>
  <c r="DN39" i="17"/>
  <c r="DK39" i="17"/>
  <c r="CF39" i="17"/>
  <c r="CB39" i="17"/>
  <c r="BP39" i="17"/>
  <c r="BL39" i="17"/>
  <c r="BH39" i="17"/>
  <c r="BD39" i="17"/>
  <c r="AZ39" i="17"/>
  <c r="AV39" i="17"/>
  <c r="EE36" i="16"/>
  <c r="ED36" i="16"/>
  <c r="DT36" i="16"/>
  <c r="DS36" i="16"/>
  <c r="DI36" i="16"/>
  <c r="DH36" i="16"/>
  <c r="CX36" i="16"/>
  <c r="CW36" i="16"/>
  <c r="CM36" i="16"/>
  <c r="CL36" i="16"/>
  <c r="CB36" i="16"/>
  <c r="CA36" i="16"/>
  <c r="BQ36" i="16"/>
  <c r="BP36" i="16"/>
  <c r="BD36" i="16"/>
  <c r="BC36" i="16"/>
  <c r="AS36" i="16"/>
  <c r="AR36" i="16"/>
  <c r="AG36" i="16"/>
  <c r="AF36" i="16"/>
  <c r="V36" i="16"/>
  <c r="U36" i="16"/>
  <c r="K36" i="16"/>
  <c r="J36" i="16"/>
  <c r="EE35" i="16"/>
  <c r="ED35" i="16"/>
  <c r="DT35" i="16"/>
  <c r="DS35" i="16"/>
  <c r="DI35" i="16"/>
  <c r="DH35" i="16"/>
  <c r="CX35" i="16"/>
  <c r="CW35" i="16"/>
  <c r="CM35" i="16"/>
  <c r="CL35" i="16"/>
  <c r="CB35" i="16"/>
  <c r="CA35" i="16"/>
  <c r="BQ35" i="16"/>
  <c r="BP35" i="16"/>
  <c r="BD35" i="16"/>
  <c r="BC35" i="16"/>
  <c r="AS35" i="16"/>
  <c r="AR35" i="16"/>
  <c r="AG35" i="16"/>
  <c r="AF35" i="16"/>
  <c r="V35" i="16"/>
  <c r="U35" i="16"/>
  <c r="K35" i="16"/>
  <c r="J35" i="16"/>
  <c r="EE34" i="16"/>
  <c r="ED34" i="16"/>
  <c r="DT34" i="16"/>
  <c r="DS34" i="16"/>
  <c r="DI34" i="16"/>
  <c r="DH34" i="16"/>
  <c r="CX34" i="16"/>
  <c r="CW34" i="16"/>
  <c r="CM34" i="16"/>
  <c r="CL34" i="16"/>
  <c r="CB34" i="16"/>
  <c r="CA34" i="16"/>
  <c r="BQ34" i="16"/>
  <c r="BP34" i="16"/>
  <c r="BD34" i="16"/>
  <c r="BC34" i="16"/>
  <c r="AS34" i="16"/>
  <c r="AR34" i="16"/>
  <c r="AG34" i="16"/>
  <c r="AF34" i="16"/>
  <c r="V34" i="16"/>
  <c r="U34" i="16"/>
  <c r="K34" i="16"/>
  <c r="J34" i="16"/>
  <c r="EE33" i="16"/>
  <c r="ED33" i="16"/>
  <c r="DT33" i="16"/>
  <c r="DS33" i="16"/>
  <c r="DI33" i="16"/>
  <c r="DH33" i="16"/>
  <c r="CX33" i="16"/>
  <c r="CW33" i="16"/>
  <c r="CM33" i="16"/>
  <c r="CL33" i="16"/>
  <c r="CB33" i="16"/>
  <c r="CA33" i="16"/>
  <c r="BQ33" i="16"/>
  <c r="BP33" i="16"/>
  <c r="BD33" i="16"/>
  <c r="BC33" i="16"/>
  <c r="AS33" i="16"/>
  <c r="AR33" i="16"/>
  <c r="AG33" i="16"/>
  <c r="AF33" i="16"/>
  <c r="V33" i="16"/>
  <c r="U33" i="16"/>
  <c r="K33" i="16"/>
  <c r="J33" i="16"/>
  <c r="EE32" i="16"/>
  <c r="ED32" i="16"/>
  <c r="DT32" i="16"/>
  <c r="DS32" i="16"/>
  <c r="DI32" i="16"/>
  <c r="DH32" i="16"/>
  <c r="CX32" i="16"/>
  <c r="CW32" i="16"/>
  <c r="CM32" i="16"/>
  <c r="CL32" i="16"/>
  <c r="CB32" i="16"/>
  <c r="CA32" i="16"/>
  <c r="BQ32" i="16"/>
  <c r="BP32" i="16"/>
  <c r="BD32" i="16"/>
  <c r="BC32" i="16"/>
  <c r="AS32" i="16"/>
  <c r="AR32" i="16"/>
  <c r="AG32" i="16"/>
  <c r="AF32" i="16"/>
  <c r="V32" i="16"/>
  <c r="U32" i="16"/>
  <c r="K32" i="16"/>
  <c r="J32" i="16"/>
  <c r="EE31" i="16"/>
  <c r="ED31" i="16"/>
  <c r="DT31" i="16"/>
  <c r="DS31" i="16"/>
  <c r="DI31" i="16"/>
  <c r="DH31" i="16"/>
  <c r="CX31" i="16"/>
  <c r="CW31" i="16"/>
  <c r="CM31" i="16"/>
  <c r="CL31" i="16"/>
  <c r="CB31" i="16"/>
  <c r="CA31" i="16"/>
  <c r="BQ31" i="16"/>
  <c r="BP31" i="16"/>
  <c r="BD31" i="16"/>
  <c r="BC31" i="16"/>
  <c r="AS31" i="16"/>
  <c r="AR31" i="16"/>
  <c r="AG31" i="16"/>
  <c r="AF31" i="16"/>
  <c r="V31" i="16"/>
  <c r="U31" i="16"/>
  <c r="K31" i="16"/>
  <c r="J31" i="16"/>
  <c r="EE30" i="16"/>
  <c r="EE37" i="16" s="1"/>
  <c r="ED30" i="16"/>
  <c r="ED37" i="16" s="1"/>
  <c r="DT30" i="16"/>
  <c r="DT37" i="16" s="1"/>
  <c r="DS30" i="16"/>
  <c r="DS37" i="16" s="1"/>
  <c r="DI30" i="16"/>
  <c r="DI37" i="16" s="1"/>
  <c r="DH30" i="16"/>
  <c r="DH37" i="16" s="1"/>
  <c r="CX30" i="16"/>
  <c r="CX37" i="16" s="1"/>
  <c r="CW30" i="16"/>
  <c r="CW37" i="16" s="1"/>
  <c r="CM30" i="16"/>
  <c r="CM37" i="16" s="1"/>
  <c r="CL30" i="16"/>
  <c r="CL37" i="16" s="1"/>
  <c r="CB30" i="16"/>
  <c r="CB37" i="16" s="1"/>
  <c r="CA30" i="16"/>
  <c r="CA37" i="16" s="1"/>
  <c r="BQ30" i="16"/>
  <c r="BQ37" i="16" s="1"/>
  <c r="BP30" i="16"/>
  <c r="BP37" i="16" s="1"/>
  <c r="BD30" i="16"/>
  <c r="BD37" i="16" s="1"/>
  <c r="BC30" i="16"/>
  <c r="AS30" i="16"/>
  <c r="AS37" i="16" s="1"/>
  <c r="AR30" i="16"/>
  <c r="AG30" i="16"/>
  <c r="AG37" i="16" s="1"/>
  <c r="AF30" i="16"/>
  <c r="AF37" i="16" s="1"/>
  <c r="V30" i="16"/>
  <c r="U30" i="16"/>
  <c r="K30" i="16"/>
  <c r="J30" i="16"/>
  <c r="EE28" i="16"/>
  <c r="ED28" i="16"/>
  <c r="DT28" i="16"/>
  <c r="DS28" i="16"/>
  <c r="DI28" i="16"/>
  <c r="DH28" i="16"/>
  <c r="CX28" i="16"/>
  <c r="CW28" i="16"/>
  <c r="CM28" i="16"/>
  <c r="CL28" i="16"/>
  <c r="CB28" i="16"/>
  <c r="CA28" i="16"/>
  <c r="BQ28" i="16"/>
  <c r="BP28" i="16"/>
  <c r="BD28" i="16"/>
  <c r="BC28" i="16"/>
  <c r="AS28" i="16"/>
  <c r="AR28" i="16"/>
  <c r="AG28" i="16"/>
  <c r="AF28" i="16"/>
  <c r="V28" i="16"/>
  <c r="U28" i="16"/>
  <c r="K28" i="16"/>
  <c r="J28" i="16"/>
  <c r="EE27" i="16"/>
  <c r="ED27" i="16"/>
  <c r="DT27" i="16"/>
  <c r="DS27" i="16"/>
  <c r="DI27" i="16"/>
  <c r="DH27" i="16"/>
  <c r="CX27" i="16"/>
  <c r="CW27" i="16"/>
  <c r="CM27" i="16"/>
  <c r="CL27" i="16"/>
  <c r="CB27" i="16"/>
  <c r="CA27" i="16"/>
  <c r="BQ27" i="16"/>
  <c r="BP27" i="16"/>
  <c r="BD27" i="16"/>
  <c r="BC27" i="16"/>
  <c r="AS27" i="16"/>
  <c r="AR27" i="16"/>
  <c r="AG27" i="16"/>
  <c r="AF27" i="16"/>
  <c r="V27" i="16"/>
  <c r="U27" i="16"/>
  <c r="K27" i="16"/>
  <c r="J27" i="16"/>
  <c r="EE26" i="16"/>
  <c r="ED26" i="16"/>
  <c r="DT26" i="16"/>
  <c r="DS26" i="16"/>
  <c r="DI26" i="16"/>
  <c r="DH26" i="16"/>
  <c r="CX26" i="16"/>
  <c r="CW26" i="16"/>
  <c r="CM26" i="16"/>
  <c r="CL26" i="16"/>
  <c r="CB26" i="16"/>
  <c r="CA26" i="16"/>
  <c r="BQ26" i="16"/>
  <c r="BP26" i="16"/>
  <c r="BD26" i="16"/>
  <c r="BC26" i="16"/>
  <c r="AS26" i="16"/>
  <c r="AR26" i="16"/>
  <c r="AG26" i="16"/>
  <c r="AF26" i="16"/>
  <c r="V26" i="16"/>
  <c r="U26" i="16"/>
  <c r="K26" i="16"/>
  <c r="J26" i="16"/>
  <c r="EE25" i="16"/>
  <c r="ED25" i="16"/>
  <c r="DT25" i="16"/>
  <c r="DS25" i="16"/>
  <c r="DI25" i="16"/>
  <c r="DH25" i="16"/>
  <c r="CX25" i="16"/>
  <c r="CW25" i="16"/>
  <c r="CM25" i="16"/>
  <c r="CL25" i="16"/>
  <c r="CB25" i="16"/>
  <c r="CA25" i="16"/>
  <c r="BQ25" i="16"/>
  <c r="BP25" i="16"/>
  <c r="BD25" i="16"/>
  <c r="BC25" i="16"/>
  <c r="AS25" i="16"/>
  <c r="AR25" i="16"/>
  <c r="AG25" i="16"/>
  <c r="AF25" i="16"/>
  <c r="V25" i="16"/>
  <c r="U25" i="16"/>
  <c r="K25" i="16"/>
  <c r="J25" i="16"/>
  <c r="EE24" i="16"/>
  <c r="ED24" i="16"/>
  <c r="DT24" i="16"/>
  <c r="DS24" i="16"/>
  <c r="DI24" i="16"/>
  <c r="DH24" i="16"/>
  <c r="CX24" i="16"/>
  <c r="CW24" i="16"/>
  <c r="CM24" i="16"/>
  <c r="CL24" i="16"/>
  <c r="CB24" i="16"/>
  <c r="CA24" i="16"/>
  <c r="BQ24" i="16"/>
  <c r="BP24" i="16"/>
  <c r="BD24" i="16"/>
  <c r="BC24" i="16"/>
  <c r="AS24" i="16"/>
  <c r="AR24" i="16"/>
  <c r="AG24" i="16"/>
  <c r="AF24" i="16"/>
  <c r="V24" i="16"/>
  <c r="U24" i="16"/>
  <c r="K24" i="16"/>
  <c r="J24" i="16"/>
  <c r="EE23" i="16"/>
  <c r="EE29" i="16" s="1"/>
  <c r="ED23" i="16"/>
  <c r="ED29" i="16" s="1"/>
  <c r="DT23" i="16"/>
  <c r="DT29" i="16" s="1"/>
  <c r="DS23" i="16"/>
  <c r="DS29" i="16" s="1"/>
  <c r="DI23" i="16"/>
  <c r="DI29" i="16" s="1"/>
  <c r="DH23" i="16"/>
  <c r="DH29" i="16" s="1"/>
  <c r="CX23" i="16"/>
  <c r="CX29" i="16" s="1"/>
  <c r="CW23" i="16"/>
  <c r="CW29" i="16" s="1"/>
  <c r="CM23" i="16"/>
  <c r="CM29" i="16" s="1"/>
  <c r="CL23" i="16"/>
  <c r="CL29" i="16" s="1"/>
  <c r="CB23" i="16"/>
  <c r="CB29" i="16" s="1"/>
  <c r="CA23" i="16"/>
  <c r="CA29" i="16" s="1"/>
  <c r="BQ23" i="16"/>
  <c r="BQ29" i="16" s="1"/>
  <c r="BP23" i="16"/>
  <c r="BP29" i="16" s="1"/>
  <c r="BD23" i="16"/>
  <c r="BD29" i="16" s="1"/>
  <c r="BC23" i="16"/>
  <c r="AS23" i="16"/>
  <c r="AS29" i="16" s="1"/>
  <c r="AR23" i="16"/>
  <c r="AG23" i="16"/>
  <c r="AG29" i="16" s="1"/>
  <c r="AF23" i="16"/>
  <c r="AF29" i="16" s="1"/>
  <c r="V23" i="16"/>
  <c r="U23" i="16"/>
  <c r="K23" i="16"/>
  <c r="J23" i="16"/>
  <c r="EE16" i="16"/>
  <c r="ED16" i="16"/>
  <c r="DT16" i="16"/>
  <c r="DS16" i="16"/>
  <c r="DI16" i="16"/>
  <c r="DH16" i="16"/>
  <c r="CX16" i="16"/>
  <c r="CW16" i="16"/>
  <c r="CM16" i="16"/>
  <c r="CL16" i="16"/>
  <c r="CB16" i="16"/>
  <c r="CA16" i="16"/>
  <c r="BQ16" i="16"/>
  <c r="BP16" i="16"/>
  <c r="BD16" i="16"/>
  <c r="BC16" i="16"/>
  <c r="AS16" i="16"/>
  <c r="AR16" i="16"/>
  <c r="AG16" i="16"/>
  <c r="AF16" i="16"/>
  <c r="V16" i="16"/>
  <c r="U16" i="16"/>
  <c r="K16" i="16"/>
  <c r="J16" i="16"/>
  <c r="EE15" i="16"/>
  <c r="ED15" i="16"/>
  <c r="DT15" i="16"/>
  <c r="DS15" i="16"/>
  <c r="DI15" i="16"/>
  <c r="DH15" i="16"/>
  <c r="CX15" i="16"/>
  <c r="CW15" i="16"/>
  <c r="CM15" i="16"/>
  <c r="CL15" i="16"/>
  <c r="CB15" i="16"/>
  <c r="CA15" i="16"/>
  <c r="BQ15" i="16"/>
  <c r="BP15" i="16"/>
  <c r="BD15" i="16"/>
  <c r="BC15" i="16"/>
  <c r="AS15" i="16"/>
  <c r="AR15" i="16"/>
  <c r="AG15" i="16"/>
  <c r="AF15" i="16"/>
  <c r="V15" i="16"/>
  <c r="U15" i="16"/>
  <c r="K15" i="16"/>
  <c r="J15" i="16"/>
  <c r="EE14" i="16"/>
  <c r="ED14" i="16"/>
  <c r="DT14" i="16"/>
  <c r="DS14" i="16"/>
  <c r="DI14" i="16"/>
  <c r="DH14" i="16"/>
  <c r="CX14" i="16"/>
  <c r="CW14" i="16"/>
  <c r="CM14" i="16"/>
  <c r="CL14" i="16"/>
  <c r="CB14" i="16"/>
  <c r="CA14" i="16"/>
  <c r="BQ14" i="16"/>
  <c r="BP14" i="16"/>
  <c r="BD14" i="16"/>
  <c r="BC14" i="16"/>
  <c r="AS14" i="16"/>
  <c r="AR14" i="16"/>
  <c r="AG14" i="16"/>
  <c r="AF14" i="16"/>
  <c r="V14" i="16"/>
  <c r="U14" i="16"/>
  <c r="K14" i="16"/>
  <c r="J14" i="16"/>
  <c r="EE13" i="16"/>
  <c r="ED13" i="16"/>
  <c r="DT13" i="16"/>
  <c r="DS13" i="16"/>
  <c r="DI13" i="16"/>
  <c r="DH13" i="16"/>
  <c r="CX13" i="16"/>
  <c r="CW13" i="16"/>
  <c r="CM13" i="16"/>
  <c r="CL13" i="16"/>
  <c r="CB13" i="16"/>
  <c r="CA13" i="16"/>
  <c r="BQ13" i="16"/>
  <c r="BP13" i="16"/>
  <c r="BD13" i="16"/>
  <c r="BC13" i="16"/>
  <c r="AS13" i="16"/>
  <c r="AR13" i="16"/>
  <c r="AG13" i="16"/>
  <c r="AF13" i="16"/>
  <c r="V13" i="16"/>
  <c r="U13" i="16"/>
  <c r="K13" i="16"/>
  <c r="J13" i="16"/>
  <c r="EE12" i="16"/>
  <c r="ED12" i="16"/>
  <c r="DT12" i="16"/>
  <c r="DS12" i="16"/>
  <c r="DI12" i="16"/>
  <c r="DH12" i="16"/>
  <c r="CX12" i="16"/>
  <c r="CW12" i="16"/>
  <c r="CM12" i="16"/>
  <c r="CL12" i="16"/>
  <c r="CB12" i="16"/>
  <c r="CA12" i="16"/>
  <c r="BQ12" i="16"/>
  <c r="BP12" i="16"/>
  <c r="BD12" i="16"/>
  <c r="BC12" i="16"/>
  <c r="AS12" i="16"/>
  <c r="AR12" i="16"/>
  <c r="AG12" i="16"/>
  <c r="AF12" i="16"/>
  <c r="V12" i="16"/>
  <c r="U12" i="16"/>
  <c r="K12" i="16"/>
  <c r="J12" i="16"/>
  <c r="EE11" i="16"/>
  <c r="ED11" i="16"/>
  <c r="DT11" i="16"/>
  <c r="DS11" i="16"/>
  <c r="DI11" i="16"/>
  <c r="DH11" i="16"/>
  <c r="CX11" i="16"/>
  <c r="CW11" i="16"/>
  <c r="CM11" i="16"/>
  <c r="CL11" i="16"/>
  <c r="CB11" i="16"/>
  <c r="CA11" i="16"/>
  <c r="BQ11" i="16"/>
  <c r="BP11" i="16"/>
  <c r="BD11" i="16"/>
  <c r="BC11" i="16"/>
  <c r="AS11" i="16"/>
  <c r="AR11" i="16"/>
  <c r="AG11" i="16"/>
  <c r="AF11" i="16"/>
  <c r="V11" i="16"/>
  <c r="U11" i="16"/>
  <c r="K11" i="16"/>
  <c r="J11" i="16"/>
  <c r="EE10" i="16"/>
  <c r="ED10" i="16"/>
  <c r="DT10" i="16"/>
  <c r="DS10" i="16"/>
  <c r="DI10" i="16"/>
  <c r="DH10" i="16"/>
  <c r="CX10" i="16"/>
  <c r="CW10" i="16"/>
  <c r="CM10" i="16"/>
  <c r="CL10" i="16"/>
  <c r="CB10" i="16"/>
  <c r="CA10" i="16"/>
  <c r="BQ10" i="16"/>
  <c r="BP10" i="16"/>
  <c r="BD10" i="16"/>
  <c r="BC10" i="16"/>
  <c r="AS10" i="16"/>
  <c r="AR10" i="16"/>
  <c r="AG10" i="16"/>
  <c r="AF10" i="16"/>
  <c r="V10" i="16"/>
  <c r="U10" i="16"/>
  <c r="K10" i="16"/>
  <c r="J10" i="16"/>
  <c r="EE9" i="16"/>
  <c r="ED9" i="16"/>
  <c r="DT9" i="16"/>
  <c r="DS9" i="16"/>
  <c r="DI9" i="16"/>
  <c r="DH9" i="16"/>
  <c r="CX9" i="16"/>
  <c r="CW9" i="16"/>
  <c r="CM9" i="16"/>
  <c r="CL9" i="16"/>
  <c r="CB9" i="16"/>
  <c r="CA9" i="16"/>
  <c r="BQ9" i="16"/>
  <c r="BP9" i="16"/>
  <c r="BD9" i="16"/>
  <c r="BC9" i="16"/>
  <c r="AS9" i="16"/>
  <c r="AR9" i="16"/>
  <c r="AG9" i="16"/>
  <c r="AF9" i="16"/>
  <c r="V9" i="16"/>
  <c r="U9" i="16"/>
  <c r="K9" i="16"/>
  <c r="J9" i="16"/>
  <c r="EE8" i="16"/>
  <c r="ED8" i="16"/>
  <c r="DT8" i="16"/>
  <c r="DS8" i="16"/>
  <c r="DI8" i="16"/>
  <c r="DH8" i="16"/>
  <c r="CX8" i="16"/>
  <c r="CW8" i="16"/>
  <c r="CM8" i="16"/>
  <c r="CL8" i="16"/>
  <c r="CB8" i="16"/>
  <c r="CA8" i="16"/>
  <c r="BQ8" i="16"/>
  <c r="BP8" i="16"/>
  <c r="BD8" i="16"/>
  <c r="BC8" i="16"/>
  <c r="AS8" i="16"/>
  <c r="AR8" i="16"/>
  <c r="AG8" i="16"/>
  <c r="AF8" i="16"/>
  <c r="V8" i="16"/>
  <c r="U8" i="16"/>
  <c r="K8" i="16"/>
  <c r="J8" i="16"/>
  <c r="EE7" i="16"/>
  <c r="ED7" i="16"/>
  <c r="DT7" i="16"/>
  <c r="DS7" i="16"/>
  <c r="DI7" i="16"/>
  <c r="DH7" i="16"/>
  <c r="CX7" i="16"/>
  <c r="CW7" i="16"/>
  <c r="CM7" i="16"/>
  <c r="CL7" i="16"/>
  <c r="CB7" i="16"/>
  <c r="CA7" i="16"/>
  <c r="BQ7" i="16"/>
  <c r="BP7" i="16"/>
  <c r="BD7" i="16"/>
  <c r="BC7" i="16"/>
  <c r="AS7" i="16"/>
  <c r="AR7" i="16"/>
  <c r="AG7" i="16"/>
  <c r="AF7" i="16"/>
  <c r="V7" i="16"/>
  <c r="U7" i="16"/>
  <c r="K7" i="16"/>
  <c r="J7" i="16"/>
  <c r="EE6" i="16"/>
  <c r="ED6" i="16"/>
  <c r="DT6" i="16"/>
  <c r="DS6" i="16"/>
  <c r="DI6" i="16"/>
  <c r="DH6" i="16"/>
  <c r="CX6" i="16"/>
  <c r="CW6" i="16"/>
  <c r="CM6" i="16"/>
  <c r="CL6" i="16"/>
  <c r="CB6" i="16"/>
  <c r="CA6" i="16"/>
  <c r="BQ6" i="16"/>
  <c r="BP6" i="16"/>
  <c r="BD6" i="16"/>
  <c r="BC6" i="16"/>
  <c r="AS6" i="16"/>
  <c r="AR6" i="16"/>
  <c r="AG6" i="16"/>
  <c r="AF6" i="16"/>
  <c r="V6" i="16"/>
  <c r="U6" i="16"/>
  <c r="K6" i="16"/>
  <c r="J6" i="16"/>
  <c r="EE5" i="16"/>
  <c r="ED5" i="16"/>
  <c r="DT5" i="16"/>
  <c r="DS5" i="16"/>
  <c r="DI5" i="16"/>
  <c r="DH5" i="16"/>
  <c r="CX5" i="16"/>
  <c r="CW5" i="16"/>
  <c r="CM5" i="16"/>
  <c r="CL5" i="16"/>
  <c r="CB5" i="16"/>
  <c r="CA5" i="16"/>
  <c r="BQ5" i="16"/>
  <c r="BP5" i="16"/>
  <c r="BD5" i="16"/>
  <c r="BC5" i="16"/>
  <c r="AS5" i="16"/>
  <c r="AR5" i="16"/>
  <c r="AG5" i="16"/>
  <c r="AF5" i="16"/>
  <c r="V5" i="16"/>
  <c r="U5" i="16"/>
  <c r="K5" i="16"/>
  <c r="J5" i="16"/>
  <c r="EE4" i="16"/>
  <c r="ED4" i="16"/>
  <c r="DT4" i="16"/>
  <c r="DS4" i="16"/>
  <c r="DI4" i="16"/>
  <c r="DH4" i="16"/>
  <c r="CX4" i="16"/>
  <c r="CW4" i="16"/>
  <c r="CM4" i="16"/>
  <c r="CL4" i="16"/>
  <c r="CB4" i="16"/>
  <c r="CA4" i="16"/>
  <c r="BQ4" i="16"/>
  <c r="BP4" i="16"/>
  <c r="BD4" i="16"/>
  <c r="BC4" i="16"/>
  <c r="AS4" i="16"/>
  <c r="AR4" i="16"/>
  <c r="AG4" i="16"/>
  <c r="AF4" i="16"/>
  <c r="V4" i="16"/>
  <c r="U4" i="16"/>
  <c r="K4" i="16"/>
  <c r="J4" i="16"/>
  <c r="GG41" i="15" l="1"/>
  <c r="GF41" i="15"/>
  <c r="GE41" i="15"/>
  <c r="GD41" i="15"/>
  <c r="GC41" i="15"/>
  <c r="GB41" i="15"/>
  <c r="GA41" i="15"/>
  <c r="FZ41" i="15"/>
  <c r="FY41" i="15"/>
  <c r="FX41" i="15"/>
  <c r="FA41" i="15"/>
  <c r="EZ41" i="15"/>
  <c r="EY41" i="15"/>
  <c r="EX41" i="15"/>
  <c r="EW41" i="15"/>
  <c r="EV41" i="15"/>
  <c r="EU41" i="15"/>
  <c r="ET41" i="15"/>
  <c r="ES41" i="15"/>
  <c r="ER41" i="15"/>
  <c r="AK41" i="15"/>
  <c r="AG41" i="15"/>
  <c r="S41" i="15"/>
  <c r="O41" i="15"/>
  <c r="I41" i="15"/>
  <c r="E41" i="15"/>
  <c r="FS40" i="15"/>
  <c r="FM40" i="15"/>
  <c r="EM40" i="15"/>
  <c r="EG40" i="15"/>
  <c r="EA40" i="15"/>
  <c r="DU40" i="15"/>
  <c r="DO40" i="15"/>
  <c r="DI40" i="15"/>
  <c r="DC40" i="15"/>
  <c r="CW40" i="15"/>
  <c r="CQ40" i="15"/>
  <c r="CK40" i="15"/>
  <c r="CE40" i="15"/>
  <c r="BY40" i="15"/>
  <c r="BS40" i="15"/>
  <c r="BM40" i="15"/>
  <c r="BG40" i="15"/>
  <c r="BA40" i="15"/>
  <c r="AU40" i="15"/>
  <c r="AO40" i="15"/>
  <c r="AC40" i="15"/>
  <c r="Y40" i="15"/>
  <c r="FS39" i="15"/>
  <c r="FM39" i="15"/>
  <c r="EM39" i="15"/>
  <c r="EG39" i="15"/>
  <c r="EA39" i="15"/>
  <c r="DU39" i="15"/>
  <c r="DO39" i="15"/>
  <c r="DI39" i="15"/>
  <c r="DC39" i="15"/>
  <c r="CW39" i="15"/>
  <c r="CQ39" i="15"/>
  <c r="CK39" i="15"/>
  <c r="CE39" i="15"/>
  <c r="BY39" i="15"/>
  <c r="BS39" i="15"/>
  <c r="BM39" i="15"/>
  <c r="BG39" i="15"/>
  <c r="BA39" i="15"/>
  <c r="AU39" i="15"/>
  <c r="AO39" i="15"/>
  <c r="AC39" i="15"/>
  <c r="Y39" i="15"/>
  <c r="FS38" i="15"/>
  <c r="FM38" i="15"/>
  <c r="EM38" i="15"/>
  <c r="EG38" i="15"/>
  <c r="EA38" i="15"/>
  <c r="DU38" i="15"/>
  <c r="DO38" i="15"/>
  <c r="DI38" i="15"/>
  <c r="DC38" i="15"/>
  <c r="CW38" i="15"/>
  <c r="CQ38" i="15"/>
  <c r="CK38" i="15"/>
  <c r="CE38" i="15"/>
  <c r="BY38" i="15"/>
  <c r="BS38" i="15"/>
  <c r="BM38" i="15"/>
  <c r="BG38" i="15"/>
  <c r="BA38" i="15"/>
  <c r="AU38" i="15"/>
  <c r="AO38" i="15"/>
  <c r="AC38" i="15"/>
  <c r="Y38" i="15"/>
  <c r="FS37" i="15"/>
  <c r="FM37" i="15"/>
  <c r="EM37" i="15"/>
  <c r="EG37" i="15"/>
  <c r="EA37" i="15"/>
  <c r="DU37" i="15"/>
  <c r="DO37" i="15"/>
  <c r="DI37" i="15"/>
  <c r="DC37" i="15"/>
  <c r="CW37" i="15"/>
  <c r="CQ37" i="15"/>
  <c r="CK37" i="15"/>
  <c r="CE37" i="15"/>
  <c r="BY37" i="15"/>
  <c r="BS37" i="15"/>
  <c r="BM37" i="15"/>
  <c r="BG37" i="15"/>
  <c r="BA37" i="15"/>
  <c r="AU37" i="15"/>
  <c r="AO37" i="15"/>
  <c r="AC37" i="15"/>
  <c r="Y37" i="15"/>
  <c r="FS36" i="15"/>
  <c r="FM36" i="15"/>
  <c r="EM36" i="15"/>
  <c r="EG36" i="15"/>
  <c r="EA36" i="15"/>
  <c r="DU36" i="15"/>
  <c r="DO36" i="15"/>
  <c r="DI36" i="15"/>
  <c r="DC36" i="15"/>
  <c r="CW36" i="15"/>
  <c r="CQ36" i="15"/>
  <c r="CK36" i="15"/>
  <c r="CE36" i="15"/>
  <c r="BY36" i="15"/>
  <c r="BS36" i="15"/>
  <c r="BM36" i="15"/>
  <c r="BG36" i="15"/>
  <c r="BA36" i="15"/>
  <c r="AU36" i="15"/>
  <c r="AO36" i="15"/>
  <c r="AC36" i="15"/>
  <c r="Y36" i="15"/>
  <c r="FS35" i="15"/>
  <c r="FM35" i="15"/>
  <c r="EM35" i="15"/>
  <c r="EG35" i="15"/>
  <c r="EA35" i="15"/>
  <c r="DU35" i="15"/>
  <c r="DO35" i="15"/>
  <c r="DI35" i="15"/>
  <c r="DC35" i="15"/>
  <c r="CW35" i="15"/>
  <c r="CQ35" i="15"/>
  <c r="CK35" i="15"/>
  <c r="CE35" i="15"/>
  <c r="BY35" i="15"/>
  <c r="BS35" i="15"/>
  <c r="BM35" i="15"/>
  <c r="BG35" i="15"/>
  <c r="BA35" i="15"/>
  <c r="AU35" i="15"/>
  <c r="AO35" i="15"/>
  <c r="AC35" i="15"/>
  <c r="Y35" i="15"/>
  <c r="FS34" i="15"/>
  <c r="FM34" i="15"/>
  <c r="EM34" i="15"/>
  <c r="EM41" i="15" s="1"/>
  <c r="EG34" i="15"/>
  <c r="EA34" i="15"/>
  <c r="DU34" i="15"/>
  <c r="DO34" i="15"/>
  <c r="DO41" i="15" s="1"/>
  <c r="DI34" i="15"/>
  <c r="DC34" i="15"/>
  <c r="CW34" i="15"/>
  <c r="CQ34" i="15"/>
  <c r="CQ41" i="15" s="1"/>
  <c r="CK34" i="15"/>
  <c r="CE34" i="15"/>
  <c r="BY34" i="15"/>
  <c r="BS34" i="15"/>
  <c r="BS41" i="15" s="1"/>
  <c r="BM34" i="15"/>
  <c r="BG34" i="15"/>
  <c r="BA34" i="15"/>
  <c r="AU34" i="15"/>
  <c r="AU41" i="15" s="1"/>
  <c r="AO34" i="15"/>
  <c r="AC34" i="15"/>
  <c r="Y34" i="15"/>
  <c r="FS33" i="15"/>
  <c r="FS41" i="15" s="1"/>
  <c r="FM33" i="15"/>
  <c r="FM41" i="15" s="1"/>
  <c r="EM33" i="15"/>
  <c r="EG33" i="15"/>
  <c r="EG41" i="15" s="1"/>
  <c r="EA33" i="15"/>
  <c r="EA41" i="15" s="1"/>
  <c r="DU33" i="15"/>
  <c r="DU41" i="15" s="1"/>
  <c r="DO33" i="15"/>
  <c r="DI33" i="15"/>
  <c r="DI41" i="15" s="1"/>
  <c r="DC33" i="15"/>
  <c r="DC41" i="15" s="1"/>
  <c r="CW33" i="15"/>
  <c r="CW41" i="15" s="1"/>
  <c r="CQ33" i="15"/>
  <c r="CK33" i="15"/>
  <c r="CK41" i="15" s="1"/>
  <c r="CE33" i="15"/>
  <c r="CE41" i="15" s="1"/>
  <c r="BY33" i="15"/>
  <c r="BY41" i="15" s="1"/>
  <c r="BS33" i="15"/>
  <c r="BM33" i="15"/>
  <c r="BM41" i="15" s="1"/>
  <c r="BG33" i="15"/>
  <c r="BG41" i="15" s="1"/>
  <c r="BA33" i="15"/>
  <c r="BA41" i="15" s="1"/>
  <c r="AU33" i="15"/>
  <c r="AO33" i="15"/>
  <c r="AO41" i="15" s="1"/>
  <c r="AC33" i="15"/>
  <c r="AC41" i="15" s="1"/>
  <c r="Y33" i="15"/>
  <c r="Y41" i="15" s="1"/>
  <c r="GG32" i="15"/>
  <c r="GF32" i="15"/>
  <c r="GE32" i="15"/>
  <c r="GD32" i="15"/>
  <c r="GC32" i="15"/>
  <c r="GB32" i="15"/>
  <c r="GA32" i="15"/>
  <c r="FZ32" i="15"/>
  <c r="FY32" i="15"/>
  <c r="FX32" i="15"/>
  <c r="FA32" i="15"/>
  <c r="EZ32" i="15"/>
  <c r="EY32" i="15"/>
  <c r="EX32" i="15"/>
  <c r="EW32" i="15"/>
  <c r="EV32" i="15"/>
  <c r="EU32" i="15"/>
  <c r="ET32" i="15"/>
  <c r="ES32" i="15"/>
  <c r="ER32" i="15"/>
  <c r="AK32" i="15"/>
  <c r="AG32" i="15"/>
  <c r="S32" i="15"/>
  <c r="O32" i="15"/>
  <c r="I32" i="15"/>
  <c r="E32" i="15"/>
  <c r="FS31" i="15"/>
  <c r="FM31" i="15"/>
  <c r="EM31" i="15"/>
  <c r="EG31" i="15"/>
  <c r="EA31" i="15"/>
  <c r="DU31" i="15"/>
  <c r="DO31" i="15"/>
  <c r="DI31" i="15"/>
  <c r="DC31" i="15"/>
  <c r="CW31" i="15"/>
  <c r="CQ31" i="15"/>
  <c r="CK31" i="15"/>
  <c r="CE31" i="15"/>
  <c r="BY31" i="15"/>
  <c r="BS31" i="15"/>
  <c r="BM31" i="15"/>
  <c r="BG31" i="15"/>
  <c r="BA31" i="15"/>
  <c r="AU31" i="15"/>
  <c r="AO31" i="15"/>
  <c r="AC31" i="15"/>
  <c r="Y31" i="15"/>
  <c r="FS30" i="15"/>
  <c r="FM30" i="15"/>
  <c r="EM30" i="15"/>
  <c r="EG30" i="15"/>
  <c r="EA30" i="15"/>
  <c r="DU30" i="15"/>
  <c r="DO30" i="15"/>
  <c r="DI30" i="15"/>
  <c r="DC30" i="15"/>
  <c r="CW30" i="15"/>
  <c r="CQ30" i="15"/>
  <c r="CK30" i="15"/>
  <c r="CE30" i="15"/>
  <c r="BY30" i="15"/>
  <c r="BS30" i="15"/>
  <c r="BM30" i="15"/>
  <c r="BG30" i="15"/>
  <c r="BA30" i="15"/>
  <c r="AU30" i="15"/>
  <c r="AO30" i="15"/>
  <c r="AC30" i="15"/>
  <c r="Y30" i="15"/>
  <c r="FS29" i="15"/>
  <c r="FM29" i="15"/>
  <c r="EM29" i="15"/>
  <c r="EG29" i="15"/>
  <c r="EA29" i="15"/>
  <c r="DU29" i="15"/>
  <c r="DO29" i="15"/>
  <c r="DI29" i="15"/>
  <c r="DC29" i="15"/>
  <c r="CW29" i="15"/>
  <c r="CQ29" i="15"/>
  <c r="CK29" i="15"/>
  <c r="CE29" i="15"/>
  <c r="BY29" i="15"/>
  <c r="BS29" i="15"/>
  <c r="BM29" i="15"/>
  <c r="BG29" i="15"/>
  <c r="BA29" i="15"/>
  <c r="AU29" i="15"/>
  <c r="AO29" i="15"/>
  <c r="AC29" i="15"/>
  <c r="Y29" i="15"/>
  <c r="FS28" i="15"/>
  <c r="FM28" i="15"/>
  <c r="EM28" i="15"/>
  <c r="EG28" i="15"/>
  <c r="EA28" i="15"/>
  <c r="DU28" i="15"/>
  <c r="DO28" i="15"/>
  <c r="DI28" i="15"/>
  <c r="DC28" i="15"/>
  <c r="CW28" i="15"/>
  <c r="CQ28" i="15"/>
  <c r="CK28" i="15"/>
  <c r="CE28" i="15"/>
  <c r="BY28" i="15"/>
  <c r="BS28" i="15"/>
  <c r="BM28" i="15"/>
  <c r="BG28" i="15"/>
  <c r="BA28" i="15"/>
  <c r="AU28" i="15"/>
  <c r="AO28" i="15"/>
  <c r="AC28" i="15"/>
  <c r="Y28" i="15"/>
  <c r="FS27" i="15"/>
  <c r="FM27" i="15"/>
  <c r="EM27" i="15"/>
  <c r="EG27" i="15"/>
  <c r="EA27" i="15"/>
  <c r="DU27" i="15"/>
  <c r="DO27" i="15"/>
  <c r="DI27" i="15"/>
  <c r="DC27" i="15"/>
  <c r="CW27" i="15"/>
  <c r="CQ27" i="15"/>
  <c r="CK27" i="15"/>
  <c r="CE27" i="15"/>
  <c r="BY27" i="15"/>
  <c r="BS27" i="15"/>
  <c r="BM27" i="15"/>
  <c r="BG27" i="15"/>
  <c r="BA27" i="15"/>
  <c r="AU27" i="15"/>
  <c r="AO27" i="15"/>
  <c r="AC27" i="15"/>
  <c r="Y27" i="15"/>
  <c r="FS26" i="15"/>
  <c r="FM26" i="15"/>
  <c r="EM26" i="15"/>
  <c r="EG26" i="15"/>
  <c r="EA26" i="15"/>
  <c r="DU26" i="15"/>
  <c r="DO26" i="15"/>
  <c r="DI26" i="15"/>
  <c r="DC26" i="15"/>
  <c r="CW26" i="15"/>
  <c r="CQ26" i="15"/>
  <c r="CK26" i="15"/>
  <c r="CE26" i="15"/>
  <c r="BY26" i="15"/>
  <c r="BS26" i="15"/>
  <c r="BM26" i="15"/>
  <c r="BG26" i="15"/>
  <c r="BA26" i="15"/>
  <c r="AU26" i="15"/>
  <c r="AO26" i="15"/>
  <c r="AC26" i="15"/>
  <c r="Y26" i="15"/>
  <c r="FS25" i="15"/>
  <c r="FM25" i="15"/>
  <c r="EM25" i="15"/>
  <c r="EM32" i="15" s="1"/>
  <c r="EG25" i="15"/>
  <c r="EA25" i="15"/>
  <c r="DU25" i="15"/>
  <c r="DO25" i="15"/>
  <c r="DO32" i="15" s="1"/>
  <c r="DI25" i="15"/>
  <c r="DC25" i="15"/>
  <c r="CW25" i="15"/>
  <c r="CQ25" i="15"/>
  <c r="CQ32" i="15" s="1"/>
  <c r="CK25" i="15"/>
  <c r="CE25" i="15"/>
  <c r="BY25" i="15"/>
  <c r="BS25" i="15"/>
  <c r="BS32" i="15" s="1"/>
  <c r="BM25" i="15"/>
  <c r="BG25" i="15"/>
  <c r="BA25" i="15"/>
  <c r="AU25" i="15"/>
  <c r="AU32" i="15" s="1"/>
  <c r="AO25" i="15"/>
  <c r="AC25" i="15"/>
  <c r="Y25" i="15"/>
  <c r="FS24" i="15"/>
  <c r="FS32" i="15" s="1"/>
  <c r="FM24" i="15"/>
  <c r="FM32" i="15" s="1"/>
  <c r="EM24" i="15"/>
  <c r="EG24" i="15"/>
  <c r="EG32" i="15" s="1"/>
  <c r="EA24" i="15"/>
  <c r="EA32" i="15" s="1"/>
  <c r="DU24" i="15"/>
  <c r="DU32" i="15" s="1"/>
  <c r="DO24" i="15"/>
  <c r="DI24" i="15"/>
  <c r="DI32" i="15" s="1"/>
  <c r="DC24" i="15"/>
  <c r="DC32" i="15" s="1"/>
  <c r="CW24" i="15"/>
  <c r="CW32" i="15" s="1"/>
  <c r="CQ24" i="15"/>
  <c r="CK24" i="15"/>
  <c r="CK32" i="15" s="1"/>
  <c r="CE24" i="15"/>
  <c r="CE32" i="15" s="1"/>
  <c r="BY24" i="15"/>
  <c r="BY32" i="15" s="1"/>
  <c r="BS24" i="15"/>
  <c r="BM24" i="15"/>
  <c r="BM32" i="15" s="1"/>
  <c r="BG24" i="15"/>
  <c r="BG32" i="15" s="1"/>
  <c r="BA24" i="15"/>
  <c r="BA32" i="15" s="1"/>
  <c r="AU24" i="15"/>
  <c r="AO24" i="15"/>
  <c r="AO32" i="15" s="1"/>
  <c r="AC24" i="15"/>
  <c r="AC32" i="15" s="1"/>
  <c r="Y24" i="15"/>
  <c r="Y32" i="15" s="1"/>
  <c r="EE38" i="14"/>
  <c r="ED38" i="14"/>
  <c r="DT38" i="14"/>
  <c r="DS38" i="14"/>
  <c r="DI38" i="14"/>
  <c r="DH38" i="14"/>
  <c r="CX38" i="14"/>
  <c r="CW38" i="14"/>
  <c r="CM38" i="14"/>
  <c r="CL38" i="14"/>
  <c r="CB38" i="14"/>
  <c r="CA38" i="14"/>
  <c r="BQ38" i="14"/>
  <c r="BP38" i="14"/>
  <c r="BF38" i="14"/>
  <c r="BE38" i="14"/>
  <c r="AU38" i="14"/>
  <c r="AT38" i="14"/>
  <c r="AJ38" i="14"/>
  <c r="AI38" i="14"/>
  <c r="Y38" i="14"/>
  <c r="X38" i="14"/>
  <c r="L38" i="14"/>
  <c r="K38" i="14"/>
  <c r="EE37" i="14"/>
  <c r="ED37" i="14"/>
  <c r="DT37" i="14"/>
  <c r="DS37" i="14"/>
  <c r="DI37" i="14"/>
  <c r="DH37" i="14"/>
  <c r="CX37" i="14"/>
  <c r="CW37" i="14"/>
  <c r="CM37" i="14"/>
  <c r="CL37" i="14"/>
  <c r="CB37" i="14"/>
  <c r="CA37" i="14"/>
  <c r="BQ37" i="14"/>
  <c r="BP37" i="14"/>
  <c r="BF37" i="14"/>
  <c r="BE37" i="14"/>
  <c r="AU37" i="14"/>
  <c r="AT37" i="14"/>
  <c r="AJ37" i="14"/>
  <c r="AI37" i="14"/>
  <c r="Y37" i="14"/>
  <c r="X37" i="14"/>
  <c r="L37" i="14"/>
  <c r="K37" i="14"/>
  <c r="EE36" i="14"/>
  <c r="ED36" i="14"/>
  <c r="DT36" i="14"/>
  <c r="DS36" i="14"/>
  <c r="DI36" i="14"/>
  <c r="DH36" i="14"/>
  <c r="CX36" i="14"/>
  <c r="CW36" i="14"/>
  <c r="CM36" i="14"/>
  <c r="CL36" i="14"/>
  <c r="CB36" i="14"/>
  <c r="CA36" i="14"/>
  <c r="BQ36" i="14"/>
  <c r="BP36" i="14"/>
  <c r="BF36" i="14"/>
  <c r="BE36" i="14"/>
  <c r="AU36" i="14"/>
  <c r="AT36" i="14"/>
  <c r="AJ36" i="14"/>
  <c r="AI36" i="14"/>
  <c r="Y36" i="14"/>
  <c r="X36" i="14"/>
  <c r="L36" i="14"/>
  <c r="K36" i="14"/>
  <c r="EE35" i="14"/>
  <c r="ED35" i="14"/>
  <c r="DT35" i="14"/>
  <c r="DS35" i="14"/>
  <c r="DI35" i="14"/>
  <c r="DH35" i="14"/>
  <c r="CX35" i="14"/>
  <c r="CW35" i="14"/>
  <c r="CM35" i="14"/>
  <c r="CL35" i="14"/>
  <c r="CB35" i="14"/>
  <c r="CA35" i="14"/>
  <c r="BQ35" i="14"/>
  <c r="BP35" i="14"/>
  <c r="BF35" i="14"/>
  <c r="BE35" i="14"/>
  <c r="AU35" i="14"/>
  <c r="AT35" i="14"/>
  <c r="AJ35" i="14"/>
  <c r="AI35" i="14"/>
  <c r="Y35" i="14"/>
  <c r="X35" i="14"/>
  <c r="L35" i="14"/>
  <c r="K35" i="14"/>
  <c r="EE34" i="14"/>
  <c r="ED34" i="14"/>
  <c r="DT34" i="14"/>
  <c r="DS34" i="14"/>
  <c r="DI34" i="14"/>
  <c r="DH34" i="14"/>
  <c r="CX34" i="14"/>
  <c r="CW34" i="14"/>
  <c r="CM34" i="14"/>
  <c r="CL34" i="14"/>
  <c r="CB34" i="14"/>
  <c r="CA34" i="14"/>
  <c r="BQ34" i="14"/>
  <c r="BP34" i="14"/>
  <c r="BF34" i="14"/>
  <c r="BE34" i="14"/>
  <c r="AU34" i="14"/>
  <c r="AT34" i="14"/>
  <c r="AJ34" i="14"/>
  <c r="AI34" i="14"/>
  <c r="Y34" i="14"/>
  <c r="X34" i="14"/>
  <c r="L34" i="14"/>
  <c r="K34" i="14"/>
  <c r="EE33" i="14"/>
  <c r="ED33" i="14"/>
  <c r="DT33" i="14"/>
  <c r="DS33" i="14"/>
  <c r="DI33" i="14"/>
  <c r="DH33" i="14"/>
  <c r="CX33" i="14"/>
  <c r="CW33" i="14"/>
  <c r="CM33" i="14"/>
  <c r="CL33" i="14"/>
  <c r="CB33" i="14"/>
  <c r="CA33" i="14"/>
  <c r="BQ33" i="14"/>
  <c r="BP33" i="14"/>
  <c r="BF33" i="14"/>
  <c r="BE33" i="14"/>
  <c r="AU33" i="14"/>
  <c r="AT33" i="14"/>
  <c r="AJ33" i="14"/>
  <c r="AI33" i="14"/>
  <c r="Y33" i="14"/>
  <c r="X33" i="14"/>
  <c r="L33" i="14"/>
  <c r="K33" i="14"/>
  <c r="EE32" i="14"/>
  <c r="ED32" i="14"/>
  <c r="DT32" i="14"/>
  <c r="DS32" i="14"/>
  <c r="DI32" i="14"/>
  <c r="DH32" i="14"/>
  <c r="CX32" i="14"/>
  <c r="CW32" i="14"/>
  <c r="CM32" i="14"/>
  <c r="CL32" i="14"/>
  <c r="CB32" i="14"/>
  <c r="CA32" i="14"/>
  <c r="BQ32" i="14"/>
  <c r="BP32" i="14"/>
  <c r="BF32" i="14"/>
  <c r="BE32" i="14"/>
  <c r="AU32" i="14"/>
  <c r="AT32" i="14"/>
  <c r="AJ32" i="14"/>
  <c r="AI32" i="14"/>
  <c r="Y32" i="14"/>
  <c r="X32" i="14"/>
  <c r="L32" i="14"/>
  <c r="K32" i="14"/>
  <c r="EE31" i="14"/>
  <c r="EE39" i="14" s="1"/>
  <c r="ED31" i="14"/>
  <c r="ED39" i="14" s="1"/>
  <c r="DT31" i="14"/>
  <c r="DT39" i="14" s="1"/>
  <c r="DS31" i="14"/>
  <c r="DS39" i="14" s="1"/>
  <c r="DI31" i="14"/>
  <c r="DI39" i="14" s="1"/>
  <c r="DH31" i="14"/>
  <c r="DH39" i="14" s="1"/>
  <c r="CX31" i="14"/>
  <c r="CX39" i="14" s="1"/>
  <c r="CW31" i="14"/>
  <c r="CW39" i="14" s="1"/>
  <c r="CM31" i="14"/>
  <c r="CM39" i="14" s="1"/>
  <c r="CL31" i="14"/>
  <c r="CL39" i="14" s="1"/>
  <c r="CB31" i="14"/>
  <c r="CB39" i="14" s="1"/>
  <c r="CA31" i="14"/>
  <c r="CA39" i="14" s="1"/>
  <c r="BQ31" i="14"/>
  <c r="BQ39" i="14" s="1"/>
  <c r="BP31" i="14"/>
  <c r="BP39" i="14" s="1"/>
  <c r="BF31" i="14"/>
  <c r="BF39" i="14" s="1"/>
  <c r="BE31" i="14"/>
  <c r="BE39" i="14" s="1"/>
  <c r="AU31" i="14"/>
  <c r="AU39" i="14" s="1"/>
  <c r="AT31" i="14"/>
  <c r="AT39" i="14" s="1"/>
  <c r="AJ31" i="14"/>
  <c r="AJ39" i="14" s="1"/>
  <c r="AI31" i="14"/>
  <c r="AI39" i="14" s="1"/>
  <c r="Y31" i="14"/>
  <c r="Y39" i="14" s="1"/>
  <c r="X31" i="14"/>
  <c r="X39" i="14" s="1"/>
  <c r="L31" i="14"/>
  <c r="L39" i="14" s="1"/>
  <c r="K31" i="14"/>
  <c r="K39" i="14" s="1"/>
  <c r="EE29" i="14"/>
  <c r="ED29" i="14"/>
  <c r="DT29" i="14"/>
  <c r="DS29" i="14"/>
  <c r="DI29" i="14"/>
  <c r="DH29" i="14"/>
  <c r="CX29" i="14"/>
  <c r="CW29" i="14"/>
  <c r="CM29" i="14"/>
  <c r="CL29" i="14"/>
  <c r="CB29" i="14"/>
  <c r="CA29" i="14"/>
  <c r="BQ29" i="14"/>
  <c r="BP29" i="14"/>
  <c r="BF29" i="14"/>
  <c r="BE29" i="14"/>
  <c r="AU29" i="14"/>
  <c r="AT29" i="14"/>
  <c r="AJ29" i="14"/>
  <c r="AI29" i="14"/>
  <c r="Y29" i="14"/>
  <c r="X29" i="14"/>
  <c r="L29" i="14"/>
  <c r="K29" i="14"/>
  <c r="EE28" i="14"/>
  <c r="ED28" i="14"/>
  <c r="DT28" i="14"/>
  <c r="DS28" i="14"/>
  <c r="DI28" i="14"/>
  <c r="DH28" i="14"/>
  <c r="CX28" i="14"/>
  <c r="CW28" i="14"/>
  <c r="CM28" i="14"/>
  <c r="CL28" i="14"/>
  <c r="CB28" i="14"/>
  <c r="CA28" i="14"/>
  <c r="BQ28" i="14"/>
  <c r="BP28" i="14"/>
  <c r="BF28" i="14"/>
  <c r="BE28" i="14"/>
  <c r="AU28" i="14"/>
  <c r="AT28" i="14"/>
  <c r="AJ28" i="14"/>
  <c r="AI28" i="14"/>
  <c r="Y28" i="14"/>
  <c r="X28" i="14"/>
  <c r="L28" i="14"/>
  <c r="K28" i="14"/>
  <c r="EE27" i="14"/>
  <c r="ED27" i="14"/>
  <c r="DT27" i="14"/>
  <c r="DS27" i="14"/>
  <c r="DI27" i="14"/>
  <c r="DH27" i="14"/>
  <c r="CX27" i="14"/>
  <c r="CW27" i="14"/>
  <c r="CM27" i="14"/>
  <c r="CL27" i="14"/>
  <c r="CB27" i="14"/>
  <c r="CA27" i="14"/>
  <c r="BQ27" i="14"/>
  <c r="BP27" i="14"/>
  <c r="BF27" i="14"/>
  <c r="BE27" i="14"/>
  <c r="AU27" i="14"/>
  <c r="AT27" i="14"/>
  <c r="AJ27" i="14"/>
  <c r="AI27" i="14"/>
  <c r="Y27" i="14"/>
  <c r="X27" i="14"/>
  <c r="L27" i="14"/>
  <c r="K27" i="14"/>
  <c r="EE26" i="14"/>
  <c r="ED26" i="14"/>
  <c r="DT26" i="14"/>
  <c r="DS26" i="14"/>
  <c r="DI26" i="14"/>
  <c r="DH26" i="14"/>
  <c r="CX26" i="14"/>
  <c r="CW26" i="14"/>
  <c r="CM26" i="14"/>
  <c r="CL26" i="14"/>
  <c r="CB26" i="14"/>
  <c r="CA26" i="14"/>
  <c r="BQ26" i="14"/>
  <c r="BP26" i="14"/>
  <c r="BF26" i="14"/>
  <c r="BE26" i="14"/>
  <c r="AU26" i="14"/>
  <c r="AT26" i="14"/>
  <c r="AJ26" i="14"/>
  <c r="AI26" i="14"/>
  <c r="Y26" i="14"/>
  <c r="X26" i="14"/>
  <c r="L26" i="14"/>
  <c r="K26" i="14"/>
  <c r="EE25" i="14"/>
  <c r="ED25" i="14"/>
  <c r="DT25" i="14"/>
  <c r="DS25" i="14"/>
  <c r="DI25" i="14"/>
  <c r="DH25" i="14"/>
  <c r="CX25" i="14"/>
  <c r="CW25" i="14"/>
  <c r="CM25" i="14"/>
  <c r="CL25" i="14"/>
  <c r="CB25" i="14"/>
  <c r="CA25" i="14"/>
  <c r="BQ25" i="14"/>
  <c r="BP25" i="14"/>
  <c r="BF25" i="14"/>
  <c r="BE25" i="14"/>
  <c r="AU25" i="14"/>
  <c r="AT25" i="14"/>
  <c r="AJ25" i="14"/>
  <c r="AI25" i="14"/>
  <c r="Y25" i="14"/>
  <c r="X25" i="14"/>
  <c r="L25" i="14"/>
  <c r="K25" i="14"/>
  <c r="EE24" i="14"/>
  <c r="ED24" i="14"/>
  <c r="DT24" i="14"/>
  <c r="DS24" i="14"/>
  <c r="DI24" i="14"/>
  <c r="DH24" i="14"/>
  <c r="CX24" i="14"/>
  <c r="CW24" i="14"/>
  <c r="CM24" i="14"/>
  <c r="CL24" i="14"/>
  <c r="CB24" i="14"/>
  <c r="CA24" i="14"/>
  <c r="BQ24" i="14"/>
  <c r="BP24" i="14"/>
  <c r="BF24" i="14"/>
  <c r="BE24" i="14"/>
  <c r="AU24" i="14"/>
  <c r="AT24" i="14"/>
  <c r="AJ24" i="14"/>
  <c r="AI24" i="14"/>
  <c r="Y24" i="14"/>
  <c r="X24" i="14"/>
  <c r="L24" i="14"/>
  <c r="K24" i="14"/>
  <c r="EE23" i="14"/>
  <c r="ED23" i="14"/>
  <c r="DT23" i="14"/>
  <c r="DS23" i="14"/>
  <c r="DI23" i="14"/>
  <c r="DH23" i="14"/>
  <c r="CX23" i="14"/>
  <c r="CW23" i="14"/>
  <c r="CM23" i="14"/>
  <c r="CL23" i="14"/>
  <c r="CB23" i="14"/>
  <c r="CA23" i="14"/>
  <c r="BQ23" i="14"/>
  <c r="BP23" i="14"/>
  <c r="BF23" i="14"/>
  <c r="BE23" i="14"/>
  <c r="AU23" i="14"/>
  <c r="AT23" i="14"/>
  <c r="AJ23" i="14"/>
  <c r="AI23" i="14"/>
  <c r="Y23" i="14"/>
  <c r="X23" i="14"/>
  <c r="L23" i="14"/>
  <c r="K23" i="14"/>
  <c r="EE22" i="14"/>
  <c r="EE30" i="14" s="1"/>
  <c r="ED22" i="14"/>
  <c r="ED30" i="14" s="1"/>
  <c r="DT22" i="14"/>
  <c r="DT30" i="14" s="1"/>
  <c r="DS22" i="14"/>
  <c r="DS30" i="14" s="1"/>
  <c r="DI22" i="14"/>
  <c r="DI30" i="14" s="1"/>
  <c r="DH22" i="14"/>
  <c r="DH30" i="14" s="1"/>
  <c r="CX22" i="14"/>
  <c r="CX30" i="14" s="1"/>
  <c r="CW22" i="14"/>
  <c r="CW30" i="14" s="1"/>
  <c r="CM22" i="14"/>
  <c r="CM30" i="14" s="1"/>
  <c r="CL22" i="14"/>
  <c r="CL30" i="14" s="1"/>
  <c r="CB22" i="14"/>
  <c r="CB30" i="14" s="1"/>
  <c r="CA22" i="14"/>
  <c r="CA30" i="14" s="1"/>
  <c r="BQ22" i="14"/>
  <c r="BQ30" i="14" s="1"/>
  <c r="BP22" i="14"/>
  <c r="BP30" i="14" s="1"/>
  <c r="BF22" i="14"/>
  <c r="BF30" i="14" s="1"/>
  <c r="BE22" i="14"/>
  <c r="BE30" i="14" s="1"/>
  <c r="AU22" i="14"/>
  <c r="AU30" i="14" s="1"/>
  <c r="AT22" i="14"/>
  <c r="AT30" i="14" s="1"/>
  <c r="AJ22" i="14"/>
  <c r="AJ30" i="14" s="1"/>
  <c r="AI22" i="14"/>
  <c r="AI30" i="14" s="1"/>
  <c r="Y22" i="14"/>
  <c r="Y30" i="14" s="1"/>
  <c r="X22" i="14"/>
  <c r="X30" i="14" s="1"/>
  <c r="L22" i="14"/>
  <c r="L30" i="14" s="1"/>
  <c r="K22" i="14"/>
  <c r="K30" i="14" s="1"/>
  <c r="EE19" i="14"/>
  <c r="ED19" i="14"/>
  <c r="DT19" i="14"/>
  <c r="DS19" i="14"/>
  <c r="DI19" i="14"/>
  <c r="DH19" i="14"/>
  <c r="CX19" i="14"/>
  <c r="CW19" i="14"/>
  <c r="CM19" i="14"/>
  <c r="CL19" i="14"/>
  <c r="CB19" i="14"/>
  <c r="CA19" i="14"/>
  <c r="BQ19" i="14"/>
  <c r="BP19" i="14"/>
  <c r="BF19" i="14"/>
  <c r="BE19" i="14"/>
  <c r="AU19" i="14"/>
  <c r="AT19" i="14"/>
  <c r="AJ19" i="14"/>
  <c r="AI19" i="14"/>
  <c r="Y19" i="14"/>
  <c r="X19" i="14"/>
  <c r="L19" i="14"/>
  <c r="K19" i="14"/>
  <c r="EE18" i="14"/>
  <c r="ED18" i="14"/>
  <c r="DT18" i="14"/>
  <c r="DS18" i="14"/>
  <c r="DI18" i="14"/>
  <c r="DH18" i="14"/>
  <c r="CX18" i="14"/>
  <c r="CW18" i="14"/>
  <c r="CM18" i="14"/>
  <c r="CL18" i="14"/>
  <c r="CB18" i="14"/>
  <c r="CA18" i="14"/>
  <c r="BQ18" i="14"/>
  <c r="BP18" i="14"/>
  <c r="BF18" i="14"/>
  <c r="BE18" i="14"/>
  <c r="AU18" i="14"/>
  <c r="AT18" i="14"/>
  <c r="AJ18" i="14"/>
  <c r="AI18" i="14"/>
  <c r="Y18" i="14"/>
  <c r="X18" i="14"/>
  <c r="L18" i="14"/>
  <c r="K18" i="14"/>
  <c r="EE17" i="14"/>
  <c r="ED17" i="14"/>
  <c r="DT17" i="14"/>
  <c r="DS17" i="14"/>
  <c r="DI17" i="14"/>
  <c r="DH17" i="14"/>
  <c r="CX17" i="14"/>
  <c r="CW17" i="14"/>
  <c r="CM17" i="14"/>
  <c r="CL17" i="14"/>
  <c r="CB17" i="14"/>
  <c r="CA17" i="14"/>
  <c r="BQ17" i="14"/>
  <c r="BP17" i="14"/>
  <c r="BF17" i="14"/>
  <c r="BE17" i="14"/>
  <c r="AU17" i="14"/>
  <c r="AT17" i="14"/>
  <c r="AJ17" i="14"/>
  <c r="AI17" i="14"/>
  <c r="Y17" i="14"/>
  <c r="X17" i="14"/>
  <c r="L17" i="14"/>
  <c r="K17" i="14"/>
  <c r="EE16" i="14"/>
  <c r="ED16" i="14"/>
  <c r="DT16" i="14"/>
  <c r="DS16" i="14"/>
  <c r="DI16" i="14"/>
  <c r="DH16" i="14"/>
  <c r="CX16" i="14"/>
  <c r="CW16" i="14"/>
  <c r="CM16" i="14"/>
  <c r="CL16" i="14"/>
  <c r="CB16" i="14"/>
  <c r="CA16" i="14"/>
  <c r="BQ16" i="14"/>
  <c r="BP16" i="14"/>
  <c r="BF16" i="14"/>
  <c r="BE16" i="14"/>
  <c r="AU16" i="14"/>
  <c r="AT16" i="14"/>
  <c r="AJ16" i="14"/>
  <c r="AI16" i="14"/>
  <c r="Y16" i="14"/>
  <c r="X16" i="14"/>
  <c r="L16" i="14"/>
  <c r="K16" i="14"/>
  <c r="EE15" i="14"/>
  <c r="ED15" i="14"/>
  <c r="DT15" i="14"/>
  <c r="DS15" i="14"/>
  <c r="DI15" i="14"/>
  <c r="DH15" i="14"/>
  <c r="CX15" i="14"/>
  <c r="CW15" i="14"/>
  <c r="CM15" i="14"/>
  <c r="CL15" i="14"/>
  <c r="CB15" i="14"/>
  <c r="CA15" i="14"/>
  <c r="BQ15" i="14"/>
  <c r="BP15" i="14"/>
  <c r="BF15" i="14"/>
  <c r="BE15" i="14"/>
  <c r="AU15" i="14"/>
  <c r="AT15" i="14"/>
  <c r="AJ15" i="14"/>
  <c r="AI15" i="14"/>
  <c r="Y15" i="14"/>
  <c r="X15" i="14"/>
  <c r="L15" i="14"/>
  <c r="K15" i="14"/>
  <c r="EE14" i="14"/>
  <c r="ED14" i="14"/>
  <c r="DT14" i="14"/>
  <c r="DS14" i="14"/>
  <c r="DI14" i="14"/>
  <c r="DH14" i="14"/>
  <c r="CX14" i="14"/>
  <c r="CW14" i="14"/>
  <c r="CM14" i="14"/>
  <c r="CL14" i="14"/>
  <c r="CB14" i="14"/>
  <c r="CA14" i="14"/>
  <c r="BQ14" i="14"/>
  <c r="BP14" i="14"/>
  <c r="BF14" i="14"/>
  <c r="BE14" i="14"/>
  <c r="AU14" i="14"/>
  <c r="AT14" i="14"/>
  <c r="AJ14" i="14"/>
  <c r="AI14" i="14"/>
  <c r="Y14" i="14"/>
  <c r="X14" i="14"/>
  <c r="L14" i="14"/>
  <c r="K14" i="14"/>
  <c r="EE13" i="14"/>
  <c r="ED13" i="14"/>
  <c r="DT13" i="14"/>
  <c r="DS13" i="14"/>
  <c r="DI13" i="14"/>
  <c r="DH13" i="14"/>
  <c r="CX13" i="14"/>
  <c r="CW13" i="14"/>
  <c r="CM13" i="14"/>
  <c r="CL13" i="14"/>
  <c r="CB13" i="14"/>
  <c r="CA13" i="14"/>
  <c r="BQ13" i="14"/>
  <c r="BP13" i="14"/>
  <c r="BF13" i="14"/>
  <c r="BE13" i="14"/>
  <c r="AU13" i="14"/>
  <c r="AT13" i="14"/>
  <c r="AJ13" i="14"/>
  <c r="AI13" i="14"/>
  <c r="Y13" i="14"/>
  <c r="X13" i="14"/>
  <c r="L13" i="14"/>
  <c r="K13" i="14"/>
  <c r="EE12" i="14"/>
  <c r="ED12" i="14"/>
  <c r="DT12" i="14"/>
  <c r="DS12" i="14"/>
  <c r="DI12" i="14"/>
  <c r="DH12" i="14"/>
  <c r="CX12" i="14"/>
  <c r="CW12" i="14"/>
  <c r="CM12" i="14"/>
  <c r="CL12" i="14"/>
  <c r="CB12" i="14"/>
  <c r="CA12" i="14"/>
  <c r="BQ12" i="14"/>
  <c r="BP12" i="14"/>
  <c r="BF12" i="14"/>
  <c r="BE12" i="14"/>
  <c r="AU12" i="14"/>
  <c r="AT12" i="14"/>
  <c r="AJ12" i="14"/>
  <c r="AI12" i="14"/>
  <c r="Y12" i="14"/>
  <c r="X12" i="14"/>
  <c r="L12" i="14"/>
  <c r="K12" i="14"/>
  <c r="EE11" i="14"/>
  <c r="ED11" i="14"/>
  <c r="DT11" i="14"/>
  <c r="DS11" i="14"/>
  <c r="DI11" i="14"/>
  <c r="DH11" i="14"/>
  <c r="CX11" i="14"/>
  <c r="CW11" i="14"/>
  <c r="CM11" i="14"/>
  <c r="CL11" i="14"/>
  <c r="CB11" i="14"/>
  <c r="CA11" i="14"/>
  <c r="BQ11" i="14"/>
  <c r="BP11" i="14"/>
  <c r="BF11" i="14"/>
  <c r="BE11" i="14"/>
  <c r="AU11" i="14"/>
  <c r="AT11" i="14"/>
  <c r="AJ11" i="14"/>
  <c r="AI11" i="14"/>
  <c r="Y11" i="14"/>
  <c r="X11" i="14"/>
  <c r="L11" i="14"/>
  <c r="K11" i="14"/>
  <c r="EE10" i="14"/>
  <c r="ED10" i="14"/>
  <c r="DT10" i="14"/>
  <c r="DS10" i="14"/>
  <c r="DI10" i="14"/>
  <c r="DH10" i="14"/>
  <c r="CX10" i="14"/>
  <c r="CW10" i="14"/>
  <c r="CM10" i="14"/>
  <c r="CL10" i="14"/>
  <c r="CB10" i="14"/>
  <c r="CA10" i="14"/>
  <c r="BQ10" i="14"/>
  <c r="BP10" i="14"/>
  <c r="BF10" i="14"/>
  <c r="BE10" i="14"/>
  <c r="AU10" i="14"/>
  <c r="AT10" i="14"/>
  <c r="AJ10" i="14"/>
  <c r="AI10" i="14"/>
  <c r="Y10" i="14"/>
  <c r="X10" i="14"/>
  <c r="L10" i="14"/>
  <c r="K10" i="14"/>
  <c r="EE9" i="14"/>
  <c r="ED9" i="14"/>
  <c r="DT9" i="14"/>
  <c r="DS9" i="14"/>
  <c r="DI9" i="14"/>
  <c r="DH9" i="14"/>
  <c r="CX9" i="14"/>
  <c r="CW9" i="14"/>
  <c r="CM9" i="14"/>
  <c r="CL9" i="14"/>
  <c r="CB9" i="14"/>
  <c r="CA9" i="14"/>
  <c r="BQ9" i="14"/>
  <c r="BP9" i="14"/>
  <c r="BF9" i="14"/>
  <c r="BE9" i="14"/>
  <c r="AU9" i="14"/>
  <c r="AT9" i="14"/>
  <c r="AJ9" i="14"/>
  <c r="AI9" i="14"/>
  <c r="Y9" i="14"/>
  <c r="X9" i="14"/>
  <c r="L9" i="14"/>
  <c r="K9" i="14"/>
  <c r="EE8" i="14"/>
  <c r="ED8" i="14"/>
  <c r="DT8" i="14"/>
  <c r="DS8" i="14"/>
  <c r="DI8" i="14"/>
  <c r="DH8" i="14"/>
  <c r="CX8" i="14"/>
  <c r="CW8" i="14"/>
  <c r="CM8" i="14"/>
  <c r="CL8" i="14"/>
  <c r="CB8" i="14"/>
  <c r="CA8" i="14"/>
  <c r="BQ8" i="14"/>
  <c r="BP8" i="14"/>
  <c r="BF8" i="14"/>
  <c r="BE8" i="14"/>
  <c r="AU8" i="14"/>
  <c r="AT8" i="14"/>
  <c r="AJ8" i="14"/>
  <c r="AI8" i="14"/>
  <c r="Y8" i="14"/>
  <c r="X8" i="14"/>
  <c r="L8" i="14"/>
  <c r="K8" i="14"/>
  <c r="EE7" i="14"/>
  <c r="ED7" i="14"/>
  <c r="DT7" i="14"/>
  <c r="DS7" i="14"/>
  <c r="DI7" i="14"/>
  <c r="DH7" i="14"/>
  <c r="CX7" i="14"/>
  <c r="CW7" i="14"/>
  <c r="CM7" i="14"/>
  <c r="CL7" i="14"/>
  <c r="CB7" i="14"/>
  <c r="CA7" i="14"/>
  <c r="BQ7" i="14"/>
  <c r="BP7" i="14"/>
  <c r="BF7" i="14"/>
  <c r="BE7" i="14"/>
  <c r="AU7" i="14"/>
  <c r="AT7" i="14"/>
  <c r="AJ7" i="14"/>
  <c r="AI7" i="14"/>
  <c r="Y7" i="14"/>
  <c r="X7" i="14"/>
  <c r="L7" i="14"/>
  <c r="K7" i="14"/>
  <c r="EE6" i="14"/>
  <c r="ED6" i="14"/>
  <c r="DT6" i="14"/>
  <c r="DS6" i="14"/>
  <c r="DI6" i="14"/>
  <c r="DH6" i="14"/>
  <c r="CX6" i="14"/>
  <c r="CW6" i="14"/>
  <c r="CM6" i="14"/>
  <c r="CL6" i="14"/>
  <c r="CB6" i="14"/>
  <c r="CA6" i="14"/>
  <c r="BQ6" i="14"/>
  <c r="BP6" i="14"/>
  <c r="BF6" i="14"/>
  <c r="BE6" i="14"/>
  <c r="AU6" i="14"/>
  <c r="AT6" i="14"/>
  <c r="AJ6" i="14"/>
  <c r="AI6" i="14"/>
  <c r="Y6" i="14"/>
  <c r="X6" i="14"/>
  <c r="L6" i="14"/>
  <c r="K6" i="14"/>
  <c r="EE5" i="14"/>
  <c r="ED5" i="14"/>
  <c r="DT5" i="14"/>
  <c r="DS5" i="14"/>
  <c r="DI5" i="14"/>
  <c r="DH5" i="14"/>
  <c r="CX5" i="14"/>
  <c r="CW5" i="14"/>
  <c r="CM5" i="14"/>
  <c r="CL5" i="14"/>
  <c r="CB5" i="14"/>
  <c r="CA5" i="14"/>
  <c r="BQ5" i="14"/>
  <c r="BP5" i="14"/>
  <c r="BF5" i="14"/>
  <c r="BE5" i="14"/>
  <c r="AU5" i="14"/>
  <c r="AT5" i="14"/>
  <c r="AJ5" i="14"/>
  <c r="AI5" i="14"/>
  <c r="Y5" i="14"/>
  <c r="X5" i="14"/>
  <c r="L5" i="14"/>
  <c r="K5" i="14"/>
  <c r="EE4" i="14"/>
  <c r="ED4" i="14"/>
  <c r="DT4" i="14"/>
  <c r="DS4" i="14"/>
  <c r="DI4" i="14"/>
  <c r="DH4" i="14"/>
  <c r="CX4" i="14"/>
  <c r="CW4" i="14"/>
  <c r="CM4" i="14"/>
  <c r="CL4" i="14"/>
  <c r="CB4" i="14"/>
  <c r="CA4" i="14"/>
  <c r="BQ4" i="14"/>
  <c r="BP4" i="14"/>
  <c r="BF4" i="14"/>
  <c r="BE4" i="14"/>
  <c r="AU4" i="14"/>
  <c r="AT4" i="14"/>
  <c r="AJ4" i="14"/>
  <c r="AI4" i="14"/>
  <c r="Y4" i="14"/>
  <c r="X4" i="14"/>
  <c r="L4" i="14"/>
  <c r="K4" i="14"/>
  <c r="BS44" i="13" l="1"/>
  <c r="BR44" i="13"/>
  <c r="BQ44" i="13"/>
  <c r="BP44" i="13"/>
  <c r="BO44" i="13"/>
  <c r="BN44" i="13"/>
  <c r="BM44" i="13"/>
  <c r="CT43" i="13"/>
  <c r="CN43" i="13"/>
  <c r="CH43" i="13"/>
  <c r="CB43" i="13"/>
  <c r="BH43" i="13"/>
  <c r="BB43" i="13"/>
  <c r="AU43" i="13"/>
  <c r="AO43" i="13"/>
  <c r="AI43" i="13"/>
  <c r="AC43" i="13"/>
  <c r="W43" i="13"/>
  <c r="Q43" i="13"/>
  <c r="K43" i="13"/>
  <c r="E43" i="13"/>
  <c r="CT42" i="13"/>
  <c r="CN42" i="13"/>
  <c r="CH42" i="13"/>
  <c r="CB42" i="13"/>
  <c r="BH42" i="13"/>
  <c r="BB42" i="13"/>
  <c r="AU42" i="13"/>
  <c r="AO42" i="13"/>
  <c r="AI42" i="13"/>
  <c r="AC42" i="13"/>
  <c r="W42" i="13"/>
  <c r="Q42" i="13"/>
  <c r="K42" i="13"/>
  <c r="E42" i="13"/>
  <c r="CT41" i="13"/>
  <c r="CN41" i="13"/>
  <c r="CH41" i="13"/>
  <c r="CB41" i="13"/>
  <c r="BH41" i="13"/>
  <c r="BB41" i="13"/>
  <c r="AU41" i="13"/>
  <c r="AO41" i="13"/>
  <c r="AI41" i="13"/>
  <c r="AC41" i="13"/>
  <c r="W41" i="13"/>
  <c r="Q41" i="13"/>
  <c r="K41" i="13"/>
  <c r="E41" i="13"/>
  <c r="CT40" i="13"/>
  <c r="CN40" i="13"/>
  <c r="CH40" i="13"/>
  <c r="CB40" i="13"/>
  <c r="BH40" i="13"/>
  <c r="BB40" i="13"/>
  <c r="AU40" i="13"/>
  <c r="AO40" i="13"/>
  <c r="AI40" i="13"/>
  <c r="AC40" i="13"/>
  <c r="W40" i="13"/>
  <c r="Q40" i="13"/>
  <c r="K40" i="13"/>
  <c r="E40" i="13"/>
  <c r="CT39" i="13"/>
  <c r="CN39" i="13"/>
  <c r="CH39" i="13"/>
  <c r="CB39" i="13"/>
  <c r="BH39" i="13"/>
  <c r="BB39" i="13"/>
  <c r="AU39" i="13"/>
  <c r="AO39" i="13"/>
  <c r="AI39" i="13"/>
  <c r="AC39" i="13"/>
  <c r="W39" i="13"/>
  <c r="Q39" i="13"/>
  <c r="K39" i="13"/>
  <c r="E39" i="13"/>
  <c r="CT38" i="13"/>
  <c r="CN38" i="13"/>
  <c r="CH38" i="13"/>
  <c r="CB38" i="13"/>
  <c r="BH38" i="13"/>
  <c r="BB38" i="13"/>
  <c r="AU38" i="13"/>
  <c r="AO38" i="13"/>
  <c r="AI38" i="13"/>
  <c r="AC38" i="13"/>
  <c r="W38" i="13"/>
  <c r="Q38" i="13"/>
  <c r="K38" i="13"/>
  <c r="E38" i="13"/>
  <c r="CT37" i="13"/>
  <c r="CN37" i="13"/>
  <c r="CH37" i="13"/>
  <c r="CB37" i="13"/>
  <c r="BH37" i="13"/>
  <c r="BB37" i="13"/>
  <c r="AU37" i="13"/>
  <c r="AO37" i="13"/>
  <c r="AI37" i="13"/>
  <c r="AC37" i="13"/>
  <c r="W37" i="13"/>
  <c r="Q37" i="13"/>
  <c r="K37" i="13"/>
  <c r="E37" i="13"/>
  <c r="CT36" i="13"/>
  <c r="CN36" i="13"/>
  <c r="CH36" i="13"/>
  <c r="CB36" i="13"/>
  <c r="BH36" i="13"/>
  <c r="BB36" i="13"/>
  <c r="AU36" i="13"/>
  <c r="AO36" i="13"/>
  <c r="AI36" i="13"/>
  <c r="AC36" i="13"/>
  <c r="W36" i="13"/>
  <c r="Q36" i="13"/>
  <c r="K36" i="13"/>
  <c r="E36" i="13"/>
  <c r="CT35" i="13"/>
  <c r="CN35" i="13"/>
  <c r="CH35" i="13"/>
  <c r="CB35" i="13"/>
  <c r="BH35" i="13"/>
  <c r="BB35" i="13"/>
  <c r="AU35" i="13"/>
  <c r="AO35" i="13"/>
  <c r="AI35" i="13"/>
  <c r="AC35" i="13"/>
  <c r="W35" i="13"/>
  <c r="Q35" i="13"/>
  <c r="K35" i="13"/>
  <c r="E35" i="13"/>
  <c r="CT34" i="13"/>
  <c r="CT44" i="13" s="1"/>
  <c r="CN34" i="13"/>
  <c r="CN44" i="13" s="1"/>
  <c r="CH34" i="13"/>
  <c r="CH44" i="13" s="1"/>
  <c r="CB34" i="13"/>
  <c r="CB44" i="13" s="1"/>
  <c r="BH34" i="13"/>
  <c r="BH44" i="13" s="1"/>
  <c r="BB34" i="13"/>
  <c r="BB44" i="13" s="1"/>
  <c r="AU34" i="13"/>
  <c r="AU44" i="13" s="1"/>
  <c r="AO34" i="13"/>
  <c r="AO44" i="13" s="1"/>
  <c r="AI34" i="13"/>
  <c r="AI44" i="13" s="1"/>
  <c r="AC34" i="13"/>
  <c r="AC44" i="13" s="1"/>
  <c r="W34" i="13"/>
  <c r="W44" i="13" s="1"/>
  <c r="Q34" i="13"/>
  <c r="Q44" i="13" s="1"/>
  <c r="K34" i="13"/>
  <c r="K44" i="13" s="1"/>
  <c r="E34" i="13"/>
  <c r="E44" i="13" s="1"/>
  <c r="BS33" i="13"/>
  <c r="BR33" i="13"/>
  <c r="BQ33" i="13"/>
  <c r="BP33" i="13"/>
  <c r="BO33" i="13"/>
  <c r="BN33" i="13"/>
  <c r="BM33" i="13"/>
  <c r="CT32" i="13"/>
  <c r="CN32" i="13"/>
  <c r="CH32" i="13"/>
  <c r="CB32" i="13"/>
  <c r="BH32" i="13"/>
  <c r="BB32" i="13"/>
  <c r="AU32" i="13"/>
  <c r="AO32" i="13"/>
  <c r="AI32" i="13"/>
  <c r="AC32" i="13"/>
  <c r="W32" i="13"/>
  <c r="Q32" i="13"/>
  <c r="K32" i="13"/>
  <c r="E32" i="13"/>
  <c r="CT31" i="13"/>
  <c r="CN31" i="13"/>
  <c r="CH31" i="13"/>
  <c r="CB31" i="13"/>
  <c r="BH31" i="13"/>
  <c r="BB31" i="13"/>
  <c r="AU31" i="13"/>
  <c r="AO31" i="13"/>
  <c r="AI31" i="13"/>
  <c r="AC31" i="13"/>
  <c r="W31" i="13"/>
  <c r="Q31" i="13"/>
  <c r="K31" i="13"/>
  <c r="E31" i="13"/>
  <c r="CT30" i="13"/>
  <c r="CN30" i="13"/>
  <c r="CH30" i="13"/>
  <c r="CB30" i="13"/>
  <c r="BH30" i="13"/>
  <c r="BB30" i="13"/>
  <c r="AU30" i="13"/>
  <c r="AO30" i="13"/>
  <c r="AI30" i="13"/>
  <c r="AC30" i="13"/>
  <c r="W30" i="13"/>
  <c r="Q30" i="13"/>
  <c r="K30" i="13"/>
  <c r="E30" i="13"/>
  <c r="CT29" i="13"/>
  <c r="CN29" i="13"/>
  <c r="CH29" i="13"/>
  <c r="CB29" i="13"/>
  <c r="BH29" i="13"/>
  <c r="BB29" i="13"/>
  <c r="AU29" i="13"/>
  <c r="AO29" i="13"/>
  <c r="AI29" i="13"/>
  <c r="AC29" i="13"/>
  <c r="W29" i="13"/>
  <c r="Q29" i="13"/>
  <c r="K29" i="13"/>
  <c r="E29" i="13"/>
  <c r="CT28" i="13"/>
  <c r="CN28" i="13"/>
  <c r="CH28" i="13"/>
  <c r="CB28" i="13"/>
  <c r="BH28" i="13"/>
  <c r="BB28" i="13"/>
  <c r="AU28" i="13"/>
  <c r="AO28" i="13"/>
  <c r="AI28" i="13"/>
  <c r="AC28" i="13"/>
  <c r="W28" i="13"/>
  <c r="Q28" i="13"/>
  <c r="K28" i="13"/>
  <c r="E28" i="13"/>
  <c r="CT27" i="13"/>
  <c r="CN27" i="13"/>
  <c r="CH27" i="13"/>
  <c r="CB27" i="13"/>
  <c r="BH27" i="13"/>
  <c r="BB27" i="13"/>
  <c r="AU27" i="13"/>
  <c r="AO27" i="13"/>
  <c r="AI27" i="13"/>
  <c r="AC27" i="13"/>
  <c r="W27" i="13"/>
  <c r="Q27" i="13"/>
  <c r="K27" i="13"/>
  <c r="E27" i="13"/>
  <c r="CT26" i="13"/>
  <c r="CN26" i="13"/>
  <c r="CH26" i="13"/>
  <c r="CB26" i="13"/>
  <c r="BH26" i="13"/>
  <c r="BB26" i="13"/>
  <c r="AU26" i="13"/>
  <c r="AO26" i="13"/>
  <c r="AI26" i="13"/>
  <c r="AC26" i="13"/>
  <c r="W26" i="13"/>
  <c r="Q26" i="13"/>
  <c r="K26" i="13"/>
  <c r="E26" i="13"/>
  <c r="CT25" i="13"/>
  <c r="CT33" i="13" s="1"/>
  <c r="CN25" i="13"/>
  <c r="CN33" i="13" s="1"/>
  <c r="CH25" i="13"/>
  <c r="CH33" i="13" s="1"/>
  <c r="CB25" i="13"/>
  <c r="CB33" i="13" s="1"/>
  <c r="BH25" i="13"/>
  <c r="BH33" i="13" s="1"/>
  <c r="BB25" i="13"/>
  <c r="BB33" i="13" s="1"/>
  <c r="AU25" i="13"/>
  <c r="AU33" i="13" s="1"/>
  <c r="AO25" i="13"/>
  <c r="AO33" i="13" s="1"/>
  <c r="AI25" i="13"/>
  <c r="AI33" i="13" s="1"/>
  <c r="AC25" i="13"/>
  <c r="AC33" i="13" s="1"/>
  <c r="W25" i="13"/>
  <c r="W33" i="13" s="1"/>
  <c r="Q25" i="13"/>
  <c r="Q33" i="13" s="1"/>
  <c r="K25" i="13"/>
  <c r="K33" i="13" s="1"/>
  <c r="E25" i="13"/>
  <c r="E33" i="13" s="1"/>
  <c r="AZ44" i="12"/>
  <c r="AY44" i="12"/>
  <c r="AX44" i="12"/>
  <c r="AW44" i="12"/>
  <c r="AV44" i="12"/>
  <c r="AU44" i="12"/>
  <c r="CH43" i="12"/>
  <c r="CG43" i="12"/>
  <c r="BW43" i="12"/>
  <c r="BV43" i="12"/>
  <c r="BK43" i="12"/>
  <c r="BJ43" i="12"/>
  <c r="AT43" i="12"/>
  <c r="AS43" i="12"/>
  <c r="AH43" i="12"/>
  <c r="AG43" i="12"/>
  <c r="W43" i="12"/>
  <c r="V43" i="12"/>
  <c r="L43" i="12"/>
  <c r="K43" i="12"/>
  <c r="CH42" i="12"/>
  <c r="CG42" i="12"/>
  <c r="BW42" i="12"/>
  <c r="BV42" i="12"/>
  <c r="BK42" i="12"/>
  <c r="BJ42" i="12"/>
  <c r="AT42" i="12"/>
  <c r="AS42" i="12"/>
  <c r="AH42" i="12"/>
  <c r="AG42" i="12"/>
  <c r="W42" i="12"/>
  <c r="V42" i="12"/>
  <c r="L42" i="12"/>
  <c r="K42" i="12"/>
  <c r="CH41" i="12"/>
  <c r="CG41" i="12"/>
  <c r="BW41" i="12"/>
  <c r="BV41" i="12"/>
  <c r="BK41" i="12"/>
  <c r="BJ41" i="12"/>
  <c r="AT41" i="12"/>
  <c r="AS41" i="12"/>
  <c r="AH41" i="12"/>
  <c r="AG41" i="12"/>
  <c r="W41" i="12"/>
  <c r="V41" i="12"/>
  <c r="L41" i="12"/>
  <c r="K41" i="12"/>
  <c r="CH40" i="12"/>
  <c r="CG40" i="12"/>
  <c r="BW40" i="12"/>
  <c r="BV40" i="12"/>
  <c r="BK40" i="12"/>
  <c r="BJ40" i="12"/>
  <c r="AT40" i="12"/>
  <c r="AS40" i="12"/>
  <c r="AH40" i="12"/>
  <c r="AG40" i="12"/>
  <c r="W40" i="12"/>
  <c r="V40" i="12"/>
  <c r="L40" i="12"/>
  <c r="K40" i="12"/>
  <c r="CH39" i="12"/>
  <c r="CG39" i="12"/>
  <c r="BW39" i="12"/>
  <c r="BV39" i="12"/>
  <c r="BK39" i="12"/>
  <c r="BJ39" i="12"/>
  <c r="AT39" i="12"/>
  <c r="AS39" i="12"/>
  <c r="AH39" i="12"/>
  <c r="AG39" i="12"/>
  <c r="W39" i="12"/>
  <c r="V39" i="12"/>
  <c r="L39" i="12"/>
  <c r="K39" i="12"/>
  <c r="CH38" i="12"/>
  <c r="CG38" i="12"/>
  <c r="BW38" i="12"/>
  <c r="BV38" i="12"/>
  <c r="BK38" i="12"/>
  <c r="BJ38" i="12"/>
  <c r="AT38" i="12"/>
  <c r="AS38" i="12"/>
  <c r="AH38" i="12"/>
  <c r="AG38" i="12"/>
  <c r="W38" i="12"/>
  <c r="V38" i="12"/>
  <c r="L38" i="12"/>
  <c r="K38" i="12"/>
  <c r="CH37" i="12"/>
  <c r="CG37" i="12"/>
  <c r="BW37" i="12"/>
  <c r="BV37" i="12"/>
  <c r="BK37" i="12"/>
  <c r="BJ37" i="12"/>
  <c r="AT37" i="12"/>
  <c r="AS37" i="12"/>
  <c r="AH37" i="12"/>
  <c r="AG37" i="12"/>
  <c r="W37" i="12"/>
  <c r="V37" i="12"/>
  <c r="L37" i="12"/>
  <c r="K37" i="12"/>
  <c r="CH36" i="12"/>
  <c r="CG36" i="12"/>
  <c r="BW36" i="12"/>
  <c r="BV36" i="12"/>
  <c r="BK36" i="12"/>
  <c r="BJ36" i="12"/>
  <c r="AT36" i="12"/>
  <c r="AS36" i="12"/>
  <c r="AH36" i="12"/>
  <c r="AG36" i="12"/>
  <c r="W36" i="12"/>
  <c r="V36" i="12"/>
  <c r="L36" i="12"/>
  <c r="K36" i="12"/>
  <c r="CH35" i="12"/>
  <c r="CG35" i="12"/>
  <c r="BW35" i="12"/>
  <c r="BV35" i="12"/>
  <c r="BK35" i="12"/>
  <c r="BJ35" i="12"/>
  <c r="AT35" i="12"/>
  <c r="AS35" i="12"/>
  <c r="AH35" i="12"/>
  <c r="AG35" i="12"/>
  <c r="W35" i="12"/>
  <c r="V35" i="12"/>
  <c r="L35" i="12"/>
  <c r="K35" i="12"/>
  <c r="CH34" i="12"/>
  <c r="CH44" i="12" s="1"/>
  <c r="CG34" i="12"/>
  <c r="CG44" i="12" s="1"/>
  <c r="BW34" i="12"/>
  <c r="BW44" i="12" s="1"/>
  <c r="BV34" i="12"/>
  <c r="BV44" i="12" s="1"/>
  <c r="BK34" i="12"/>
  <c r="BK44" i="12" s="1"/>
  <c r="BJ34" i="12"/>
  <c r="BJ44" i="12" s="1"/>
  <c r="AT34" i="12"/>
  <c r="AT44" i="12" s="1"/>
  <c r="AS34" i="12"/>
  <c r="AS44" i="12" s="1"/>
  <c r="AH34" i="12"/>
  <c r="AH44" i="12" s="1"/>
  <c r="AG34" i="12"/>
  <c r="AG44" i="12" s="1"/>
  <c r="W34" i="12"/>
  <c r="W44" i="12" s="1"/>
  <c r="V34" i="12"/>
  <c r="V44" i="12" s="1"/>
  <c r="L34" i="12"/>
  <c r="L44" i="12" s="1"/>
  <c r="K34" i="12"/>
  <c r="K44" i="12" s="1"/>
  <c r="AZ33" i="12"/>
  <c r="AY33" i="12"/>
  <c r="AX33" i="12"/>
  <c r="AW33" i="12"/>
  <c r="AV33" i="12"/>
  <c r="AU33" i="12"/>
  <c r="CH32" i="12"/>
  <c r="CG32" i="12"/>
  <c r="BW32" i="12"/>
  <c r="BV32" i="12"/>
  <c r="BK32" i="12"/>
  <c r="BJ32" i="12"/>
  <c r="AT32" i="12"/>
  <c r="AS32" i="12"/>
  <c r="AH32" i="12"/>
  <c r="AG32" i="12"/>
  <c r="W32" i="12"/>
  <c r="V32" i="12"/>
  <c r="L32" i="12"/>
  <c r="K32" i="12"/>
  <c r="CH31" i="12"/>
  <c r="CG31" i="12"/>
  <c r="BW31" i="12"/>
  <c r="BV31" i="12"/>
  <c r="BK31" i="12"/>
  <c r="BJ31" i="12"/>
  <c r="AT31" i="12"/>
  <c r="AS31" i="12"/>
  <c r="AH31" i="12"/>
  <c r="AG31" i="12"/>
  <c r="W31" i="12"/>
  <c r="V31" i="12"/>
  <c r="L31" i="12"/>
  <c r="K31" i="12"/>
  <c r="CH30" i="12"/>
  <c r="CG30" i="12"/>
  <c r="BW30" i="12"/>
  <c r="BV30" i="12"/>
  <c r="BK30" i="12"/>
  <c r="BJ30" i="12"/>
  <c r="AT30" i="12"/>
  <c r="AS30" i="12"/>
  <c r="AH30" i="12"/>
  <c r="AG30" i="12"/>
  <c r="W30" i="12"/>
  <c r="V30" i="12"/>
  <c r="L30" i="12"/>
  <c r="K30" i="12"/>
  <c r="CH29" i="12"/>
  <c r="CG29" i="12"/>
  <c r="BW29" i="12"/>
  <c r="BV29" i="12"/>
  <c r="BK29" i="12"/>
  <c r="BJ29" i="12"/>
  <c r="AT29" i="12"/>
  <c r="AS29" i="12"/>
  <c r="AH29" i="12"/>
  <c r="AG29" i="12"/>
  <c r="W29" i="12"/>
  <c r="V29" i="12"/>
  <c r="L29" i="12"/>
  <c r="K29" i="12"/>
  <c r="CH28" i="12"/>
  <c r="CG28" i="12"/>
  <c r="BW28" i="12"/>
  <c r="BV28" i="12"/>
  <c r="BK28" i="12"/>
  <c r="BJ28" i="12"/>
  <c r="AT28" i="12"/>
  <c r="AS28" i="12"/>
  <c r="AH28" i="12"/>
  <c r="AG28" i="12"/>
  <c r="W28" i="12"/>
  <c r="V28" i="12"/>
  <c r="L28" i="12"/>
  <c r="K28" i="12"/>
  <c r="CH27" i="12"/>
  <c r="CG27" i="12"/>
  <c r="BW27" i="12"/>
  <c r="BV27" i="12"/>
  <c r="BK27" i="12"/>
  <c r="BJ27" i="12"/>
  <c r="AT27" i="12"/>
  <c r="AS27" i="12"/>
  <c r="AH27" i="12"/>
  <c r="AG27" i="12"/>
  <c r="W27" i="12"/>
  <c r="V27" i="12"/>
  <c r="L27" i="12"/>
  <c r="K27" i="12"/>
  <c r="CH26" i="12"/>
  <c r="CG26" i="12"/>
  <c r="BW26" i="12"/>
  <c r="BV26" i="12"/>
  <c r="BK26" i="12"/>
  <c r="BJ26" i="12"/>
  <c r="AT26" i="12"/>
  <c r="AS26" i="12"/>
  <c r="AH26" i="12"/>
  <c r="AG26" i="12"/>
  <c r="W26" i="12"/>
  <c r="V26" i="12"/>
  <c r="L26" i="12"/>
  <c r="K26" i="12"/>
  <c r="CH25" i="12"/>
  <c r="CH33" i="12" s="1"/>
  <c r="CG25" i="12"/>
  <c r="CG33" i="12" s="1"/>
  <c r="BW25" i="12"/>
  <c r="BW33" i="12" s="1"/>
  <c r="BV25" i="12"/>
  <c r="BV33" i="12" s="1"/>
  <c r="BK25" i="12"/>
  <c r="BK33" i="12" s="1"/>
  <c r="BJ25" i="12"/>
  <c r="BJ33" i="12" s="1"/>
  <c r="AT25" i="12"/>
  <c r="AT33" i="12" s="1"/>
  <c r="AS25" i="12"/>
  <c r="AS33" i="12" s="1"/>
  <c r="AH25" i="12"/>
  <c r="AH33" i="12" s="1"/>
  <c r="AG25" i="12"/>
  <c r="AG33" i="12" s="1"/>
  <c r="W25" i="12"/>
  <c r="W33" i="12" s="1"/>
  <c r="V25" i="12"/>
  <c r="V33" i="12" s="1"/>
  <c r="L25" i="12"/>
  <c r="L33" i="12" s="1"/>
  <c r="K25" i="12"/>
  <c r="K33" i="12" s="1"/>
  <c r="CH21" i="12"/>
  <c r="CG21" i="12"/>
  <c r="BW21" i="12"/>
  <c r="BV21" i="12"/>
  <c r="BK21" i="12"/>
  <c r="BJ21" i="12"/>
  <c r="AT21" i="12"/>
  <c r="AS21" i="12"/>
  <c r="AH21" i="12"/>
  <c r="AG21" i="12"/>
  <c r="W21" i="12"/>
  <c r="V21" i="12"/>
  <c r="L21" i="12"/>
  <c r="K21" i="12"/>
  <c r="CH20" i="12"/>
  <c r="CG20" i="12"/>
  <c r="BW20" i="12"/>
  <c r="BV20" i="12"/>
  <c r="BK20" i="12"/>
  <c r="BJ20" i="12"/>
  <c r="AT20" i="12"/>
  <c r="AS20" i="12"/>
  <c r="AH20" i="12"/>
  <c r="AG20" i="12"/>
  <c r="W20" i="12"/>
  <c r="V20" i="12"/>
  <c r="L20" i="12"/>
  <c r="K20" i="12"/>
  <c r="CH19" i="12"/>
  <c r="CG19" i="12"/>
  <c r="BW19" i="12"/>
  <c r="BV19" i="12"/>
  <c r="BK19" i="12"/>
  <c r="BJ19" i="12"/>
  <c r="AT19" i="12"/>
  <c r="AS19" i="12"/>
  <c r="AH19" i="12"/>
  <c r="AG19" i="12"/>
  <c r="W19" i="12"/>
  <c r="V19" i="12"/>
  <c r="L19" i="12"/>
  <c r="K19" i="12"/>
  <c r="CH18" i="12"/>
  <c r="CG18" i="12"/>
  <c r="BW18" i="12"/>
  <c r="BV18" i="12"/>
  <c r="BK18" i="12"/>
  <c r="BJ18" i="12"/>
  <c r="AT18" i="12"/>
  <c r="AS18" i="12"/>
  <c r="AH18" i="12"/>
  <c r="AG18" i="12"/>
  <c r="W18" i="12"/>
  <c r="V18" i="12"/>
  <c r="L18" i="12"/>
  <c r="K18" i="12"/>
  <c r="CH17" i="12"/>
  <c r="CG17" i="12"/>
  <c r="BW17" i="12"/>
  <c r="BV17" i="12"/>
  <c r="BK17" i="12"/>
  <c r="BJ17" i="12"/>
  <c r="AT17" i="12"/>
  <c r="AS17" i="12"/>
  <c r="AH17" i="12"/>
  <c r="AG17" i="12"/>
  <c r="W17" i="12"/>
  <c r="V17" i="12"/>
  <c r="L17" i="12"/>
  <c r="K17" i="12"/>
  <c r="CH16" i="12"/>
  <c r="CG16" i="12"/>
  <c r="BW16" i="12"/>
  <c r="BV16" i="12"/>
  <c r="BK16" i="12"/>
  <c r="BJ16" i="12"/>
  <c r="AT16" i="12"/>
  <c r="AS16" i="12"/>
  <c r="AH16" i="12"/>
  <c r="AG16" i="12"/>
  <c r="W16" i="12"/>
  <c r="V16" i="12"/>
  <c r="L16" i="12"/>
  <c r="K16" i="12"/>
  <c r="CH15" i="12"/>
  <c r="CG15" i="12"/>
  <c r="BW15" i="12"/>
  <c r="BV15" i="12"/>
  <c r="BK15" i="12"/>
  <c r="BJ15" i="12"/>
  <c r="AT15" i="12"/>
  <c r="AS15" i="12"/>
  <c r="AH15" i="12"/>
  <c r="AG15" i="12"/>
  <c r="W15" i="12"/>
  <c r="V15" i="12"/>
  <c r="L15" i="12"/>
  <c r="K15" i="12"/>
  <c r="CH14" i="12"/>
  <c r="CG14" i="12"/>
  <c r="BW14" i="12"/>
  <c r="BV14" i="12"/>
  <c r="BK14" i="12"/>
  <c r="BJ14" i="12"/>
  <c r="AT14" i="12"/>
  <c r="AS14" i="12"/>
  <c r="AH14" i="12"/>
  <c r="AG14" i="12"/>
  <c r="W14" i="12"/>
  <c r="V14" i="12"/>
  <c r="L14" i="12"/>
  <c r="K14" i="12"/>
  <c r="CH13" i="12"/>
  <c r="CG13" i="12"/>
  <c r="BW13" i="12"/>
  <c r="BV13" i="12"/>
  <c r="BK13" i="12"/>
  <c r="BJ13" i="12"/>
  <c r="AT13" i="12"/>
  <c r="AS13" i="12"/>
  <c r="AH13" i="12"/>
  <c r="AG13" i="12"/>
  <c r="W13" i="12"/>
  <c r="V13" i="12"/>
  <c r="L13" i="12"/>
  <c r="K13" i="12"/>
  <c r="CH12" i="12"/>
  <c r="CG12" i="12"/>
  <c r="BW12" i="12"/>
  <c r="BV12" i="12"/>
  <c r="BK12" i="12"/>
  <c r="BJ12" i="12"/>
  <c r="AT12" i="12"/>
  <c r="AS12" i="12"/>
  <c r="AH12" i="12"/>
  <c r="AG12" i="12"/>
  <c r="W12" i="12"/>
  <c r="V12" i="12"/>
  <c r="L12" i="12"/>
  <c r="K12" i="12"/>
  <c r="CH11" i="12"/>
  <c r="CG11" i="12"/>
  <c r="BW11" i="12"/>
  <c r="BV11" i="12"/>
  <c r="BK11" i="12"/>
  <c r="BJ11" i="12"/>
  <c r="AT11" i="12"/>
  <c r="AS11" i="12"/>
  <c r="AH11" i="12"/>
  <c r="AG11" i="12"/>
  <c r="W11" i="12"/>
  <c r="V11" i="12"/>
  <c r="L11" i="12"/>
  <c r="K11" i="12"/>
  <c r="CH10" i="12"/>
  <c r="CG10" i="12"/>
  <c r="BW10" i="12"/>
  <c r="BV10" i="12"/>
  <c r="BK10" i="12"/>
  <c r="BJ10" i="12"/>
  <c r="AT10" i="12"/>
  <c r="AS10" i="12"/>
  <c r="AH10" i="12"/>
  <c r="AG10" i="12"/>
  <c r="W10" i="12"/>
  <c r="V10" i="12"/>
  <c r="L10" i="12"/>
  <c r="K10" i="12"/>
  <c r="CH9" i="12"/>
  <c r="CG9" i="12"/>
  <c r="BW9" i="12"/>
  <c r="BV9" i="12"/>
  <c r="BK9" i="12"/>
  <c r="BJ9" i="12"/>
  <c r="AT9" i="12"/>
  <c r="AS9" i="12"/>
  <c r="AH9" i="12"/>
  <c r="AG9" i="12"/>
  <c r="W9" i="12"/>
  <c r="V9" i="12"/>
  <c r="L9" i="12"/>
  <c r="K9" i="12"/>
  <c r="CH8" i="12"/>
  <c r="CG8" i="12"/>
  <c r="BW8" i="12"/>
  <c r="BV8" i="12"/>
  <c r="BK8" i="12"/>
  <c r="BJ8" i="12"/>
  <c r="AT8" i="12"/>
  <c r="AS8" i="12"/>
  <c r="AH8" i="12"/>
  <c r="AG8" i="12"/>
  <c r="W8" i="12"/>
  <c r="V8" i="12"/>
  <c r="L8" i="12"/>
  <c r="K8" i="12"/>
  <c r="CH7" i="12"/>
  <c r="CG7" i="12"/>
  <c r="BW7" i="12"/>
  <c r="BV7" i="12"/>
  <c r="BK7" i="12"/>
  <c r="BJ7" i="12"/>
  <c r="AT7" i="12"/>
  <c r="AS7" i="12"/>
  <c r="AH7" i="12"/>
  <c r="AG7" i="12"/>
  <c r="W7" i="12"/>
  <c r="V7" i="12"/>
  <c r="L7" i="12"/>
  <c r="K7" i="12"/>
  <c r="CH6" i="12"/>
  <c r="CG6" i="12"/>
  <c r="BW6" i="12"/>
  <c r="BV6" i="12"/>
  <c r="BK6" i="12"/>
  <c r="BJ6" i="12"/>
  <c r="AT6" i="12"/>
  <c r="AS6" i="12"/>
  <c r="AH6" i="12"/>
  <c r="AG6" i="12"/>
  <c r="W6" i="12"/>
  <c r="V6" i="12"/>
  <c r="L6" i="12"/>
  <c r="K6" i="12"/>
  <c r="CH5" i="12"/>
  <c r="CG5" i="12"/>
  <c r="BW5" i="12"/>
  <c r="BV5" i="12"/>
  <c r="BK5" i="12"/>
  <c r="BJ5" i="12"/>
  <c r="AT5" i="12"/>
  <c r="AS5" i="12"/>
  <c r="AH5" i="12"/>
  <c r="AG5" i="12"/>
  <c r="W5" i="12"/>
  <c r="V5" i="12"/>
  <c r="L5" i="12"/>
  <c r="K5" i="12"/>
  <c r="CH4" i="12"/>
  <c r="CG4" i="12"/>
  <c r="BW4" i="12"/>
  <c r="BV4" i="12"/>
  <c r="BK4" i="12"/>
  <c r="BJ4" i="12"/>
  <c r="AT4" i="12"/>
  <c r="AS4" i="12"/>
  <c r="AH4" i="12"/>
  <c r="AG4" i="12"/>
  <c r="W4" i="12"/>
  <c r="V4" i="12"/>
  <c r="L4" i="12"/>
  <c r="K4" i="12"/>
  <c r="U31" i="11" l="1"/>
  <c r="J31" i="11"/>
  <c r="U30" i="11"/>
  <c r="J30" i="11"/>
  <c r="U29" i="11"/>
  <c r="J29" i="11"/>
  <c r="U28" i="11"/>
  <c r="J28" i="11"/>
  <c r="U27" i="11"/>
  <c r="J27" i="11"/>
  <c r="U26" i="11"/>
  <c r="J26" i="11"/>
  <c r="U25" i="11"/>
  <c r="J25" i="11"/>
  <c r="U24" i="11"/>
  <c r="U32" i="11" s="1"/>
  <c r="J24" i="11"/>
  <c r="J32" i="11" s="1"/>
  <c r="J22" i="11"/>
  <c r="J21" i="11"/>
  <c r="J20" i="11"/>
  <c r="J19" i="11"/>
  <c r="J18" i="11"/>
  <c r="J17" i="11"/>
  <c r="J16" i="11"/>
  <c r="J15" i="11"/>
  <c r="J14" i="11"/>
  <c r="J23" i="11" s="1"/>
  <c r="J13" i="11"/>
  <c r="J11" i="11"/>
  <c r="J10" i="11"/>
  <c r="J9" i="11"/>
  <c r="J8" i="11"/>
  <c r="J7" i="11"/>
  <c r="J6" i="11"/>
  <c r="J5" i="11"/>
  <c r="J4" i="11"/>
  <c r="J3" i="11"/>
  <c r="J2" i="11"/>
  <c r="J12" i="11" s="1"/>
  <c r="T31" i="10"/>
  <c r="T30" i="10"/>
  <c r="J30" i="10"/>
  <c r="T29" i="10"/>
  <c r="J29" i="10"/>
  <c r="T28" i="10"/>
  <c r="J28" i="10"/>
  <c r="T27" i="10"/>
  <c r="J27" i="10"/>
  <c r="T26" i="10"/>
  <c r="J26" i="10"/>
  <c r="T25" i="10"/>
  <c r="J25" i="10"/>
  <c r="T24" i="10"/>
  <c r="J24" i="10"/>
  <c r="T23" i="10"/>
  <c r="J23" i="10"/>
  <c r="T22" i="10"/>
  <c r="J22" i="10"/>
  <c r="T21" i="10"/>
  <c r="J21" i="10"/>
  <c r="J31" i="10" s="1"/>
  <c r="T20" i="10"/>
  <c r="T32" i="10" s="1"/>
  <c r="J19" i="10"/>
  <c r="J18" i="10"/>
  <c r="J17" i="10"/>
  <c r="J16" i="10"/>
  <c r="J15" i="10"/>
  <c r="J14" i="10"/>
  <c r="J13" i="10"/>
  <c r="J12" i="10"/>
  <c r="J20" i="10" s="1"/>
  <c r="J9" i="10"/>
  <c r="J8" i="10"/>
  <c r="J7" i="10"/>
  <c r="J6" i="10"/>
  <c r="J5" i="10"/>
  <c r="J4" i="10"/>
  <c r="J3" i="10"/>
  <c r="J2" i="10"/>
  <c r="J10" i="10" s="1"/>
  <c r="U28" i="9"/>
  <c r="U27" i="9"/>
  <c r="U26" i="9"/>
  <c r="J26" i="9"/>
  <c r="U25" i="9"/>
  <c r="J25" i="9"/>
  <c r="U24" i="9"/>
  <c r="J24" i="9"/>
  <c r="U23" i="9"/>
  <c r="J23" i="9"/>
  <c r="U22" i="9"/>
  <c r="U29" i="9" s="1"/>
  <c r="J22" i="9"/>
  <c r="U21" i="9"/>
  <c r="J21" i="9"/>
  <c r="J27" i="9" s="1"/>
  <c r="J17" i="9"/>
  <c r="J16" i="9"/>
  <c r="J15" i="9"/>
  <c r="J14" i="9"/>
  <c r="J13" i="9"/>
  <c r="J18" i="9" s="1"/>
  <c r="J12" i="9"/>
  <c r="J7" i="9"/>
  <c r="J6" i="9"/>
  <c r="J5" i="9"/>
  <c r="J4" i="9"/>
  <c r="J3" i="9"/>
  <c r="J2" i="9"/>
  <c r="J8" i="9" s="1"/>
  <c r="T30" i="8"/>
  <c r="J30" i="8"/>
  <c r="T29" i="8"/>
  <c r="J29" i="8"/>
  <c r="T28" i="8"/>
  <c r="J28" i="8"/>
  <c r="T27" i="8"/>
  <c r="J27" i="8"/>
  <c r="T26" i="8"/>
  <c r="J26" i="8"/>
  <c r="T25" i="8"/>
  <c r="J25" i="8"/>
  <c r="T24" i="8"/>
  <c r="J24" i="8"/>
  <c r="T23" i="8"/>
  <c r="J23" i="8"/>
  <c r="T22" i="8"/>
  <c r="J22" i="8"/>
  <c r="T21" i="8"/>
  <c r="T31" i="8" s="1"/>
  <c r="J21" i="8"/>
  <c r="J31" i="8" s="1"/>
  <c r="J18" i="8"/>
  <c r="J17" i="8"/>
  <c r="J16" i="8"/>
  <c r="J15" i="8"/>
  <c r="J14" i="8"/>
  <c r="J19" i="8" s="1"/>
  <c r="J13" i="8"/>
  <c r="J12" i="8"/>
  <c r="J8" i="8"/>
  <c r="J7" i="8"/>
  <c r="J6" i="8"/>
  <c r="J5" i="8"/>
  <c r="J4" i="8"/>
  <c r="J9" i="8" s="1"/>
  <c r="J3" i="8"/>
  <c r="J2" i="8"/>
  <c r="T52" i="7"/>
  <c r="J52" i="7"/>
  <c r="T51" i="7"/>
  <c r="J51" i="7"/>
  <c r="T50" i="7"/>
  <c r="J50" i="7"/>
  <c r="T49" i="7"/>
  <c r="J49" i="7"/>
  <c r="T48" i="7"/>
  <c r="J48" i="7"/>
  <c r="T47" i="7"/>
  <c r="J47" i="7"/>
  <c r="T46" i="7"/>
  <c r="J46" i="7"/>
  <c r="T45" i="7"/>
  <c r="J45" i="7"/>
  <c r="T44" i="7"/>
  <c r="J44" i="7"/>
  <c r="T43" i="7"/>
  <c r="T53" i="7" s="1"/>
  <c r="J43" i="7"/>
  <c r="J53" i="7" s="1"/>
  <c r="J19" i="7"/>
  <c r="J18" i="7"/>
  <c r="J17" i="7"/>
  <c r="J16" i="7"/>
  <c r="J15" i="7"/>
  <c r="J14" i="7"/>
  <c r="J13" i="7"/>
  <c r="J12" i="7"/>
  <c r="J20" i="7" s="1"/>
  <c r="J10" i="7"/>
  <c r="J9" i="7"/>
  <c r="J8" i="7"/>
  <c r="J7" i="7"/>
  <c r="J6" i="7"/>
  <c r="J5" i="7"/>
  <c r="J4" i="7"/>
  <c r="J3" i="7"/>
  <c r="J2" i="7"/>
  <c r="J11" i="7" s="1"/>
  <c r="T47" i="6"/>
  <c r="T46" i="6"/>
  <c r="T45" i="6"/>
  <c r="J45" i="6"/>
  <c r="T44" i="6"/>
  <c r="J44" i="6"/>
  <c r="T43" i="6"/>
  <c r="J43" i="6"/>
  <c r="T42" i="6"/>
  <c r="J42" i="6"/>
  <c r="T41" i="6"/>
  <c r="T48" i="6" s="1"/>
  <c r="J41" i="6"/>
  <c r="T40" i="6"/>
  <c r="J40" i="6"/>
  <c r="J46" i="6" s="1"/>
  <c r="J18" i="6"/>
  <c r="J17" i="6"/>
  <c r="J16" i="6"/>
  <c r="J15" i="6"/>
  <c r="J14" i="6"/>
  <c r="J13" i="6"/>
  <c r="J12" i="6"/>
  <c r="J11" i="6"/>
  <c r="J19" i="6" s="1"/>
  <c r="J9" i="6"/>
  <c r="J8" i="6"/>
  <c r="J7" i="6"/>
  <c r="J6" i="6"/>
  <c r="J5" i="6"/>
  <c r="J4" i="6"/>
  <c r="J3" i="6"/>
  <c r="J2" i="6"/>
  <c r="J10" i="6" s="1"/>
  <c r="O8" i="5"/>
  <c r="K8" i="5"/>
  <c r="I8" i="5"/>
  <c r="H8" i="5"/>
  <c r="M8" i="5" s="1"/>
  <c r="Q8" i="5" s="1"/>
  <c r="O7" i="5"/>
  <c r="K7" i="5"/>
  <c r="I7" i="5"/>
  <c r="H7" i="5"/>
  <c r="M7" i="5" s="1"/>
  <c r="Q7" i="5" s="1"/>
  <c r="O6" i="5"/>
  <c r="K6" i="5"/>
  <c r="I6" i="5"/>
  <c r="H6" i="5"/>
  <c r="M6" i="5" s="1"/>
  <c r="Q6" i="5" s="1"/>
  <c r="L6" i="5" l="1"/>
  <c r="P6" i="5" s="1"/>
  <c r="L7" i="5"/>
  <c r="P7" i="5" s="1"/>
  <c r="L8" i="5"/>
  <c r="P8" i="5" s="1"/>
  <c r="V34" i="4"/>
  <c r="U34" i="4"/>
  <c r="V33" i="4"/>
  <c r="U33" i="4"/>
  <c r="V32" i="4"/>
  <c r="U32" i="4"/>
  <c r="V31" i="4"/>
  <c r="U31" i="4"/>
  <c r="V30" i="4"/>
  <c r="U30" i="4"/>
  <c r="V29" i="4"/>
  <c r="U29" i="4"/>
  <c r="V28" i="4"/>
  <c r="U28" i="4"/>
  <c r="V27" i="4"/>
  <c r="U27" i="4"/>
  <c r="V26" i="4"/>
  <c r="U26" i="4"/>
  <c r="V25" i="4"/>
  <c r="U25" i="4"/>
  <c r="V24" i="4"/>
  <c r="U24" i="4"/>
  <c r="V23" i="4"/>
  <c r="U23" i="4"/>
  <c r="V22" i="4"/>
  <c r="U22" i="4"/>
  <c r="V21" i="4"/>
  <c r="U21" i="4"/>
  <c r="V20" i="4"/>
  <c r="U20" i="4"/>
  <c r="V19" i="4"/>
  <c r="U19" i="4"/>
  <c r="V18" i="4"/>
  <c r="U18" i="4"/>
  <c r="V17" i="4"/>
  <c r="U17" i="4"/>
  <c r="V16" i="4"/>
  <c r="U16" i="4"/>
  <c r="V15" i="4"/>
  <c r="U15" i="4"/>
  <c r="V14" i="4"/>
  <c r="U14" i="4"/>
  <c r="V13" i="4"/>
  <c r="U13" i="4"/>
  <c r="V12" i="4"/>
  <c r="U12" i="4"/>
  <c r="V11" i="4"/>
  <c r="U11" i="4"/>
  <c r="V10" i="4"/>
  <c r="U10" i="4"/>
  <c r="V9" i="4"/>
  <c r="U9" i="4"/>
  <c r="V8" i="4"/>
  <c r="U8" i="4"/>
  <c r="V7" i="4"/>
  <c r="U7" i="4"/>
  <c r="V6" i="4"/>
  <c r="U6" i="4"/>
  <c r="V5" i="4"/>
  <c r="U5" i="4"/>
  <c r="M35" i="3"/>
  <c r="I35" i="3"/>
  <c r="O33" i="3"/>
  <c r="N33" i="3"/>
  <c r="M33" i="3"/>
  <c r="K33" i="3"/>
  <c r="J33" i="3"/>
  <c r="I33" i="3"/>
  <c r="G33" i="3"/>
  <c r="P32" i="3"/>
  <c r="O32" i="3"/>
  <c r="L32" i="3"/>
  <c r="K32" i="3"/>
  <c r="H32" i="3"/>
  <c r="G32" i="3"/>
  <c r="M31" i="3"/>
  <c r="I31" i="3"/>
  <c r="O29" i="3"/>
  <c r="N29" i="3"/>
  <c r="M29" i="3"/>
  <c r="K29" i="3"/>
  <c r="J29" i="3"/>
  <c r="I29" i="3"/>
  <c r="G29" i="3"/>
  <c r="P28" i="3"/>
  <c r="O28" i="3"/>
  <c r="L28" i="3"/>
  <c r="K28" i="3"/>
  <c r="H28" i="3"/>
  <c r="G28" i="3"/>
  <c r="M27" i="3"/>
  <c r="I27" i="3"/>
  <c r="O25" i="3"/>
  <c r="N25" i="3"/>
  <c r="M25" i="3"/>
  <c r="K25" i="3"/>
  <c r="J25" i="3"/>
  <c r="I25" i="3"/>
  <c r="G25" i="3"/>
  <c r="P24" i="3"/>
  <c r="O24" i="3"/>
  <c r="L24" i="3"/>
  <c r="K24" i="3"/>
  <c r="H24" i="3"/>
  <c r="G24" i="3"/>
  <c r="M23" i="3"/>
  <c r="I23" i="3"/>
  <c r="O21" i="3"/>
  <c r="N21" i="3"/>
  <c r="M21" i="3"/>
  <c r="K21" i="3"/>
  <c r="J21" i="3"/>
  <c r="I21" i="3"/>
  <c r="G21" i="3"/>
  <c r="F18" i="3"/>
  <c r="P35" i="3" s="1"/>
  <c r="F17" i="3"/>
  <c r="N34" i="3" s="1"/>
  <c r="F16" i="3"/>
  <c r="P33" i="3" s="1"/>
  <c r="F15" i="3"/>
  <c r="N32" i="3" s="1"/>
  <c r="F14" i="3"/>
  <c r="P31" i="3" s="1"/>
  <c r="F13" i="3"/>
  <c r="N30" i="3" s="1"/>
  <c r="F12" i="3"/>
  <c r="P29" i="3" s="1"/>
  <c r="F11" i="3"/>
  <c r="N28" i="3" s="1"/>
  <c r="F10" i="3"/>
  <c r="P27" i="3" s="1"/>
  <c r="F9" i="3"/>
  <c r="N26" i="3" s="1"/>
  <c r="F8" i="3"/>
  <c r="P25" i="3" s="1"/>
  <c r="F7" i="3"/>
  <c r="N24" i="3" s="1"/>
  <c r="F6" i="3"/>
  <c r="P23" i="3" s="1"/>
  <c r="F5" i="3"/>
  <c r="N22" i="3" s="1"/>
  <c r="F4" i="3"/>
  <c r="P21" i="3" s="1"/>
  <c r="M31" i="2"/>
  <c r="I31" i="2"/>
  <c r="L30" i="2"/>
  <c r="H30" i="2"/>
  <c r="K29" i="2"/>
  <c r="G29" i="2"/>
  <c r="M27" i="2"/>
  <c r="I27" i="2"/>
  <c r="L26" i="2"/>
  <c r="H26" i="2"/>
  <c r="K25" i="2"/>
  <c r="G25" i="2"/>
  <c r="M23" i="2"/>
  <c r="I23" i="2"/>
  <c r="L22" i="2"/>
  <c r="H22" i="2"/>
  <c r="K21" i="2"/>
  <c r="G21" i="2"/>
  <c r="F16" i="2"/>
  <c r="M32" i="2" s="1"/>
  <c r="F15" i="2"/>
  <c r="L31" i="2" s="1"/>
  <c r="F14" i="2"/>
  <c r="K30" i="2" s="1"/>
  <c r="F13" i="2"/>
  <c r="J29" i="2" s="1"/>
  <c r="F12" i="2"/>
  <c r="M28" i="2" s="1"/>
  <c r="F11" i="2"/>
  <c r="L27" i="2" s="1"/>
  <c r="F10" i="2"/>
  <c r="K26" i="2" s="1"/>
  <c r="F9" i="2"/>
  <c r="J25" i="2" s="1"/>
  <c r="F8" i="2"/>
  <c r="M24" i="2" s="1"/>
  <c r="F7" i="2"/>
  <c r="L23" i="2" s="1"/>
  <c r="F6" i="2"/>
  <c r="K22" i="2" s="1"/>
  <c r="F5" i="2"/>
  <c r="J21" i="2" s="1"/>
  <c r="F4" i="2"/>
  <c r="M20" i="2" s="1"/>
  <c r="O22" i="3" l="1"/>
  <c r="G26" i="3"/>
  <c r="K30" i="3"/>
  <c r="O30" i="3"/>
  <c r="H22" i="3"/>
  <c r="P22" i="3"/>
  <c r="N23" i="3"/>
  <c r="H26" i="3"/>
  <c r="P26" i="3"/>
  <c r="N27" i="3"/>
  <c r="H30" i="3"/>
  <c r="J31" i="3"/>
  <c r="M22" i="3"/>
  <c r="O23" i="3"/>
  <c r="M24" i="3"/>
  <c r="M26" i="3"/>
  <c r="G22" i="3"/>
  <c r="K22" i="3"/>
  <c r="K26" i="3"/>
  <c r="O26" i="3"/>
  <c r="G30" i="3"/>
  <c r="G34" i="3"/>
  <c r="K34" i="3"/>
  <c r="O34" i="3"/>
  <c r="L22" i="3"/>
  <c r="J23" i="3"/>
  <c r="L26" i="3"/>
  <c r="J27" i="3"/>
  <c r="L30" i="3"/>
  <c r="P30" i="3"/>
  <c r="N31" i="3"/>
  <c r="H34" i="3"/>
  <c r="L34" i="3"/>
  <c r="P34" i="3"/>
  <c r="J35" i="3"/>
  <c r="N35" i="3"/>
  <c r="I22" i="3"/>
  <c r="G23" i="3"/>
  <c r="K23" i="3"/>
  <c r="I24" i="3"/>
  <c r="I26" i="3"/>
  <c r="G27" i="3"/>
  <c r="K27" i="3"/>
  <c r="O27" i="3"/>
  <c r="I28" i="3"/>
  <c r="M28" i="3"/>
  <c r="I30" i="3"/>
  <c r="M30" i="3"/>
  <c r="G31" i="3"/>
  <c r="K31" i="3"/>
  <c r="O31" i="3"/>
  <c r="I32" i="3"/>
  <c r="M32" i="3"/>
  <c r="I34" i="3"/>
  <c r="M34" i="3"/>
  <c r="G35" i="3"/>
  <c r="K35" i="3"/>
  <c r="O35" i="3"/>
  <c r="H21" i="3"/>
  <c r="L21" i="3"/>
  <c r="J22" i="3"/>
  <c r="H23" i="3"/>
  <c r="L23" i="3"/>
  <c r="J24" i="3"/>
  <c r="H25" i="3"/>
  <c r="L25" i="3"/>
  <c r="J26" i="3"/>
  <c r="H27" i="3"/>
  <c r="L27" i="3"/>
  <c r="J28" i="3"/>
  <c r="H29" i="3"/>
  <c r="L29" i="3"/>
  <c r="J30" i="3"/>
  <c r="H31" i="3"/>
  <c r="L31" i="3"/>
  <c r="J32" i="3"/>
  <c r="H33" i="3"/>
  <c r="L33" i="3"/>
  <c r="J34" i="3"/>
  <c r="H35" i="3"/>
  <c r="L35" i="3"/>
  <c r="G20" i="2"/>
  <c r="K20" i="2"/>
  <c r="H21" i="2"/>
  <c r="L21" i="2"/>
  <c r="I22" i="2"/>
  <c r="M22" i="2"/>
  <c r="J23" i="2"/>
  <c r="G24" i="2"/>
  <c r="K24" i="2"/>
  <c r="H25" i="2"/>
  <c r="L25" i="2"/>
  <c r="I26" i="2"/>
  <c r="M26" i="2"/>
  <c r="J27" i="2"/>
  <c r="G28" i="2"/>
  <c r="K28" i="2"/>
  <c r="H29" i="2"/>
  <c r="L29" i="2"/>
  <c r="I30" i="2"/>
  <c r="M30" i="2"/>
  <c r="J31" i="2"/>
  <c r="G32" i="2"/>
  <c r="K32" i="2"/>
  <c r="J20" i="2"/>
  <c r="J28" i="2"/>
  <c r="J32" i="2"/>
  <c r="H20" i="2"/>
  <c r="L20" i="2"/>
  <c r="I21" i="2"/>
  <c r="M21" i="2"/>
  <c r="J22" i="2"/>
  <c r="G23" i="2"/>
  <c r="K23" i="2"/>
  <c r="H24" i="2"/>
  <c r="L24" i="2"/>
  <c r="I25" i="2"/>
  <c r="M25" i="2"/>
  <c r="J26" i="2"/>
  <c r="G27" i="2"/>
  <c r="K27" i="2"/>
  <c r="H28" i="2"/>
  <c r="L28" i="2"/>
  <c r="I29" i="2"/>
  <c r="M29" i="2"/>
  <c r="J30" i="2"/>
  <c r="G31" i="2"/>
  <c r="K31" i="2"/>
  <c r="H32" i="2"/>
  <c r="L32" i="2"/>
  <c r="J24" i="2"/>
  <c r="I20" i="2"/>
  <c r="G22" i="2"/>
  <c r="H23" i="2"/>
  <c r="I24" i="2"/>
  <c r="G26" i="2"/>
  <c r="H27" i="2"/>
  <c r="I28" i="2"/>
  <c r="G30" i="2"/>
  <c r="H31" i="2"/>
  <c r="I32" i="2"/>
</calcChain>
</file>

<file path=xl/sharedStrings.xml><?xml version="1.0" encoding="utf-8"?>
<sst xmlns="http://schemas.openxmlformats.org/spreadsheetml/2006/main" count="5291" uniqueCount="638">
  <si>
    <t>DOB</t>
    <phoneticPr fontId="2" type="noConversion"/>
  </si>
  <si>
    <t>baseline</t>
    <phoneticPr fontId="2" type="noConversion"/>
  </si>
  <si>
    <t>vgat-cre-/MOR-KI</t>
    <phoneticPr fontId="2" type="noConversion"/>
  </si>
  <si>
    <t>s.c. 10mg/kg morphine</t>
    <phoneticPr fontId="2" type="noConversion"/>
  </si>
  <si>
    <t>52度 hot plate</t>
    <phoneticPr fontId="2" type="noConversion"/>
  </si>
  <si>
    <t>vgat-cre+/MOR-KI</t>
    <phoneticPr fontId="2" type="noConversion"/>
  </si>
  <si>
    <t>Time after morphine (min)</t>
    <phoneticPr fontId="2" type="noConversion"/>
  </si>
  <si>
    <t>experiment date</t>
    <phoneticPr fontId="2" type="noConversion"/>
  </si>
  <si>
    <t>Mouse NO.</t>
    <phoneticPr fontId="2" type="noConversion"/>
  </si>
  <si>
    <t>baseline</t>
    <phoneticPr fontId="2" type="noConversion"/>
  </si>
  <si>
    <t>average</t>
    <phoneticPr fontId="2" type="noConversion"/>
  </si>
  <si>
    <t>8/13/17</t>
    <phoneticPr fontId="2" type="noConversion"/>
  </si>
  <si>
    <t>8/7/17</t>
    <phoneticPr fontId="2" type="noConversion"/>
  </si>
  <si>
    <t>8/2/17</t>
    <phoneticPr fontId="2" type="noConversion"/>
  </si>
  <si>
    <t>%MPE</t>
    <phoneticPr fontId="2" type="noConversion"/>
  </si>
  <si>
    <t>vgat-cre-/MOR-KI</t>
    <phoneticPr fontId="2" type="noConversion"/>
  </si>
  <si>
    <t>s.c. 10mg/kg morphine</t>
    <phoneticPr fontId="2" type="noConversion"/>
  </si>
  <si>
    <t>50度</t>
    <phoneticPr fontId="2" type="noConversion"/>
  </si>
  <si>
    <t>Time after morphine (min)</t>
    <phoneticPr fontId="2" type="noConversion"/>
  </si>
  <si>
    <t>experiment date</t>
    <phoneticPr fontId="2" type="noConversion"/>
  </si>
  <si>
    <t>Mouse NO.</t>
    <phoneticPr fontId="2" type="noConversion"/>
  </si>
  <si>
    <t>8/13/17</t>
    <phoneticPr fontId="2" type="noConversion"/>
  </si>
  <si>
    <t>%MPE</t>
    <phoneticPr fontId="2" type="noConversion"/>
  </si>
  <si>
    <t>Morphine 10mg/kg, s.c.</t>
    <phoneticPr fontId="2" type="noConversion"/>
  </si>
  <si>
    <t>Saline</t>
    <phoneticPr fontId="2" type="noConversion"/>
  </si>
  <si>
    <t>Experiment date</t>
    <phoneticPr fontId="2" type="noConversion"/>
  </si>
  <si>
    <t>Video</t>
    <phoneticPr fontId="2" type="noConversion"/>
  </si>
  <si>
    <t>Number</t>
    <phoneticPr fontId="2" type="noConversion"/>
  </si>
  <si>
    <t>start time</t>
    <phoneticPr fontId="2" type="noConversion"/>
  </si>
  <si>
    <t>Date of birth</t>
    <phoneticPr fontId="2" type="noConversion"/>
  </si>
  <si>
    <t>Mouse NO.</t>
    <phoneticPr fontId="2" type="noConversion"/>
  </si>
  <si>
    <t>Weight(g)</t>
    <phoneticPr fontId="2" type="noConversion"/>
  </si>
  <si>
    <t>Treatment</t>
    <phoneticPr fontId="2" type="noConversion"/>
  </si>
  <si>
    <t>0-5</t>
    <phoneticPr fontId="2" type="noConversion"/>
  </si>
  <si>
    <t>5-10</t>
    <phoneticPr fontId="2" type="noConversion"/>
  </si>
  <si>
    <t>10-15</t>
    <phoneticPr fontId="2" type="noConversion"/>
  </si>
  <si>
    <t>15-20</t>
    <phoneticPr fontId="2" type="noConversion"/>
  </si>
  <si>
    <t>20-25</t>
    <phoneticPr fontId="2" type="noConversion"/>
  </si>
  <si>
    <t>25-30</t>
    <phoneticPr fontId="2" type="noConversion"/>
  </si>
  <si>
    <t>30-35</t>
    <phoneticPr fontId="2" type="noConversion"/>
  </si>
  <si>
    <t>35-40</t>
    <phoneticPr fontId="2" type="noConversion"/>
  </si>
  <si>
    <t>40-45</t>
    <phoneticPr fontId="2" type="noConversion"/>
  </si>
  <si>
    <t>45-50</t>
    <phoneticPr fontId="2" type="noConversion"/>
  </si>
  <si>
    <t>50-55</t>
    <phoneticPr fontId="2" type="noConversion"/>
  </si>
  <si>
    <t>55-60</t>
    <phoneticPr fontId="2" type="noConversion"/>
  </si>
  <si>
    <t>0-10</t>
    <phoneticPr fontId="2" type="noConversion"/>
  </si>
  <si>
    <t>10-60</t>
    <phoneticPr fontId="2" type="noConversion"/>
  </si>
  <si>
    <t>12/4/18</t>
    <phoneticPr fontId="2" type="noConversion"/>
  </si>
  <si>
    <t>Video 212</t>
    <phoneticPr fontId="2" type="noConversion"/>
  </si>
  <si>
    <t>10/6/18</t>
    <phoneticPr fontId="2" type="noConversion"/>
  </si>
  <si>
    <t>M</t>
    <phoneticPr fontId="2" type="noConversion"/>
  </si>
  <si>
    <t>Video 22</t>
    <phoneticPr fontId="2" type="noConversion"/>
  </si>
  <si>
    <t>S</t>
    <phoneticPr fontId="2" type="noConversion"/>
  </si>
  <si>
    <t>脚出血</t>
    <phoneticPr fontId="2" type="noConversion"/>
  </si>
  <si>
    <t>Video 23</t>
    <phoneticPr fontId="2" type="noConversion"/>
  </si>
  <si>
    <t>B</t>
    <phoneticPr fontId="2" type="noConversion"/>
  </si>
  <si>
    <t>B2</t>
    <phoneticPr fontId="2" type="noConversion"/>
  </si>
  <si>
    <t>12/26/18</t>
    <phoneticPr fontId="2" type="noConversion"/>
  </si>
  <si>
    <t>Video 213 20181226</t>
    <phoneticPr fontId="2" type="noConversion"/>
  </si>
  <si>
    <t>10/31/18</t>
    <phoneticPr fontId="2" type="noConversion"/>
  </si>
  <si>
    <t>10/21/18</t>
    <phoneticPr fontId="2" type="noConversion"/>
  </si>
  <si>
    <t>Video 215</t>
    <phoneticPr fontId="2" type="noConversion"/>
  </si>
  <si>
    <t>Video 216</t>
    <phoneticPr fontId="2" type="noConversion"/>
  </si>
  <si>
    <t>10/18/18</t>
    <phoneticPr fontId="2" type="noConversion"/>
  </si>
  <si>
    <t>wt1-153</t>
  </si>
  <si>
    <t>153 vgatki</t>
  </si>
  <si>
    <t>wt2-154</t>
  </si>
  <si>
    <t>154 vgatki</t>
  </si>
  <si>
    <t>wt3-156</t>
  </si>
  <si>
    <t>156 vgatki</t>
  </si>
  <si>
    <t>average</t>
  </si>
  <si>
    <t>striatum</t>
  </si>
  <si>
    <t>NAc</t>
  </si>
  <si>
    <t xml:space="preserve"> </t>
  </si>
  <si>
    <t>CeA</t>
  </si>
  <si>
    <t>area</t>
  </si>
  <si>
    <t>mean</t>
  </si>
  <si>
    <t>Min</t>
  </si>
  <si>
    <t>Max</t>
  </si>
  <si>
    <t>Maxthreshold</t>
  </si>
  <si>
    <t>striatum-1</t>
  </si>
  <si>
    <t>image 02</t>
  </si>
  <si>
    <t>striatum-2</t>
  </si>
  <si>
    <t>image 03</t>
  </si>
  <si>
    <t>striatum-3</t>
  </si>
  <si>
    <t>image 04</t>
  </si>
  <si>
    <t>striatum-4</t>
  </si>
  <si>
    <t>image 05</t>
  </si>
  <si>
    <t>striatum-5</t>
  </si>
  <si>
    <t>image 07</t>
  </si>
  <si>
    <t>striatum-6</t>
  </si>
  <si>
    <t>image 10</t>
  </si>
  <si>
    <t>striatum-7</t>
  </si>
  <si>
    <t>image 11</t>
  </si>
  <si>
    <t>striatum-8</t>
  </si>
  <si>
    <t>image 08</t>
  </si>
  <si>
    <t>NAc-1</t>
  </si>
  <si>
    <t>NAc-2</t>
  </si>
  <si>
    <t>NAc-3</t>
  </si>
  <si>
    <t>NAc-4</t>
  </si>
  <si>
    <t>NAc-5</t>
  </si>
  <si>
    <t>NAc-6</t>
  </si>
  <si>
    <t>NAc-7</t>
  </si>
  <si>
    <t>NAc-8</t>
  </si>
  <si>
    <t>habenula-1</t>
  </si>
  <si>
    <t>habenula-2</t>
  </si>
  <si>
    <t>habenula-3</t>
  </si>
  <si>
    <t>habenula-4</t>
  </si>
  <si>
    <t>habenula-5</t>
  </si>
  <si>
    <t>habenula-6</t>
  </si>
  <si>
    <t>habenula-7</t>
  </si>
  <si>
    <t>habenula-8</t>
  </si>
  <si>
    <t>habenula-9</t>
  </si>
  <si>
    <t>habenula-10</t>
  </si>
  <si>
    <t>CM-1</t>
  </si>
  <si>
    <t>CM-2</t>
  </si>
  <si>
    <t>CM-3</t>
  </si>
  <si>
    <t>CM-4</t>
  </si>
  <si>
    <t>CM-5</t>
  </si>
  <si>
    <t>600*600</t>
  </si>
  <si>
    <t>CeA-1</t>
  </si>
  <si>
    <t>CeA-2</t>
  </si>
  <si>
    <t>CeA-3</t>
  </si>
  <si>
    <t>CeA-4</t>
  </si>
  <si>
    <t>CeA-5</t>
  </si>
  <si>
    <t>CeA-6</t>
  </si>
  <si>
    <t>CeA-7</t>
  </si>
  <si>
    <t>CeA-8</t>
  </si>
  <si>
    <t>CeA-9</t>
  </si>
  <si>
    <t>CeA-10</t>
  </si>
  <si>
    <t>LH-1</t>
  </si>
  <si>
    <t>LH-2</t>
  </si>
  <si>
    <t>LH-3</t>
  </si>
  <si>
    <t>LH-4</t>
  </si>
  <si>
    <t>LH-5</t>
  </si>
  <si>
    <t>LH-6</t>
  </si>
  <si>
    <t>LH-7</t>
  </si>
  <si>
    <t>IPN-1</t>
  </si>
  <si>
    <t>IPN-2</t>
  </si>
  <si>
    <t>IPN-3</t>
  </si>
  <si>
    <t>PB-1</t>
  </si>
  <si>
    <t>PB-2</t>
  </si>
  <si>
    <t>PB-3</t>
  </si>
  <si>
    <t>PB-4</t>
  </si>
  <si>
    <t>PB-5</t>
  </si>
  <si>
    <t>PB-6</t>
  </si>
  <si>
    <t>PAG-1</t>
  </si>
  <si>
    <t>PAG-2</t>
  </si>
  <si>
    <t>PAG-3</t>
  </si>
  <si>
    <t>PAG-4</t>
  </si>
  <si>
    <t>image 09</t>
  </si>
  <si>
    <t>image 13</t>
  </si>
  <si>
    <t>image 14</t>
  </si>
  <si>
    <t>image 15</t>
  </si>
  <si>
    <t>striatum-9</t>
  </si>
  <si>
    <t>image 12</t>
  </si>
  <si>
    <t>image 16</t>
  </si>
  <si>
    <t>image 06</t>
  </si>
  <si>
    <t>image 01</t>
  </si>
  <si>
    <t>image 20</t>
  </si>
  <si>
    <t>image 17</t>
  </si>
  <si>
    <t>image 19</t>
  </si>
  <si>
    <t>image 22</t>
  </si>
  <si>
    <t>image 21</t>
  </si>
  <si>
    <t>image 18</t>
  </si>
  <si>
    <t>striatum-10</t>
  </si>
  <si>
    <t>NAc-9</t>
  </si>
  <si>
    <t>NAc-10</t>
  </si>
  <si>
    <t>Baseline</t>
  </si>
  <si>
    <t>Vgat-Cre/MOR-KI</t>
    <phoneticPr fontId="2" type="noConversion"/>
  </si>
  <si>
    <t>Hargreaves</t>
    <phoneticPr fontId="2" type="noConversion"/>
  </si>
  <si>
    <t>Intensity=10</t>
    <phoneticPr fontId="2" type="noConversion"/>
  </si>
  <si>
    <t>cutoff time=20.0 sec</t>
  </si>
  <si>
    <t>mean</t>
    <phoneticPr fontId="2" type="noConversion"/>
  </si>
  <si>
    <t>mean</t>
    <phoneticPr fontId="2" type="noConversion"/>
  </si>
  <si>
    <t>Morphine (10 mg/kg, s.c.)</t>
    <phoneticPr fontId="2" type="noConversion"/>
  </si>
  <si>
    <t>No.</t>
    <phoneticPr fontId="2" type="noConversion"/>
  </si>
  <si>
    <t>Baseline</t>
    <phoneticPr fontId="2" type="noConversion"/>
  </si>
  <si>
    <t>left hindpaw</t>
    <phoneticPr fontId="2" type="noConversion"/>
  </si>
  <si>
    <t>right hindpaw</t>
    <phoneticPr fontId="2" type="noConversion"/>
  </si>
  <si>
    <t>lhp</t>
    <phoneticPr fontId="2" type="noConversion"/>
  </si>
  <si>
    <t>rhp</t>
    <phoneticPr fontId="2" type="noConversion"/>
  </si>
  <si>
    <t>CFA 2h</t>
    <phoneticPr fontId="2" type="noConversion"/>
  </si>
  <si>
    <t>CFA d1</t>
    <phoneticPr fontId="2" type="noConversion"/>
  </si>
  <si>
    <t>BW (g)</t>
    <phoneticPr fontId="2" type="noConversion"/>
  </si>
  <si>
    <t>CFA d7</t>
    <phoneticPr fontId="2" type="noConversion"/>
  </si>
  <si>
    <t>30 min</t>
    <phoneticPr fontId="2" type="noConversion"/>
  </si>
  <si>
    <t>60 min</t>
    <phoneticPr fontId="2" type="noConversion"/>
  </si>
  <si>
    <t>90 min</t>
  </si>
  <si>
    <t>120 min</t>
  </si>
  <si>
    <t>180 min</t>
    <phoneticPr fontId="2" type="noConversion"/>
  </si>
  <si>
    <t>240 min</t>
    <phoneticPr fontId="2" type="noConversion"/>
  </si>
  <si>
    <t>CFA d14</t>
    <phoneticPr fontId="2" type="noConversion"/>
  </si>
  <si>
    <t>CFA d21</t>
    <phoneticPr fontId="2" type="noConversion"/>
  </si>
  <si>
    <t>CFA d28</t>
    <phoneticPr fontId="2" type="noConversion"/>
  </si>
  <si>
    <r>
      <t>Vgat-ires-Cre</t>
    </r>
    <r>
      <rPr>
        <vertAlign val="superscript"/>
        <sz val="10"/>
        <rFont val="Arial"/>
        <family val="2"/>
      </rPr>
      <t>+/-</t>
    </r>
    <r>
      <rPr>
        <sz val="10"/>
        <rFont val="Arial"/>
        <family val="2"/>
      </rPr>
      <t>/MOR-KI</t>
    </r>
    <r>
      <rPr>
        <vertAlign val="superscript"/>
        <sz val="10"/>
        <rFont val="Arial"/>
        <family val="2"/>
      </rPr>
      <t>-/-</t>
    </r>
    <phoneticPr fontId="2" type="noConversion"/>
  </si>
  <si>
    <t>Baseline</t>
    <phoneticPr fontId="2" type="noConversion"/>
  </si>
  <si>
    <t>left hindpaw</t>
    <phoneticPr fontId="2" type="noConversion"/>
  </si>
  <si>
    <t>right hindpaw</t>
    <phoneticPr fontId="2" type="noConversion"/>
  </si>
  <si>
    <t>lhp</t>
    <phoneticPr fontId="2" type="noConversion"/>
  </si>
  <si>
    <t>rhp</t>
    <phoneticPr fontId="2" type="noConversion"/>
  </si>
  <si>
    <t>CFA 2h</t>
    <phoneticPr fontId="2" type="noConversion"/>
  </si>
  <si>
    <t>CFA d1</t>
    <phoneticPr fontId="2" type="noConversion"/>
  </si>
  <si>
    <t>CFA d7</t>
    <phoneticPr fontId="2" type="noConversion"/>
  </si>
  <si>
    <t>30 min</t>
    <phoneticPr fontId="2" type="noConversion"/>
  </si>
  <si>
    <t>60 min</t>
    <phoneticPr fontId="2" type="noConversion"/>
  </si>
  <si>
    <t>180 min</t>
    <phoneticPr fontId="2" type="noConversion"/>
  </si>
  <si>
    <t>240 min</t>
    <phoneticPr fontId="2" type="noConversion"/>
  </si>
  <si>
    <t>CFA d14</t>
    <phoneticPr fontId="2" type="noConversion"/>
  </si>
  <si>
    <t>CFA d21</t>
    <phoneticPr fontId="2" type="noConversion"/>
  </si>
  <si>
    <t>CFA d28</t>
    <phoneticPr fontId="2" type="noConversion"/>
  </si>
  <si>
    <t>Vgat-Cre/MOR-KI</t>
    <phoneticPr fontId="2" type="noConversion"/>
  </si>
  <si>
    <t>Von- Frey</t>
    <phoneticPr fontId="2" type="noConversion"/>
  </si>
  <si>
    <t>up and down</t>
    <phoneticPr fontId="2" type="noConversion"/>
  </si>
  <si>
    <t>Von- Frey</t>
    <phoneticPr fontId="2" type="noConversion"/>
  </si>
  <si>
    <t>up and down</t>
    <phoneticPr fontId="2" type="noConversion"/>
  </si>
  <si>
    <t>CFA 2h</t>
    <phoneticPr fontId="2" type="noConversion"/>
  </si>
  <si>
    <t>CFA d7</t>
    <phoneticPr fontId="2" type="noConversion"/>
  </si>
  <si>
    <t>CFA d14</t>
    <phoneticPr fontId="2" type="noConversion"/>
  </si>
  <si>
    <t>30 min</t>
  </si>
  <si>
    <t>60 min</t>
  </si>
  <si>
    <t>180 min</t>
  </si>
  <si>
    <t>CFA d28</t>
    <phoneticPr fontId="2" type="noConversion"/>
  </si>
  <si>
    <t>lhp</t>
    <phoneticPr fontId="2" type="noConversion"/>
  </si>
  <si>
    <t>O and X</t>
    <phoneticPr fontId="2" type="noConversion"/>
  </si>
  <si>
    <t>threshold</t>
    <phoneticPr fontId="2" type="noConversion"/>
  </si>
  <si>
    <t>threshold</t>
  </si>
  <si>
    <t>BW (g)</t>
    <phoneticPr fontId="2" type="noConversion"/>
  </si>
  <si>
    <t>O and X</t>
  </si>
  <si>
    <t>OOOOXXOXO</t>
    <phoneticPr fontId="2" type="noConversion"/>
  </si>
  <si>
    <t>OOOOXXOXX</t>
    <phoneticPr fontId="2" type="noConversion"/>
  </si>
  <si>
    <t>OOOXXOOX</t>
    <phoneticPr fontId="2" type="noConversion"/>
  </si>
  <si>
    <t>OOOOXXXOO</t>
    <phoneticPr fontId="2" type="noConversion"/>
  </si>
  <si>
    <t>OOOXOXOX</t>
    <phoneticPr fontId="2" type="noConversion"/>
  </si>
  <si>
    <t>OOXXXOX</t>
    <phoneticPr fontId="2" type="noConversion"/>
  </si>
  <si>
    <t>OOXOOOX</t>
    <phoneticPr fontId="2" type="noConversion"/>
  </si>
  <si>
    <t>OOOXXOXO</t>
    <phoneticPr fontId="2" type="noConversion"/>
  </si>
  <si>
    <t>XOXOOX</t>
    <phoneticPr fontId="2" type="noConversion"/>
  </si>
  <si>
    <t>OXOXXO</t>
    <phoneticPr fontId="2" type="noConversion"/>
  </si>
  <si>
    <t>OOOXXOXX</t>
    <phoneticPr fontId="2" type="noConversion"/>
  </si>
  <si>
    <t>OXOXOX</t>
    <phoneticPr fontId="2" type="noConversion"/>
  </si>
  <si>
    <t>OOXOXOO</t>
    <phoneticPr fontId="2" type="noConversion"/>
  </si>
  <si>
    <t>OOOXOXXO</t>
    <phoneticPr fontId="2" type="noConversion"/>
  </si>
  <si>
    <t>OOXXOXO</t>
    <phoneticPr fontId="2" type="noConversion"/>
  </si>
  <si>
    <t>XOOXOX</t>
    <phoneticPr fontId="2" type="noConversion"/>
  </si>
  <si>
    <t>OXXOOX</t>
    <phoneticPr fontId="2" type="noConversion"/>
  </si>
  <si>
    <t>OXOOXX</t>
    <phoneticPr fontId="2" type="noConversion"/>
  </si>
  <si>
    <t>OXXOXO</t>
    <phoneticPr fontId="2" type="noConversion"/>
  </si>
  <si>
    <t>OOXOOXO</t>
    <phoneticPr fontId="2" type="noConversion"/>
  </si>
  <si>
    <t>OOOOXOXXX</t>
    <phoneticPr fontId="2" type="noConversion"/>
  </si>
  <si>
    <t>XOOXXO</t>
    <phoneticPr fontId="2" type="noConversion"/>
  </si>
  <si>
    <t>OOXOXOX</t>
    <phoneticPr fontId="2" type="noConversion"/>
  </si>
  <si>
    <t>OOXOOXX</t>
    <phoneticPr fontId="2" type="noConversion"/>
  </si>
  <si>
    <t>XOXOXX</t>
    <phoneticPr fontId="2" type="noConversion"/>
  </si>
  <si>
    <t>XOXXOX</t>
    <phoneticPr fontId="2" type="noConversion"/>
  </si>
  <si>
    <t>OXOOOX</t>
    <phoneticPr fontId="2" type="noConversion"/>
  </si>
  <si>
    <t>OXOXOO</t>
    <phoneticPr fontId="2" type="noConversion"/>
  </si>
  <si>
    <t>OOXOXXO</t>
    <phoneticPr fontId="2" type="noConversion"/>
  </si>
  <si>
    <r>
      <t>Vgat-ires-Cre</t>
    </r>
    <r>
      <rPr>
        <vertAlign val="superscript"/>
        <sz val="10"/>
        <rFont val="Arial"/>
        <family val="2"/>
      </rPr>
      <t>+/-</t>
    </r>
    <r>
      <rPr>
        <sz val="10"/>
        <rFont val="Arial"/>
        <family val="2"/>
      </rPr>
      <t>/MOR-KI</t>
    </r>
    <r>
      <rPr>
        <vertAlign val="superscript"/>
        <sz val="10"/>
        <rFont val="Arial"/>
        <family val="2"/>
      </rPr>
      <t>-/-</t>
    </r>
    <phoneticPr fontId="2" type="noConversion"/>
  </si>
  <si>
    <t>OXXOXX</t>
    <phoneticPr fontId="2" type="noConversion"/>
  </si>
  <si>
    <t>OOOXOOXO</t>
    <phoneticPr fontId="2" type="noConversion"/>
  </si>
  <si>
    <t>OOOXOXOO</t>
    <phoneticPr fontId="2" type="noConversion"/>
  </si>
  <si>
    <t>OXOOXO</t>
    <phoneticPr fontId="2" type="noConversion"/>
  </si>
  <si>
    <t>OOOOXXOOX</t>
    <phoneticPr fontId="2" type="noConversion"/>
  </si>
  <si>
    <t>OOOOXOXXO</t>
    <phoneticPr fontId="2" type="noConversion"/>
  </si>
  <si>
    <t>XOOXXX</t>
    <phoneticPr fontId="2" type="noConversion"/>
  </si>
  <si>
    <t>OOXXOXX</t>
    <phoneticPr fontId="2" type="noConversion"/>
  </si>
  <si>
    <t>OOXXOOX</t>
    <phoneticPr fontId="2" type="noConversion"/>
  </si>
  <si>
    <t>OOOXOOXX</t>
    <phoneticPr fontId="2" type="noConversion"/>
  </si>
  <si>
    <t>OOOOXOXOX</t>
    <phoneticPr fontId="2" type="noConversion"/>
  </si>
  <si>
    <t>XOXOXO</t>
    <phoneticPr fontId="2" type="noConversion"/>
  </si>
  <si>
    <t>OXOXXX</t>
    <phoneticPr fontId="2" type="noConversion"/>
  </si>
  <si>
    <t>OOXXOOO</t>
    <phoneticPr fontId="2" type="noConversion"/>
  </si>
  <si>
    <t>OOXXXOO</t>
    <phoneticPr fontId="2" type="noConversion"/>
  </si>
  <si>
    <t>XOOOXO</t>
    <phoneticPr fontId="2" type="noConversion"/>
  </si>
  <si>
    <t>OOOXXOOO</t>
    <phoneticPr fontId="2" type="noConversion"/>
  </si>
  <si>
    <t>XOOOXX</t>
    <phoneticPr fontId="2" type="noConversion"/>
  </si>
  <si>
    <t>XXOOXOX</t>
    <phoneticPr fontId="2" type="noConversion"/>
  </si>
  <si>
    <t>OOOXXXOO</t>
    <phoneticPr fontId="2" type="noConversion"/>
  </si>
  <si>
    <t>OOOOXXXOX</t>
    <phoneticPr fontId="2" type="noConversion"/>
  </si>
  <si>
    <t>XXOOXXO</t>
    <phoneticPr fontId="2" type="noConversion"/>
  </si>
  <si>
    <t>OXXXOO</t>
    <phoneticPr fontId="2" type="noConversion"/>
  </si>
  <si>
    <t>OOOOXOOXX</t>
    <phoneticPr fontId="2" type="noConversion"/>
  </si>
  <si>
    <t>OOXOXXX</t>
    <phoneticPr fontId="2" type="noConversion"/>
  </si>
  <si>
    <t>XXOOOXX</t>
    <phoneticPr fontId="2" type="noConversion"/>
  </si>
  <si>
    <t>OXXXOX</t>
    <phoneticPr fontId="2" type="noConversion"/>
  </si>
  <si>
    <t>up and down</t>
    <phoneticPr fontId="2" type="noConversion"/>
  </si>
  <si>
    <t>No.</t>
    <phoneticPr fontId="2" type="noConversion"/>
  </si>
  <si>
    <t>O and X</t>
    <phoneticPr fontId="2" type="noConversion"/>
  </si>
  <si>
    <t>threshold</t>
    <phoneticPr fontId="2" type="noConversion"/>
  </si>
  <si>
    <t>0 min</t>
    <phoneticPr fontId="2" type="noConversion"/>
  </si>
  <si>
    <t>CFA-d0-2h</t>
    <phoneticPr fontId="2" type="noConversion"/>
  </si>
  <si>
    <t>CFA-d42</t>
    <phoneticPr fontId="2" type="noConversion"/>
  </si>
  <si>
    <t>CFA-d49</t>
    <phoneticPr fontId="2" type="noConversion"/>
  </si>
  <si>
    <t>Hargreaves`</t>
    <phoneticPr fontId="2" type="noConversion"/>
  </si>
  <si>
    <t>mean</t>
    <phoneticPr fontId="2" type="noConversion"/>
  </si>
  <si>
    <t>Hargreaves`</t>
    <phoneticPr fontId="2" type="noConversion"/>
  </si>
  <si>
    <t>baseline</t>
    <phoneticPr fontId="2" type="noConversion"/>
  </si>
  <si>
    <t>lhp</t>
  </si>
  <si>
    <t>2 h</t>
    <phoneticPr fontId="2" type="noConversion"/>
  </si>
  <si>
    <t>d1</t>
    <phoneticPr fontId="2" type="noConversion"/>
  </si>
  <si>
    <t>d3</t>
    <phoneticPr fontId="2" type="noConversion"/>
  </si>
  <si>
    <t>d5</t>
    <phoneticPr fontId="2" type="noConversion"/>
  </si>
  <si>
    <t>d7</t>
    <phoneticPr fontId="2" type="noConversion"/>
  </si>
  <si>
    <t>d14</t>
    <phoneticPr fontId="2" type="noConversion"/>
  </si>
  <si>
    <t>d21</t>
    <phoneticPr fontId="2" type="noConversion"/>
  </si>
  <si>
    <t>d27</t>
    <phoneticPr fontId="2" type="noConversion"/>
  </si>
  <si>
    <t>d35</t>
    <phoneticPr fontId="2" type="noConversion"/>
  </si>
  <si>
    <t>CFA-d42</t>
    <phoneticPr fontId="2" type="noConversion"/>
  </si>
  <si>
    <t>CFA-d49</t>
    <phoneticPr fontId="2" type="noConversion"/>
  </si>
  <si>
    <t>2 h</t>
    <phoneticPr fontId="2" type="noConversion"/>
  </si>
  <si>
    <t>d1</t>
    <phoneticPr fontId="2" type="noConversion"/>
  </si>
  <si>
    <t>d3</t>
    <phoneticPr fontId="2" type="noConversion"/>
  </si>
  <si>
    <t>d5</t>
    <phoneticPr fontId="2" type="noConversion"/>
  </si>
  <si>
    <t>d7</t>
    <phoneticPr fontId="2" type="noConversion"/>
  </si>
  <si>
    <t>d14</t>
    <phoneticPr fontId="2" type="noConversion"/>
  </si>
  <si>
    <t>d21</t>
    <phoneticPr fontId="2" type="noConversion"/>
  </si>
  <si>
    <t>d27</t>
    <phoneticPr fontId="2" type="noConversion"/>
  </si>
  <si>
    <t>d35</t>
    <phoneticPr fontId="2" type="noConversion"/>
  </si>
  <si>
    <t>left hindpaw</t>
    <phoneticPr fontId="2" type="noConversion"/>
  </si>
  <si>
    <t>Baseline-1</t>
    <phoneticPr fontId="2" type="noConversion"/>
  </si>
  <si>
    <t>Vgat-Cre/MOR-KI</t>
    <phoneticPr fontId="2" type="noConversion"/>
  </si>
  <si>
    <t>Baseline-2</t>
    <phoneticPr fontId="2" type="noConversion"/>
  </si>
  <si>
    <t>Baseline</t>
    <phoneticPr fontId="2" type="noConversion"/>
  </si>
  <si>
    <t>CFA-d 42</t>
  </si>
  <si>
    <t>Vgat-Cre/MOR-KI</t>
    <phoneticPr fontId="2" type="noConversion"/>
  </si>
  <si>
    <t>Von- Frey</t>
    <phoneticPr fontId="2" type="noConversion"/>
  </si>
  <si>
    <t>Von- Frey</t>
    <phoneticPr fontId="2" type="noConversion"/>
  </si>
  <si>
    <t>MEAN</t>
    <phoneticPr fontId="2" type="noConversion"/>
  </si>
  <si>
    <t>β-FNA 10 mg/kg i.p.</t>
    <phoneticPr fontId="2" type="noConversion"/>
  </si>
  <si>
    <t>β-FNA 10 nmol, 5 ul, i.t.</t>
    <phoneticPr fontId="2" type="noConversion"/>
  </si>
  <si>
    <t>up and down</t>
    <phoneticPr fontId="2" type="noConversion"/>
  </si>
  <si>
    <t>CFA-d0-2h</t>
    <phoneticPr fontId="2" type="noConversion"/>
  </si>
  <si>
    <t>CFA-d1</t>
    <phoneticPr fontId="2" type="noConversion"/>
  </si>
  <si>
    <t>CFA-d3</t>
    <phoneticPr fontId="2" type="noConversion"/>
  </si>
  <si>
    <t>CFA-d5</t>
    <phoneticPr fontId="2" type="noConversion"/>
  </si>
  <si>
    <t>CFA-d7</t>
    <phoneticPr fontId="2" type="noConversion"/>
  </si>
  <si>
    <t>CFA-d14</t>
    <phoneticPr fontId="2" type="noConversion"/>
  </si>
  <si>
    <t>CFA-d21</t>
    <phoneticPr fontId="2" type="noConversion"/>
  </si>
  <si>
    <t>CFA-d21</t>
    <phoneticPr fontId="2" type="noConversion"/>
  </si>
  <si>
    <t>CFA-d27</t>
    <phoneticPr fontId="2" type="noConversion"/>
  </si>
  <si>
    <t>CFA-d27</t>
    <phoneticPr fontId="2" type="noConversion"/>
  </si>
  <si>
    <t>CFA-d35</t>
    <phoneticPr fontId="2" type="noConversion"/>
  </si>
  <si>
    <t>15 min</t>
  </si>
  <si>
    <t>45 min</t>
  </si>
  <si>
    <t>150 min</t>
  </si>
  <si>
    <t>210 min</t>
  </si>
  <si>
    <t>threshold</t>
    <phoneticPr fontId="2" type="noConversion"/>
  </si>
  <si>
    <t>rhp</t>
    <phoneticPr fontId="2" type="noConversion"/>
  </si>
  <si>
    <t>O and X</t>
    <phoneticPr fontId="2" type="noConversion"/>
  </si>
  <si>
    <t>OXOXXO</t>
    <phoneticPr fontId="2" type="noConversion"/>
  </si>
  <si>
    <t>OOOXOOXX</t>
    <phoneticPr fontId="2" type="noConversion"/>
  </si>
  <si>
    <t>OOXXOXO</t>
    <phoneticPr fontId="2" type="noConversion"/>
  </si>
  <si>
    <t>OOOXOXOX</t>
    <phoneticPr fontId="2" type="noConversion"/>
  </si>
  <si>
    <t>XXOXOOO</t>
    <phoneticPr fontId="2" type="noConversion"/>
  </si>
  <si>
    <t>XOXOOO</t>
    <phoneticPr fontId="2" type="noConversion"/>
  </si>
  <si>
    <t>OOOOXXOXO</t>
    <phoneticPr fontId="2" type="noConversion"/>
  </si>
  <si>
    <t>OOXOXOO</t>
    <phoneticPr fontId="2" type="noConversion"/>
  </si>
  <si>
    <t>OXOXOO</t>
    <phoneticPr fontId="2" type="noConversion"/>
  </si>
  <si>
    <t>OOXXOXX</t>
    <phoneticPr fontId="2" type="noConversion"/>
  </si>
  <si>
    <t>XXOOOXO</t>
    <phoneticPr fontId="2" type="noConversion"/>
  </si>
  <si>
    <t>OOXXXOX</t>
    <phoneticPr fontId="2" type="noConversion"/>
  </si>
  <si>
    <t>OOXOOXX</t>
    <phoneticPr fontId="2" type="noConversion"/>
  </si>
  <si>
    <t>OXXOOO</t>
    <phoneticPr fontId="2" type="noConversion"/>
  </si>
  <si>
    <t>OXXOOX</t>
    <phoneticPr fontId="2" type="noConversion"/>
  </si>
  <si>
    <t>OOOOXOXXO</t>
    <phoneticPr fontId="2" type="noConversion"/>
  </si>
  <si>
    <t>OOOXOOXO</t>
    <phoneticPr fontId="2" type="noConversion"/>
  </si>
  <si>
    <t>OXXOXO</t>
    <phoneticPr fontId="2" type="noConversion"/>
  </si>
  <si>
    <t>XOOXOX</t>
    <phoneticPr fontId="2" type="noConversion"/>
  </si>
  <si>
    <t>OXOOXO</t>
    <phoneticPr fontId="2" type="noConversion"/>
  </si>
  <si>
    <t>XXOXOXX</t>
    <phoneticPr fontId="2" type="noConversion"/>
  </si>
  <si>
    <t>XOXOXO</t>
    <phoneticPr fontId="2" type="noConversion"/>
  </si>
  <si>
    <r>
      <t>Vgat-ires-Cre</t>
    </r>
    <r>
      <rPr>
        <vertAlign val="superscript"/>
        <sz val="10"/>
        <rFont val="Arial"/>
        <family val="2"/>
      </rPr>
      <t>+/-</t>
    </r>
    <r>
      <rPr>
        <sz val="10"/>
        <rFont val="Arial"/>
        <family val="2"/>
      </rPr>
      <t>/MOR-KI</t>
    </r>
    <r>
      <rPr>
        <vertAlign val="superscript"/>
        <sz val="10"/>
        <rFont val="Arial"/>
        <family val="2"/>
      </rPr>
      <t>-/-</t>
    </r>
    <phoneticPr fontId="2" type="noConversion"/>
  </si>
  <si>
    <t>OOOOXOXOX</t>
    <phoneticPr fontId="2" type="noConversion"/>
  </si>
  <si>
    <t>OOOXOXXO</t>
    <phoneticPr fontId="2" type="noConversion"/>
  </si>
  <si>
    <t>OOXOXOX</t>
    <phoneticPr fontId="2" type="noConversion"/>
  </si>
  <si>
    <t>OXOOOX</t>
    <phoneticPr fontId="2" type="noConversion"/>
  </si>
  <si>
    <t>OOXXOOO</t>
    <phoneticPr fontId="2" type="noConversion"/>
  </si>
  <si>
    <t>OOOXXOXO</t>
    <phoneticPr fontId="2" type="noConversion"/>
  </si>
  <si>
    <t>OOOXOXOO</t>
    <phoneticPr fontId="2" type="noConversion"/>
  </si>
  <si>
    <t>OXXOXX</t>
    <phoneticPr fontId="2" type="noConversion"/>
  </si>
  <si>
    <t>OOOXXXOX</t>
    <phoneticPr fontId="2" type="noConversion"/>
  </si>
  <si>
    <t>XOXXOO</t>
    <phoneticPr fontId="2" type="noConversion"/>
  </si>
  <si>
    <t>OXOXOX</t>
    <phoneticPr fontId="2" type="noConversion"/>
  </si>
  <si>
    <t>XOOOXX</t>
    <phoneticPr fontId="2" type="noConversion"/>
  </si>
  <si>
    <t>XOOXOO</t>
    <phoneticPr fontId="2" type="noConversion"/>
  </si>
  <si>
    <t>OXOXXX</t>
    <phoneticPr fontId="2" type="noConversion"/>
  </si>
  <si>
    <t>XOXOOX</t>
    <phoneticPr fontId="2" type="noConversion"/>
  </si>
  <si>
    <t>XOXXOX</t>
    <phoneticPr fontId="2" type="noConversion"/>
  </si>
  <si>
    <t>OOOOXXOXX</t>
    <phoneticPr fontId="2" type="noConversion"/>
  </si>
  <si>
    <t>OOOXXOOX</t>
    <phoneticPr fontId="2" type="noConversion"/>
  </si>
  <si>
    <t>OOXOXXO</t>
    <phoneticPr fontId="2" type="noConversion"/>
  </si>
  <si>
    <t>OOOXOXXX</t>
    <phoneticPr fontId="2" type="noConversion"/>
  </si>
  <si>
    <t>OOOXXXXO</t>
    <phoneticPr fontId="2" type="noConversion"/>
  </si>
  <si>
    <t>OOXOOXO</t>
    <phoneticPr fontId="2" type="noConversion"/>
  </si>
  <si>
    <t>OOXXOOX</t>
    <phoneticPr fontId="2" type="noConversion"/>
  </si>
  <si>
    <t>OOXOOOX</t>
    <phoneticPr fontId="2" type="noConversion"/>
  </si>
  <si>
    <t>OXXOOO</t>
    <phoneticPr fontId="2" type="noConversion"/>
  </si>
  <si>
    <t>MEAN</t>
    <phoneticPr fontId="2" type="noConversion"/>
  </si>
  <si>
    <t>CFA-d14</t>
    <phoneticPr fontId="2" type="noConversion"/>
  </si>
  <si>
    <t>CFA-d35</t>
    <phoneticPr fontId="2" type="noConversion"/>
  </si>
  <si>
    <t>CFA-d42</t>
  </si>
  <si>
    <t>lhp</t>
    <phoneticPr fontId="2" type="noConversion"/>
  </si>
  <si>
    <t>No.</t>
    <phoneticPr fontId="2" type="noConversion"/>
  </si>
  <si>
    <t>rhp</t>
  </si>
  <si>
    <t>0 min</t>
    <phoneticPr fontId="2" type="noConversion"/>
  </si>
  <si>
    <t>OOOOXOXOX</t>
    <phoneticPr fontId="2" type="noConversion"/>
  </si>
  <si>
    <t>OOOOXOXXO</t>
    <phoneticPr fontId="2" type="noConversion"/>
  </si>
  <si>
    <t>OOXOOOX</t>
    <phoneticPr fontId="2" type="noConversion"/>
  </si>
  <si>
    <t>OOOOXOXXO</t>
    <phoneticPr fontId="2" type="noConversion"/>
  </si>
  <si>
    <t>OOOOXXOOX</t>
    <phoneticPr fontId="2" type="noConversion"/>
  </si>
  <si>
    <t>OOOXOXOO</t>
    <phoneticPr fontId="2" type="noConversion"/>
  </si>
  <si>
    <t>OOOXXOOX</t>
    <phoneticPr fontId="2" type="noConversion"/>
  </si>
  <si>
    <t>OOOXOOXX</t>
    <phoneticPr fontId="2" type="noConversion"/>
  </si>
  <si>
    <t>OXOOXX</t>
    <phoneticPr fontId="2" type="noConversion"/>
  </si>
  <si>
    <t>OOOXOXXO</t>
    <phoneticPr fontId="2" type="noConversion"/>
  </si>
  <si>
    <t>OOXOOXO</t>
    <phoneticPr fontId="2" type="noConversion"/>
  </si>
  <si>
    <t>OOOOXOXOX</t>
    <phoneticPr fontId="2" type="noConversion"/>
  </si>
  <si>
    <t>OXOOXO</t>
    <phoneticPr fontId="2" type="noConversion"/>
  </si>
  <si>
    <t>OOOOXXOXX</t>
    <phoneticPr fontId="2" type="noConversion"/>
  </si>
  <si>
    <t>XOOXOX</t>
    <phoneticPr fontId="2" type="noConversion"/>
  </si>
  <si>
    <t>OOOOXXOXO</t>
    <phoneticPr fontId="2" type="noConversion"/>
  </si>
  <si>
    <t>OOOOXOXXX</t>
    <phoneticPr fontId="2" type="noConversion"/>
  </si>
  <si>
    <t>OOXOOXX</t>
    <phoneticPr fontId="2" type="noConversion"/>
  </si>
  <si>
    <t>OXOXXO</t>
    <phoneticPr fontId="2" type="noConversion"/>
  </si>
  <si>
    <t>OOOXOXOX</t>
    <phoneticPr fontId="2" type="noConversion"/>
  </si>
  <si>
    <t>OXXOOX</t>
    <phoneticPr fontId="2" type="noConversion"/>
  </si>
  <si>
    <t>XOXOOX</t>
    <phoneticPr fontId="2" type="noConversion"/>
  </si>
  <si>
    <r>
      <t>Vgat-ires-Cre</t>
    </r>
    <r>
      <rPr>
        <vertAlign val="superscript"/>
        <sz val="10"/>
        <rFont val="Arial"/>
        <family val="2"/>
      </rPr>
      <t>+/-</t>
    </r>
    <r>
      <rPr>
        <sz val="10"/>
        <rFont val="Arial"/>
        <family val="2"/>
      </rPr>
      <t>/MOR-KI</t>
    </r>
    <r>
      <rPr>
        <vertAlign val="superscript"/>
        <sz val="10"/>
        <rFont val="Arial"/>
        <family val="2"/>
      </rPr>
      <t>-/-</t>
    </r>
    <phoneticPr fontId="2" type="noConversion"/>
  </si>
  <si>
    <t>OOXOOXO</t>
    <phoneticPr fontId="2" type="noConversion"/>
  </si>
  <si>
    <t>OOOXOXOX</t>
    <phoneticPr fontId="2" type="noConversion"/>
  </si>
  <si>
    <t>XOOXOX</t>
    <phoneticPr fontId="2" type="noConversion"/>
  </si>
  <si>
    <t>OOOOXXOXO</t>
    <phoneticPr fontId="2" type="noConversion"/>
  </si>
  <si>
    <t>OXOXOO</t>
    <phoneticPr fontId="2" type="noConversion"/>
  </si>
  <si>
    <t>OOOXOOXO</t>
    <phoneticPr fontId="2" type="noConversion"/>
  </si>
  <si>
    <t>OXOXOX</t>
    <phoneticPr fontId="2" type="noConversion"/>
  </si>
  <si>
    <t>OOOXXOXO</t>
    <phoneticPr fontId="2" type="noConversion"/>
  </si>
  <si>
    <t>OXOXOX</t>
    <phoneticPr fontId="2" type="noConversion"/>
  </si>
  <si>
    <t>OOOXOOXX</t>
    <phoneticPr fontId="2" type="noConversion"/>
  </si>
  <si>
    <t>OOXOOOX</t>
    <phoneticPr fontId="2" type="noConversion"/>
  </si>
  <si>
    <t>OOOOXXXOO</t>
    <phoneticPr fontId="2" type="noConversion"/>
  </si>
  <si>
    <t>Vgat-Cre/MOR-flox</t>
    <phoneticPr fontId="2" type="noConversion"/>
  </si>
  <si>
    <t>Vgat-Cre/MOR-flox</t>
    <phoneticPr fontId="2" type="noConversion"/>
  </si>
  <si>
    <t>CFA d3</t>
    <phoneticPr fontId="2" type="noConversion"/>
  </si>
  <si>
    <t>Vgat-Cre/MOR-flox</t>
    <phoneticPr fontId="2" type="noConversion"/>
  </si>
  <si>
    <t>Vgat-Cre/MOR-flox</t>
    <phoneticPr fontId="2" type="noConversion"/>
  </si>
  <si>
    <t>Hargreaves`</t>
    <phoneticPr fontId="2" type="noConversion"/>
  </si>
  <si>
    <t>Intens=10</t>
    <phoneticPr fontId="2" type="noConversion"/>
  </si>
  <si>
    <t>mean</t>
    <phoneticPr fontId="2" type="noConversion"/>
  </si>
  <si>
    <t>Intens=10</t>
    <phoneticPr fontId="2" type="noConversion"/>
  </si>
  <si>
    <t>Hargreaves`</t>
    <phoneticPr fontId="2" type="noConversion"/>
  </si>
  <si>
    <t>Intens=10</t>
    <phoneticPr fontId="2" type="noConversion"/>
  </si>
  <si>
    <t>Intens=10</t>
    <phoneticPr fontId="2" type="noConversion"/>
  </si>
  <si>
    <t>mean</t>
    <phoneticPr fontId="2" type="noConversion"/>
  </si>
  <si>
    <t>Hargreaves`</t>
    <phoneticPr fontId="2" type="noConversion"/>
  </si>
  <si>
    <t>mean</t>
    <phoneticPr fontId="2" type="noConversion"/>
  </si>
  <si>
    <t>Intens=10</t>
    <phoneticPr fontId="2" type="noConversion"/>
  </si>
  <si>
    <t>mean</t>
    <phoneticPr fontId="2" type="noConversion"/>
  </si>
  <si>
    <t>No.</t>
    <phoneticPr fontId="2" type="noConversion"/>
  </si>
  <si>
    <t>baseline</t>
    <phoneticPr fontId="2" type="noConversion"/>
  </si>
  <si>
    <t>left hindpaw</t>
    <phoneticPr fontId="2" type="noConversion"/>
  </si>
  <si>
    <t>baseline</t>
    <phoneticPr fontId="2" type="noConversion"/>
  </si>
  <si>
    <t>right hindpaw</t>
    <phoneticPr fontId="2" type="noConversion"/>
  </si>
  <si>
    <t>lhp</t>
    <phoneticPr fontId="2" type="noConversion"/>
  </si>
  <si>
    <t>CFA 2 h</t>
    <phoneticPr fontId="2" type="noConversion"/>
  </si>
  <si>
    <t>baseline</t>
    <phoneticPr fontId="2" type="noConversion"/>
  </si>
  <si>
    <t>rhp</t>
    <phoneticPr fontId="2" type="noConversion"/>
  </si>
  <si>
    <t>CFA d1</t>
    <phoneticPr fontId="2" type="noConversion"/>
  </si>
  <si>
    <t>left hindpaw</t>
    <phoneticPr fontId="2" type="noConversion"/>
  </si>
  <si>
    <t>right hindpaw</t>
    <phoneticPr fontId="2" type="noConversion"/>
  </si>
  <si>
    <t>lhp</t>
    <phoneticPr fontId="2" type="noConversion"/>
  </si>
  <si>
    <t>rhp</t>
    <phoneticPr fontId="2" type="noConversion"/>
  </si>
  <si>
    <t>No.</t>
    <phoneticPr fontId="2" type="noConversion"/>
  </si>
  <si>
    <t>pre-morphine</t>
    <phoneticPr fontId="2" type="noConversion"/>
  </si>
  <si>
    <t>pre</t>
    <phoneticPr fontId="2" type="noConversion"/>
  </si>
  <si>
    <t>right hindpaw</t>
    <phoneticPr fontId="2" type="noConversion"/>
  </si>
  <si>
    <t>CFA d5</t>
  </si>
  <si>
    <t>pre</t>
    <phoneticPr fontId="2" type="noConversion"/>
  </si>
  <si>
    <t>right hindpaw</t>
    <phoneticPr fontId="2" type="noConversion"/>
  </si>
  <si>
    <t>CFA d7</t>
    <phoneticPr fontId="2" type="noConversion"/>
  </si>
  <si>
    <t>CFA d14</t>
    <phoneticPr fontId="2" type="noConversion"/>
  </si>
  <si>
    <t>left hindpaw</t>
    <phoneticPr fontId="2" type="noConversion"/>
  </si>
  <si>
    <t>pre</t>
    <phoneticPr fontId="2" type="noConversion"/>
  </si>
  <si>
    <t>CFA d21</t>
    <phoneticPr fontId="2" type="noConversion"/>
  </si>
  <si>
    <t>CFA d28</t>
    <phoneticPr fontId="2" type="noConversion"/>
  </si>
  <si>
    <t>CFA d35</t>
    <phoneticPr fontId="2" type="noConversion"/>
  </si>
  <si>
    <t>pre</t>
    <phoneticPr fontId="2" type="noConversion"/>
  </si>
  <si>
    <t>rhp</t>
    <phoneticPr fontId="2" type="noConversion"/>
  </si>
  <si>
    <t>CFA d42</t>
    <phoneticPr fontId="2" type="noConversion"/>
  </si>
  <si>
    <t>CFA d49</t>
    <phoneticPr fontId="2" type="noConversion"/>
  </si>
  <si>
    <t>Vgat-Cre/MOR-flox</t>
    <phoneticPr fontId="2" type="noConversion"/>
  </si>
  <si>
    <t>CFA d3</t>
    <phoneticPr fontId="2" type="noConversion"/>
  </si>
  <si>
    <t>Vgat-Cre/MOR-flox</t>
    <phoneticPr fontId="2" type="noConversion"/>
  </si>
  <si>
    <t>Hargreaves`</t>
    <phoneticPr fontId="2" type="noConversion"/>
  </si>
  <si>
    <t>Intens=10</t>
    <phoneticPr fontId="2" type="noConversion"/>
  </si>
  <si>
    <t>mean</t>
    <phoneticPr fontId="2" type="noConversion"/>
  </si>
  <si>
    <t>mean</t>
    <phoneticPr fontId="2" type="noConversion"/>
  </si>
  <si>
    <t>Intens=10</t>
    <phoneticPr fontId="2" type="noConversion"/>
  </si>
  <si>
    <t>Hargreaves`</t>
    <phoneticPr fontId="2" type="noConversion"/>
  </si>
  <si>
    <t>baseline</t>
    <phoneticPr fontId="2" type="noConversion"/>
  </si>
  <si>
    <t>left hindpaw</t>
    <phoneticPr fontId="2" type="noConversion"/>
  </si>
  <si>
    <t>lhp</t>
    <phoneticPr fontId="2" type="noConversion"/>
  </si>
  <si>
    <t>rhp</t>
    <phoneticPr fontId="2" type="noConversion"/>
  </si>
  <si>
    <t>CFA d1</t>
    <phoneticPr fontId="2" type="noConversion"/>
  </si>
  <si>
    <t>baseline</t>
    <phoneticPr fontId="2" type="noConversion"/>
  </si>
  <si>
    <t>pre-morphine</t>
    <phoneticPr fontId="2" type="noConversion"/>
  </si>
  <si>
    <t>pre</t>
    <phoneticPr fontId="2" type="noConversion"/>
  </si>
  <si>
    <t>lhp</t>
    <phoneticPr fontId="2" type="noConversion"/>
  </si>
  <si>
    <t>rhp</t>
    <phoneticPr fontId="2" type="noConversion"/>
  </si>
  <si>
    <t>CFA d7</t>
    <phoneticPr fontId="2" type="noConversion"/>
  </si>
  <si>
    <t>CFA d14</t>
    <phoneticPr fontId="2" type="noConversion"/>
  </si>
  <si>
    <t>CFA d21</t>
    <phoneticPr fontId="2" type="noConversion"/>
  </si>
  <si>
    <t>right hindpaw</t>
    <phoneticPr fontId="2" type="noConversion"/>
  </si>
  <si>
    <t>CFA d28</t>
    <phoneticPr fontId="2" type="noConversion"/>
  </si>
  <si>
    <t>pre</t>
    <phoneticPr fontId="2" type="noConversion"/>
  </si>
  <si>
    <t>CFA d35</t>
    <phoneticPr fontId="2" type="noConversion"/>
  </si>
  <si>
    <t>CFA d42</t>
    <phoneticPr fontId="2" type="noConversion"/>
  </si>
  <si>
    <t>CFA d49</t>
    <phoneticPr fontId="2" type="noConversion"/>
  </si>
  <si>
    <t>CFA-2 h</t>
    <phoneticPr fontId="2" type="noConversion"/>
  </si>
  <si>
    <t>CFA d3</t>
    <phoneticPr fontId="2" type="noConversion"/>
  </si>
  <si>
    <t>CFA-d 42</t>
    <phoneticPr fontId="2" type="noConversion"/>
  </si>
  <si>
    <t>CFA-d 49</t>
    <phoneticPr fontId="2" type="noConversion"/>
  </si>
  <si>
    <t>CFA-d 61</t>
    <phoneticPr fontId="2" type="noConversion"/>
  </si>
  <si>
    <t>CFA 2 h</t>
    <phoneticPr fontId="2" type="noConversion"/>
  </si>
  <si>
    <t>β-FNA 20 mg/kg i.p.</t>
    <phoneticPr fontId="2" type="noConversion"/>
  </si>
  <si>
    <t>β-FNA i.t.10 nM 5 ul</t>
    <phoneticPr fontId="2" type="noConversion"/>
  </si>
  <si>
    <t>β-FNA i.p. 10 mg/kg</t>
    <phoneticPr fontId="2" type="noConversion"/>
  </si>
  <si>
    <t>CFA-24 h</t>
    <phoneticPr fontId="2" type="noConversion"/>
  </si>
  <si>
    <t xml:space="preserve">CFA-d 3 </t>
    <phoneticPr fontId="2" type="noConversion"/>
  </si>
  <si>
    <t>CFA d5</t>
    <phoneticPr fontId="2" type="noConversion"/>
  </si>
  <si>
    <t>1st</t>
    <phoneticPr fontId="2" type="noConversion"/>
  </si>
  <si>
    <t>CFA-d 7</t>
    <phoneticPr fontId="2" type="noConversion"/>
  </si>
  <si>
    <t>CFA-d 14</t>
    <phoneticPr fontId="2" type="noConversion"/>
  </si>
  <si>
    <t>CFA-d 21</t>
    <phoneticPr fontId="2" type="noConversion"/>
  </si>
  <si>
    <t>CFA d35</t>
    <phoneticPr fontId="2" type="noConversion"/>
  </si>
  <si>
    <t>CFA d42</t>
    <phoneticPr fontId="2" type="noConversion"/>
  </si>
  <si>
    <t>CFA d42</t>
    <phoneticPr fontId="2" type="noConversion"/>
  </si>
  <si>
    <t>15 min</t>
    <phoneticPr fontId="2" type="noConversion"/>
  </si>
  <si>
    <t>45 min</t>
    <phoneticPr fontId="2" type="noConversion"/>
  </si>
  <si>
    <t>90 min</t>
    <phoneticPr fontId="2" type="noConversion"/>
  </si>
  <si>
    <t>120 min</t>
    <phoneticPr fontId="2" type="noConversion"/>
  </si>
  <si>
    <t>150 min</t>
    <phoneticPr fontId="2" type="noConversion"/>
  </si>
  <si>
    <t>210 min</t>
    <phoneticPr fontId="2" type="noConversion"/>
  </si>
  <si>
    <t>CFA-d 49</t>
    <phoneticPr fontId="2" type="noConversion"/>
  </si>
  <si>
    <t>90 min</t>
    <phoneticPr fontId="2" type="noConversion"/>
  </si>
  <si>
    <t>BW(g)</t>
    <phoneticPr fontId="2" type="noConversion"/>
  </si>
  <si>
    <t>XOXOOX</t>
    <phoneticPr fontId="2" type="noConversion"/>
  </si>
  <si>
    <t>OXOXXX</t>
    <phoneticPr fontId="2" type="noConversion"/>
  </si>
  <si>
    <t>OOXOXOX</t>
    <phoneticPr fontId="2" type="noConversion"/>
  </si>
  <si>
    <t>OOXXOXO</t>
    <phoneticPr fontId="2" type="noConversion"/>
  </si>
  <si>
    <t>OOXOXOO</t>
    <phoneticPr fontId="2" type="noConversion"/>
  </si>
  <si>
    <t>OOXXOOX</t>
    <phoneticPr fontId="2" type="noConversion"/>
  </si>
  <si>
    <t>XOOXXO</t>
    <phoneticPr fontId="2" type="noConversion"/>
  </si>
  <si>
    <t>OXOOOX</t>
    <phoneticPr fontId="2" type="noConversion"/>
  </si>
  <si>
    <t>XOOOXX</t>
    <phoneticPr fontId="2" type="noConversion"/>
  </si>
  <si>
    <t>OOXOXXX</t>
    <phoneticPr fontId="2" type="noConversion"/>
  </si>
  <si>
    <t>OOXXXOO</t>
    <phoneticPr fontId="2" type="noConversion"/>
  </si>
  <si>
    <t>OXXOXO</t>
    <phoneticPr fontId="2" type="noConversion"/>
  </si>
  <si>
    <t>XOOOXO</t>
    <phoneticPr fontId="2" type="noConversion"/>
  </si>
  <si>
    <t>OOXOXXO</t>
    <phoneticPr fontId="2" type="noConversion"/>
  </si>
  <si>
    <t>XOXOOO</t>
    <phoneticPr fontId="2" type="noConversion"/>
  </si>
  <si>
    <t>XOXOXX</t>
    <phoneticPr fontId="2" type="noConversion"/>
  </si>
  <si>
    <t>OXXXOO</t>
    <phoneticPr fontId="2" type="noConversion"/>
  </si>
  <si>
    <t>OOOXXOXX</t>
    <phoneticPr fontId="2" type="noConversion"/>
  </si>
  <si>
    <t>OOOXXXOO</t>
    <phoneticPr fontId="2" type="noConversion"/>
  </si>
  <si>
    <t>OOOXXOOO</t>
    <phoneticPr fontId="2" type="noConversion"/>
  </si>
  <si>
    <t>OOOOXXXOX</t>
    <phoneticPr fontId="2" type="noConversion"/>
  </si>
  <si>
    <t>XOOXXX</t>
    <phoneticPr fontId="2" type="noConversion"/>
  </si>
  <si>
    <t>XOOXOO</t>
    <phoneticPr fontId="2" type="noConversion"/>
  </si>
  <si>
    <t>OOXXXOX</t>
    <phoneticPr fontId="2" type="noConversion"/>
  </si>
  <si>
    <t>OXOOOO</t>
    <phoneticPr fontId="2" type="noConversion"/>
  </si>
  <si>
    <t>XOXXOO</t>
    <phoneticPr fontId="2" type="noConversion"/>
  </si>
  <si>
    <t>OXXOOO</t>
    <phoneticPr fontId="2" type="noConversion"/>
  </si>
  <si>
    <t>OOXXOOO</t>
    <phoneticPr fontId="2" type="noConversion"/>
  </si>
  <si>
    <t>OOXXOXX</t>
    <phoneticPr fontId="2" type="noConversion"/>
  </si>
  <si>
    <t>OOOXXXOX</t>
    <phoneticPr fontId="2" type="noConversion"/>
  </si>
  <si>
    <t>XOXOXO</t>
    <phoneticPr fontId="2" type="noConversion"/>
  </si>
  <si>
    <t>OXXOXX</t>
    <phoneticPr fontId="2" type="noConversion"/>
  </si>
  <si>
    <t>OOOOXXOOO</t>
    <phoneticPr fontId="2" type="noConversion"/>
  </si>
  <si>
    <t>OOOXOXXX</t>
    <phoneticPr fontId="2" type="noConversion"/>
  </si>
  <si>
    <t>b-FNA 20 mg/kg i.p.</t>
    <phoneticPr fontId="2" type="noConversion"/>
  </si>
  <si>
    <t>β-FNA i.t.10 nM 5 ul</t>
    <phoneticPr fontId="2" type="noConversion"/>
  </si>
  <si>
    <t>2nd</t>
    <phoneticPr fontId="2" type="noConversion"/>
  </si>
  <si>
    <t>2nd</t>
    <phoneticPr fontId="2" type="noConversion"/>
  </si>
  <si>
    <t>150 min</t>
    <phoneticPr fontId="2" type="noConversion"/>
  </si>
  <si>
    <t>OOXXXXO</t>
    <phoneticPr fontId="2" type="noConversion"/>
  </si>
  <si>
    <t>XXOOXOO</t>
    <phoneticPr fontId="2" type="noConversion"/>
  </si>
  <si>
    <t xml:space="preserve">CFA-d 3 </t>
    <phoneticPr fontId="2" type="noConversion"/>
  </si>
  <si>
    <t>CFA d5</t>
    <phoneticPr fontId="2" type="noConversion"/>
  </si>
  <si>
    <t>MEAN</t>
    <phoneticPr fontId="2" type="noConversion"/>
  </si>
  <si>
    <t>CFA-d 14</t>
    <phoneticPr fontId="2" type="noConversion"/>
  </si>
  <si>
    <t>OOOXOXXX</t>
    <phoneticPr fontId="2" type="noConversion"/>
  </si>
  <si>
    <t>OOXOOXO</t>
    <phoneticPr fontId="2" type="noConversion"/>
  </si>
  <si>
    <t>β-FNA i.p. 10 mg/kg</t>
    <phoneticPr fontId="2" type="noConversion"/>
  </si>
  <si>
    <t>MEAN</t>
  </si>
  <si>
    <t>CFA-d 7</t>
  </si>
  <si>
    <t>up and down</t>
  </si>
  <si>
    <t>CFA-d 28</t>
    <phoneticPr fontId="2" type="noConversion"/>
  </si>
  <si>
    <t>CFA-d 35</t>
    <phoneticPr fontId="2" type="noConversion"/>
  </si>
  <si>
    <t>0 min</t>
    <phoneticPr fontId="2" type="noConversion"/>
  </si>
  <si>
    <t>CFA-d 61</t>
    <phoneticPr fontId="2" type="noConversion"/>
  </si>
  <si>
    <t>β-FNA 20 mg/kg i.p.</t>
    <phoneticPr fontId="2" type="noConversion"/>
  </si>
  <si>
    <t>No.</t>
  </si>
  <si>
    <t>OOXXOXO</t>
  </si>
  <si>
    <t>XOOXOX</t>
  </si>
  <si>
    <t>OXOXOO</t>
  </si>
  <si>
    <t>OXOXOX</t>
  </si>
  <si>
    <t>OOXXOOX</t>
  </si>
  <si>
    <t>OOXOOXX</t>
  </si>
  <si>
    <t>OOOXXOXO</t>
  </si>
  <si>
    <t>OOOOXXOXO</t>
  </si>
  <si>
    <t>OXOOXO</t>
  </si>
  <si>
    <t>OOOXOXOO</t>
  </si>
  <si>
    <t>OOOXXOOX</t>
  </si>
  <si>
    <t>XOOXXX</t>
    <phoneticPr fontId="2" type="noConversion"/>
  </si>
  <si>
    <t>OOXOXOO</t>
    <phoneticPr fontId="2" type="noConversion"/>
  </si>
  <si>
    <t>OXOXOX</t>
    <phoneticPr fontId="2" type="noConversion"/>
  </si>
  <si>
    <t>OOOXOOXX</t>
  </si>
  <si>
    <t>XOOXOX</t>
    <phoneticPr fontId="2" type="noConversion"/>
  </si>
  <si>
    <t>OOOXOXOX</t>
    <phoneticPr fontId="2" type="noConversion"/>
  </si>
  <si>
    <t>OOXOXOO</t>
  </si>
  <si>
    <t>OOXOXOX</t>
  </si>
  <si>
    <t>OOXOXXO</t>
  </si>
  <si>
    <t>OOXOOXO</t>
  </si>
  <si>
    <t>OXXOOX</t>
  </si>
  <si>
    <t>XOXOOO</t>
  </si>
  <si>
    <t>OXOOXX</t>
  </si>
  <si>
    <t>XOOXOO</t>
  </si>
  <si>
    <t>OOXOXXO</t>
    <phoneticPr fontId="2" type="noConversion"/>
  </si>
  <si>
    <t>OXOXOO</t>
    <phoneticPr fontId="2" type="noConversion"/>
  </si>
  <si>
    <t>OOXXOXX</t>
    <phoneticPr fontId="2" type="noConversion"/>
  </si>
  <si>
    <t>mouse no.</t>
    <phoneticPr fontId="34" type="noConversion"/>
  </si>
  <si>
    <t>1/13/18</t>
    <phoneticPr fontId="34" type="noConversion"/>
  </si>
  <si>
    <r>
      <t>MOR-KI</t>
    </r>
    <r>
      <rPr>
        <vertAlign val="superscript"/>
        <sz val="10"/>
        <rFont val="Arial"/>
        <family val="2"/>
      </rPr>
      <t>-/-</t>
    </r>
  </si>
  <si>
    <t>Vgat/MOR-KI</t>
  </si>
  <si>
    <t>MOR-KI</t>
  </si>
  <si>
    <t>Vgat-cre/MOR-KI</t>
  </si>
  <si>
    <t>Force(g)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</si>
</sst>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"/>
    <numFmt numFmtId="178" formatCode="0.0000_ "/>
  </numFmts>
  <fonts count="35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vertAlign val="superscript"/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name val="Arial"/>
      <family val="2"/>
    </font>
    <font>
      <sz val="10"/>
      <color theme="1"/>
      <name val="宋体"/>
      <family val="2"/>
      <scheme val="minor"/>
    </font>
    <font>
      <sz val="10"/>
      <color rgb="FF0000FF"/>
      <name val="宋体"/>
      <family val="2"/>
      <scheme val="minor"/>
    </font>
    <font>
      <sz val="10"/>
      <color rgb="FFFF0000"/>
      <name val="宋体"/>
      <family val="2"/>
      <scheme val="minor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 Unicode MS"/>
      <family val="2"/>
      <charset val="134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11"/>
      <color rgb="FF0000FF"/>
      <name val="宋体"/>
      <family val="2"/>
      <scheme val="minor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宋体"/>
      <family val="2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353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vertical="center"/>
    </xf>
    <xf numFmtId="0" fontId="0" fillId="3" borderId="0" xfId="0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Fill="1" applyAlignment="1">
      <alignment horizontal="right"/>
    </xf>
    <xf numFmtId="20" fontId="0" fillId="5" borderId="0" xfId="0" applyNumberFormat="1" applyFill="1" applyAlignment="1">
      <alignment horizontal="right"/>
    </xf>
    <xf numFmtId="0" fontId="4" fillId="0" borderId="0" xfId="1">
      <alignment vertical="center"/>
    </xf>
    <xf numFmtId="0" fontId="4" fillId="4" borderId="0" xfId="1" applyFill="1">
      <alignment vertical="center"/>
    </xf>
    <xf numFmtId="0" fontId="4" fillId="6" borderId="0" xfId="1" applyFill="1">
      <alignment vertical="center"/>
    </xf>
    <xf numFmtId="0" fontId="4" fillId="2" borderId="0" xfId="1" applyFill="1">
      <alignment vertical="center"/>
    </xf>
    <xf numFmtId="0" fontId="5" fillId="2" borderId="0" xfId="1" applyFont="1" applyFill="1">
      <alignment vertical="center"/>
    </xf>
    <xf numFmtId="0" fontId="4" fillId="0" borderId="0" xfId="1" applyFill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top"/>
    </xf>
    <xf numFmtId="0" fontId="9" fillId="0" borderId="0" xfId="0" applyFont="1"/>
    <xf numFmtId="0" fontId="10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center"/>
    </xf>
    <xf numFmtId="0" fontId="11" fillId="0" borderId="0" xfId="0" applyFont="1"/>
    <xf numFmtId="0" fontId="6" fillId="0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top"/>
    </xf>
    <xf numFmtId="0" fontId="6" fillId="0" borderId="5" xfId="0" applyFont="1" applyBorder="1"/>
    <xf numFmtId="0" fontId="9" fillId="8" borderId="6" xfId="0" applyFont="1" applyFill="1" applyBorder="1" applyAlignment="1">
      <alignment horizontal="center" vertical="center"/>
    </xf>
    <xf numFmtId="0" fontId="10" fillId="2" borderId="7" xfId="0" applyFont="1" applyFill="1" applyBorder="1"/>
    <xf numFmtId="0" fontId="8" fillId="7" borderId="8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1" fillId="9" borderId="8" xfId="0" applyFont="1" applyFill="1" applyBorder="1" applyAlignment="1">
      <alignment horizontal="left" vertical="top"/>
    </xf>
    <xf numFmtId="0" fontId="10" fillId="0" borderId="9" xfId="0" applyFont="1" applyBorder="1"/>
    <xf numFmtId="0" fontId="7" fillId="7" borderId="8" xfId="0" applyFont="1" applyFill="1" applyBorder="1" applyAlignment="1">
      <alignment horizontal="left" vertical="top"/>
    </xf>
    <xf numFmtId="0" fontId="11" fillId="7" borderId="8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176" fontId="9" fillId="0" borderId="5" xfId="0" applyNumberFormat="1" applyFont="1" applyBorder="1"/>
    <xf numFmtId="176" fontId="10" fillId="0" borderId="15" xfId="0" applyNumberFormat="1" applyFont="1" applyBorder="1"/>
    <xf numFmtId="0" fontId="6" fillId="0" borderId="12" xfId="0" applyFont="1" applyFill="1" applyBorder="1"/>
    <xf numFmtId="0" fontId="6" fillId="0" borderId="10" xfId="0" applyFont="1" applyBorder="1" applyAlignment="1">
      <alignment horizontal="center" vertical="center"/>
    </xf>
    <xf numFmtId="176" fontId="10" fillId="0" borderId="1" xfId="0" applyNumberFormat="1" applyFont="1" applyBorder="1"/>
    <xf numFmtId="176" fontId="9" fillId="0" borderId="11" xfId="0" applyNumberFormat="1" applyFont="1" applyBorder="1"/>
    <xf numFmtId="176" fontId="10" fillId="0" borderId="14" xfId="0" applyNumberFormat="1" applyFont="1" applyBorder="1"/>
    <xf numFmtId="176" fontId="10" fillId="0" borderId="10" xfId="0" applyNumberFormat="1" applyFont="1" applyBorder="1"/>
    <xf numFmtId="0" fontId="6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176" fontId="9" fillId="0" borderId="17" xfId="0" applyNumberFormat="1" applyFont="1" applyBorder="1"/>
    <xf numFmtId="176" fontId="10" fillId="0" borderId="20" xfId="0" applyNumberFormat="1" applyFont="1" applyBorder="1"/>
    <xf numFmtId="0" fontId="6" fillId="0" borderId="16" xfId="0" applyFont="1" applyBorder="1" applyAlignment="1">
      <alignment horizontal="center" vertical="center"/>
    </xf>
    <xf numFmtId="176" fontId="10" fillId="0" borderId="16" xfId="0" applyNumberFormat="1" applyFont="1" applyBorder="1"/>
    <xf numFmtId="0" fontId="9" fillId="0" borderId="11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14" xfId="0" applyFont="1" applyFill="1" applyBorder="1"/>
    <xf numFmtId="176" fontId="9" fillId="0" borderId="5" xfId="0" applyNumberFormat="1" applyFont="1" applyFill="1" applyBorder="1"/>
    <xf numFmtId="176" fontId="10" fillId="0" borderId="15" xfId="0" applyNumberFormat="1" applyFont="1" applyFill="1" applyBorder="1"/>
    <xf numFmtId="0" fontId="6" fillId="0" borderId="0" xfId="0" applyFont="1" applyFill="1" applyAlignment="1">
      <alignment horizontal="center" vertical="center"/>
    </xf>
    <xf numFmtId="176" fontId="10" fillId="0" borderId="1" xfId="0" applyNumberFormat="1" applyFont="1" applyFill="1" applyBorder="1"/>
    <xf numFmtId="176" fontId="9" fillId="0" borderId="11" xfId="0" applyNumberFormat="1" applyFont="1" applyFill="1" applyBorder="1"/>
    <xf numFmtId="176" fontId="10" fillId="0" borderId="14" xfId="0" applyNumberFormat="1" applyFont="1" applyFill="1" applyBorder="1"/>
    <xf numFmtId="176" fontId="10" fillId="0" borderId="10" xfId="0" applyNumberFormat="1" applyFont="1" applyFill="1" applyBorder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176" fontId="14" fillId="0" borderId="0" xfId="0" applyNumberFormat="1" applyFont="1" applyFill="1"/>
    <xf numFmtId="176" fontId="15" fillId="0" borderId="0" xfId="0" applyNumberFormat="1" applyFont="1" applyFill="1"/>
    <xf numFmtId="0" fontId="9" fillId="0" borderId="17" xfId="0" applyFont="1" applyFill="1" applyBorder="1" applyAlignment="1">
      <alignment horizontal="center" vertical="center"/>
    </xf>
    <xf numFmtId="0" fontId="6" fillId="0" borderId="18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176" fontId="9" fillId="0" borderId="17" xfId="0" applyNumberFormat="1" applyFont="1" applyFill="1" applyBorder="1"/>
    <xf numFmtId="176" fontId="10" fillId="0" borderId="20" xfId="0" applyNumberFormat="1" applyFont="1" applyFill="1" applyBorder="1"/>
    <xf numFmtId="176" fontId="10" fillId="0" borderId="16" xfId="0" applyNumberFormat="1" applyFont="1" applyFill="1" applyBorder="1"/>
    <xf numFmtId="0" fontId="13" fillId="0" borderId="0" xfId="0" applyFont="1" applyAlignment="1">
      <alignment horizontal="center" vertical="center"/>
    </xf>
    <xf numFmtId="0" fontId="13" fillId="0" borderId="0" xfId="0" applyFont="1"/>
    <xf numFmtId="176" fontId="14" fillId="0" borderId="0" xfId="0" applyNumberFormat="1" applyFont="1"/>
    <xf numFmtId="176" fontId="15" fillId="0" borderId="0" xfId="0" applyNumberFormat="1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12" xfId="0" applyFont="1" applyBorder="1"/>
    <xf numFmtId="0" fontId="8" fillId="7" borderId="8" xfId="0" applyFont="1" applyFill="1" applyBorder="1" applyAlignment="1">
      <alignment horizontal="center" vertical="top"/>
    </xf>
    <xf numFmtId="0" fontId="8" fillId="10" borderId="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14" xfId="0" applyFont="1" applyBorder="1"/>
    <xf numFmtId="0" fontId="8" fillId="0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20" xfId="0" applyFont="1" applyBorder="1"/>
    <xf numFmtId="0" fontId="8" fillId="0" borderId="2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0" fontId="19" fillId="0" borderId="0" xfId="0" applyFont="1" applyAlignment="1">
      <alignment horizontal="center"/>
    </xf>
    <xf numFmtId="0" fontId="8" fillId="7" borderId="21" xfId="0" applyFont="1" applyFill="1" applyBorder="1" applyAlignment="1">
      <alignment horizontal="left" vertical="top"/>
    </xf>
    <xf numFmtId="0" fontId="8" fillId="7" borderId="5" xfId="0" applyFont="1" applyFill="1" applyBorder="1" applyAlignment="1">
      <alignment horizontal="left" vertical="top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/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/>
    <xf numFmtId="176" fontId="9" fillId="0" borderId="0" xfId="0" applyNumberFormat="1" applyFont="1"/>
    <xf numFmtId="0" fontId="19" fillId="0" borderId="29" xfId="0" applyFont="1" applyBorder="1"/>
    <xf numFmtId="176" fontId="9" fillId="11" borderId="30" xfId="0" applyNumberFormat="1" applyFont="1" applyFill="1" applyBorder="1"/>
    <xf numFmtId="176" fontId="9" fillId="11" borderId="31" xfId="0" applyNumberFormat="1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9" fillId="0" borderId="32" xfId="0" applyFont="1" applyBorder="1"/>
    <xf numFmtId="176" fontId="9" fillId="11" borderId="33" xfId="0" applyNumberFormat="1" applyFont="1" applyFill="1" applyBorder="1"/>
    <xf numFmtId="176" fontId="9" fillId="11" borderId="34" xfId="0" applyNumberFormat="1" applyFont="1" applyFill="1" applyBorder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4" fillId="7" borderId="0" xfId="0" applyFont="1" applyFill="1" applyAlignment="1">
      <alignment horizontal="center" vertical="center"/>
    </xf>
    <xf numFmtId="0" fontId="24" fillId="11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/>
    <xf numFmtId="0" fontId="22" fillId="0" borderId="1" xfId="0" applyFont="1" applyFill="1" applyBorder="1" applyAlignment="1">
      <alignment horizontal="center" vertical="center"/>
    </xf>
    <xf numFmtId="0" fontId="22" fillId="12" borderId="5" xfId="0" applyFont="1" applyFill="1" applyBorder="1"/>
    <xf numFmtId="0" fontId="22" fillId="0" borderId="5" xfId="0" applyFont="1" applyBorder="1"/>
    <xf numFmtId="0" fontId="26" fillId="8" borderId="0" xfId="0" applyFont="1" applyFill="1" applyBorder="1" applyAlignment="1">
      <alignment horizontal="center" vertical="center"/>
    </xf>
    <xf numFmtId="0" fontId="23" fillId="2" borderId="0" xfId="0" applyFont="1" applyFill="1"/>
    <xf numFmtId="0" fontId="22" fillId="13" borderId="5" xfId="0" applyFont="1" applyFill="1" applyBorder="1"/>
    <xf numFmtId="0" fontId="22" fillId="14" borderId="5" xfId="0" applyFont="1" applyFill="1" applyBorder="1"/>
    <xf numFmtId="0" fontId="22" fillId="7" borderId="5" xfId="0" applyFont="1" applyFill="1" applyBorder="1"/>
    <xf numFmtId="0" fontId="24" fillId="15" borderId="5" xfId="0" applyFont="1" applyFill="1" applyBorder="1"/>
    <xf numFmtId="0" fontId="22" fillId="2" borderId="10" xfId="0" applyFont="1" applyFill="1" applyBorder="1" applyAlignment="1">
      <alignment horizontal="center" vertical="center"/>
    </xf>
    <xf numFmtId="0" fontId="22" fillId="0" borderId="12" xfId="0" applyFont="1" applyBorder="1"/>
    <xf numFmtId="0" fontId="22" fillId="0" borderId="13" xfId="0" applyFont="1" applyBorder="1"/>
    <xf numFmtId="0" fontId="22" fillId="0" borderId="14" xfId="0" applyFont="1" applyBorder="1"/>
    <xf numFmtId="176" fontId="22" fillId="0" borderId="5" xfId="0" applyNumberFormat="1" applyFont="1" applyBorder="1"/>
    <xf numFmtId="176" fontId="23" fillId="0" borderId="15" xfId="0" applyNumberFormat="1" applyFont="1" applyBorder="1"/>
    <xf numFmtId="0" fontId="22" fillId="0" borderId="12" xfId="0" applyFont="1" applyFill="1" applyBorder="1"/>
    <xf numFmtId="0" fontId="22" fillId="0" borderId="13" xfId="0" applyFont="1" applyFill="1" applyBorder="1"/>
    <xf numFmtId="0" fontId="22" fillId="0" borderId="14" xfId="0" applyFont="1" applyFill="1" applyBorder="1"/>
    <xf numFmtId="0" fontId="22" fillId="0" borderId="10" xfId="0" applyFont="1" applyFill="1" applyBorder="1" applyAlignment="1">
      <alignment horizontal="center" vertical="center"/>
    </xf>
    <xf numFmtId="176" fontId="22" fillId="0" borderId="11" xfId="0" applyNumberFormat="1" applyFont="1" applyBorder="1"/>
    <xf numFmtId="176" fontId="23" fillId="0" borderId="14" xfId="0" applyNumberFormat="1" applyFont="1" applyBorder="1"/>
    <xf numFmtId="0" fontId="24" fillId="0" borderId="12" xfId="0" applyFont="1" applyFill="1" applyBorder="1"/>
    <xf numFmtId="0" fontId="24" fillId="0" borderId="13" xfId="0" applyFont="1" applyFill="1" applyBorder="1"/>
    <xf numFmtId="176" fontId="27" fillId="0" borderId="0" xfId="0" applyNumberFormat="1" applyFont="1"/>
    <xf numFmtId="176" fontId="23" fillId="0" borderId="0" xfId="0" applyNumberFormat="1" applyFont="1"/>
    <xf numFmtId="0" fontId="22" fillId="0" borderId="0" xfId="0" applyFont="1" applyFill="1"/>
    <xf numFmtId="0" fontId="24" fillId="0" borderId="0" xfId="0" applyFont="1" applyFill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8" borderId="0" xfId="0" applyFont="1" applyFill="1"/>
    <xf numFmtId="0" fontId="28" fillId="0" borderId="0" xfId="0" applyFont="1" applyBorder="1"/>
    <xf numFmtId="0" fontId="27" fillId="8" borderId="0" xfId="0" applyFont="1" applyFill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24" fillId="12" borderId="0" xfId="0" applyFont="1" applyFill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24" fillId="7" borderId="21" xfId="0" applyFont="1" applyFill="1" applyBorder="1" applyAlignment="1">
      <alignment horizontal="left" vertical="top"/>
    </xf>
    <xf numFmtId="0" fontId="29" fillId="0" borderId="22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4" fillId="10" borderId="5" xfId="0" applyFont="1" applyFill="1" applyBorder="1" applyAlignment="1">
      <alignment horizontal="left" vertical="top"/>
    </xf>
    <xf numFmtId="0" fontId="23" fillId="0" borderId="15" xfId="0" applyFont="1" applyBorder="1"/>
    <xf numFmtId="0" fontId="24" fillId="7" borderId="5" xfId="0" applyFont="1" applyFill="1" applyBorder="1" applyAlignment="1">
      <alignment horizontal="left" vertical="top"/>
    </xf>
    <xf numFmtId="0" fontId="27" fillId="0" borderId="1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3" fillId="0" borderId="12" xfId="0" applyFont="1" applyBorder="1"/>
    <xf numFmtId="0" fontId="24" fillId="0" borderId="2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4" xfId="0" applyFont="1" applyBorder="1"/>
    <xf numFmtId="0" fontId="24" fillId="0" borderId="11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/>
    <xf numFmtId="0" fontId="30" fillId="0" borderId="0" xfId="0" applyFont="1"/>
    <xf numFmtId="0" fontId="23" fillId="0" borderId="22" xfId="0" applyFont="1" applyBorder="1" applyAlignment="1">
      <alignment horizontal="center" vertical="center"/>
    </xf>
    <xf numFmtId="0" fontId="23" fillId="0" borderId="22" xfId="0" applyFont="1" applyBorder="1"/>
    <xf numFmtId="0" fontId="23" fillId="0" borderId="12" xfId="0" applyFont="1" applyBorder="1" applyAlignment="1">
      <alignment horizontal="center" vertical="center"/>
    </xf>
    <xf numFmtId="0" fontId="0" fillId="0" borderId="36" xfId="0" applyFont="1" applyBorder="1"/>
    <xf numFmtId="0" fontId="0" fillId="0" borderId="0" xfId="0" applyFont="1" applyBorder="1"/>
    <xf numFmtId="176" fontId="27" fillId="0" borderId="37" xfId="0" applyNumberFormat="1" applyFont="1" applyBorder="1"/>
    <xf numFmtId="176" fontId="23" fillId="7" borderId="0" xfId="0" applyNumberFormat="1" applyFont="1" applyFill="1"/>
    <xf numFmtId="0" fontId="0" fillId="0" borderId="11" xfId="0" applyFont="1" applyBorder="1"/>
    <xf numFmtId="176" fontId="23" fillId="11" borderId="12" xfId="0" applyNumberFormat="1" applyFont="1" applyFill="1" applyBorder="1"/>
    <xf numFmtId="176" fontId="23" fillId="11" borderId="14" xfId="0" applyNumberFormat="1" applyFont="1" applyFill="1" applyBorder="1"/>
    <xf numFmtId="0" fontId="24" fillId="0" borderId="5" xfId="0" applyFont="1" applyFill="1" applyBorder="1" applyAlignment="1">
      <alignment horizontal="center" vertical="center"/>
    </xf>
    <xf numFmtId="0" fontId="0" fillId="0" borderId="17" xfId="0" applyFont="1" applyBorder="1"/>
    <xf numFmtId="176" fontId="23" fillId="11" borderId="18" xfId="0" applyNumberFormat="1" applyFont="1" applyFill="1" applyBorder="1"/>
    <xf numFmtId="176" fontId="23" fillId="11" borderId="20" xfId="0" applyNumberFormat="1" applyFont="1" applyFill="1" applyBorder="1"/>
    <xf numFmtId="0" fontId="8" fillId="0" borderId="0" xfId="0" applyFont="1" applyBorder="1" applyAlignment="1">
      <alignment horizontal="left" vertical="top"/>
    </xf>
    <xf numFmtId="0" fontId="22" fillId="16" borderId="0" xfId="0" applyFont="1" applyFill="1"/>
    <xf numFmtId="0" fontId="22" fillId="0" borderId="12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16" borderId="38" xfId="0" applyFont="1" applyFill="1" applyBorder="1"/>
    <xf numFmtId="0" fontId="22" fillId="8" borderId="6" xfId="0" applyFont="1" applyFill="1" applyBorder="1" applyAlignment="1">
      <alignment horizontal="center" vertical="center"/>
    </xf>
    <xf numFmtId="0" fontId="22" fillId="2" borderId="7" xfId="0" applyFont="1" applyFill="1" applyBorder="1"/>
    <xf numFmtId="0" fontId="22" fillId="12" borderId="21" xfId="0" applyFont="1" applyFill="1" applyBorder="1"/>
    <xf numFmtId="0" fontId="22" fillId="2" borderId="0" xfId="0" applyFont="1" applyFill="1"/>
    <xf numFmtId="0" fontId="22" fillId="8" borderId="38" xfId="0" applyFont="1" applyFill="1" applyBorder="1"/>
    <xf numFmtId="0" fontId="22" fillId="8" borderId="38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2" fillId="0" borderId="15" xfId="0" applyNumberFormat="1" applyFont="1" applyBorder="1"/>
    <xf numFmtId="0" fontId="9" fillId="0" borderId="24" xfId="0" applyFont="1" applyBorder="1" applyAlignment="1">
      <alignment horizontal="center" vertical="center"/>
    </xf>
    <xf numFmtId="176" fontId="22" fillId="0" borderId="14" xfId="0" applyNumberFormat="1" applyFont="1" applyBorder="1"/>
    <xf numFmtId="0" fontId="22" fillId="7" borderId="12" xfId="0" applyFont="1" applyFill="1" applyBorder="1" applyAlignment="1">
      <alignment horizontal="center" vertical="center"/>
    </xf>
    <xf numFmtId="0" fontId="22" fillId="0" borderId="0" xfId="0" applyFont="1" applyBorder="1"/>
    <xf numFmtId="0" fontId="24" fillId="0" borderId="13" xfId="0" applyFont="1" applyBorder="1"/>
    <xf numFmtId="0" fontId="24" fillId="0" borderId="12" xfId="0" applyFont="1" applyBorder="1"/>
    <xf numFmtId="0" fontId="24" fillId="0" borderId="14" xfId="0" applyFont="1" applyBorder="1"/>
    <xf numFmtId="0" fontId="27" fillId="0" borderId="14" xfId="0" applyFont="1" applyBorder="1"/>
    <xf numFmtId="0" fontId="27" fillId="0" borderId="13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176" fontId="22" fillId="0" borderId="17" xfId="0" applyNumberFormat="1" applyFont="1" applyBorder="1"/>
    <xf numFmtId="176" fontId="22" fillId="0" borderId="20" xfId="0" applyNumberFormat="1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8" fillId="0" borderId="0" xfId="0" applyFont="1" applyBorder="1" applyAlignment="1">
      <alignment horizontal="center" vertical="center"/>
    </xf>
    <xf numFmtId="0" fontId="24" fillId="0" borderId="0" xfId="0" applyFont="1"/>
    <xf numFmtId="0" fontId="8" fillId="8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2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6" xfId="0" applyFont="1" applyBorder="1"/>
    <xf numFmtId="176" fontId="27" fillId="0" borderId="0" xfId="0" applyNumberFormat="1" applyFont="1" applyBorder="1"/>
    <xf numFmtId="176" fontId="23" fillId="0" borderId="37" xfId="0" applyNumberFormat="1" applyFont="1" applyBorder="1"/>
    <xf numFmtId="176" fontId="22" fillId="0" borderId="0" xfId="0" applyNumberFormat="1" applyFont="1" applyBorder="1"/>
    <xf numFmtId="176" fontId="23" fillId="0" borderId="20" xfId="0" applyNumberFormat="1" applyFont="1" applyBorder="1"/>
    <xf numFmtId="0" fontId="27" fillId="0" borderId="19" xfId="0" applyFont="1" applyBorder="1"/>
    <xf numFmtId="176" fontId="22" fillId="0" borderId="0" xfId="0" applyNumberFormat="1" applyFont="1"/>
    <xf numFmtId="0" fontId="8" fillId="0" borderId="0" xfId="0" applyFont="1" applyAlignment="1">
      <alignment horizontal="center" vertical="center"/>
    </xf>
    <xf numFmtId="0" fontId="31" fillId="2" borderId="0" xfId="0" applyFont="1" applyFill="1" applyBorder="1"/>
    <xf numFmtId="0" fontId="31" fillId="17" borderId="0" xfId="0" applyFont="1" applyFill="1" applyBorder="1"/>
    <xf numFmtId="0" fontId="29" fillId="2" borderId="0" xfId="0" applyFont="1" applyFill="1" applyBorder="1"/>
    <xf numFmtId="0" fontId="22" fillId="8" borderId="0" xfId="0" applyFont="1" applyFill="1"/>
    <xf numFmtId="0" fontId="31" fillId="0" borderId="0" xfId="0" applyFont="1" applyBorder="1"/>
    <xf numFmtId="0" fontId="32" fillId="0" borderId="22" xfId="0" applyFont="1" applyFill="1" applyBorder="1" applyAlignment="1">
      <alignment horizontal="center" vertical="center"/>
    </xf>
    <xf numFmtId="177" fontId="8" fillId="7" borderId="5" xfId="0" applyNumberFormat="1" applyFont="1" applyFill="1" applyBorder="1" applyAlignment="1">
      <alignment horizontal="left" vertical="top"/>
    </xf>
    <xf numFmtId="177" fontId="32" fillId="0" borderId="22" xfId="0" applyNumberFormat="1" applyFont="1" applyFill="1" applyBorder="1" applyAlignment="1">
      <alignment horizontal="center" vertical="center"/>
    </xf>
    <xf numFmtId="177" fontId="27" fillId="0" borderId="15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77" fontId="33" fillId="0" borderId="12" xfId="0" applyNumberFormat="1" applyFont="1" applyFill="1" applyBorder="1" applyAlignment="1">
      <alignment horizontal="center" vertical="center"/>
    </xf>
    <xf numFmtId="177" fontId="27" fillId="0" borderId="14" xfId="0" applyNumberFormat="1" applyFont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23" fillId="0" borderId="20" xfId="0" applyFont="1" applyBorder="1"/>
    <xf numFmtId="0" fontId="8" fillId="0" borderId="18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27" fillId="0" borderId="20" xfId="0" applyNumberFormat="1" applyFont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177" fontId="32" fillId="0" borderId="12" xfId="0" applyNumberFormat="1" applyFont="1" applyFill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0" fillId="0" borderId="0" xfId="0" applyNumberFormat="1"/>
    <xf numFmtId="0" fontId="23" fillId="0" borderId="14" xfId="0" applyFont="1" applyBorder="1" applyAlignment="1">
      <alignment horizontal="right"/>
    </xf>
    <xf numFmtId="177" fontId="23" fillId="0" borderId="14" xfId="0" applyNumberFormat="1" applyFont="1" applyBorder="1" applyAlignment="1">
      <alignment horizontal="right" vertical="center"/>
    </xf>
    <xf numFmtId="177" fontId="22" fillId="0" borderId="0" xfId="0" applyNumberFormat="1" applyFont="1"/>
    <xf numFmtId="177" fontId="23" fillId="0" borderId="0" xfId="0" applyNumberFormat="1" applyFont="1"/>
    <xf numFmtId="178" fontId="23" fillId="0" borderId="14" xfId="0" applyNumberFormat="1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2" applyFill="1">
      <alignment vertical="center"/>
    </xf>
    <xf numFmtId="0" fontId="1" fillId="0" borderId="12" xfId="2" applyFill="1" applyBorder="1">
      <alignment vertical="center"/>
    </xf>
    <xf numFmtId="0" fontId="1" fillId="2" borderId="12" xfId="2" applyFill="1" applyBorder="1">
      <alignment vertical="center"/>
    </xf>
    <xf numFmtId="0" fontId="1" fillId="0" borderId="12" xfId="2" applyBorder="1">
      <alignment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0</xdr:colOff>
          <xdr:row>71</xdr:row>
          <xdr:rowOff>28575</xdr:rowOff>
        </xdr:from>
        <xdr:to>
          <xdr:col>104</xdr:col>
          <xdr:colOff>57150</xdr:colOff>
          <xdr:row>94</xdr:row>
          <xdr:rowOff>104775</xdr:rowOff>
        </xdr:to>
        <xdr:sp macro="" textlink="">
          <xdr:nvSpPr>
            <xdr:cNvPr id="15361" name="对象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8"/>
  <sheetViews>
    <sheetView workbookViewId="0">
      <selection activeCell="G23" sqref="G23"/>
    </sheetView>
  </sheetViews>
  <sheetFormatPr defaultRowHeight="13.5"/>
  <cols>
    <col min="1" max="16384" width="9" style="18"/>
  </cols>
  <sheetData>
    <row r="5" spans="1:17">
      <c r="B5" s="18" t="s">
        <v>64</v>
      </c>
      <c r="C5" s="18" t="s">
        <v>65</v>
      </c>
      <c r="D5" s="18" t="s">
        <v>66</v>
      </c>
      <c r="E5" s="18" t="s">
        <v>67</v>
      </c>
      <c r="F5" s="18" t="s">
        <v>68</v>
      </c>
      <c r="G5" s="18" t="s">
        <v>69</v>
      </c>
      <c r="H5" s="18" t="s">
        <v>70</v>
      </c>
      <c r="I5" s="18" t="s">
        <v>70</v>
      </c>
      <c r="K5" s="18" t="s">
        <v>64</v>
      </c>
      <c r="L5" s="18" t="s">
        <v>66</v>
      </c>
      <c r="M5" s="18" t="s">
        <v>68</v>
      </c>
      <c r="O5" s="19" t="s">
        <v>65</v>
      </c>
      <c r="P5" s="19" t="s">
        <v>67</v>
      </c>
      <c r="Q5" s="19" t="s">
        <v>69</v>
      </c>
    </row>
    <row r="6" spans="1:17">
      <c r="A6" s="18" t="s">
        <v>71</v>
      </c>
      <c r="B6" s="20">
        <v>6.7054999999999998</v>
      </c>
      <c r="C6" s="21">
        <v>6.6723333333333299</v>
      </c>
      <c r="D6" s="20">
        <v>4.0380000000000003</v>
      </c>
      <c r="E6" s="21">
        <v>5.36133333333333</v>
      </c>
      <c r="F6" s="20">
        <v>8.0597499999999993</v>
      </c>
      <c r="G6" s="21">
        <v>6.0312999999999999</v>
      </c>
      <c r="H6" s="18">
        <f>AVERAGE(B6,D6,F6)</f>
        <v>6.2677499999999995</v>
      </c>
      <c r="I6" s="21">
        <f>AVERAGE(C6,E6,G6)</f>
        <v>6.0216555555555535</v>
      </c>
      <c r="K6" s="18">
        <f>B6/H6</f>
        <v>1.06984164971481</v>
      </c>
      <c r="L6" s="18">
        <f>D6/H6</f>
        <v>0.64425032906545421</v>
      </c>
      <c r="M6" s="18">
        <f>F6/H6</f>
        <v>1.285908021219736</v>
      </c>
      <c r="O6" s="18">
        <f>K6*C6/B6</f>
        <v>1.0645500113012374</v>
      </c>
      <c r="P6" s="18">
        <f>L6*E6/D6</f>
        <v>0.85538404265220058</v>
      </c>
      <c r="Q6" s="18">
        <f>M6*G6/F6</f>
        <v>0.96227513860635805</v>
      </c>
    </row>
    <row r="7" spans="1:17">
      <c r="A7" s="18" t="s">
        <v>72</v>
      </c>
      <c r="B7" s="20">
        <v>7.9726249999999999</v>
      </c>
      <c r="C7" s="21">
        <v>4.4681249999999899</v>
      </c>
      <c r="D7" s="20">
        <v>3.4409999999999998</v>
      </c>
      <c r="E7" s="21">
        <v>5.3185000000000002</v>
      </c>
      <c r="F7" s="20">
        <v>8.1617499999999996</v>
      </c>
      <c r="G7" s="21">
        <v>5.0484000000000098</v>
      </c>
      <c r="H7" s="18">
        <f t="shared" ref="H7:I8" si="0">AVERAGE(B7,D7,F7)</f>
        <v>6.5251250000000001</v>
      </c>
      <c r="I7" s="21">
        <f t="shared" si="0"/>
        <v>4.945008333333333</v>
      </c>
      <c r="K7" s="18">
        <f t="shared" ref="K7:K8" si="1">B7/H7</f>
        <v>1.2218348307503688</v>
      </c>
      <c r="L7" s="18">
        <f t="shared" ref="L7:L8" si="2">D7/H7</f>
        <v>0.52734621942108384</v>
      </c>
      <c r="M7" s="18">
        <f t="shared" ref="M7:M8" si="3">F7/H7</f>
        <v>1.2508189498285474</v>
      </c>
      <c r="N7" s="18" t="s">
        <v>73</v>
      </c>
      <c r="O7" s="18">
        <f>K7*C7/B7</f>
        <v>0.68475699699239334</v>
      </c>
      <c r="P7" s="18">
        <f>L7*E7/D7</f>
        <v>0.81508017087795248</v>
      </c>
      <c r="Q7" s="18">
        <f>M7*G7/F7</f>
        <v>0.77368632784812708</v>
      </c>
    </row>
    <row r="8" spans="1:17">
      <c r="A8" s="18" t="s">
        <v>74</v>
      </c>
      <c r="B8" s="20">
        <v>4.1213749999999898</v>
      </c>
      <c r="C8" s="22">
        <v>3.3090999999999999</v>
      </c>
      <c r="D8" s="20">
        <v>3.4668000000000001</v>
      </c>
      <c r="E8" s="21">
        <v>5.3631250000000001</v>
      </c>
      <c r="F8" s="20">
        <v>6.0802500000000004</v>
      </c>
      <c r="G8" s="21">
        <v>3.48325</v>
      </c>
      <c r="H8" s="18">
        <f t="shared" si="0"/>
        <v>4.5561416666666634</v>
      </c>
      <c r="I8" s="21">
        <f t="shared" si="0"/>
        <v>4.051825</v>
      </c>
      <c r="K8" s="18">
        <f t="shared" si="1"/>
        <v>0.90457569178599428</v>
      </c>
      <c r="L8" s="18">
        <f t="shared" si="2"/>
        <v>0.76090698087014474</v>
      </c>
      <c r="M8" s="18">
        <f t="shared" si="3"/>
        <v>1.3345173273438611</v>
      </c>
      <c r="O8" s="18">
        <f>K8*C8/B8</f>
        <v>0.72629436090844457</v>
      </c>
      <c r="P8" s="18">
        <f>L8*E8/D8</f>
        <v>1.177119894940347</v>
      </c>
      <c r="Q8" s="18">
        <f t="shared" ref="Q8" si="4">M8*G8/F8</f>
        <v>0.76451749195682805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19" sqref="B19"/>
    </sheetView>
  </sheetViews>
  <sheetFormatPr defaultRowHeight="13.5"/>
  <cols>
    <col min="1" max="1" width="9" style="318"/>
    <col min="2" max="2" width="10.375" style="319" customWidth="1"/>
    <col min="3" max="3" width="4.875" style="318" customWidth="1"/>
    <col min="4" max="4" width="5.125" style="318" customWidth="1"/>
    <col min="5" max="5" width="5.625" style="318" customWidth="1"/>
    <col min="6" max="6" width="5.5" style="318" customWidth="1"/>
    <col min="7" max="7" width="5.125" style="318" customWidth="1"/>
    <col min="8" max="8" width="5.5" style="318" customWidth="1"/>
    <col min="9" max="10" width="5.25" style="318" customWidth="1"/>
    <col min="11" max="11" width="5.625" style="318" customWidth="1"/>
    <col min="12" max="12" width="6" style="318" customWidth="1"/>
    <col min="13" max="13" width="5.5" style="318" customWidth="1"/>
    <col min="14" max="14" width="5.75" style="318" customWidth="1"/>
    <col min="15" max="16384" width="9" style="318"/>
  </cols>
  <sheetData>
    <row r="1" spans="1:16">
      <c r="F1" s="319"/>
    </row>
    <row r="2" spans="1:16" ht="15.75" customHeight="1"/>
    <row r="3" spans="1:16" ht="26.25" customHeight="1">
      <c r="B3" s="320" t="s">
        <v>631</v>
      </c>
      <c r="C3" s="332">
        <v>7.0000000000000007E-2</v>
      </c>
      <c r="D3" s="332"/>
      <c r="E3" s="332">
        <v>0.16</v>
      </c>
      <c r="F3" s="332"/>
      <c r="G3" s="332">
        <v>0.4</v>
      </c>
      <c r="H3" s="332"/>
      <c r="I3" s="332">
        <v>0.6</v>
      </c>
      <c r="J3" s="332"/>
      <c r="K3" s="332">
        <v>1</v>
      </c>
      <c r="L3" s="332"/>
      <c r="M3" s="332">
        <v>1.4</v>
      </c>
      <c r="N3" s="332"/>
    </row>
    <row r="4" spans="1:16" ht="26.25" customHeight="1">
      <c r="A4" s="331" t="s">
        <v>632</v>
      </c>
      <c r="B4" s="320">
        <v>6</v>
      </c>
      <c r="C4" s="320">
        <v>0</v>
      </c>
      <c r="D4" s="320">
        <v>0</v>
      </c>
      <c r="E4" s="320">
        <v>1</v>
      </c>
      <c r="F4" s="320">
        <v>1</v>
      </c>
      <c r="G4" s="320">
        <v>2</v>
      </c>
      <c r="H4" s="320">
        <v>2</v>
      </c>
      <c r="I4" s="320">
        <v>4</v>
      </c>
      <c r="J4" s="320">
        <v>4</v>
      </c>
      <c r="K4" s="320">
        <v>5</v>
      </c>
      <c r="L4" s="320">
        <v>5</v>
      </c>
      <c r="M4" s="320">
        <v>5</v>
      </c>
      <c r="N4" s="320">
        <v>5</v>
      </c>
      <c r="O4" s="319"/>
      <c r="P4" s="319"/>
    </row>
    <row r="5" spans="1:16" ht="26.25" customHeight="1">
      <c r="A5" s="331"/>
      <c r="B5" s="321">
        <v>8</v>
      </c>
      <c r="C5" s="320">
        <v>0</v>
      </c>
      <c r="D5" s="320">
        <v>3</v>
      </c>
      <c r="E5" s="320">
        <v>2</v>
      </c>
      <c r="F5" s="320">
        <v>4</v>
      </c>
      <c r="G5" s="320">
        <v>4</v>
      </c>
      <c r="H5" s="320">
        <v>5</v>
      </c>
      <c r="I5" s="320">
        <v>5</v>
      </c>
      <c r="J5" s="320">
        <v>5</v>
      </c>
      <c r="K5" s="320">
        <v>5</v>
      </c>
      <c r="L5" s="320">
        <v>5</v>
      </c>
      <c r="M5" s="320">
        <v>5</v>
      </c>
      <c r="N5" s="320">
        <v>5</v>
      </c>
      <c r="O5" s="319"/>
      <c r="P5" s="319"/>
    </row>
    <row r="6" spans="1:16" ht="29.25" customHeight="1">
      <c r="A6" s="331"/>
      <c r="B6" s="320">
        <v>7</v>
      </c>
      <c r="C6" s="320">
        <v>0</v>
      </c>
      <c r="D6" s="320">
        <v>0</v>
      </c>
      <c r="E6" s="320">
        <v>1</v>
      </c>
      <c r="F6" s="320">
        <v>2</v>
      </c>
      <c r="G6" s="320">
        <v>3</v>
      </c>
      <c r="H6" s="320">
        <v>3</v>
      </c>
      <c r="I6" s="320">
        <v>4</v>
      </c>
      <c r="J6" s="320">
        <v>5</v>
      </c>
      <c r="K6" s="320">
        <v>5</v>
      </c>
      <c r="L6" s="320">
        <v>5</v>
      </c>
      <c r="M6" s="320">
        <v>5</v>
      </c>
      <c r="N6" s="320">
        <v>5</v>
      </c>
      <c r="O6" s="319"/>
      <c r="P6" s="319"/>
    </row>
    <row r="7" spans="1:16" ht="27.75" customHeight="1">
      <c r="A7" s="331"/>
      <c r="B7" s="320">
        <v>4</v>
      </c>
      <c r="C7" s="320">
        <v>0</v>
      </c>
      <c r="D7" s="320">
        <v>0</v>
      </c>
      <c r="E7" s="320">
        <v>0</v>
      </c>
      <c r="F7" s="320">
        <v>1</v>
      </c>
      <c r="G7" s="320">
        <v>1</v>
      </c>
      <c r="H7" s="320">
        <v>3</v>
      </c>
      <c r="I7" s="320">
        <v>3</v>
      </c>
      <c r="J7" s="320">
        <v>4</v>
      </c>
      <c r="K7" s="320">
        <v>4</v>
      </c>
      <c r="L7" s="320">
        <v>5</v>
      </c>
      <c r="M7" s="320">
        <v>5</v>
      </c>
      <c r="N7" s="320">
        <v>5</v>
      </c>
      <c r="O7" s="319"/>
      <c r="P7" s="319"/>
    </row>
    <row r="8" spans="1:16" ht="27.75" customHeight="1">
      <c r="A8" s="331"/>
      <c r="B8" s="320">
        <v>5</v>
      </c>
      <c r="C8" s="320">
        <v>0</v>
      </c>
      <c r="D8" s="320">
        <v>0</v>
      </c>
      <c r="E8" s="320">
        <v>0</v>
      </c>
      <c r="F8" s="320">
        <v>1</v>
      </c>
      <c r="G8" s="320">
        <v>3</v>
      </c>
      <c r="H8" s="320">
        <v>2</v>
      </c>
      <c r="I8" s="320">
        <v>4</v>
      </c>
      <c r="J8" s="320">
        <v>4</v>
      </c>
      <c r="K8" s="320">
        <v>5</v>
      </c>
      <c r="L8" s="320">
        <v>5</v>
      </c>
      <c r="M8" s="320">
        <v>5</v>
      </c>
      <c r="N8" s="320">
        <v>5</v>
      </c>
      <c r="O8" s="319"/>
      <c r="P8" s="319"/>
    </row>
    <row r="9" spans="1:16" ht="28.5" customHeight="1">
      <c r="A9" s="331"/>
      <c r="B9" s="321">
        <v>3</v>
      </c>
      <c r="C9" s="320">
        <v>0</v>
      </c>
      <c r="D9" s="320">
        <v>4</v>
      </c>
      <c r="E9" s="320">
        <v>2</v>
      </c>
      <c r="F9" s="320">
        <v>4</v>
      </c>
      <c r="G9" s="320">
        <v>3</v>
      </c>
      <c r="H9" s="320">
        <v>5</v>
      </c>
      <c r="I9" s="320">
        <v>5</v>
      </c>
      <c r="J9" s="320">
        <v>5</v>
      </c>
      <c r="K9" s="320">
        <v>5</v>
      </c>
      <c r="L9" s="320">
        <v>5</v>
      </c>
      <c r="M9" s="320">
        <v>5</v>
      </c>
      <c r="N9" s="320">
        <v>5</v>
      </c>
      <c r="O9" s="319"/>
      <c r="P9" s="319"/>
    </row>
    <row r="10" spans="1:16" ht="28.5" customHeight="1">
      <c r="A10" s="331"/>
      <c r="B10" s="320">
        <v>2</v>
      </c>
      <c r="C10" s="320">
        <v>0</v>
      </c>
      <c r="D10" s="320">
        <v>0</v>
      </c>
      <c r="E10" s="320">
        <v>1</v>
      </c>
      <c r="F10" s="320">
        <v>2</v>
      </c>
      <c r="G10" s="320">
        <v>3</v>
      </c>
      <c r="H10" s="320">
        <v>2</v>
      </c>
      <c r="I10" s="320">
        <v>5</v>
      </c>
      <c r="J10" s="320">
        <v>4</v>
      </c>
      <c r="K10" s="320">
        <v>5</v>
      </c>
      <c r="L10" s="320">
        <v>4</v>
      </c>
      <c r="M10" s="320">
        <v>5</v>
      </c>
      <c r="N10" s="320">
        <v>5</v>
      </c>
      <c r="O10" s="319"/>
      <c r="P10" s="319"/>
    </row>
    <row r="11" spans="1:16" ht="27.75" customHeight="1">
      <c r="A11" s="331"/>
      <c r="B11" s="321">
        <v>94</v>
      </c>
      <c r="C11" s="320">
        <v>0</v>
      </c>
      <c r="D11" s="320">
        <v>1</v>
      </c>
      <c r="E11" s="320">
        <v>1</v>
      </c>
      <c r="F11" s="320">
        <v>3</v>
      </c>
      <c r="G11" s="320">
        <v>2</v>
      </c>
      <c r="H11" s="320">
        <v>3</v>
      </c>
      <c r="I11" s="320">
        <v>4</v>
      </c>
      <c r="J11" s="320">
        <v>4</v>
      </c>
      <c r="K11" s="320">
        <v>4</v>
      </c>
      <c r="L11" s="320">
        <v>5</v>
      </c>
      <c r="M11" s="320">
        <v>5</v>
      </c>
      <c r="N11" s="320">
        <v>5</v>
      </c>
      <c r="O11" s="319"/>
      <c r="P11" s="319"/>
    </row>
    <row r="12" spans="1:16" ht="27" customHeight="1">
      <c r="A12" s="331"/>
      <c r="B12" s="320">
        <v>92</v>
      </c>
      <c r="C12" s="320">
        <v>0</v>
      </c>
      <c r="D12" s="320">
        <v>0</v>
      </c>
      <c r="E12" s="320">
        <v>1</v>
      </c>
      <c r="F12" s="320">
        <v>1</v>
      </c>
      <c r="G12" s="320">
        <v>2</v>
      </c>
      <c r="H12" s="320">
        <v>2</v>
      </c>
      <c r="I12" s="320">
        <v>4</v>
      </c>
      <c r="J12" s="320">
        <v>4</v>
      </c>
      <c r="K12" s="320">
        <v>5</v>
      </c>
      <c r="L12" s="320">
        <v>5</v>
      </c>
      <c r="M12" s="320">
        <v>5</v>
      </c>
      <c r="N12" s="320">
        <v>5</v>
      </c>
      <c r="O12" s="319"/>
      <c r="P12" s="319"/>
    </row>
    <row r="13" spans="1:16" ht="27" customHeight="1">
      <c r="A13" s="331"/>
      <c r="B13" s="320">
        <v>93</v>
      </c>
      <c r="C13" s="320">
        <v>0</v>
      </c>
      <c r="D13" s="320">
        <v>0</v>
      </c>
      <c r="E13" s="320">
        <v>2</v>
      </c>
      <c r="F13" s="320">
        <v>1</v>
      </c>
      <c r="G13" s="320">
        <v>3</v>
      </c>
      <c r="H13" s="320">
        <v>3</v>
      </c>
      <c r="I13" s="320">
        <v>4</v>
      </c>
      <c r="J13" s="320">
        <v>3</v>
      </c>
      <c r="K13" s="320">
        <v>5</v>
      </c>
      <c r="L13" s="320">
        <v>4</v>
      </c>
      <c r="M13" s="320">
        <v>5</v>
      </c>
      <c r="N13" s="320">
        <v>5</v>
      </c>
      <c r="O13" s="319"/>
      <c r="P13" s="319"/>
    </row>
    <row r="14" spans="1:16" ht="31.5" customHeight="1">
      <c r="A14" s="331"/>
      <c r="B14" s="321">
        <v>95</v>
      </c>
      <c r="C14" s="320">
        <v>0</v>
      </c>
      <c r="D14" s="320">
        <v>1</v>
      </c>
      <c r="E14" s="320">
        <v>1</v>
      </c>
      <c r="F14" s="320">
        <v>3</v>
      </c>
      <c r="G14" s="320">
        <v>4</v>
      </c>
      <c r="H14" s="320">
        <v>5</v>
      </c>
      <c r="I14" s="320">
        <v>4</v>
      </c>
      <c r="J14" s="320">
        <v>5</v>
      </c>
      <c r="K14" s="320">
        <v>5</v>
      </c>
      <c r="L14" s="320">
        <v>5</v>
      </c>
      <c r="M14" s="320">
        <v>5</v>
      </c>
      <c r="N14" s="320">
        <v>5</v>
      </c>
      <c r="O14" s="319"/>
      <c r="P14" s="319"/>
    </row>
    <row r="15" spans="1:16" ht="27.75" customHeight="1">
      <c r="A15" s="331"/>
      <c r="B15" s="321">
        <v>91</v>
      </c>
      <c r="C15" s="320">
        <v>0</v>
      </c>
      <c r="D15" s="320">
        <v>0</v>
      </c>
      <c r="E15" s="320">
        <v>1</v>
      </c>
      <c r="F15" s="320">
        <v>3</v>
      </c>
      <c r="G15" s="320">
        <v>2</v>
      </c>
      <c r="H15" s="320">
        <v>4</v>
      </c>
      <c r="I15" s="320">
        <v>3</v>
      </c>
      <c r="J15" s="320">
        <v>4</v>
      </c>
      <c r="K15" s="320">
        <v>5</v>
      </c>
      <c r="L15" s="320">
        <v>5</v>
      </c>
      <c r="M15" s="320">
        <v>5</v>
      </c>
      <c r="N15" s="320">
        <v>5</v>
      </c>
      <c r="O15" s="319"/>
      <c r="P15" s="319"/>
    </row>
    <row r="16" spans="1:16" ht="28.5" customHeight="1">
      <c r="A16" s="331"/>
      <c r="B16" s="321">
        <v>3</v>
      </c>
      <c r="C16" s="320">
        <v>0</v>
      </c>
      <c r="D16" s="320">
        <v>2</v>
      </c>
      <c r="E16" s="320">
        <v>2</v>
      </c>
      <c r="F16" s="320">
        <v>3</v>
      </c>
      <c r="G16" s="320">
        <v>3</v>
      </c>
      <c r="H16" s="320">
        <v>3</v>
      </c>
      <c r="I16" s="320">
        <v>4</v>
      </c>
      <c r="J16" s="320">
        <v>5</v>
      </c>
      <c r="K16" s="320">
        <v>5</v>
      </c>
      <c r="L16" s="320">
        <v>5</v>
      </c>
      <c r="M16" s="320">
        <v>5</v>
      </c>
      <c r="N16" s="320">
        <v>5</v>
      </c>
      <c r="O16" s="319"/>
      <c r="P16" s="319"/>
    </row>
    <row r="17" spans="1:14" ht="30.75" customHeight="1">
      <c r="A17" s="331"/>
      <c r="B17" s="321">
        <v>5</v>
      </c>
      <c r="C17" s="320">
        <v>0</v>
      </c>
      <c r="D17" s="320">
        <v>1</v>
      </c>
      <c r="E17" s="322">
        <v>1</v>
      </c>
      <c r="F17" s="322">
        <v>3</v>
      </c>
      <c r="G17" s="322">
        <v>2</v>
      </c>
      <c r="H17" s="322">
        <v>3</v>
      </c>
      <c r="I17" s="322">
        <v>3</v>
      </c>
      <c r="J17" s="322">
        <v>4</v>
      </c>
      <c r="K17" s="322">
        <v>5</v>
      </c>
      <c r="L17" s="322">
        <v>5</v>
      </c>
      <c r="M17" s="322">
        <v>5</v>
      </c>
      <c r="N17" s="322">
        <v>5</v>
      </c>
    </row>
    <row r="18" spans="1:14" ht="28.5" customHeight="1">
      <c r="A18" s="331"/>
      <c r="B18" s="321">
        <v>1</v>
      </c>
      <c r="C18" s="320">
        <v>0</v>
      </c>
      <c r="D18" s="320">
        <v>2</v>
      </c>
      <c r="E18" s="322">
        <v>0</v>
      </c>
      <c r="F18" s="322">
        <v>3</v>
      </c>
      <c r="G18" s="322">
        <v>2</v>
      </c>
      <c r="H18" s="322">
        <v>4</v>
      </c>
      <c r="I18" s="322">
        <v>4</v>
      </c>
      <c r="J18" s="322">
        <v>5</v>
      </c>
      <c r="K18" s="322">
        <v>5</v>
      </c>
      <c r="L18" s="322">
        <v>5</v>
      </c>
      <c r="M18" s="322">
        <v>5</v>
      </c>
      <c r="N18" s="322">
        <v>5</v>
      </c>
    </row>
    <row r="19" spans="1:14" ht="27.75" customHeight="1">
      <c r="B19" s="320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</row>
    <row r="20" spans="1:14" ht="27" customHeight="1">
      <c r="B20" s="320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</row>
    <row r="21" spans="1:14" ht="27" customHeight="1">
      <c r="B21" s="320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</row>
    <row r="22" spans="1:14" ht="27" customHeight="1">
      <c r="B22" s="320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</row>
    <row r="23" spans="1:14" ht="27" customHeight="1">
      <c r="B23" s="320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</row>
    <row r="24" spans="1:14" ht="27.75" customHeight="1">
      <c r="B24" s="320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</row>
    <row r="25" spans="1:14" ht="27.75" customHeight="1">
      <c r="B25" s="320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</row>
    <row r="26" spans="1:14" ht="27.75" customHeight="1"/>
  </sheetData>
  <mergeCells count="7">
    <mergeCell ref="K3:L3"/>
    <mergeCell ref="M3:N3"/>
    <mergeCell ref="A4:A18"/>
    <mergeCell ref="C3:D3"/>
    <mergeCell ref="E3:F3"/>
    <mergeCell ref="G3:H3"/>
    <mergeCell ref="I3:J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6" workbookViewId="0">
      <selection activeCell="D38" sqref="D38"/>
    </sheetView>
  </sheetViews>
  <sheetFormatPr defaultRowHeight="13.5"/>
  <cols>
    <col min="1" max="1" width="17.125" style="5" customWidth="1"/>
    <col min="2" max="2" width="10.625" style="6" customWidth="1"/>
    <col min="3" max="3" width="9" style="7"/>
    <col min="4" max="4" width="12.875" style="7" customWidth="1"/>
    <col min="5" max="5" width="16.5" style="8" customWidth="1"/>
    <col min="6" max="6" width="10.625" style="7" customWidth="1"/>
    <col min="7" max="16384" width="9" style="7"/>
  </cols>
  <sheetData>
    <row r="1" spans="1:22">
      <c r="H1" s="7" t="s">
        <v>23</v>
      </c>
    </row>
    <row r="2" spans="1:22">
      <c r="H2" s="7" t="s">
        <v>24</v>
      </c>
    </row>
    <row r="4" spans="1:22">
      <c r="A4" s="5" t="s">
        <v>25</v>
      </c>
      <c r="B4" s="9" t="s">
        <v>26</v>
      </c>
      <c r="C4" s="10" t="s">
        <v>27</v>
      </c>
      <c r="D4" s="7" t="s">
        <v>28</v>
      </c>
      <c r="E4" s="8" t="s">
        <v>29</v>
      </c>
      <c r="F4" s="7" t="s">
        <v>30</v>
      </c>
      <c r="G4" s="10" t="s">
        <v>31</v>
      </c>
      <c r="H4" s="7" t="s">
        <v>32</v>
      </c>
      <c r="I4" s="7" t="s">
        <v>33</v>
      </c>
      <c r="J4" s="11" t="s">
        <v>34</v>
      </c>
      <c r="K4" s="11" t="s">
        <v>35</v>
      </c>
      <c r="L4" s="11" t="s">
        <v>36</v>
      </c>
      <c r="M4" s="11" t="s">
        <v>37</v>
      </c>
      <c r="N4" s="11" t="s">
        <v>38</v>
      </c>
      <c r="O4" s="11" t="s">
        <v>39</v>
      </c>
      <c r="P4" s="11" t="s">
        <v>40</v>
      </c>
      <c r="Q4" s="11" t="s">
        <v>41</v>
      </c>
      <c r="R4" s="11" t="s">
        <v>42</v>
      </c>
      <c r="S4" s="11" t="s">
        <v>43</v>
      </c>
      <c r="T4" s="11" t="s">
        <v>44</v>
      </c>
      <c r="U4" s="11" t="s">
        <v>45</v>
      </c>
      <c r="V4" s="11" t="s">
        <v>46</v>
      </c>
    </row>
    <row r="5" spans="1:22">
      <c r="A5" s="325" t="s">
        <v>47</v>
      </c>
      <c r="B5" s="6" t="s">
        <v>48</v>
      </c>
      <c r="C5" s="7">
        <v>1</v>
      </c>
      <c r="D5" s="12">
        <v>0.20833333333333334</v>
      </c>
      <c r="E5" s="325" t="s">
        <v>49</v>
      </c>
      <c r="F5" s="7">
        <v>70</v>
      </c>
      <c r="G5" s="7">
        <v>28.4</v>
      </c>
      <c r="H5" s="13" t="s">
        <v>50</v>
      </c>
      <c r="I5" s="7">
        <v>48.38</v>
      </c>
      <c r="J5" s="7">
        <v>5.61</v>
      </c>
      <c r="K5" s="7">
        <v>2.81</v>
      </c>
      <c r="L5" s="7">
        <v>69.67</v>
      </c>
      <c r="M5" s="7">
        <v>112.61</v>
      </c>
      <c r="N5" s="7">
        <v>81.08</v>
      </c>
      <c r="O5" s="7">
        <v>69.37</v>
      </c>
      <c r="P5" s="7">
        <v>36.04</v>
      </c>
      <c r="Q5" s="7">
        <v>78.69</v>
      </c>
      <c r="R5" s="7">
        <v>50.35</v>
      </c>
      <c r="S5" s="7">
        <v>2.08</v>
      </c>
      <c r="T5" s="7">
        <v>111.78</v>
      </c>
      <c r="U5" s="7">
        <f>SUM(I5:J5)</f>
        <v>53.99</v>
      </c>
      <c r="V5" s="7">
        <f>SUM(K5:T5)</f>
        <v>614.48</v>
      </c>
    </row>
    <row r="6" spans="1:22">
      <c r="A6" s="325"/>
      <c r="B6" s="327" t="s">
        <v>51</v>
      </c>
      <c r="C6" s="7">
        <v>2</v>
      </c>
      <c r="D6" s="7">
        <v>0</v>
      </c>
      <c r="E6" s="325"/>
      <c r="F6" s="7">
        <v>68</v>
      </c>
      <c r="G6" s="7">
        <v>29.2</v>
      </c>
      <c r="H6" s="7" t="s">
        <v>52</v>
      </c>
      <c r="I6" s="7">
        <v>101.73</v>
      </c>
      <c r="J6" s="7">
        <v>31.38</v>
      </c>
      <c r="K6" s="7">
        <v>61.61</v>
      </c>
      <c r="L6" s="7">
        <v>48.9</v>
      </c>
      <c r="M6" s="7">
        <v>61.67</v>
      </c>
      <c r="N6" s="7">
        <v>32.1</v>
      </c>
      <c r="O6" s="7">
        <v>2.64</v>
      </c>
      <c r="P6" s="7">
        <v>1.92</v>
      </c>
      <c r="Q6" s="7">
        <v>2.66</v>
      </c>
      <c r="R6" s="7">
        <v>48.39</v>
      </c>
      <c r="S6" s="7">
        <v>94.82</v>
      </c>
      <c r="T6" s="7">
        <v>51.45</v>
      </c>
      <c r="U6" s="7">
        <f t="shared" ref="U6:U34" si="0">SUM(I6:J6)</f>
        <v>133.11000000000001</v>
      </c>
      <c r="V6" s="7">
        <f t="shared" ref="V6:V34" si="1">SUM(K6:T6)</f>
        <v>406.15999999999997</v>
      </c>
    </row>
    <row r="7" spans="1:22">
      <c r="A7" s="325"/>
      <c r="B7" s="327"/>
      <c r="C7" s="7">
        <v>3</v>
      </c>
      <c r="D7" s="12">
        <v>2.7777777777777776E-2</v>
      </c>
      <c r="E7" s="325"/>
      <c r="F7" s="14">
        <v>71</v>
      </c>
      <c r="G7" s="7">
        <v>27.5</v>
      </c>
      <c r="H7" s="13" t="s">
        <v>50</v>
      </c>
      <c r="I7" s="7">
        <v>53.01</v>
      </c>
      <c r="J7" s="7">
        <v>0.95</v>
      </c>
      <c r="K7" s="7">
        <v>2.08</v>
      </c>
      <c r="L7" s="7">
        <v>44.48</v>
      </c>
      <c r="M7" s="7">
        <v>62.85</v>
      </c>
      <c r="N7" s="7">
        <v>60.48</v>
      </c>
      <c r="O7" s="7">
        <v>28.91</v>
      </c>
      <c r="P7" s="7">
        <v>38.06</v>
      </c>
      <c r="Q7" s="7">
        <v>32.619999999999997</v>
      </c>
      <c r="R7" s="7">
        <v>1.85</v>
      </c>
      <c r="S7" s="7">
        <v>11.47</v>
      </c>
      <c r="T7" s="7">
        <v>1</v>
      </c>
      <c r="U7" s="7">
        <f t="shared" si="0"/>
        <v>53.96</v>
      </c>
      <c r="V7" s="7">
        <f t="shared" si="1"/>
        <v>283.8</v>
      </c>
    </row>
    <row r="8" spans="1:22">
      <c r="A8" s="325"/>
      <c r="B8" s="327"/>
      <c r="C8" s="7">
        <v>4</v>
      </c>
      <c r="D8" s="15" t="s">
        <v>53</v>
      </c>
      <c r="E8" s="325"/>
      <c r="F8" s="7">
        <v>74</v>
      </c>
      <c r="G8" s="7">
        <v>26.1</v>
      </c>
      <c r="H8" s="13" t="s">
        <v>50</v>
      </c>
      <c r="U8" s="7">
        <f t="shared" si="0"/>
        <v>0</v>
      </c>
      <c r="V8" s="7">
        <f t="shared" si="1"/>
        <v>0</v>
      </c>
    </row>
    <row r="9" spans="1:22">
      <c r="A9" s="325"/>
      <c r="B9" s="327" t="s">
        <v>54</v>
      </c>
      <c r="C9" s="7">
        <v>1</v>
      </c>
      <c r="D9" s="7">
        <v>0</v>
      </c>
      <c r="E9" s="325"/>
      <c r="F9" s="14">
        <v>73</v>
      </c>
      <c r="G9" s="7">
        <v>25.6</v>
      </c>
      <c r="H9" s="7" t="s">
        <v>52</v>
      </c>
      <c r="I9" s="7">
        <v>77.69</v>
      </c>
      <c r="J9" s="7">
        <v>1.1399999999999999</v>
      </c>
      <c r="K9" s="7">
        <v>37.82</v>
      </c>
      <c r="L9" s="7">
        <v>107.19</v>
      </c>
      <c r="M9" s="7">
        <v>105.96</v>
      </c>
      <c r="N9" s="7">
        <v>8.32</v>
      </c>
      <c r="O9" s="7">
        <v>4.05</v>
      </c>
      <c r="P9" s="7">
        <v>72.58</v>
      </c>
      <c r="Q9" s="7">
        <v>66.650000000000006</v>
      </c>
      <c r="R9" s="7">
        <v>0.73</v>
      </c>
      <c r="S9" s="7">
        <v>0.93</v>
      </c>
      <c r="T9" s="7">
        <v>0.56999999999999995</v>
      </c>
      <c r="U9" s="7">
        <f t="shared" si="0"/>
        <v>78.83</v>
      </c>
      <c r="V9" s="7">
        <f t="shared" si="1"/>
        <v>404.79999999999995</v>
      </c>
    </row>
    <row r="10" spans="1:22">
      <c r="A10" s="325"/>
      <c r="B10" s="327"/>
      <c r="C10" s="7">
        <v>2</v>
      </c>
      <c r="D10" s="12">
        <v>3.4722222222222224E-2</v>
      </c>
      <c r="E10" s="325" t="s">
        <v>49</v>
      </c>
      <c r="F10" s="14">
        <v>66</v>
      </c>
      <c r="G10" s="7">
        <v>28.2</v>
      </c>
      <c r="H10" s="16" t="s">
        <v>52</v>
      </c>
      <c r="I10" s="7">
        <v>46.96</v>
      </c>
      <c r="J10" s="7">
        <v>16.739999999999998</v>
      </c>
      <c r="K10" s="7">
        <v>90.9</v>
      </c>
      <c r="L10" s="7">
        <v>107.1</v>
      </c>
      <c r="M10" s="7">
        <v>111.94</v>
      </c>
      <c r="N10" s="7">
        <v>78.56</v>
      </c>
      <c r="O10" s="7">
        <v>2.44</v>
      </c>
      <c r="P10" s="7">
        <v>0.95</v>
      </c>
      <c r="Q10" s="7">
        <v>0.59</v>
      </c>
      <c r="R10" s="7">
        <v>2.58</v>
      </c>
      <c r="S10" s="7">
        <v>0</v>
      </c>
      <c r="T10" s="7">
        <v>1.03</v>
      </c>
      <c r="U10" s="7">
        <f t="shared" si="0"/>
        <v>63.7</v>
      </c>
      <c r="V10" s="7">
        <f t="shared" si="1"/>
        <v>396.08999999999992</v>
      </c>
    </row>
    <row r="11" spans="1:22">
      <c r="A11" s="325"/>
      <c r="B11" s="327"/>
      <c r="C11" s="7">
        <v>3</v>
      </c>
      <c r="D11" s="12">
        <v>6.9444444444444434E-2</v>
      </c>
      <c r="E11" s="325"/>
      <c r="F11" s="14">
        <v>69</v>
      </c>
      <c r="G11" s="7">
        <v>26.3</v>
      </c>
      <c r="H11" s="13" t="s">
        <v>50</v>
      </c>
      <c r="I11" s="7">
        <v>54.22</v>
      </c>
      <c r="J11" s="7">
        <v>38.61</v>
      </c>
      <c r="K11" s="7">
        <v>2.57</v>
      </c>
      <c r="L11" s="7">
        <v>78.97</v>
      </c>
      <c r="M11" s="7">
        <v>13.08</v>
      </c>
      <c r="N11" s="7">
        <v>7.76</v>
      </c>
      <c r="O11" s="7">
        <v>41.11</v>
      </c>
      <c r="P11" s="7">
        <v>60.59</v>
      </c>
      <c r="Q11" s="7">
        <v>13.55</v>
      </c>
      <c r="R11" s="7">
        <v>15.26</v>
      </c>
      <c r="S11" s="7">
        <v>47.02</v>
      </c>
      <c r="T11" s="7">
        <v>1.1100000000000001</v>
      </c>
      <c r="U11" s="7">
        <f t="shared" si="0"/>
        <v>92.83</v>
      </c>
      <c r="V11" s="7">
        <f t="shared" si="1"/>
        <v>281.02000000000004</v>
      </c>
    </row>
    <row r="12" spans="1:22">
      <c r="A12" s="325"/>
      <c r="B12" s="327"/>
      <c r="C12" s="7">
        <v>4</v>
      </c>
      <c r="D12" s="12">
        <v>0.1111111111111111</v>
      </c>
      <c r="E12" s="325"/>
      <c r="F12" s="7">
        <v>67</v>
      </c>
      <c r="G12" s="7">
        <v>24.1</v>
      </c>
      <c r="H12" s="13" t="s">
        <v>50</v>
      </c>
      <c r="I12" s="7">
        <v>109.64</v>
      </c>
      <c r="J12" s="7">
        <v>6.03</v>
      </c>
      <c r="K12" s="7">
        <v>8.4700000000000006</v>
      </c>
      <c r="L12" s="7">
        <v>161.81</v>
      </c>
      <c r="M12" s="7">
        <v>100.02</v>
      </c>
      <c r="N12" s="7">
        <v>24.26</v>
      </c>
      <c r="O12" s="7">
        <v>5.12</v>
      </c>
      <c r="P12" s="7">
        <v>3.98</v>
      </c>
      <c r="Q12" s="7">
        <v>87.43</v>
      </c>
      <c r="R12" s="7">
        <v>110.63</v>
      </c>
      <c r="S12" s="7">
        <v>36.69</v>
      </c>
      <c r="T12" s="7">
        <v>14.43</v>
      </c>
      <c r="U12" s="7">
        <f t="shared" si="0"/>
        <v>115.67</v>
      </c>
      <c r="V12" s="7">
        <f t="shared" si="1"/>
        <v>552.84</v>
      </c>
    </row>
    <row r="13" spans="1:22">
      <c r="A13" s="325"/>
      <c r="B13" s="327"/>
      <c r="C13" s="7" t="s">
        <v>55</v>
      </c>
      <c r="D13" s="12">
        <v>0.1423611111111111</v>
      </c>
      <c r="E13" s="325"/>
      <c r="F13" s="7">
        <v>64</v>
      </c>
      <c r="G13" s="7">
        <v>25.3</v>
      </c>
      <c r="H13" s="13" t="s">
        <v>50</v>
      </c>
      <c r="I13" s="7">
        <v>80.13</v>
      </c>
      <c r="J13" s="7">
        <v>0.75</v>
      </c>
      <c r="K13" s="7">
        <v>31.94</v>
      </c>
      <c r="L13" s="7">
        <v>103.46</v>
      </c>
      <c r="M13" s="7">
        <v>72.56</v>
      </c>
      <c r="N13" s="7">
        <v>17.41</v>
      </c>
      <c r="O13" s="7">
        <v>2</v>
      </c>
      <c r="P13" s="7">
        <v>0.85</v>
      </c>
      <c r="Q13" s="7">
        <v>50.45</v>
      </c>
      <c r="R13" s="7">
        <v>8.27</v>
      </c>
      <c r="S13" s="7">
        <v>11.55</v>
      </c>
      <c r="T13" s="7">
        <v>4.53</v>
      </c>
      <c r="U13" s="7">
        <f t="shared" si="0"/>
        <v>80.88</v>
      </c>
      <c r="V13" s="7">
        <f t="shared" si="1"/>
        <v>303.02</v>
      </c>
    </row>
    <row r="14" spans="1:22">
      <c r="A14" s="325"/>
      <c r="B14" s="327"/>
      <c r="C14" s="7" t="s">
        <v>56</v>
      </c>
      <c r="D14" s="12">
        <v>0.16666666666666666</v>
      </c>
      <c r="E14" s="325"/>
      <c r="F14" s="14">
        <v>63</v>
      </c>
      <c r="G14" s="7">
        <v>27.7</v>
      </c>
      <c r="H14" s="13" t="s">
        <v>50</v>
      </c>
      <c r="I14" s="7">
        <v>76.430000000000007</v>
      </c>
      <c r="J14" s="7">
        <v>15.32</v>
      </c>
      <c r="K14" s="7">
        <v>0.43</v>
      </c>
      <c r="L14" s="7">
        <v>63.01</v>
      </c>
      <c r="M14" s="7">
        <v>85.81</v>
      </c>
      <c r="N14" s="7">
        <v>25.52</v>
      </c>
      <c r="O14" s="7">
        <v>50.87</v>
      </c>
      <c r="P14" s="7">
        <v>32.08</v>
      </c>
      <c r="Q14" s="7">
        <v>30.09</v>
      </c>
      <c r="R14" s="7">
        <v>17.47</v>
      </c>
      <c r="S14" s="7">
        <v>4.4800000000000004</v>
      </c>
      <c r="T14" s="7">
        <v>12.87</v>
      </c>
      <c r="U14" s="7">
        <f t="shared" si="0"/>
        <v>91.75</v>
      </c>
      <c r="V14" s="7">
        <f t="shared" si="1"/>
        <v>322.63</v>
      </c>
    </row>
    <row r="15" spans="1:22">
      <c r="A15" s="325" t="s">
        <v>57</v>
      </c>
      <c r="B15" s="326" t="s">
        <v>58</v>
      </c>
      <c r="C15" s="7">
        <v>1</v>
      </c>
      <c r="D15" s="7">
        <v>0</v>
      </c>
      <c r="E15" s="325" t="s">
        <v>59</v>
      </c>
      <c r="F15" s="14">
        <v>98</v>
      </c>
      <c r="G15" s="7">
        <v>26.8</v>
      </c>
      <c r="H15" s="7" t="s">
        <v>52</v>
      </c>
      <c r="I15" s="7">
        <v>90.65</v>
      </c>
      <c r="J15" s="7">
        <v>13.02</v>
      </c>
      <c r="K15" s="7">
        <v>90.9</v>
      </c>
      <c r="L15" s="7">
        <v>97.98</v>
      </c>
      <c r="M15" s="7">
        <v>103.85</v>
      </c>
      <c r="N15" s="7">
        <v>50.5</v>
      </c>
      <c r="O15" s="7">
        <v>1.73</v>
      </c>
      <c r="P15" s="7">
        <v>3.33</v>
      </c>
      <c r="Q15" s="7">
        <v>0.46</v>
      </c>
      <c r="R15" s="7">
        <v>0.75</v>
      </c>
      <c r="S15" s="7">
        <v>0.5</v>
      </c>
      <c r="T15" s="7">
        <v>0</v>
      </c>
      <c r="U15" s="7">
        <f t="shared" si="0"/>
        <v>103.67</v>
      </c>
      <c r="V15" s="7">
        <f t="shared" si="1"/>
        <v>350</v>
      </c>
    </row>
    <row r="16" spans="1:22">
      <c r="A16" s="325"/>
      <c r="B16" s="326"/>
      <c r="C16" s="7">
        <v>2</v>
      </c>
      <c r="D16" s="12">
        <v>3.4722222222222224E-2</v>
      </c>
      <c r="E16" s="325"/>
      <c r="F16" s="14">
        <v>96</v>
      </c>
      <c r="G16" s="7">
        <v>29</v>
      </c>
      <c r="H16" s="13" t="s">
        <v>50</v>
      </c>
      <c r="I16" s="7">
        <v>70.33</v>
      </c>
      <c r="J16" s="7">
        <v>19.21</v>
      </c>
      <c r="K16" s="7">
        <v>22.09</v>
      </c>
      <c r="L16" s="7">
        <v>46.85</v>
      </c>
      <c r="M16" s="7">
        <v>92.19</v>
      </c>
      <c r="N16" s="7">
        <v>88.82</v>
      </c>
      <c r="O16" s="7">
        <v>66.260000000000005</v>
      </c>
      <c r="P16" s="7">
        <v>33.840000000000003</v>
      </c>
      <c r="Q16" s="7">
        <v>9.5500000000000007</v>
      </c>
      <c r="R16" s="7">
        <v>15.68</v>
      </c>
      <c r="S16" s="7">
        <v>6.94</v>
      </c>
      <c r="T16" s="7">
        <v>4.24</v>
      </c>
      <c r="U16" s="7">
        <f t="shared" si="0"/>
        <v>89.539999999999992</v>
      </c>
      <c r="V16" s="7">
        <f t="shared" si="1"/>
        <v>386.46</v>
      </c>
    </row>
    <row r="17" spans="1:22">
      <c r="A17" s="325"/>
      <c r="B17" s="326"/>
      <c r="C17" s="7">
        <v>3</v>
      </c>
      <c r="D17" s="12">
        <v>7.2916666666666671E-2</v>
      </c>
      <c r="E17" s="325"/>
      <c r="F17" s="14">
        <v>93</v>
      </c>
      <c r="G17" s="7">
        <v>28.6</v>
      </c>
      <c r="H17" s="7" t="s">
        <v>52</v>
      </c>
      <c r="I17" s="7">
        <v>110.12</v>
      </c>
      <c r="J17" s="7">
        <v>12.1</v>
      </c>
      <c r="K17" s="7">
        <v>102.3</v>
      </c>
      <c r="L17" s="7">
        <v>63.69</v>
      </c>
      <c r="M17" s="7">
        <v>43.91</v>
      </c>
      <c r="N17" s="7">
        <v>16.079999999999998</v>
      </c>
      <c r="O17" s="7">
        <v>2.4300000000000002</v>
      </c>
      <c r="P17" s="7">
        <v>37.770000000000003</v>
      </c>
      <c r="Q17" s="7">
        <v>5.56</v>
      </c>
      <c r="R17" s="7">
        <v>4.82</v>
      </c>
      <c r="S17" s="7">
        <v>0.68</v>
      </c>
      <c r="T17" s="7">
        <v>0.46</v>
      </c>
      <c r="U17" s="7">
        <f t="shared" si="0"/>
        <v>122.22</v>
      </c>
      <c r="V17" s="7">
        <f t="shared" si="1"/>
        <v>277.7</v>
      </c>
    </row>
    <row r="18" spans="1:22">
      <c r="A18" s="325"/>
      <c r="B18" s="326"/>
      <c r="C18" s="7">
        <v>4</v>
      </c>
      <c r="D18" s="12">
        <v>0.10416666666666667</v>
      </c>
      <c r="E18" s="325"/>
      <c r="F18" s="14">
        <v>97</v>
      </c>
      <c r="G18" s="7">
        <v>27.2</v>
      </c>
      <c r="H18" s="13" t="s">
        <v>50</v>
      </c>
      <c r="I18" s="7">
        <v>54.13</v>
      </c>
      <c r="J18" s="7">
        <v>7.09</v>
      </c>
      <c r="K18" s="7">
        <v>12.84</v>
      </c>
      <c r="L18" s="7">
        <v>26.89</v>
      </c>
      <c r="M18" s="7">
        <v>51.01</v>
      </c>
      <c r="N18" s="7">
        <v>83.14</v>
      </c>
      <c r="O18" s="7">
        <v>54.15</v>
      </c>
      <c r="P18" s="7">
        <v>42.46</v>
      </c>
      <c r="Q18" s="7">
        <v>21.74</v>
      </c>
      <c r="R18" s="7">
        <v>26.21</v>
      </c>
      <c r="S18" s="7">
        <v>19.28</v>
      </c>
      <c r="T18" s="7">
        <v>10.11</v>
      </c>
      <c r="U18" s="7">
        <f t="shared" si="0"/>
        <v>61.22</v>
      </c>
      <c r="V18" s="7">
        <f t="shared" si="1"/>
        <v>347.83000000000004</v>
      </c>
    </row>
    <row r="19" spans="1:22">
      <c r="A19" s="325"/>
      <c r="B19" s="326"/>
      <c r="C19" s="7">
        <v>5</v>
      </c>
      <c r="D19" s="12">
        <v>0.13194444444444445</v>
      </c>
      <c r="E19" s="325"/>
      <c r="F19" s="7">
        <v>94</v>
      </c>
      <c r="G19" s="7">
        <v>29.1</v>
      </c>
      <c r="H19" s="7" t="s">
        <v>52</v>
      </c>
      <c r="I19" s="7">
        <v>108.47</v>
      </c>
      <c r="J19" s="7">
        <v>2.89</v>
      </c>
      <c r="K19" s="7">
        <v>110.91</v>
      </c>
      <c r="L19" s="7">
        <v>56.86</v>
      </c>
      <c r="M19" s="7">
        <v>68.22</v>
      </c>
      <c r="N19" s="7">
        <v>12.91</v>
      </c>
      <c r="O19" s="7">
        <v>16.72</v>
      </c>
      <c r="P19" s="7">
        <v>1.59</v>
      </c>
      <c r="Q19" s="7">
        <v>1.69</v>
      </c>
      <c r="R19" s="7">
        <v>2.61</v>
      </c>
      <c r="S19" s="7">
        <v>0.56000000000000005</v>
      </c>
      <c r="T19" s="7">
        <v>0.2</v>
      </c>
      <c r="U19" s="7">
        <f t="shared" si="0"/>
        <v>111.36</v>
      </c>
      <c r="V19" s="7">
        <f t="shared" si="1"/>
        <v>272.27</v>
      </c>
    </row>
    <row r="20" spans="1:22">
      <c r="A20" s="325"/>
      <c r="B20" s="326"/>
      <c r="C20" s="7">
        <v>6</v>
      </c>
      <c r="D20" s="12">
        <v>0.16319444444444445</v>
      </c>
      <c r="E20" s="325"/>
      <c r="F20" s="7">
        <v>95</v>
      </c>
      <c r="G20" s="7">
        <v>28.1</v>
      </c>
      <c r="H20" s="13" t="s">
        <v>50</v>
      </c>
      <c r="I20" s="7">
        <v>148.9</v>
      </c>
      <c r="J20" s="7">
        <v>19.55</v>
      </c>
      <c r="K20" s="7">
        <v>39.78</v>
      </c>
      <c r="L20" s="7">
        <v>108.57</v>
      </c>
      <c r="M20" s="7">
        <v>65.790000000000006</v>
      </c>
      <c r="N20" s="7">
        <v>8.32</v>
      </c>
      <c r="O20" s="7">
        <v>58.42</v>
      </c>
      <c r="P20" s="7">
        <v>17.63</v>
      </c>
      <c r="Q20" s="7">
        <v>7.07</v>
      </c>
      <c r="R20" s="7">
        <v>26.77</v>
      </c>
      <c r="S20" s="7">
        <v>8.09</v>
      </c>
      <c r="T20" s="7">
        <v>2.17</v>
      </c>
      <c r="U20" s="7">
        <f t="shared" si="0"/>
        <v>168.45000000000002</v>
      </c>
      <c r="V20" s="7">
        <f t="shared" si="1"/>
        <v>342.60999999999996</v>
      </c>
    </row>
    <row r="21" spans="1:22">
      <c r="A21" s="325"/>
      <c r="B21" s="327"/>
      <c r="C21" s="7">
        <v>2</v>
      </c>
      <c r="D21" s="17">
        <v>2.4305555555555556E-2</v>
      </c>
      <c r="F21" s="7">
        <v>91</v>
      </c>
      <c r="G21" s="7">
        <v>26.5</v>
      </c>
      <c r="H21" s="13" t="s">
        <v>50</v>
      </c>
      <c r="I21" s="7">
        <v>81.510000000000005</v>
      </c>
      <c r="J21" s="7">
        <v>8.39</v>
      </c>
      <c r="K21" s="7">
        <v>14.15</v>
      </c>
      <c r="L21" s="7">
        <v>83.88</v>
      </c>
      <c r="M21" s="7">
        <v>90.09</v>
      </c>
      <c r="N21" s="7">
        <v>19.46</v>
      </c>
      <c r="O21" s="7">
        <v>47.76</v>
      </c>
      <c r="P21" s="7">
        <v>18.260000000000002</v>
      </c>
      <c r="Q21" s="7">
        <v>10.79</v>
      </c>
      <c r="R21" s="7">
        <v>1.05</v>
      </c>
      <c r="S21" s="7">
        <v>0.39</v>
      </c>
      <c r="T21" s="7">
        <v>0.6</v>
      </c>
      <c r="U21" s="7">
        <f t="shared" si="0"/>
        <v>89.9</v>
      </c>
      <c r="V21" s="7">
        <f t="shared" si="1"/>
        <v>286.43000000000006</v>
      </c>
    </row>
    <row r="22" spans="1:22">
      <c r="A22" s="325"/>
      <c r="B22" s="327"/>
      <c r="C22" s="7">
        <v>3</v>
      </c>
      <c r="D22" s="12">
        <v>0.12847222222222224</v>
      </c>
      <c r="E22" s="325" t="s">
        <v>60</v>
      </c>
      <c r="F22" s="7">
        <v>86</v>
      </c>
      <c r="G22" s="7">
        <v>27.1</v>
      </c>
      <c r="H22" s="7" t="s">
        <v>52</v>
      </c>
      <c r="I22" s="7">
        <v>65.09</v>
      </c>
      <c r="J22" s="7">
        <v>7.02</v>
      </c>
      <c r="K22" s="7">
        <v>30.56</v>
      </c>
      <c r="L22" s="7">
        <v>62.02</v>
      </c>
      <c r="M22" s="7">
        <v>62.24</v>
      </c>
      <c r="N22" s="7">
        <v>48.93</v>
      </c>
      <c r="O22" s="7">
        <v>14.71</v>
      </c>
      <c r="P22" s="7">
        <v>11.04</v>
      </c>
      <c r="Q22" s="7">
        <v>10.24</v>
      </c>
      <c r="R22" s="7">
        <v>0.56000000000000005</v>
      </c>
      <c r="S22" s="7">
        <v>4.8899999999999997</v>
      </c>
      <c r="T22" s="7">
        <v>37.25</v>
      </c>
      <c r="U22" s="7">
        <f t="shared" si="0"/>
        <v>72.11</v>
      </c>
      <c r="V22" s="7">
        <f t="shared" si="1"/>
        <v>282.44</v>
      </c>
    </row>
    <row r="23" spans="1:22">
      <c r="A23" s="325"/>
      <c r="B23" s="327"/>
      <c r="C23" s="7">
        <v>4</v>
      </c>
      <c r="D23" s="12">
        <v>0.10069444444444443</v>
      </c>
      <c r="E23" s="325"/>
      <c r="F23" s="14">
        <v>85</v>
      </c>
      <c r="G23" s="7">
        <v>22.4</v>
      </c>
      <c r="H23" s="7" t="s">
        <v>52</v>
      </c>
      <c r="I23" s="7">
        <v>79.89</v>
      </c>
      <c r="J23" s="7">
        <v>6.38</v>
      </c>
      <c r="K23" s="7">
        <v>3.05</v>
      </c>
      <c r="L23" s="7">
        <v>92.44</v>
      </c>
      <c r="M23" s="7">
        <v>117.13</v>
      </c>
      <c r="N23" s="7">
        <v>117.74</v>
      </c>
      <c r="O23" s="7">
        <v>26.11</v>
      </c>
      <c r="P23" s="7">
        <v>2.29</v>
      </c>
      <c r="Q23" s="7">
        <v>2.21</v>
      </c>
      <c r="R23" s="7">
        <v>0.81</v>
      </c>
      <c r="S23" s="7">
        <v>5.16</v>
      </c>
      <c r="T23" s="7">
        <v>19.899999999999999</v>
      </c>
      <c r="U23" s="7">
        <f t="shared" si="0"/>
        <v>86.27</v>
      </c>
      <c r="V23" s="7">
        <f t="shared" si="1"/>
        <v>386.84000000000003</v>
      </c>
    </row>
    <row r="24" spans="1:22">
      <c r="A24" s="325"/>
      <c r="B24" s="327"/>
      <c r="C24" s="7">
        <v>5</v>
      </c>
      <c r="D24" s="12">
        <v>5.9027777777777783E-2</v>
      </c>
      <c r="E24" s="325"/>
      <c r="F24" s="14">
        <v>87</v>
      </c>
      <c r="G24" s="7">
        <v>24.6</v>
      </c>
      <c r="H24" s="13" t="s">
        <v>50</v>
      </c>
      <c r="I24" s="7">
        <v>56.29</v>
      </c>
      <c r="J24" s="7">
        <v>1.34</v>
      </c>
      <c r="K24" s="7">
        <v>19.920000000000002</v>
      </c>
      <c r="L24" s="7">
        <v>84.58</v>
      </c>
      <c r="M24" s="7">
        <v>68.790000000000006</v>
      </c>
      <c r="N24" s="7">
        <v>82.83</v>
      </c>
      <c r="O24" s="7">
        <v>105.69</v>
      </c>
      <c r="P24" s="7">
        <v>5</v>
      </c>
      <c r="Q24" s="7">
        <v>16.48</v>
      </c>
      <c r="R24" s="7">
        <v>0.2</v>
      </c>
      <c r="S24" s="7">
        <v>0.5</v>
      </c>
      <c r="T24" s="7">
        <v>1.1100000000000001</v>
      </c>
      <c r="U24" s="7">
        <f t="shared" si="0"/>
        <v>57.63</v>
      </c>
      <c r="V24" s="7">
        <f t="shared" si="1"/>
        <v>385.1</v>
      </c>
    </row>
    <row r="25" spans="1:22">
      <c r="A25" s="325"/>
      <c r="B25" s="327"/>
      <c r="C25" s="7">
        <v>6</v>
      </c>
      <c r="D25" s="12">
        <v>0.14930555555555555</v>
      </c>
      <c r="E25" s="325"/>
      <c r="F25" s="7">
        <v>89</v>
      </c>
      <c r="G25" s="7">
        <v>28</v>
      </c>
      <c r="H25" s="13" t="s">
        <v>50</v>
      </c>
      <c r="I25" s="7">
        <v>67.900000000000006</v>
      </c>
      <c r="J25" s="7">
        <v>7.95</v>
      </c>
      <c r="K25" s="7">
        <v>58.41</v>
      </c>
      <c r="L25" s="7">
        <v>84.12</v>
      </c>
      <c r="M25" s="7">
        <v>76.13</v>
      </c>
      <c r="N25" s="7">
        <v>29.79</v>
      </c>
      <c r="O25" s="7">
        <v>4.1100000000000003</v>
      </c>
      <c r="P25" s="7">
        <v>12.85</v>
      </c>
      <c r="Q25" s="7">
        <v>10.69</v>
      </c>
      <c r="R25" s="7">
        <v>2.71</v>
      </c>
      <c r="S25" s="7">
        <v>9.3699999999999992</v>
      </c>
      <c r="T25" s="7">
        <v>1.56</v>
      </c>
      <c r="U25" s="7">
        <f t="shared" si="0"/>
        <v>75.850000000000009</v>
      </c>
      <c r="V25" s="7">
        <f t="shared" si="1"/>
        <v>289.74</v>
      </c>
    </row>
    <row r="26" spans="1:22">
      <c r="A26" s="325"/>
      <c r="B26" s="327" t="s">
        <v>61</v>
      </c>
      <c r="C26" s="7">
        <v>1</v>
      </c>
      <c r="D26" s="7">
        <v>0</v>
      </c>
      <c r="E26" s="325"/>
      <c r="F26" s="7">
        <v>88</v>
      </c>
      <c r="G26" s="7">
        <v>23.9</v>
      </c>
      <c r="H26" s="7" t="s">
        <v>52</v>
      </c>
      <c r="I26" s="7">
        <v>61.01</v>
      </c>
      <c r="J26" s="7">
        <v>4.07</v>
      </c>
      <c r="K26" s="7">
        <v>36.32</v>
      </c>
      <c r="L26" s="7">
        <v>138.09</v>
      </c>
      <c r="M26" s="7">
        <v>105.66</v>
      </c>
      <c r="N26" s="7">
        <v>36.11</v>
      </c>
      <c r="O26" s="7">
        <v>33.159999999999997</v>
      </c>
      <c r="P26" s="7">
        <v>94.74</v>
      </c>
      <c r="Q26" s="7">
        <v>38</v>
      </c>
      <c r="R26" s="7">
        <v>0.4</v>
      </c>
      <c r="S26" s="7">
        <v>0.18</v>
      </c>
      <c r="T26" s="7">
        <v>40.200000000000003</v>
      </c>
      <c r="U26" s="7">
        <f t="shared" si="0"/>
        <v>65.08</v>
      </c>
      <c r="V26" s="7">
        <f t="shared" si="1"/>
        <v>522.86</v>
      </c>
    </row>
    <row r="27" spans="1:22">
      <c r="A27" s="325"/>
      <c r="B27" s="327"/>
      <c r="C27" s="7">
        <v>3</v>
      </c>
      <c r="D27" s="12">
        <v>3.8194444444444441E-2</v>
      </c>
      <c r="E27" s="325"/>
      <c r="F27" s="14">
        <v>79</v>
      </c>
      <c r="G27" s="7">
        <v>26.9</v>
      </c>
      <c r="H27" s="13" t="s">
        <v>50</v>
      </c>
      <c r="I27" s="7">
        <v>66.69</v>
      </c>
      <c r="J27" s="7">
        <v>34.76</v>
      </c>
      <c r="K27" s="7">
        <v>36.25</v>
      </c>
      <c r="L27" s="7">
        <v>61.79</v>
      </c>
      <c r="M27" s="7">
        <v>79.150000000000006</v>
      </c>
      <c r="N27" s="7">
        <v>52.81</v>
      </c>
      <c r="O27" s="7">
        <v>26.46</v>
      </c>
      <c r="P27" s="7">
        <v>21.4</v>
      </c>
      <c r="Q27" s="7">
        <v>38.19</v>
      </c>
      <c r="R27" s="7">
        <v>48.58</v>
      </c>
      <c r="S27" s="7">
        <v>12.34</v>
      </c>
      <c r="T27" s="7">
        <v>3.46</v>
      </c>
      <c r="U27" s="7">
        <f t="shared" si="0"/>
        <v>101.44999999999999</v>
      </c>
      <c r="V27" s="7">
        <f t="shared" si="1"/>
        <v>380.42999999999989</v>
      </c>
    </row>
    <row r="28" spans="1:22">
      <c r="A28" s="325"/>
      <c r="B28" s="327"/>
      <c r="C28" s="7">
        <v>4</v>
      </c>
      <c r="D28" s="12">
        <v>7.2916666666666671E-2</v>
      </c>
      <c r="E28" s="325"/>
      <c r="F28" s="14">
        <v>76</v>
      </c>
      <c r="G28" s="7">
        <v>26.1</v>
      </c>
      <c r="H28" s="7" t="s">
        <v>52</v>
      </c>
      <c r="I28" s="7">
        <v>120.22</v>
      </c>
      <c r="J28" s="7">
        <v>5.85</v>
      </c>
      <c r="K28" s="7">
        <v>93.7</v>
      </c>
      <c r="L28" s="7">
        <v>83.91</v>
      </c>
      <c r="M28" s="7">
        <v>113.25</v>
      </c>
      <c r="N28" s="7">
        <v>47.44</v>
      </c>
      <c r="O28" s="7">
        <v>15.89</v>
      </c>
      <c r="P28" s="7">
        <v>0.95</v>
      </c>
      <c r="Q28" s="7">
        <v>23.52</v>
      </c>
      <c r="R28" s="7">
        <v>0.6</v>
      </c>
      <c r="S28" s="7">
        <v>0.21</v>
      </c>
      <c r="T28" s="7">
        <v>0.19</v>
      </c>
      <c r="U28" s="7">
        <f t="shared" si="0"/>
        <v>126.07</v>
      </c>
      <c r="V28" s="7">
        <f t="shared" si="1"/>
        <v>379.65999999999997</v>
      </c>
    </row>
    <row r="29" spans="1:22">
      <c r="A29" s="325"/>
      <c r="B29" s="327"/>
      <c r="C29" s="7">
        <v>5</v>
      </c>
      <c r="D29" s="12">
        <v>0.13194444444444445</v>
      </c>
      <c r="E29" s="325"/>
      <c r="F29" s="7">
        <v>75</v>
      </c>
      <c r="G29" s="7">
        <v>28.2</v>
      </c>
      <c r="H29" s="13" t="s">
        <v>50</v>
      </c>
      <c r="I29" s="7">
        <v>71.28</v>
      </c>
      <c r="J29" s="7">
        <v>3.39</v>
      </c>
      <c r="K29" s="7">
        <v>50.86</v>
      </c>
      <c r="L29" s="7">
        <v>60.87</v>
      </c>
      <c r="M29" s="7">
        <v>67.86</v>
      </c>
      <c r="N29" s="7">
        <v>62.37</v>
      </c>
      <c r="O29" s="7">
        <v>23.73</v>
      </c>
      <c r="P29" s="7">
        <v>42.54</v>
      </c>
      <c r="Q29" s="7">
        <v>3.88</v>
      </c>
      <c r="R29" s="7">
        <v>63.59</v>
      </c>
      <c r="S29" s="7">
        <v>25.33</v>
      </c>
      <c r="T29" s="7">
        <v>4.45</v>
      </c>
      <c r="U29" s="7">
        <f t="shared" si="0"/>
        <v>74.67</v>
      </c>
      <c r="V29" s="7">
        <f t="shared" si="1"/>
        <v>405.48</v>
      </c>
    </row>
    <row r="30" spans="1:22">
      <c r="A30" s="325"/>
      <c r="B30" s="327" t="s">
        <v>62</v>
      </c>
      <c r="C30" s="7">
        <v>1</v>
      </c>
      <c r="D30" s="7">
        <v>0</v>
      </c>
      <c r="E30" s="325" t="s">
        <v>63</v>
      </c>
      <c r="F30" s="14">
        <v>81</v>
      </c>
      <c r="G30" s="7">
        <v>26.3</v>
      </c>
      <c r="H30" s="7" t="s">
        <v>52</v>
      </c>
      <c r="I30" s="7">
        <v>87.57</v>
      </c>
      <c r="J30" s="7">
        <v>2.94</v>
      </c>
      <c r="K30" s="7">
        <v>57.28</v>
      </c>
      <c r="L30" s="7">
        <v>43.34</v>
      </c>
      <c r="M30" s="7">
        <v>28.06</v>
      </c>
      <c r="N30" s="7">
        <v>8.2899999999999991</v>
      </c>
      <c r="O30" s="7">
        <v>4.58</v>
      </c>
      <c r="P30" s="7">
        <v>3.01</v>
      </c>
      <c r="Q30" s="7">
        <v>0.75</v>
      </c>
      <c r="R30" s="7">
        <v>0.2</v>
      </c>
      <c r="S30" s="7">
        <v>63.99</v>
      </c>
      <c r="T30" s="7">
        <v>16.32</v>
      </c>
      <c r="U30" s="7">
        <f t="shared" si="0"/>
        <v>90.509999999999991</v>
      </c>
      <c r="V30" s="7">
        <f t="shared" si="1"/>
        <v>225.82</v>
      </c>
    </row>
    <row r="31" spans="1:22">
      <c r="A31" s="325"/>
      <c r="B31" s="327"/>
      <c r="C31" s="7">
        <v>2</v>
      </c>
      <c r="D31" s="12">
        <v>2.7777777777777776E-2</v>
      </c>
      <c r="E31" s="325"/>
      <c r="F31" s="14">
        <v>84</v>
      </c>
      <c r="G31" s="7">
        <v>23.8</v>
      </c>
      <c r="H31" s="13" t="s">
        <v>50</v>
      </c>
      <c r="I31" s="7">
        <v>75.94</v>
      </c>
      <c r="J31" s="7">
        <v>10.59</v>
      </c>
      <c r="K31" s="7">
        <v>3.25</v>
      </c>
      <c r="L31" s="7">
        <v>24.5</v>
      </c>
      <c r="M31" s="7">
        <v>51.11</v>
      </c>
      <c r="N31" s="7">
        <v>80.28</v>
      </c>
      <c r="O31" s="7">
        <v>68.72</v>
      </c>
      <c r="P31" s="7">
        <v>17.149999999999999</v>
      </c>
      <c r="Q31" s="7">
        <v>6.62</v>
      </c>
      <c r="R31" s="7">
        <v>19.62</v>
      </c>
      <c r="S31" s="7">
        <v>8.48</v>
      </c>
      <c r="T31" s="7">
        <v>7.65</v>
      </c>
      <c r="U31" s="7">
        <f t="shared" si="0"/>
        <v>86.53</v>
      </c>
      <c r="V31" s="7">
        <f t="shared" si="1"/>
        <v>287.38</v>
      </c>
    </row>
    <row r="32" spans="1:22">
      <c r="A32" s="325"/>
      <c r="B32" s="327"/>
      <c r="C32" s="7">
        <v>3</v>
      </c>
      <c r="D32" s="12">
        <v>5.2083333333333336E-2</v>
      </c>
      <c r="E32" s="325"/>
      <c r="F32" s="14">
        <v>80</v>
      </c>
      <c r="G32" s="7">
        <v>29</v>
      </c>
      <c r="H32" s="7" t="s">
        <v>52</v>
      </c>
      <c r="I32" s="7">
        <v>73.5</v>
      </c>
      <c r="J32" s="7">
        <v>3.13</v>
      </c>
      <c r="K32" s="7">
        <v>58.96</v>
      </c>
      <c r="L32" s="7">
        <v>98.46</v>
      </c>
      <c r="M32" s="7">
        <v>84.94</v>
      </c>
      <c r="N32" s="7">
        <v>133.51</v>
      </c>
      <c r="O32" s="7">
        <v>9.5399999999999991</v>
      </c>
      <c r="P32" s="7">
        <v>2.48</v>
      </c>
      <c r="Q32" s="7">
        <v>0.81</v>
      </c>
      <c r="R32" s="7">
        <v>0.43</v>
      </c>
      <c r="S32" s="7">
        <v>1.92</v>
      </c>
      <c r="T32" s="7">
        <v>46.21</v>
      </c>
      <c r="U32" s="7">
        <f t="shared" si="0"/>
        <v>76.63</v>
      </c>
      <c r="V32" s="7">
        <f t="shared" si="1"/>
        <v>437.26000000000005</v>
      </c>
    </row>
    <row r="33" spans="1:22">
      <c r="A33" s="325"/>
      <c r="B33" s="327"/>
      <c r="C33" s="7">
        <v>4</v>
      </c>
      <c r="D33" s="12">
        <v>7.9861111111111105E-2</v>
      </c>
      <c r="E33" s="325"/>
      <c r="F33" s="7">
        <v>83</v>
      </c>
      <c r="G33" s="7">
        <v>28.8</v>
      </c>
      <c r="H33" s="7" t="s">
        <v>52</v>
      </c>
      <c r="I33" s="7">
        <v>104.47</v>
      </c>
      <c r="J33" s="7">
        <v>3.09</v>
      </c>
      <c r="K33" s="7">
        <v>46.79</v>
      </c>
      <c r="L33" s="7">
        <v>100.83</v>
      </c>
      <c r="M33" s="7">
        <v>103.85</v>
      </c>
      <c r="N33" s="7">
        <v>124.79</v>
      </c>
      <c r="O33" s="7">
        <v>68.510000000000005</v>
      </c>
      <c r="P33" s="7">
        <v>47.62</v>
      </c>
      <c r="Q33" s="7">
        <v>39.020000000000003</v>
      </c>
      <c r="R33" s="7">
        <v>1.84</v>
      </c>
      <c r="S33" s="7">
        <v>32.549999999999997</v>
      </c>
      <c r="T33" s="7">
        <v>25.21</v>
      </c>
      <c r="U33" s="7">
        <f t="shared" si="0"/>
        <v>107.56</v>
      </c>
      <c r="V33" s="7">
        <f t="shared" si="1"/>
        <v>591.01</v>
      </c>
    </row>
    <row r="34" spans="1:22">
      <c r="A34" s="325"/>
      <c r="B34" s="327"/>
      <c r="C34" s="7">
        <v>5</v>
      </c>
      <c r="D34" s="12">
        <v>0.1076388888888889</v>
      </c>
      <c r="E34" s="325"/>
      <c r="F34" s="7">
        <v>82</v>
      </c>
      <c r="G34" s="7">
        <v>28.5</v>
      </c>
      <c r="H34" s="13" t="s">
        <v>50</v>
      </c>
      <c r="I34" s="7">
        <v>116.39</v>
      </c>
      <c r="J34" s="7">
        <v>1.8</v>
      </c>
      <c r="K34" s="7">
        <v>82.85</v>
      </c>
      <c r="L34" s="7">
        <v>52.01</v>
      </c>
      <c r="M34" s="7">
        <v>86.76</v>
      </c>
      <c r="N34" s="7">
        <v>105.91</v>
      </c>
      <c r="O34" s="7">
        <v>17.43</v>
      </c>
      <c r="P34" s="7">
        <v>1.77</v>
      </c>
      <c r="Q34" s="7">
        <v>0.59</v>
      </c>
      <c r="R34" s="7">
        <v>0.2</v>
      </c>
      <c r="S34" s="7">
        <v>0</v>
      </c>
      <c r="T34" s="7">
        <v>51.87</v>
      </c>
      <c r="U34" s="7">
        <f t="shared" si="0"/>
        <v>118.19</v>
      </c>
      <c r="V34" s="7">
        <f t="shared" si="1"/>
        <v>399.38999999999993</v>
      </c>
    </row>
  </sheetData>
  <mergeCells count="14">
    <mergeCell ref="A15:A34"/>
    <mergeCell ref="B15:B20"/>
    <mergeCell ref="E15:E20"/>
    <mergeCell ref="B21:B25"/>
    <mergeCell ref="A5:A14"/>
    <mergeCell ref="E5:E9"/>
    <mergeCell ref="B6:B8"/>
    <mergeCell ref="B9:B14"/>
    <mergeCell ref="E10:E14"/>
    <mergeCell ref="E22:E26"/>
    <mergeCell ref="B26:B29"/>
    <mergeCell ref="E27:E29"/>
    <mergeCell ref="B30:B34"/>
    <mergeCell ref="E30:E3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4"/>
  <sheetViews>
    <sheetView zoomScale="110" zoomScaleNormal="110" workbookViewId="0">
      <selection activeCell="A25" sqref="A25:XFD43"/>
    </sheetView>
  </sheetViews>
  <sheetFormatPr defaultColWidth="9" defaultRowHeight="12.75"/>
  <cols>
    <col min="1" max="1" width="19.625" style="24" customWidth="1"/>
    <col min="2" max="2" width="5.875" style="30" customWidth="1"/>
    <col min="3" max="3" width="9.625" style="24" customWidth="1"/>
    <col min="4" max="10" width="5.875" style="24" customWidth="1"/>
    <col min="11" max="11" width="7" style="27" customWidth="1"/>
    <col min="12" max="12" width="7" style="28" customWidth="1"/>
    <col min="13" max="13" width="9" style="29"/>
    <col min="14" max="14" width="9.5" style="24" bestFit="1" customWidth="1"/>
    <col min="15" max="21" width="6" style="24" customWidth="1"/>
    <col min="22" max="22" width="6.5" style="27" customWidth="1"/>
    <col min="23" max="23" width="6" style="28" customWidth="1"/>
    <col min="24" max="24" width="9" style="29"/>
    <col min="25" max="25" width="9.5" style="24" bestFit="1" customWidth="1"/>
    <col min="26" max="28" width="6.125" style="24" customWidth="1"/>
    <col min="29" max="29" width="5.125" style="24" customWidth="1"/>
    <col min="30" max="31" width="6.375" style="24" customWidth="1"/>
    <col min="32" max="32" width="4.875" style="24" customWidth="1"/>
    <col min="33" max="33" width="6.375" style="27" customWidth="1"/>
    <col min="34" max="34" width="6.375" style="28" customWidth="1"/>
    <col min="35" max="35" width="9" style="29"/>
    <col min="36" max="36" width="7.125" style="30" customWidth="1"/>
    <col min="37" max="37" width="9.5" style="24" bestFit="1" customWidth="1"/>
    <col min="38" max="40" width="5.75" style="24" customWidth="1"/>
    <col min="41" max="44" width="5.375" style="24" customWidth="1"/>
    <col min="45" max="45" width="7.875" style="27" customWidth="1"/>
    <col min="46" max="46" width="8" style="28" customWidth="1"/>
    <col min="47" max="52" width="9" style="24"/>
    <col min="53" max="53" width="9" style="29"/>
    <col min="54" max="54" width="9.5" style="24" bestFit="1" customWidth="1"/>
    <col min="55" max="57" width="6.125" style="24" customWidth="1"/>
    <col min="58" max="58" width="5.125" style="24" customWidth="1"/>
    <col min="59" max="60" width="6.375" style="24" customWidth="1"/>
    <col min="61" max="61" width="4.875" style="24" customWidth="1"/>
    <col min="62" max="62" width="6.375" style="27" customWidth="1"/>
    <col min="63" max="63" width="6.375" style="28" customWidth="1"/>
    <col min="64" max="64" width="9" style="29"/>
    <col min="65" max="65" width="7.125" style="30" customWidth="1"/>
    <col min="66" max="66" width="9.5" style="24" bestFit="1" customWidth="1"/>
    <col min="67" max="69" width="6.125" style="24" customWidth="1"/>
    <col min="70" max="70" width="5.125" style="24" customWidth="1"/>
    <col min="71" max="72" width="6.375" style="24" customWidth="1"/>
    <col min="73" max="73" width="4.875" style="24" customWidth="1"/>
    <col min="74" max="74" width="6.375" style="27" customWidth="1"/>
    <col min="75" max="75" width="6.375" style="28" customWidth="1"/>
    <col min="76" max="76" width="9" style="29"/>
    <col min="77" max="77" width="9.5" style="24" bestFit="1" customWidth="1"/>
    <col min="78" max="80" width="6.125" style="24" customWidth="1"/>
    <col min="81" max="81" width="5.125" style="24" customWidth="1"/>
    <col min="82" max="83" width="6.375" style="24" customWidth="1"/>
    <col min="84" max="84" width="4.875" style="24" customWidth="1"/>
    <col min="85" max="85" width="6.375" style="27" customWidth="1"/>
    <col min="86" max="86" width="6.375" style="28" customWidth="1"/>
    <col min="87" max="16384" width="9" style="24"/>
  </cols>
  <sheetData>
    <row r="1" spans="1:86">
      <c r="B1" s="25" t="s">
        <v>168</v>
      </c>
      <c r="C1" s="24">
        <v>20181130</v>
      </c>
      <c r="D1" s="26" t="s">
        <v>169</v>
      </c>
      <c r="N1" s="24">
        <v>20181202</v>
      </c>
      <c r="O1" s="26" t="s">
        <v>169</v>
      </c>
      <c r="Y1" s="24">
        <v>20181203</v>
      </c>
      <c r="Z1" s="26" t="s">
        <v>169</v>
      </c>
      <c r="AK1" s="24">
        <v>20181209</v>
      </c>
      <c r="AL1" s="26" t="s">
        <v>169</v>
      </c>
      <c r="BB1" s="24">
        <v>20181216</v>
      </c>
      <c r="BC1" s="26" t="s">
        <v>169</v>
      </c>
      <c r="BN1" s="24">
        <v>20181223</v>
      </c>
      <c r="BO1" s="26" t="s">
        <v>169</v>
      </c>
      <c r="BY1" s="24">
        <v>20181230</v>
      </c>
      <c r="BZ1" s="26" t="s">
        <v>169</v>
      </c>
    </row>
    <row r="2" spans="1:86" ht="13.5" thickBot="1">
      <c r="B2" s="24"/>
      <c r="C2" s="25" t="s">
        <v>170</v>
      </c>
      <c r="E2" s="24" t="s">
        <v>171</v>
      </c>
      <c r="G2" s="24" t="s">
        <v>172</v>
      </c>
      <c r="K2" s="27" t="s">
        <v>173</v>
      </c>
      <c r="L2" s="28" t="s">
        <v>173</v>
      </c>
      <c r="N2" s="25" t="s">
        <v>170</v>
      </c>
      <c r="P2" s="24" t="s">
        <v>171</v>
      </c>
      <c r="R2" s="24" t="s">
        <v>172</v>
      </c>
      <c r="V2" s="27" t="s">
        <v>173</v>
      </c>
      <c r="W2" s="28" t="s">
        <v>173</v>
      </c>
      <c r="Y2" s="25" t="s">
        <v>170</v>
      </c>
      <c r="AA2" s="24" t="s">
        <v>171</v>
      </c>
      <c r="AC2" s="24" t="s">
        <v>172</v>
      </c>
      <c r="AG2" s="27" t="s">
        <v>173</v>
      </c>
      <c r="AH2" s="28" t="s">
        <v>173</v>
      </c>
      <c r="AK2" s="25" t="s">
        <v>170</v>
      </c>
      <c r="AM2" s="24" t="s">
        <v>171</v>
      </c>
      <c r="AO2" s="24" t="s">
        <v>172</v>
      </c>
      <c r="AS2" s="27" t="s">
        <v>174</v>
      </c>
      <c r="AT2" s="28" t="s">
        <v>173</v>
      </c>
      <c r="AU2" s="31" t="s">
        <v>175</v>
      </c>
      <c r="BB2" s="25" t="s">
        <v>170</v>
      </c>
      <c r="BD2" s="24" t="s">
        <v>171</v>
      </c>
      <c r="BF2" s="24" t="s">
        <v>172</v>
      </c>
      <c r="BJ2" s="27" t="s">
        <v>174</v>
      </c>
      <c r="BK2" s="28" t="s">
        <v>173</v>
      </c>
      <c r="BN2" s="25" t="s">
        <v>170</v>
      </c>
      <c r="BP2" s="24" t="s">
        <v>171</v>
      </c>
      <c r="BR2" s="24" t="s">
        <v>172</v>
      </c>
      <c r="BV2" s="27" t="s">
        <v>173</v>
      </c>
      <c r="BW2" s="28" t="s">
        <v>173</v>
      </c>
      <c r="BY2" s="25" t="s">
        <v>170</v>
      </c>
      <c r="CA2" s="24" t="s">
        <v>171</v>
      </c>
      <c r="CC2" s="24" t="s">
        <v>172</v>
      </c>
      <c r="CG2" s="27" t="s">
        <v>173</v>
      </c>
      <c r="CH2" s="28" t="s">
        <v>173</v>
      </c>
    </row>
    <row r="3" spans="1:86" ht="13.5" thickBot="1">
      <c r="B3" s="32" t="s">
        <v>176</v>
      </c>
      <c r="C3" s="33" t="s">
        <v>177</v>
      </c>
      <c r="D3" s="337" t="s">
        <v>178</v>
      </c>
      <c r="E3" s="338"/>
      <c r="F3" s="339"/>
      <c r="G3" s="34"/>
      <c r="H3" s="334" t="s">
        <v>179</v>
      </c>
      <c r="I3" s="335"/>
      <c r="J3" s="336"/>
      <c r="K3" s="35" t="s">
        <v>180</v>
      </c>
      <c r="L3" s="36" t="s">
        <v>181</v>
      </c>
      <c r="N3" s="37" t="s">
        <v>182</v>
      </c>
      <c r="O3" s="337" t="s">
        <v>178</v>
      </c>
      <c r="P3" s="338"/>
      <c r="Q3" s="339"/>
      <c r="R3" s="34"/>
      <c r="S3" s="334" t="s">
        <v>179</v>
      </c>
      <c r="T3" s="335"/>
      <c r="U3" s="336"/>
      <c r="V3" s="35" t="s">
        <v>180</v>
      </c>
      <c r="W3" s="36" t="s">
        <v>181</v>
      </c>
      <c r="Y3" s="37" t="s">
        <v>183</v>
      </c>
      <c r="Z3" s="337" t="s">
        <v>178</v>
      </c>
      <c r="AA3" s="338"/>
      <c r="AB3" s="339"/>
      <c r="AC3" s="34"/>
      <c r="AD3" s="334" t="s">
        <v>179</v>
      </c>
      <c r="AE3" s="335"/>
      <c r="AF3" s="336"/>
      <c r="AG3" s="35" t="s">
        <v>180</v>
      </c>
      <c r="AH3" s="36" t="s">
        <v>181</v>
      </c>
      <c r="AJ3" s="38" t="s">
        <v>184</v>
      </c>
      <c r="AK3" s="39" t="s">
        <v>185</v>
      </c>
      <c r="AL3" s="337" t="s">
        <v>178</v>
      </c>
      <c r="AM3" s="338"/>
      <c r="AN3" s="339"/>
      <c r="AO3" s="34"/>
      <c r="AP3" s="334" t="s">
        <v>179</v>
      </c>
      <c r="AQ3" s="335"/>
      <c r="AR3" s="336"/>
      <c r="AS3" s="35" t="s">
        <v>180</v>
      </c>
      <c r="AT3" s="36" t="s">
        <v>181</v>
      </c>
      <c r="AU3" s="40" t="s">
        <v>186</v>
      </c>
      <c r="AV3" s="40" t="s">
        <v>187</v>
      </c>
      <c r="AW3" s="40" t="s">
        <v>188</v>
      </c>
      <c r="AX3" s="40" t="s">
        <v>189</v>
      </c>
      <c r="AY3" s="40" t="s">
        <v>190</v>
      </c>
      <c r="AZ3" s="40" t="s">
        <v>191</v>
      </c>
      <c r="BB3" s="41" t="s">
        <v>192</v>
      </c>
      <c r="BC3" s="337" t="s">
        <v>178</v>
      </c>
      <c r="BD3" s="338"/>
      <c r="BE3" s="339"/>
      <c r="BF3" s="34"/>
      <c r="BG3" s="334" t="s">
        <v>179</v>
      </c>
      <c r="BH3" s="335"/>
      <c r="BI3" s="336"/>
      <c r="BJ3" s="35" t="s">
        <v>180</v>
      </c>
      <c r="BK3" s="36" t="s">
        <v>181</v>
      </c>
      <c r="BM3" s="38" t="s">
        <v>184</v>
      </c>
      <c r="BN3" s="41" t="s">
        <v>193</v>
      </c>
      <c r="BO3" s="337" t="s">
        <v>178</v>
      </c>
      <c r="BP3" s="338"/>
      <c r="BQ3" s="339"/>
      <c r="BR3" s="34"/>
      <c r="BS3" s="334" t="s">
        <v>179</v>
      </c>
      <c r="BT3" s="335"/>
      <c r="BU3" s="336"/>
      <c r="BV3" s="35" t="s">
        <v>180</v>
      </c>
      <c r="BW3" s="36" t="s">
        <v>181</v>
      </c>
      <c r="BY3" s="42" t="s">
        <v>194</v>
      </c>
      <c r="BZ3" s="337" t="s">
        <v>178</v>
      </c>
      <c r="CA3" s="338"/>
      <c r="CB3" s="339"/>
      <c r="CC3" s="34"/>
      <c r="CD3" s="334" t="s">
        <v>179</v>
      </c>
      <c r="CE3" s="335"/>
      <c r="CF3" s="336"/>
      <c r="CG3" s="35" t="s">
        <v>180</v>
      </c>
      <c r="CH3" s="36" t="s">
        <v>181</v>
      </c>
    </row>
    <row r="4" spans="1:86">
      <c r="B4" s="43">
        <v>58</v>
      </c>
      <c r="C4" s="44">
        <v>1</v>
      </c>
      <c r="D4" s="45">
        <v>7.8</v>
      </c>
      <c r="E4" s="46">
        <v>10.9</v>
      </c>
      <c r="F4" s="47"/>
      <c r="G4" s="44">
        <v>1</v>
      </c>
      <c r="H4" s="45">
        <v>9.1999999999999993</v>
      </c>
      <c r="I4" s="46">
        <v>7.7</v>
      </c>
      <c r="J4" s="46"/>
      <c r="K4" s="48">
        <f>AVERAGE(D4:F4)</f>
        <v>9.35</v>
      </c>
      <c r="L4" s="49">
        <f>AVERAGE(H4:J4)</f>
        <v>8.4499999999999993</v>
      </c>
      <c r="N4" s="44">
        <v>1</v>
      </c>
      <c r="O4" s="50">
        <v>20</v>
      </c>
      <c r="P4" s="46">
        <v>13.4</v>
      </c>
      <c r="Q4" s="47"/>
      <c r="R4" s="44">
        <v>1</v>
      </c>
      <c r="S4" s="45">
        <v>0.5</v>
      </c>
      <c r="T4" s="46">
        <v>2.1</v>
      </c>
      <c r="U4" s="46"/>
      <c r="V4" s="48">
        <f>AVERAGE(O4:Q4)</f>
        <v>16.7</v>
      </c>
      <c r="W4" s="49">
        <f>AVERAGE(S4:U4)</f>
        <v>1.3</v>
      </c>
      <c r="Y4" s="44">
        <v>1</v>
      </c>
      <c r="Z4" s="45">
        <v>4.5999999999999996</v>
      </c>
      <c r="AA4" s="46">
        <v>11.4</v>
      </c>
      <c r="AB4" s="47"/>
      <c r="AC4" s="44">
        <v>1</v>
      </c>
      <c r="AD4" s="45">
        <v>1.1000000000000001</v>
      </c>
      <c r="AE4" s="46">
        <v>2.4</v>
      </c>
      <c r="AF4" s="46"/>
      <c r="AG4" s="48">
        <f>AVERAGE(Z4:AB4)</f>
        <v>8</v>
      </c>
      <c r="AH4" s="49">
        <f>AVERAGE(AD4:AF4)</f>
        <v>1.75</v>
      </c>
      <c r="AJ4" s="51">
        <v>30.2</v>
      </c>
      <c r="AK4" s="44">
        <v>1</v>
      </c>
      <c r="AL4" s="45">
        <v>8.6999999999999993</v>
      </c>
      <c r="AM4" s="46">
        <v>13.3</v>
      </c>
      <c r="AN4" s="47"/>
      <c r="AO4" s="44">
        <v>1</v>
      </c>
      <c r="AP4" s="45">
        <v>1.5</v>
      </c>
      <c r="AQ4" s="46">
        <v>1.9</v>
      </c>
      <c r="AR4" s="46"/>
      <c r="AS4" s="48">
        <f>AVERAGE(AL4:AN4)</f>
        <v>11</v>
      </c>
      <c r="AT4" s="49">
        <f>AVERAGE(AP4:AR4)</f>
        <v>1.7</v>
      </c>
      <c r="AU4" s="52">
        <v>1.1000000000000001</v>
      </c>
      <c r="AV4" s="52">
        <v>1.9</v>
      </c>
      <c r="AW4" s="52">
        <v>3.9</v>
      </c>
      <c r="AX4" s="52">
        <v>3.8</v>
      </c>
      <c r="AY4" s="52">
        <v>0.9</v>
      </c>
      <c r="AZ4" s="52">
        <v>3.6</v>
      </c>
      <c r="BB4" s="44">
        <v>1</v>
      </c>
      <c r="BC4" s="45">
        <v>17.7</v>
      </c>
      <c r="BD4" s="46">
        <v>7.9</v>
      </c>
      <c r="BE4" s="47"/>
      <c r="BF4" s="44">
        <v>1</v>
      </c>
      <c r="BG4" s="45">
        <v>1.2</v>
      </c>
      <c r="BH4" s="46">
        <v>2.9</v>
      </c>
      <c r="BI4" s="46"/>
      <c r="BJ4" s="48">
        <f>AVERAGE(BC4:BE4)</f>
        <v>12.8</v>
      </c>
      <c r="BK4" s="49">
        <f>AVERAGE(BG4:BI4)</f>
        <v>2.0499999999999998</v>
      </c>
      <c r="BM4" s="51">
        <v>31.7</v>
      </c>
      <c r="BN4" s="44">
        <v>1</v>
      </c>
      <c r="BO4" s="45">
        <v>7.6</v>
      </c>
      <c r="BP4" s="46">
        <v>8.9</v>
      </c>
      <c r="BQ4" s="47"/>
      <c r="BR4" s="44">
        <v>1</v>
      </c>
      <c r="BS4" s="45">
        <v>1.9</v>
      </c>
      <c r="BT4" s="46">
        <v>3.2</v>
      </c>
      <c r="BU4" s="46"/>
      <c r="BV4" s="48">
        <f>AVERAGE(BO4:BQ4)</f>
        <v>8.25</v>
      </c>
      <c r="BW4" s="49">
        <f>AVERAGE(BS4:BU4)</f>
        <v>2.5499999999999998</v>
      </c>
      <c r="BY4" s="44">
        <v>1</v>
      </c>
      <c r="BZ4" s="45">
        <v>8.5</v>
      </c>
      <c r="CA4" s="46">
        <v>8.5</v>
      </c>
      <c r="CB4" s="47"/>
      <c r="CC4" s="44">
        <v>1</v>
      </c>
      <c r="CD4" s="45">
        <v>3.7</v>
      </c>
      <c r="CE4" s="46">
        <v>2.7</v>
      </c>
      <c r="CF4" s="46"/>
      <c r="CG4" s="48">
        <f>AVERAGE(BZ4:CB4)</f>
        <v>8.5</v>
      </c>
      <c r="CH4" s="49">
        <f>AVERAGE(CD4:CF4)</f>
        <v>3.2</v>
      </c>
    </row>
    <row r="5" spans="1:86">
      <c r="B5" s="43">
        <v>59</v>
      </c>
      <c r="C5" s="44">
        <v>2</v>
      </c>
      <c r="D5" s="45">
        <v>20</v>
      </c>
      <c r="E5" s="46">
        <v>18.5</v>
      </c>
      <c r="F5" s="47"/>
      <c r="G5" s="44">
        <v>2</v>
      </c>
      <c r="H5" s="45">
        <v>16.8</v>
      </c>
      <c r="I5" s="46">
        <v>9.9</v>
      </c>
      <c r="J5" s="46"/>
      <c r="K5" s="53">
        <f t="shared" ref="K5:K21" si="0">AVERAGE(D5:F5)</f>
        <v>19.25</v>
      </c>
      <c r="L5" s="54">
        <f t="shared" ref="L5:L21" si="1">AVERAGE(H5:J5)</f>
        <v>13.350000000000001</v>
      </c>
      <c r="N5" s="44">
        <v>2</v>
      </c>
      <c r="O5" s="50">
        <v>18.399999999999999</v>
      </c>
      <c r="P5" s="46">
        <v>15.5</v>
      </c>
      <c r="Q5" s="47"/>
      <c r="R5" s="44">
        <v>2</v>
      </c>
      <c r="S5" s="45">
        <v>2.5</v>
      </c>
      <c r="T5" s="46">
        <v>2.9</v>
      </c>
      <c r="U5" s="46"/>
      <c r="V5" s="53">
        <f t="shared" ref="V5:V21" si="2">AVERAGE(O5:Q5)</f>
        <v>16.95</v>
      </c>
      <c r="W5" s="54">
        <f t="shared" ref="W5:W21" si="3">AVERAGE(S5:U5)</f>
        <v>2.7</v>
      </c>
      <c r="Y5" s="44">
        <v>2</v>
      </c>
      <c r="Z5" s="45">
        <v>7.4</v>
      </c>
      <c r="AA5" s="46">
        <v>10.8</v>
      </c>
      <c r="AB5" s="47"/>
      <c r="AC5" s="44">
        <v>2</v>
      </c>
      <c r="AD5" s="45">
        <v>2.2000000000000002</v>
      </c>
      <c r="AE5" s="46">
        <v>1.7</v>
      </c>
      <c r="AF5" s="46"/>
      <c r="AG5" s="53">
        <f t="shared" ref="AG5:AG21" si="4">AVERAGE(Z5:AB5)</f>
        <v>9.1000000000000014</v>
      </c>
      <c r="AH5" s="54">
        <f t="shared" ref="AH5:AH21" si="5">AVERAGE(AD5:AF5)</f>
        <v>1.9500000000000002</v>
      </c>
      <c r="AJ5" s="51">
        <v>28.6</v>
      </c>
      <c r="AK5" s="44">
        <v>2</v>
      </c>
      <c r="AL5" s="45">
        <v>8.9</v>
      </c>
      <c r="AM5" s="46">
        <v>5.9</v>
      </c>
      <c r="AN5" s="47"/>
      <c r="AO5" s="44">
        <v>2</v>
      </c>
      <c r="AP5" s="45">
        <v>4.8</v>
      </c>
      <c r="AQ5" s="46">
        <v>3.9</v>
      </c>
      <c r="AR5" s="46"/>
      <c r="AS5" s="53">
        <f t="shared" ref="AS5:AS21" si="6">AVERAGE(AL5:AN5)</f>
        <v>7.4</v>
      </c>
      <c r="AT5" s="54">
        <f t="shared" ref="AT5:AT21" si="7">AVERAGE(AP5:AR5)</f>
        <v>4.3499999999999996</v>
      </c>
      <c r="AU5" s="55">
        <v>1.1000000000000001</v>
      </c>
      <c r="AV5" s="55">
        <v>5.9</v>
      </c>
      <c r="AW5" s="55">
        <v>2.2999999999999998</v>
      </c>
      <c r="AX5" s="55">
        <v>3.8</v>
      </c>
      <c r="AY5" s="55">
        <v>6.2</v>
      </c>
      <c r="AZ5" s="55">
        <v>3.9</v>
      </c>
      <c r="BB5" s="44">
        <v>2</v>
      </c>
      <c r="BC5" s="45">
        <v>9.1999999999999993</v>
      </c>
      <c r="BD5" s="46">
        <v>4.7</v>
      </c>
      <c r="BE5" s="47"/>
      <c r="BF5" s="44">
        <v>2</v>
      </c>
      <c r="BG5" s="45">
        <v>1.4</v>
      </c>
      <c r="BH5" s="46">
        <v>3.8</v>
      </c>
      <c r="BI5" s="46"/>
      <c r="BJ5" s="53">
        <f t="shared" ref="BJ5:BJ21" si="8">AVERAGE(BC5:BE5)</f>
        <v>6.9499999999999993</v>
      </c>
      <c r="BK5" s="54">
        <f t="shared" ref="BK5:BK21" si="9">AVERAGE(BG5:BI5)</f>
        <v>2.5999999999999996</v>
      </c>
      <c r="BM5" s="51">
        <v>30.4</v>
      </c>
      <c r="BN5" s="44">
        <v>2</v>
      </c>
      <c r="BO5" s="45">
        <v>20</v>
      </c>
      <c r="BP5" s="46">
        <v>8.1</v>
      </c>
      <c r="BQ5" s="47"/>
      <c r="BR5" s="44">
        <v>2</v>
      </c>
      <c r="BS5" s="45">
        <v>4.4000000000000004</v>
      </c>
      <c r="BT5" s="46">
        <v>7.9</v>
      </c>
      <c r="BU5" s="46"/>
      <c r="BV5" s="53">
        <f t="shared" ref="BV5:BV21" si="10">AVERAGE(BO5:BQ5)</f>
        <v>14.05</v>
      </c>
      <c r="BW5" s="54">
        <f t="shared" ref="BW5:BW21" si="11">AVERAGE(BS5:BU5)</f>
        <v>6.15</v>
      </c>
      <c r="BY5" s="44">
        <v>2</v>
      </c>
      <c r="BZ5" s="45">
        <v>8.1</v>
      </c>
      <c r="CA5" s="46">
        <v>20</v>
      </c>
      <c r="CB5" s="47"/>
      <c r="CC5" s="44">
        <v>2</v>
      </c>
      <c r="CD5" s="45">
        <v>3.2</v>
      </c>
      <c r="CE5" s="46">
        <v>2.2999999999999998</v>
      </c>
      <c r="CF5" s="46"/>
      <c r="CG5" s="53">
        <f t="shared" ref="CG5:CG21" si="12">AVERAGE(BZ5:CB5)</f>
        <v>14.05</v>
      </c>
      <c r="CH5" s="54">
        <f t="shared" ref="CH5:CH21" si="13">AVERAGE(CD5:CF5)</f>
        <v>2.75</v>
      </c>
    </row>
    <row r="6" spans="1:86" ht="14.25">
      <c r="A6" s="26" t="s">
        <v>195</v>
      </c>
      <c r="B6" s="43">
        <v>60</v>
      </c>
      <c r="C6" s="44">
        <v>3</v>
      </c>
      <c r="D6" s="45">
        <v>11.5</v>
      </c>
      <c r="E6" s="46">
        <v>18.899999999999999</v>
      </c>
      <c r="F6" s="47"/>
      <c r="G6" s="44">
        <v>3</v>
      </c>
      <c r="H6" s="45">
        <v>7.9</v>
      </c>
      <c r="I6" s="46">
        <v>10.5</v>
      </c>
      <c r="J6" s="46"/>
      <c r="K6" s="53">
        <f t="shared" si="0"/>
        <v>15.2</v>
      </c>
      <c r="L6" s="54">
        <f t="shared" si="1"/>
        <v>9.1999999999999993</v>
      </c>
      <c r="N6" s="44">
        <v>3</v>
      </c>
      <c r="O6" s="50">
        <v>10.5</v>
      </c>
      <c r="P6" s="46">
        <v>9.1</v>
      </c>
      <c r="Q6" s="47"/>
      <c r="R6" s="44">
        <v>3</v>
      </c>
      <c r="S6" s="45">
        <v>0.9</v>
      </c>
      <c r="T6" s="46">
        <v>0.7</v>
      </c>
      <c r="U6" s="46"/>
      <c r="V6" s="53">
        <f t="shared" si="2"/>
        <v>9.8000000000000007</v>
      </c>
      <c r="W6" s="54">
        <f t="shared" si="3"/>
        <v>0.8</v>
      </c>
      <c r="Y6" s="44">
        <v>3</v>
      </c>
      <c r="Z6" s="45">
        <v>10.6</v>
      </c>
      <c r="AA6" s="46">
        <v>4.9000000000000004</v>
      </c>
      <c r="AB6" s="47"/>
      <c r="AC6" s="44">
        <v>3</v>
      </c>
      <c r="AD6" s="45">
        <v>2.9</v>
      </c>
      <c r="AE6" s="46">
        <v>1.3</v>
      </c>
      <c r="AF6" s="46"/>
      <c r="AG6" s="53">
        <f t="shared" si="4"/>
        <v>7.75</v>
      </c>
      <c r="AH6" s="54">
        <f t="shared" si="5"/>
        <v>2.1</v>
      </c>
      <c r="AJ6" s="51">
        <v>24.5</v>
      </c>
      <c r="AK6" s="44">
        <v>3</v>
      </c>
      <c r="AL6" s="45">
        <v>20</v>
      </c>
      <c r="AM6" s="46">
        <v>8.4</v>
      </c>
      <c r="AN6" s="47"/>
      <c r="AO6" s="44">
        <v>3</v>
      </c>
      <c r="AP6" s="45">
        <v>1.7</v>
      </c>
      <c r="AQ6" s="46">
        <v>2.5</v>
      </c>
      <c r="AR6" s="46"/>
      <c r="AS6" s="53">
        <f t="shared" si="6"/>
        <v>14.2</v>
      </c>
      <c r="AT6" s="54">
        <f t="shared" si="7"/>
        <v>2.1</v>
      </c>
      <c r="AU6" s="55">
        <v>1.6</v>
      </c>
      <c r="AV6" s="55">
        <v>2.1</v>
      </c>
      <c r="AW6" s="55">
        <v>5.5</v>
      </c>
      <c r="AX6" s="55">
        <v>1.5</v>
      </c>
      <c r="AY6" s="55">
        <v>0.9</v>
      </c>
      <c r="AZ6" s="55">
        <v>2.2000000000000002</v>
      </c>
      <c r="BB6" s="44">
        <v>3</v>
      </c>
      <c r="BC6" s="45">
        <v>15.7</v>
      </c>
      <c r="BD6" s="46">
        <v>10.9</v>
      </c>
      <c r="BE6" s="47"/>
      <c r="BF6" s="44">
        <v>3</v>
      </c>
      <c r="BG6" s="45">
        <v>6.7</v>
      </c>
      <c r="BH6" s="46">
        <v>3.1</v>
      </c>
      <c r="BI6" s="46"/>
      <c r="BJ6" s="53">
        <f t="shared" si="8"/>
        <v>13.3</v>
      </c>
      <c r="BK6" s="54">
        <f t="shared" si="9"/>
        <v>4.9000000000000004</v>
      </c>
      <c r="BM6" s="51">
        <v>26</v>
      </c>
      <c r="BN6" s="44">
        <v>3</v>
      </c>
      <c r="BO6" s="45">
        <v>7.3</v>
      </c>
      <c r="BP6" s="46">
        <v>8.1</v>
      </c>
      <c r="BQ6" s="47"/>
      <c r="BR6" s="44">
        <v>3</v>
      </c>
      <c r="BS6" s="45">
        <v>8.6</v>
      </c>
      <c r="BT6" s="46">
        <v>7.3</v>
      </c>
      <c r="BU6" s="46"/>
      <c r="BV6" s="53">
        <f t="shared" si="10"/>
        <v>7.6999999999999993</v>
      </c>
      <c r="BW6" s="54">
        <f t="shared" si="11"/>
        <v>7.9499999999999993</v>
      </c>
      <c r="BY6" s="44">
        <v>3</v>
      </c>
      <c r="BZ6" s="45">
        <v>10.9</v>
      </c>
      <c r="CA6" s="46">
        <v>7.9</v>
      </c>
      <c r="CB6" s="47"/>
      <c r="CC6" s="44">
        <v>3</v>
      </c>
      <c r="CD6" s="45">
        <v>5.6</v>
      </c>
      <c r="CE6" s="46">
        <v>5.3</v>
      </c>
      <c r="CF6" s="46"/>
      <c r="CG6" s="53">
        <f t="shared" si="12"/>
        <v>9.4</v>
      </c>
      <c r="CH6" s="54">
        <f t="shared" si="13"/>
        <v>5.4499999999999993</v>
      </c>
    </row>
    <row r="7" spans="1:86">
      <c r="B7" s="43">
        <v>61</v>
      </c>
      <c r="C7" s="44">
        <v>4</v>
      </c>
      <c r="D7" s="45">
        <v>10.9</v>
      </c>
      <c r="E7" s="46">
        <v>13.7</v>
      </c>
      <c r="F7" s="47"/>
      <c r="G7" s="44">
        <v>4</v>
      </c>
      <c r="H7" s="45">
        <v>13.8</v>
      </c>
      <c r="I7" s="46">
        <v>12.5</v>
      </c>
      <c r="J7" s="46"/>
      <c r="K7" s="53">
        <f t="shared" si="0"/>
        <v>12.3</v>
      </c>
      <c r="L7" s="54">
        <f t="shared" si="1"/>
        <v>13.15</v>
      </c>
      <c r="N7" s="44">
        <v>4</v>
      </c>
      <c r="O7" s="50">
        <v>10.7</v>
      </c>
      <c r="P7" s="46">
        <v>6.9</v>
      </c>
      <c r="Q7" s="47"/>
      <c r="R7" s="44">
        <v>4</v>
      </c>
      <c r="S7" s="45">
        <v>3.5</v>
      </c>
      <c r="T7" s="46">
        <v>4.0999999999999996</v>
      </c>
      <c r="U7" s="46"/>
      <c r="V7" s="53">
        <f t="shared" si="2"/>
        <v>8.8000000000000007</v>
      </c>
      <c r="W7" s="54">
        <f t="shared" si="3"/>
        <v>3.8</v>
      </c>
      <c r="Y7" s="44">
        <v>4</v>
      </c>
      <c r="Z7" s="45">
        <v>12.8</v>
      </c>
      <c r="AA7" s="46">
        <v>4.7</v>
      </c>
      <c r="AB7" s="47"/>
      <c r="AC7" s="44">
        <v>4</v>
      </c>
      <c r="AD7" s="45">
        <v>2.1</v>
      </c>
      <c r="AE7" s="46">
        <v>4.0999999999999996</v>
      </c>
      <c r="AF7" s="46"/>
      <c r="AG7" s="53">
        <f t="shared" si="4"/>
        <v>8.75</v>
      </c>
      <c r="AH7" s="54">
        <f t="shared" si="5"/>
        <v>3.0999999999999996</v>
      </c>
      <c r="AJ7" s="51">
        <v>26.4</v>
      </c>
      <c r="AK7" s="44">
        <v>4</v>
      </c>
      <c r="AL7" s="45">
        <v>14.4</v>
      </c>
      <c r="AM7" s="46">
        <v>7.5</v>
      </c>
      <c r="AN7" s="47"/>
      <c r="AO7" s="44">
        <v>4</v>
      </c>
      <c r="AP7" s="45">
        <v>2.8</v>
      </c>
      <c r="AQ7" s="46">
        <v>2.5</v>
      </c>
      <c r="AR7" s="46"/>
      <c r="AS7" s="53">
        <f t="shared" si="6"/>
        <v>10.95</v>
      </c>
      <c r="AT7" s="54">
        <f t="shared" si="7"/>
        <v>2.65</v>
      </c>
      <c r="AU7" s="55">
        <v>4.9000000000000004</v>
      </c>
      <c r="AV7" s="55">
        <v>9.9</v>
      </c>
      <c r="AW7" s="55">
        <v>2.2999999999999998</v>
      </c>
      <c r="AX7" s="55">
        <v>1.5</v>
      </c>
      <c r="AY7" s="55">
        <v>1.6</v>
      </c>
      <c r="AZ7" s="55">
        <v>8.1</v>
      </c>
      <c r="BB7" s="44">
        <v>4</v>
      </c>
      <c r="BC7" s="45">
        <v>7.1</v>
      </c>
      <c r="BD7" s="46">
        <v>5.6</v>
      </c>
      <c r="BE7" s="47"/>
      <c r="BF7" s="44">
        <v>4</v>
      </c>
      <c r="BG7" s="45">
        <v>3.9</v>
      </c>
      <c r="BH7" s="46">
        <v>2.8</v>
      </c>
      <c r="BI7" s="46"/>
      <c r="BJ7" s="53">
        <f t="shared" si="8"/>
        <v>6.35</v>
      </c>
      <c r="BK7" s="54">
        <f t="shared" si="9"/>
        <v>3.3499999999999996</v>
      </c>
      <c r="BM7" s="51">
        <v>28</v>
      </c>
      <c r="BN7" s="44">
        <v>4</v>
      </c>
      <c r="BO7" s="45">
        <v>7.7</v>
      </c>
      <c r="BP7" s="46">
        <v>6.5</v>
      </c>
      <c r="BQ7" s="47"/>
      <c r="BR7" s="44">
        <v>4</v>
      </c>
      <c r="BS7" s="45">
        <v>2.2000000000000002</v>
      </c>
      <c r="BT7" s="46">
        <v>4.5999999999999996</v>
      </c>
      <c r="BU7" s="46"/>
      <c r="BV7" s="53">
        <f t="shared" si="10"/>
        <v>7.1</v>
      </c>
      <c r="BW7" s="54">
        <f t="shared" si="11"/>
        <v>3.4</v>
      </c>
      <c r="BY7" s="44">
        <v>4</v>
      </c>
      <c r="BZ7" s="45">
        <v>6.5</v>
      </c>
      <c r="CA7" s="46">
        <v>6.9</v>
      </c>
      <c r="CB7" s="47"/>
      <c r="CC7" s="44">
        <v>4</v>
      </c>
      <c r="CD7" s="45">
        <v>2.2000000000000002</v>
      </c>
      <c r="CE7" s="46">
        <v>9.3000000000000007</v>
      </c>
      <c r="CF7" s="46"/>
      <c r="CG7" s="53">
        <f t="shared" si="12"/>
        <v>6.7</v>
      </c>
      <c r="CH7" s="54">
        <f t="shared" si="13"/>
        <v>5.75</v>
      </c>
    </row>
    <row r="8" spans="1:86" ht="14.25">
      <c r="A8" s="26" t="s">
        <v>195</v>
      </c>
      <c r="B8" s="43">
        <v>62</v>
      </c>
      <c r="C8" s="44">
        <v>5</v>
      </c>
      <c r="D8" s="45">
        <v>12.3</v>
      </c>
      <c r="E8" s="46">
        <v>19.3</v>
      </c>
      <c r="F8" s="47"/>
      <c r="G8" s="44">
        <v>5</v>
      </c>
      <c r="H8" s="45">
        <v>12.9</v>
      </c>
      <c r="I8" s="46">
        <v>14.3</v>
      </c>
      <c r="J8" s="46"/>
      <c r="K8" s="53">
        <f t="shared" si="0"/>
        <v>15.8</v>
      </c>
      <c r="L8" s="54">
        <f t="shared" si="1"/>
        <v>13.600000000000001</v>
      </c>
      <c r="N8" s="44">
        <v>5</v>
      </c>
      <c r="O8" s="50">
        <v>19.100000000000001</v>
      </c>
      <c r="P8" s="46">
        <v>19.2</v>
      </c>
      <c r="Q8" s="47"/>
      <c r="R8" s="44">
        <v>5</v>
      </c>
      <c r="S8" s="45">
        <v>2.4</v>
      </c>
      <c r="T8" s="46">
        <v>2.2000000000000002</v>
      </c>
      <c r="U8" s="46"/>
      <c r="V8" s="53">
        <f t="shared" si="2"/>
        <v>19.149999999999999</v>
      </c>
      <c r="W8" s="54">
        <f t="shared" si="3"/>
        <v>2.2999999999999998</v>
      </c>
      <c r="Y8" s="44">
        <v>5</v>
      </c>
      <c r="Z8" s="45">
        <v>6.9</v>
      </c>
      <c r="AA8" s="46">
        <v>9.5</v>
      </c>
      <c r="AB8" s="47"/>
      <c r="AC8" s="44">
        <v>5</v>
      </c>
      <c r="AD8" s="45">
        <v>0.4</v>
      </c>
      <c r="AE8" s="46">
        <v>1.2</v>
      </c>
      <c r="AF8" s="46"/>
      <c r="AG8" s="53">
        <f t="shared" si="4"/>
        <v>8.1999999999999993</v>
      </c>
      <c r="AH8" s="54">
        <f t="shared" si="5"/>
        <v>0.8</v>
      </c>
      <c r="AJ8" s="51">
        <v>27</v>
      </c>
      <c r="AK8" s="44">
        <v>5</v>
      </c>
      <c r="AL8" s="45">
        <v>9</v>
      </c>
      <c r="AM8" s="46">
        <v>6.1</v>
      </c>
      <c r="AN8" s="47"/>
      <c r="AO8" s="44">
        <v>5</v>
      </c>
      <c r="AP8" s="45">
        <v>6.5</v>
      </c>
      <c r="AQ8" s="46">
        <v>1.2</v>
      </c>
      <c r="AR8" s="46"/>
      <c r="AS8" s="53">
        <f t="shared" si="6"/>
        <v>7.55</v>
      </c>
      <c r="AT8" s="54">
        <f t="shared" si="7"/>
        <v>3.85</v>
      </c>
      <c r="AU8" s="55">
        <v>7.8</v>
      </c>
      <c r="AV8" s="55">
        <v>6.3</v>
      </c>
      <c r="AW8" s="55">
        <v>1.9</v>
      </c>
      <c r="AX8" s="55">
        <v>5.2</v>
      </c>
      <c r="AY8" s="55">
        <v>3.6</v>
      </c>
      <c r="AZ8" s="55">
        <v>1.2</v>
      </c>
      <c r="BB8" s="44">
        <v>5</v>
      </c>
      <c r="BC8" s="45">
        <v>11.4</v>
      </c>
      <c r="BD8" s="46">
        <v>5.3</v>
      </c>
      <c r="BE8" s="47"/>
      <c r="BF8" s="44">
        <v>5</v>
      </c>
      <c r="BG8" s="45">
        <v>2.8</v>
      </c>
      <c r="BH8" s="46">
        <v>11.7</v>
      </c>
      <c r="BI8" s="46">
        <v>4.7</v>
      </c>
      <c r="BJ8" s="53">
        <f t="shared" si="8"/>
        <v>8.35</v>
      </c>
      <c r="BK8" s="54">
        <f t="shared" si="9"/>
        <v>6.3999999999999995</v>
      </c>
      <c r="BM8" s="51">
        <v>28.3</v>
      </c>
      <c r="BN8" s="44">
        <v>5</v>
      </c>
      <c r="BO8" s="45">
        <v>12.1</v>
      </c>
      <c r="BP8" s="46">
        <v>7.6</v>
      </c>
      <c r="BQ8" s="47"/>
      <c r="BR8" s="44">
        <v>5</v>
      </c>
      <c r="BS8" s="45">
        <v>4.5999999999999996</v>
      </c>
      <c r="BT8" s="46">
        <v>8.6</v>
      </c>
      <c r="BU8" s="46"/>
      <c r="BV8" s="53">
        <f t="shared" si="10"/>
        <v>9.85</v>
      </c>
      <c r="BW8" s="54">
        <f t="shared" si="11"/>
        <v>6.6</v>
      </c>
      <c r="BY8" s="44">
        <v>5</v>
      </c>
      <c r="BZ8" s="45">
        <v>12.2</v>
      </c>
      <c r="CA8" s="46">
        <v>10.1</v>
      </c>
      <c r="CB8" s="47"/>
      <c r="CC8" s="44">
        <v>5</v>
      </c>
      <c r="CD8" s="45">
        <v>12.1</v>
      </c>
      <c r="CE8" s="46">
        <v>7.7</v>
      </c>
      <c r="CF8" s="46"/>
      <c r="CG8" s="53">
        <f t="shared" si="12"/>
        <v>11.149999999999999</v>
      </c>
      <c r="CH8" s="54">
        <f t="shared" si="13"/>
        <v>9.9</v>
      </c>
    </row>
    <row r="9" spans="1:86" ht="14.25">
      <c r="A9" s="26" t="s">
        <v>195</v>
      </c>
      <c r="B9" s="43">
        <v>53</v>
      </c>
      <c r="C9" s="44">
        <v>6</v>
      </c>
      <c r="D9" s="45">
        <v>20</v>
      </c>
      <c r="E9" s="46">
        <v>7</v>
      </c>
      <c r="F9" s="47"/>
      <c r="G9" s="44">
        <v>6</v>
      </c>
      <c r="H9" s="45">
        <v>9.6</v>
      </c>
      <c r="I9" s="46">
        <v>9.6999999999999993</v>
      </c>
      <c r="J9" s="46"/>
      <c r="K9" s="53">
        <f t="shared" si="0"/>
        <v>13.5</v>
      </c>
      <c r="L9" s="54">
        <f t="shared" si="1"/>
        <v>9.6499999999999986</v>
      </c>
      <c r="N9" s="44">
        <v>6</v>
      </c>
      <c r="O9" s="50">
        <v>7.8</v>
      </c>
      <c r="P9" s="46">
        <v>9.6</v>
      </c>
      <c r="Q9" s="47"/>
      <c r="R9" s="44">
        <v>6</v>
      </c>
      <c r="S9" s="45">
        <v>4.9000000000000004</v>
      </c>
      <c r="T9" s="46">
        <v>0.7</v>
      </c>
      <c r="U9" s="46"/>
      <c r="V9" s="53">
        <f t="shared" si="2"/>
        <v>8.6999999999999993</v>
      </c>
      <c r="W9" s="54">
        <f t="shared" si="3"/>
        <v>2.8000000000000003</v>
      </c>
      <c r="Y9" s="44">
        <v>6</v>
      </c>
      <c r="Z9" s="45">
        <v>7.7</v>
      </c>
      <c r="AA9" s="46">
        <v>4.3</v>
      </c>
      <c r="AB9" s="47"/>
      <c r="AC9" s="44">
        <v>6</v>
      </c>
      <c r="AD9" s="45">
        <v>2.9</v>
      </c>
      <c r="AE9" s="46">
        <v>2.4</v>
      </c>
      <c r="AF9" s="46"/>
      <c r="AG9" s="53">
        <f t="shared" si="4"/>
        <v>6</v>
      </c>
      <c r="AH9" s="54">
        <f t="shared" si="5"/>
        <v>2.65</v>
      </c>
      <c r="AJ9" s="51">
        <v>27.3</v>
      </c>
      <c r="AK9" s="44">
        <v>6</v>
      </c>
      <c r="AL9" s="45">
        <v>5.4</v>
      </c>
      <c r="AM9" s="46">
        <v>14.1</v>
      </c>
      <c r="AN9" s="47"/>
      <c r="AO9" s="44">
        <v>6</v>
      </c>
      <c r="AP9" s="45">
        <v>2.7</v>
      </c>
      <c r="AQ9" s="46">
        <v>6.8</v>
      </c>
      <c r="AR9" s="46"/>
      <c r="AS9" s="53">
        <f t="shared" si="6"/>
        <v>9.75</v>
      </c>
      <c r="AT9" s="54">
        <f t="shared" si="7"/>
        <v>4.75</v>
      </c>
      <c r="AU9" s="55">
        <v>5.5</v>
      </c>
      <c r="AV9" s="55">
        <v>5.5</v>
      </c>
      <c r="AW9" s="55">
        <v>8.5</v>
      </c>
      <c r="AX9" s="55">
        <v>16.3</v>
      </c>
      <c r="AY9" s="55">
        <v>9.1999999999999993</v>
      </c>
      <c r="AZ9" s="55">
        <v>1.1000000000000001</v>
      </c>
      <c r="BB9" s="44">
        <v>6</v>
      </c>
      <c r="BC9" s="45">
        <v>12.4</v>
      </c>
      <c r="BD9" s="46">
        <v>9.5</v>
      </c>
      <c r="BE9" s="47"/>
      <c r="BF9" s="44">
        <v>6</v>
      </c>
      <c r="BG9" s="45">
        <v>7.5</v>
      </c>
      <c r="BH9" s="46">
        <v>4.7</v>
      </c>
      <c r="BI9" s="46"/>
      <c r="BJ9" s="53">
        <f t="shared" si="8"/>
        <v>10.95</v>
      </c>
      <c r="BK9" s="54">
        <f t="shared" si="9"/>
        <v>6.1</v>
      </c>
      <c r="BM9" s="51">
        <v>28.3</v>
      </c>
      <c r="BN9" s="44">
        <v>6</v>
      </c>
      <c r="BO9" s="45">
        <v>14.2</v>
      </c>
      <c r="BP9" s="46">
        <v>10.6</v>
      </c>
      <c r="BQ9" s="47"/>
      <c r="BR9" s="44">
        <v>6</v>
      </c>
      <c r="BS9" s="45">
        <v>3.9</v>
      </c>
      <c r="BT9" s="46">
        <v>5.0999999999999996</v>
      </c>
      <c r="BU9" s="46"/>
      <c r="BV9" s="53">
        <f t="shared" si="10"/>
        <v>12.399999999999999</v>
      </c>
      <c r="BW9" s="54">
        <f t="shared" si="11"/>
        <v>4.5</v>
      </c>
      <c r="BY9" s="44">
        <v>6</v>
      </c>
      <c r="BZ9" s="45">
        <v>12.1</v>
      </c>
      <c r="CA9" s="46">
        <v>7.5</v>
      </c>
      <c r="CB9" s="47"/>
      <c r="CC9" s="44">
        <v>6</v>
      </c>
      <c r="CD9" s="45">
        <v>2.7</v>
      </c>
      <c r="CE9" s="46">
        <v>8.1</v>
      </c>
      <c r="CF9" s="46"/>
      <c r="CG9" s="53">
        <f t="shared" si="12"/>
        <v>9.8000000000000007</v>
      </c>
      <c r="CH9" s="54">
        <f t="shared" si="13"/>
        <v>5.4</v>
      </c>
    </row>
    <row r="10" spans="1:86" ht="14.25">
      <c r="A10" s="26" t="s">
        <v>195</v>
      </c>
      <c r="B10" s="43">
        <v>54</v>
      </c>
      <c r="C10" s="44">
        <v>7</v>
      </c>
      <c r="D10" s="45">
        <v>20</v>
      </c>
      <c r="E10" s="46">
        <v>12.4</v>
      </c>
      <c r="F10" s="47"/>
      <c r="G10" s="44">
        <v>7</v>
      </c>
      <c r="H10" s="45">
        <v>7.1</v>
      </c>
      <c r="I10" s="46">
        <v>19.399999999999999</v>
      </c>
      <c r="J10" s="46"/>
      <c r="K10" s="53">
        <f t="shared" si="0"/>
        <v>16.2</v>
      </c>
      <c r="L10" s="54">
        <f t="shared" si="1"/>
        <v>13.25</v>
      </c>
      <c r="N10" s="44">
        <v>7</v>
      </c>
      <c r="O10" s="50">
        <v>12.9</v>
      </c>
      <c r="P10" s="46">
        <v>7.4</v>
      </c>
      <c r="Q10" s="47"/>
      <c r="R10" s="44">
        <v>7</v>
      </c>
      <c r="S10" s="45">
        <v>1.2</v>
      </c>
      <c r="T10" s="46">
        <v>0.5</v>
      </c>
      <c r="U10" s="46"/>
      <c r="V10" s="53">
        <f t="shared" si="2"/>
        <v>10.15</v>
      </c>
      <c r="W10" s="54">
        <f t="shared" si="3"/>
        <v>0.85</v>
      </c>
      <c r="Y10" s="44">
        <v>7</v>
      </c>
      <c r="Z10" s="45">
        <v>5.2</v>
      </c>
      <c r="AA10" s="46">
        <v>8.4</v>
      </c>
      <c r="AB10" s="47"/>
      <c r="AC10" s="44">
        <v>7</v>
      </c>
      <c r="AD10" s="45">
        <v>0.6</v>
      </c>
      <c r="AE10" s="46">
        <v>0.6</v>
      </c>
      <c r="AF10" s="46"/>
      <c r="AG10" s="53">
        <f t="shared" si="4"/>
        <v>6.8000000000000007</v>
      </c>
      <c r="AH10" s="54">
        <f t="shared" si="5"/>
        <v>0.6</v>
      </c>
      <c r="AJ10" s="51">
        <v>31</v>
      </c>
      <c r="AK10" s="44">
        <v>7</v>
      </c>
      <c r="AL10" s="45">
        <v>10.8</v>
      </c>
      <c r="AM10" s="46">
        <v>6.8</v>
      </c>
      <c r="AN10" s="47"/>
      <c r="AO10" s="44">
        <v>7</v>
      </c>
      <c r="AP10" s="45">
        <v>5.4</v>
      </c>
      <c r="AQ10" s="46">
        <v>6.4</v>
      </c>
      <c r="AR10" s="46"/>
      <c r="AS10" s="53">
        <f t="shared" si="6"/>
        <v>8.8000000000000007</v>
      </c>
      <c r="AT10" s="54">
        <f t="shared" si="7"/>
        <v>5.9</v>
      </c>
      <c r="AU10" s="55">
        <v>9.9</v>
      </c>
      <c r="AV10" s="55">
        <v>1.1000000000000001</v>
      </c>
      <c r="AW10" s="55">
        <v>3.9</v>
      </c>
      <c r="AX10" s="55">
        <v>13.9</v>
      </c>
      <c r="AY10" s="55">
        <v>6.2</v>
      </c>
      <c r="AZ10" s="55">
        <v>3.2</v>
      </c>
      <c r="BB10" s="44">
        <v>7</v>
      </c>
      <c r="BC10" s="45">
        <v>7.7</v>
      </c>
      <c r="BD10" s="46">
        <v>14.2</v>
      </c>
      <c r="BE10" s="47"/>
      <c r="BF10" s="44">
        <v>7</v>
      </c>
      <c r="BG10" s="45">
        <v>7.5</v>
      </c>
      <c r="BH10" s="46">
        <v>4.0999999999999996</v>
      </c>
      <c r="BI10" s="46"/>
      <c r="BJ10" s="53">
        <f t="shared" si="8"/>
        <v>10.95</v>
      </c>
      <c r="BK10" s="54">
        <f t="shared" si="9"/>
        <v>5.8</v>
      </c>
      <c r="BM10" s="51">
        <v>28.4</v>
      </c>
      <c r="BN10" s="44">
        <v>7</v>
      </c>
      <c r="BO10" s="45">
        <v>16.3</v>
      </c>
      <c r="BP10" s="46">
        <v>19.100000000000001</v>
      </c>
      <c r="BQ10" s="47"/>
      <c r="BR10" s="44">
        <v>7</v>
      </c>
      <c r="BS10" s="45">
        <v>14.4</v>
      </c>
      <c r="BT10" s="46">
        <v>5.0999999999999996</v>
      </c>
      <c r="BU10" s="46"/>
      <c r="BV10" s="53">
        <f t="shared" si="10"/>
        <v>17.700000000000003</v>
      </c>
      <c r="BW10" s="54">
        <f t="shared" si="11"/>
        <v>9.75</v>
      </c>
      <c r="BY10" s="44">
        <v>7</v>
      </c>
      <c r="BZ10" s="45">
        <v>7.4</v>
      </c>
      <c r="CA10" s="46">
        <v>7.7</v>
      </c>
      <c r="CB10" s="47"/>
      <c r="CC10" s="44">
        <v>7</v>
      </c>
      <c r="CD10" s="45">
        <v>9.5</v>
      </c>
      <c r="CE10" s="46">
        <v>6.1</v>
      </c>
      <c r="CF10" s="46"/>
      <c r="CG10" s="53">
        <f t="shared" si="12"/>
        <v>7.5500000000000007</v>
      </c>
      <c r="CH10" s="54">
        <f t="shared" si="13"/>
        <v>7.8</v>
      </c>
    </row>
    <row r="11" spans="1:86" ht="14.25">
      <c r="A11" s="26" t="s">
        <v>195</v>
      </c>
      <c r="B11" s="43">
        <v>55</v>
      </c>
      <c r="C11" s="44">
        <v>8</v>
      </c>
      <c r="D11" s="45">
        <v>10.1</v>
      </c>
      <c r="E11" s="46">
        <v>12.2</v>
      </c>
      <c r="F11" s="47"/>
      <c r="G11" s="44">
        <v>8</v>
      </c>
      <c r="H11" s="45">
        <v>6.8</v>
      </c>
      <c r="I11" s="46">
        <v>13.1</v>
      </c>
      <c r="J11" s="46"/>
      <c r="K11" s="53">
        <f t="shared" si="0"/>
        <v>11.149999999999999</v>
      </c>
      <c r="L11" s="54">
        <f t="shared" si="1"/>
        <v>9.9499999999999993</v>
      </c>
      <c r="N11" s="44">
        <v>8</v>
      </c>
      <c r="O11" s="50">
        <v>6.8</v>
      </c>
      <c r="P11" s="46">
        <v>5.9</v>
      </c>
      <c r="Q11" s="47"/>
      <c r="R11" s="44">
        <v>8</v>
      </c>
      <c r="S11" s="45">
        <v>3.9</v>
      </c>
      <c r="T11" s="46">
        <v>0.9</v>
      </c>
      <c r="U11" s="46"/>
      <c r="V11" s="53">
        <f t="shared" si="2"/>
        <v>6.35</v>
      </c>
      <c r="W11" s="54">
        <f t="shared" si="3"/>
        <v>2.4</v>
      </c>
      <c r="Y11" s="44">
        <v>8</v>
      </c>
      <c r="Z11" s="45">
        <v>4.5999999999999996</v>
      </c>
      <c r="AA11" s="46">
        <v>13.8</v>
      </c>
      <c r="AB11" s="47">
        <v>7.6</v>
      </c>
      <c r="AC11" s="44">
        <v>8</v>
      </c>
      <c r="AD11" s="45">
        <v>0.9</v>
      </c>
      <c r="AE11" s="46">
        <v>1.1000000000000001</v>
      </c>
      <c r="AF11" s="46"/>
      <c r="AG11" s="53">
        <f>AVERAGE(Z11:AB11)</f>
        <v>8.6666666666666661</v>
      </c>
      <c r="AH11" s="54">
        <f t="shared" si="5"/>
        <v>1</v>
      </c>
      <c r="AJ11" s="51">
        <v>28</v>
      </c>
      <c r="AK11" s="44">
        <v>8</v>
      </c>
      <c r="AL11" s="45">
        <v>13.9</v>
      </c>
      <c r="AM11" s="46">
        <v>7.8</v>
      </c>
      <c r="AN11" s="47"/>
      <c r="AO11" s="44">
        <v>8</v>
      </c>
      <c r="AP11" s="45">
        <v>5.7</v>
      </c>
      <c r="AQ11" s="46">
        <v>1.1000000000000001</v>
      </c>
      <c r="AR11" s="46"/>
      <c r="AS11" s="53">
        <f t="shared" si="6"/>
        <v>10.85</v>
      </c>
      <c r="AT11" s="54">
        <f t="shared" si="7"/>
        <v>3.4000000000000004</v>
      </c>
      <c r="AU11" s="55">
        <v>8.8000000000000007</v>
      </c>
      <c r="AV11" s="55">
        <v>5.8</v>
      </c>
      <c r="AW11" s="55">
        <v>20</v>
      </c>
      <c r="AX11" s="55">
        <v>6.5</v>
      </c>
      <c r="AY11" s="55">
        <v>8.5</v>
      </c>
      <c r="AZ11" s="55">
        <v>1.4</v>
      </c>
      <c r="BB11" s="44">
        <v>8</v>
      </c>
      <c r="BC11" s="45">
        <v>6.1</v>
      </c>
      <c r="BD11" s="46">
        <v>11.4</v>
      </c>
      <c r="BE11" s="47"/>
      <c r="BF11" s="44">
        <v>8</v>
      </c>
      <c r="BG11" s="45">
        <v>1.4</v>
      </c>
      <c r="BH11" s="46">
        <v>2.2999999999999998</v>
      </c>
      <c r="BI11" s="46"/>
      <c r="BJ11" s="53">
        <f t="shared" si="8"/>
        <v>8.75</v>
      </c>
      <c r="BK11" s="54">
        <f t="shared" si="9"/>
        <v>1.8499999999999999</v>
      </c>
      <c r="BM11" s="51">
        <v>28.5</v>
      </c>
      <c r="BN11" s="44">
        <v>8</v>
      </c>
      <c r="BO11" s="45">
        <v>19.7</v>
      </c>
      <c r="BP11" s="46">
        <v>12.7</v>
      </c>
      <c r="BQ11" s="47"/>
      <c r="BR11" s="44">
        <v>8</v>
      </c>
      <c r="BS11" s="45">
        <v>8.9</v>
      </c>
      <c r="BT11" s="46">
        <v>10.1</v>
      </c>
      <c r="BU11" s="46"/>
      <c r="BV11" s="53">
        <f t="shared" si="10"/>
        <v>16.2</v>
      </c>
      <c r="BW11" s="54">
        <f t="shared" si="11"/>
        <v>9.5</v>
      </c>
      <c r="BY11" s="44">
        <v>8</v>
      </c>
      <c r="BZ11" s="45">
        <v>6.3</v>
      </c>
      <c r="CA11" s="46">
        <v>6.1</v>
      </c>
      <c r="CB11" s="47"/>
      <c r="CC11" s="44">
        <v>8</v>
      </c>
      <c r="CD11" s="45">
        <v>12.4</v>
      </c>
      <c r="CE11" s="46">
        <v>5.8</v>
      </c>
      <c r="CF11" s="46"/>
      <c r="CG11" s="53">
        <f t="shared" si="12"/>
        <v>6.1999999999999993</v>
      </c>
      <c r="CH11" s="54">
        <f t="shared" si="13"/>
        <v>9.1</v>
      </c>
    </row>
    <row r="12" spans="1:86">
      <c r="B12" s="43">
        <v>56</v>
      </c>
      <c r="C12" s="44">
        <v>9</v>
      </c>
      <c r="D12" s="45">
        <v>13.4</v>
      </c>
      <c r="E12" s="46">
        <v>12.9</v>
      </c>
      <c r="F12" s="47"/>
      <c r="G12" s="44">
        <v>9</v>
      </c>
      <c r="H12" s="45">
        <v>7</v>
      </c>
      <c r="I12" s="46">
        <v>12.1</v>
      </c>
      <c r="J12" s="46"/>
      <c r="K12" s="53">
        <f t="shared" si="0"/>
        <v>13.15</v>
      </c>
      <c r="L12" s="54">
        <f t="shared" si="1"/>
        <v>9.5500000000000007</v>
      </c>
      <c r="N12" s="44">
        <v>9</v>
      </c>
      <c r="O12" s="50">
        <v>6.8</v>
      </c>
      <c r="P12" s="46">
        <v>18.399999999999999</v>
      </c>
      <c r="Q12" s="47"/>
      <c r="R12" s="44">
        <v>9</v>
      </c>
      <c r="S12" s="45">
        <v>5.9</v>
      </c>
      <c r="T12" s="46">
        <v>4.9000000000000004</v>
      </c>
      <c r="U12" s="46"/>
      <c r="V12" s="53">
        <f t="shared" si="2"/>
        <v>12.6</v>
      </c>
      <c r="W12" s="54">
        <f t="shared" si="3"/>
        <v>5.4</v>
      </c>
      <c r="Y12" s="44">
        <v>9</v>
      </c>
      <c r="Z12" s="45">
        <v>12.8</v>
      </c>
      <c r="AA12" s="46">
        <v>4.2</v>
      </c>
      <c r="AB12" s="47"/>
      <c r="AC12" s="44">
        <v>9</v>
      </c>
      <c r="AD12" s="45">
        <v>4.0999999999999996</v>
      </c>
      <c r="AE12" s="46">
        <v>2.2999999999999998</v>
      </c>
      <c r="AF12" s="46"/>
      <c r="AG12" s="53">
        <f t="shared" si="4"/>
        <v>8.5</v>
      </c>
      <c r="AH12" s="54">
        <f t="shared" si="5"/>
        <v>3.1999999999999997</v>
      </c>
      <c r="AJ12" s="51">
        <v>30.8</v>
      </c>
      <c r="AK12" s="44">
        <v>9</v>
      </c>
      <c r="AL12" s="45">
        <v>8.5</v>
      </c>
      <c r="AM12" s="46">
        <v>8.4</v>
      </c>
      <c r="AN12" s="47"/>
      <c r="AO12" s="44">
        <v>9</v>
      </c>
      <c r="AP12" s="45">
        <v>1.1000000000000001</v>
      </c>
      <c r="AQ12" s="46">
        <v>2.2999999999999998</v>
      </c>
      <c r="AR12" s="46"/>
      <c r="AS12" s="53">
        <f t="shared" si="6"/>
        <v>8.4499999999999993</v>
      </c>
      <c r="AT12" s="54">
        <f t="shared" si="7"/>
        <v>1.7</v>
      </c>
      <c r="AU12" s="55">
        <v>1.4</v>
      </c>
      <c r="AV12" s="55">
        <v>2.5</v>
      </c>
      <c r="AW12" s="55">
        <v>14.6</v>
      </c>
      <c r="AX12" s="55">
        <v>2.5</v>
      </c>
      <c r="AY12" s="55">
        <v>16.8</v>
      </c>
      <c r="AZ12" s="55">
        <v>12.5</v>
      </c>
      <c r="BB12" s="44">
        <v>9</v>
      </c>
      <c r="BC12" s="45">
        <v>6.7</v>
      </c>
      <c r="BD12" s="46">
        <v>10.9</v>
      </c>
      <c r="BE12" s="47"/>
      <c r="BF12" s="44">
        <v>9</v>
      </c>
      <c r="BG12" s="45">
        <v>3.9</v>
      </c>
      <c r="BH12" s="46">
        <v>10.3</v>
      </c>
      <c r="BI12" s="46">
        <v>3.5</v>
      </c>
      <c r="BJ12" s="53">
        <f t="shared" si="8"/>
        <v>8.8000000000000007</v>
      </c>
      <c r="BK12" s="54">
        <f t="shared" si="9"/>
        <v>5.9000000000000012</v>
      </c>
      <c r="BM12" s="51">
        <v>31.5</v>
      </c>
      <c r="BN12" s="44">
        <v>9</v>
      </c>
      <c r="BO12" s="45">
        <v>10.5</v>
      </c>
      <c r="BP12" s="46">
        <v>6.9</v>
      </c>
      <c r="BQ12" s="47"/>
      <c r="BR12" s="44">
        <v>9</v>
      </c>
      <c r="BS12" s="45">
        <v>4.3</v>
      </c>
      <c r="BT12" s="46">
        <v>7.9</v>
      </c>
      <c r="BU12" s="46"/>
      <c r="BV12" s="53">
        <f t="shared" si="10"/>
        <v>8.6999999999999993</v>
      </c>
      <c r="BW12" s="54">
        <f t="shared" si="11"/>
        <v>6.1</v>
      </c>
      <c r="BY12" s="44">
        <v>9</v>
      </c>
      <c r="BZ12" s="45">
        <v>9.9</v>
      </c>
      <c r="CA12" s="46">
        <v>13.1</v>
      </c>
      <c r="CB12" s="47"/>
      <c r="CC12" s="44">
        <v>9</v>
      </c>
      <c r="CD12" s="45">
        <v>3.7</v>
      </c>
      <c r="CE12" s="46">
        <v>5.9</v>
      </c>
      <c r="CF12" s="46"/>
      <c r="CG12" s="53">
        <f t="shared" si="12"/>
        <v>11.5</v>
      </c>
      <c r="CH12" s="54">
        <f t="shared" si="13"/>
        <v>4.8000000000000007</v>
      </c>
    </row>
    <row r="13" spans="1:86">
      <c r="A13" s="26"/>
      <c r="B13" s="43">
        <v>57</v>
      </c>
      <c r="C13" s="44">
        <v>10</v>
      </c>
      <c r="D13" s="45">
        <v>12.4</v>
      </c>
      <c r="E13" s="46">
        <v>12.9</v>
      </c>
      <c r="F13" s="47"/>
      <c r="G13" s="44">
        <v>10</v>
      </c>
      <c r="H13" s="45">
        <v>8.9</v>
      </c>
      <c r="I13" s="46">
        <v>6.9</v>
      </c>
      <c r="J13" s="46"/>
      <c r="K13" s="53">
        <f t="shared" si="0"/>
        <v>12.65</v>
      </c>
      <c r="L13" s="54">
        <f t="shared" si="1"/>
        <v>7.9</v>
      </c>
      <c r="N13" s="44">
        <v>10</v>
      </c>
      <c r="O13" s="50">
        <v>9.9</v>
      </c>
      <c r="P13" s="46">
        <v>5.3</v>
      </c>
      <c r="Q13" s="47"/>
      <c r="R13" s="44">
        <v>10</v>
      </c>
      <c r="S13" s="45">
        <v>0.5</v>
      </c>
      <c r="T13" s="46">
        <v>3.9</v>
      </c>
      <c r="U13" s="46"/>
      <c r="V13" s="53">
        <f t="shared" si="2"/>
        <v>7.6</v>
      </c>
      <c r="W13" s="54">
        <f t="shared" si="3"/>
        <v>2.2000000000000002</v>
      </c>
      <c r="Y13" s="44">
        <v>10</v>
      </c>
      <c r="Z13" s="45">
        <v>13.6</v>
      </c>
      <c r="AA13" s="46">
        <v>16.2</v>
      </c>
      <c r="AB13" s="47"/>
      <c r="AC13" s="44">
        <v>10</v>
      </c>
      <c r="AD13" s="45">
        <v>2.2000000000000002</v>
      </c>
      <c r="AE13" s="46">
        <v>1.1000000000000001</v>
      </c>
      <c r="AF13" s="46"/>
      <c r="AG13" s="53">
        <f t="shared" si="4"/>
        <v>14.899999999999999</v>
      </c>
      <c r="AH13" s="54">
        <f t="shared" si="5"/>
        <v>1.6500000000000001</v>
      </c>
      <c r="AJ13" s="51">
        <v>32.200000000000003</v>
      </c>
      <c r="AK13" s="44">
        <v>10</v>
      </c>
      <c r="AL13" s="45">
        <v>14.6</v>
      </c>
      <c r="AM13" s="46">
        <v>12.9</v>
      </c>
      <c r="AN13" s="47"/>
      <c r="AO13" s="44">
        <v>10</v>
      </c>
      <c r="AP13" s="45">
        <v>2.4</v>
      </c>
      <c r="AQ13" s="46">
        <v>1.5</v>
      </c>
      <c r="AR13" s="46"/>
      <c r="AS13" s="53">
        <f t="shared" si="6"/>
        <v>13.75</v>
      </c>
      <c r="AT13" s="54">
        <f t="shared" si="7"/>
        <v>1.95</v>
      </c>
      <c r="AU13" s="55">
        <v>4.9000000000000004</v>
      </c>
      <c r="AV13" s="55">
        <v>3.9</v>
      </c>
      <c r="AW13" s="55">
        <v>11.3</v>
      </c>
      <c r="AX13" s="55">
        <v>2.2999999999999998</v>
      </c>
      <c r="AY13" s="55">
        <v>2.7</v>
      </c>
      <c r="AZ13" s="55">
        <v>2.5</v>
      </c>
      <c r="BB13" s="44">
        <v>10</v>
      </c>
      <c r="BC13" s="45">
        <v>13.3</v>
      </c>
      <c r="BD13" s="46">
        <v>9.8000000000000007</v>
      </c>
      <c r="BE13" s="47"/>
      <c r="BF13" s="44">
        <v>10</v>
      </c>
      <c r="BG13" s="45">
        <v>0.8</v>
      </c>
      <c r="BH13" s="46">
        <v>3.7</v>
      </c>
      <c r="BI13" s="46"/>
      <c r="BJ13" s="53">
        <f t="shared" si="8"/>
        <v>11.55</v>
      </c>
      <c r="BK13" s="54">
        <f t="shared" si="9"/>
        <v>2.25</v>
      </c>
      <c r="BM13" s="51">
        <v>32.299999999999997</v>
      </c>
      <c r="BN13" s="44">
        <v>10</v>
      </c>
      <c r="BO13" s="45">
        <v>16.399999999999999</v>
      </c>
      <c r="BP13" s="46">
        <v>14.5</v>
      </c>
      <c r="BQ13" s="47"/>
      <c r="BR13" s="44">
        <v>10</v>
      </c>
      <c r="BS13" s="45">
        <v>6.3</v>
      </c>
      <c r="BT13" s="46">
        <v>6.9</v>
      </c>
      <c r="BU13" s="46"/>
      <c r="BV13" s="53">
        <f t="shared" si="10"/>
        <v>15.45</v>
      </c>
      <c r="BW13" s="54">
        <f t="shared" si="11"/>
        <v>6.6</v>
      </c>
      <c r="BY13" s="44">
        <v>10</v>
      </c>
      <c r="BZ13" s="45">
        <v>11.2</v>
      </c>
      <c r="CA13" s="46">
        <v>17.399999999999999</v>
      </c>
      <c r="CB13" s="47"/>
      <c r="CC13" s="44">
        <v>10</v>
      </c>
      <c r="CD13" s="45">
        <v>3.9</v>
      </c>
      <c r="CE13" s="46">
        <v>3.1</v>
      </c>
      <c r="CF13" s="46"/>
      <c r="CG13" s="53">
        <f t="shared" si="12"/>
        <v>14.299999999999999</v>
      </c>
      <c r="CH13" s="54">
        <f t="shared" si="13"/>
        <v>3.5</v>
      </c>
    </row>
    <row r="14" spans="1:86">
      <c r="B14" s="43">
        <v>50</v>
      </c>
      <c r="C14" s="44">
        <v>11</v>
      </c>
      <c r="D14" s="45">
        <v>12.5</v>
      </c>
      <c r="E14" s="46">
        <v>8.6999999999999993</v>
      </c>
      <c r="F14" s="47"/>
      <c r="G14" s="44">
        <v>11</v>
      </c>
      <c r="H14" s="45">
        <v>9.6999999999999993</v>
      </c>
      <c r="I14" s="46">
        <v>6.9</v>
      </c>
      <c r="J14" s="46"/>
      <c r="K14" s="53">
        <f t="shared" si="0"/>
        <v>10.6</v>
      </c>
      <c r="L14" s="54">
        <f t="shared" si="1"/>
        <v>8.3000000000000007</v>
      </c>
      <c r="N14" s="44">
        <v>11</v>
      </c>
      <c r="O14" s="50">
        <v>14.9</v>
      </c>
      <c r="P14" s="46">
        <v>12.9</v>
      </c>
      <c r="Q14" s="47"/>
      <c r="R14" s="44">
        <v>11</v>
      </c>
      <c r="S14" s="45">
        <v>1.1000000000000001</v>
      </c>
      <c r="T14" s="46">
        <v>0.9</v>
      </c>
      <c r="U14" s="46"/>
      <c r="V14" s="53">
        <f t="shared" si="2"/>
        <v>13.9</v>
      </c>
      <c r="W14" s="54">
        <f t="shared" si="3"/>
        <v>1</v>
      </c>
      <c r="Y14" s="44">
        <v>11</v>
      </c>
      <c r="Z14" s="45">
        <v>9.8000000000000007</v>
      </c>
      <c r="AA14" s="46">
        <v>10.1</v>
      </c>
      <c r="AB14" s="47"/>
      <c r="AC14" s="44">
        <v>11</v>
      </c>
      <c r="AD14" s="45">
        <v>2.9</v>
      </c>
      <c r="AE14" s="46">
        <v>4.7</v>
      </c>
      <c r="AF14" s="46"/>
      <c r="AG14" s="53">
        <f t="shared" si="4"/>
        <v>9.9499999999999993</v>
      </c>
      <c r="AH14" s="54">
        <f t="shared" si="5"/>
        <v>3.8</v>
      </c>
      <c r="AJ14" s="51">
        <v>30.4</v>
      </c>
      <c r="AK14" s="44">
        <v>11</v>
      </c>
      <c r="AL14" s="45">
        <v>5.5</v>
      </c>
      <c r="AM14" s="46">
        <v>5.9</v>
      </c>
      <c r="AN14" s="47"/>
      <c r="AO14" s="44">
        <v>11</v>
      </c>
      <c r="AP14" s="45">
        <v>1.8</v>
      </c>
      <c r="AQ14" s="46">
        <v>5.6</v>
      </c>
      <c r="AR14" s="46"/>
      <c r="AS14" s="53">
        <f t="shared" si="6"/>
        <v>5.7</v>
      </c>
      <c r="AT14" s="54">
        <f t="shared" si="7"/>
        <v>3.6999999999999997</v>
      </c>
      <c r="AU14" s="55">
        <v>3.3</v>
      </c>
      <c r="AV14" s="55">
        <v>9.1</v>
      </c>
      <c r="AW14" s="55">
        <v>1.5</v>
      </c>
      <c r="AX14" s="55">
        <v>1.6</v>
      </c>
      <c r="AY14" s="55">
        <v>1.9</v>
      </c>
      <c r="AZ14" s="55">
        <v>3.2</v>
      </c>
      <c r="BB14" s="44">
        <v>11</v>
      </c>
      <c r="BC14" s="45">
        <v>6.4</v>
      </c>
      <c r="BD14" s="46">
        <v>5.9</v>
      </c>
      <c r="BE14" s="47"/>
      <c r="BF14" s="44">
        <v>11</v>
      </c>
      <c r="BG14" s="45">
        <v>1.9</v>
      </c>
      <c r="BH14" s="46">
        <v>1.2</v>
      </c>
      <c r="BI14" s="46"/>
      <c r="BJ14" s="53">
        <f t="shared" si="8"/>
        <v>6.15</v>
      </c>
      <c r="BK14" s="54">
        <f t="shared" si="9"/>
        <v>1.5499999999999998</v>
      </c>
      <c r="BM14" s="51">
        <v>31.6</v>
      </c>
      <c r="BN14" s="44">
        <v>11</v>
      </c>
      <c r="BO14" s="45">
        <v>9.6999999999999993</v>
      </c>
      <c r="BP14" s="46">
        <v>11.9</v>
      </c>
      <c r="BQ14" s="47"/>
      <c r="BR14" s="44">
        <v>11</v>
      </c>
      <c r="BS14" s="45">
        <v>6.8</v>
      </c>
      <c r="BT14" s="46">
        <v>3.5</v>
      </c>
      <c r="BU14" s="46"/>
      <c r="BV14" s="53">
        <f t="shared" si="10"/>
        <v>10.8</v>
      </c>
      <c r="BW14" s="54">
        <f t="shared" si="11"/>
        <v>5.15</v>
      </c>
      <c r="BY14" s="44">
        <v>11</v>
      </c>
      <c r="BZ14" s="45">
        <v>12.9</v>
      </c>
      <c r="CA14" s="46">
        <v>6.9</v>
      </c>
      <c r="CB14" s="47"/>
      <c r="CC14" s="44">
        <v>11</v>
      </c>
      <c r="CD14" s="45">
        <v>3.1</v>
      </c>
      <c r="CE14" s="46">
        <v>14.8</v>
      </c>
      <c r="CF14" s="46"/>
      <c r="CG14" s="53">
        <f t="shared" si="12"/>
        <v>9.9</v>
      </c>
      <c r="CH14" s="54">
        <f t="shared" si="13"/>
        <v>8.9500000000000011</v>
      </c>
    </row>
    <row r="15" spans="1:86" ht="14.25">
      <c r="A15" s="26" t="s">
        <v>195</v>
      </c>
      <c r="B15" s="43">
        <v>51</v>
      </c>
      <c r="C15" s="44">
        <v>12</v>
      </c>
      <c r="D15" s="45">
        <v>13.2</v>
      </c>
      <c r="E15" s="46">
        <v>7.7</v>
      </c>
      <c r="F15" s="47"/>
      <c r="G15" s="44">
        <v>12</v>
      </c>
      <c r="H15" s="45">
        <v>19.600000000000001</v>
      </c>
      <c r="I15" s="46">
        <v>10.4</v>
      </c>
      <c r="J15" s="46"/>
      <c r="K15" s="53">
        <f t="shared" si="0"/>
        <v>10.45</v>
      </c>
      <c r="L15" s="54">
        <f t="shared" si="1"/>
        <v>15</v>
      </c>
      <c r="N15" s="44">
        <v>12</v>
      </c>
      <c r="O15" s="50">
        <v>13.4</v>
      </c>
      <c r="P15" s="46">
        <v>6.3</v>
      </c>
      <c r="Q15" s="47"/>
      <c r="R15" s="44">
        <v>12</v>
      </c>
      <c r="S15" s="45">
        <v>8.3000000000000007</v>
      </c>
      <c r="T15" s="46">
        <v>2.5</v>
      </c>
      <c r="U15" s="46">
        <v>1.2</v>
      </c>
      <c r="V15" s="53">
        <f t="shared" si="2"/>
        <v>9.85</v>
      </c>
      <c r="W15" s="54">
        <f t="shared" si="3"/>
        <v>4</v>
      </c>
      <c r="Y15" s="44">
        <v>12</v>
      </c>
      <c r="Z15" s="45">
        <v>4.4000000000000004</v>
      </c>
      <c r="AA15" s="46">
        <v>6.3</v>
      </c>
      <c r="AB15" s="47"/>
      <c r="AC15" s="44">
        <v>12</v>
      </c>
      <c r="AD15" s="45">
        <v>1.9</v>
      </c>
      <c r="AE15" s="46">
        <v>1.8</v>
      </c>
      <c r="AF15" s="46"/>
      <c r="AG15" s="53">
        <f t="shared" si="4"/>
        <v>5.35</v>
      </c>
      <c r="AH15" s="54">
        <f t="shared" si="5"/>
        <v>1.85</v>
      </c>
      <c r="AJ15" s="51">
        <v>28.6</v>
      </c>
      <c r="AK15" s="44">
        <v>12</v>
      </c>
      <c r="AL15" s="45">
        <v>5.6</v>
      </c>
      <c r="AM15" s="46">
        <v>7.8</v>
      </c>
      <c r="AN15" s="47"/>
      <c r="AO15" s="44">
        <v>12</v>
      </c>
      <c r="AP15" s="45">
        <v>3.3</v>
      </c>
      <c r="AQ15" s="46">
        <v>3.1</v>
      </c>
      <c r="AR15" s="46"/>
      <c r="AS15" s="53">
        <f t="shared" si="6"/>
        <v>6.6999999999999993</v>
      </c>
      <c r="AT15" s="54">
        <f t="shared" si="7"/>
        <v>3.2</v>
      </c>
      <c r="AU15" s="55">
        <v>1.2</v>
      </c>
      <c r="AV15" s="55">
        <v>3.9</v>
      </c>
      <c r="AW15" s="55">
        <v>2.2000000000000002</v>
      </c>
      <c r="AX15" s="55">
        <v>1.9</v>
      </c>
      <c r="AY15" s="55">
        <v>4.5999999999999996</v>
      </c>
      <c r="AZ15" s="55">
        <v>5.3</v>
      </c>
      <c r="BB15" s="44">
        <v>12</v>
      </c>
      <c r="BC15" s="45">
        <v>7.5</v>
      </c>
      <c r="BD15" s="46">
        <v>11.3</v>
      </c>
      <c r="BE15" s="47"/>
      <c r="BF15" s="44">
        <v>12</v>
      </c>
      <c r="BG15" s="45">
        <v>4.0999999999999996</v>
      </c>
      <c r="BH15" s="46">
        <v>7.9</v>
      </c>
      <c r="BI15" s="46"/>
      <c r="BJ15" s="53">
        <f t="shared" si="8"/>
        <v>9.4</v>
      </c>
      <c r="BK15" s="54">
        <f t="shared" si="9"/>
        <v>6</v>
      </c>
      <c r="BM15" s="51">
        <v>28.9</v>
      </c>
      <c r="BN15" s="44">
        <v>12</v>
      </c>
      <c r="BO15" s="45">
        <v>7.4</v>
      </c>
      <c r="BP15" s="46">
        <v>8.9</v>
      </c>
      <c r="BQ15" s="47"/>
      <c r="BR15" s="44">
        <v>12</v>
      </c>
      <c r="BS15" s="45">
        <v>13.9</v>
      </c>
      <c r="BT15" s="46">
        <v>6.4</v>
      </c>
      <c r="BU15" s="46"/>
      <c r="BV15" s="53">
        <f t="shared" si="10"/>
        <v>8.15</v>
      </c>
      <c r="BW15" s="54">
        <f t="shared" si="11"/>
        <v>10.15</v>
      </c>
      <c r="BY15" s="44">
        <v>12</v>
      </c>
      <c r="BZ15" s="45">
        <v>9.1</v>
      </c>
      <c r="CA15" s="46">
        <v>6.4</v>
      </c>
      <c r="CB15" s="47"/>
      <c r="CC15" s="44">
        <v>12</v>
      </c>
      <c r="CD15" s="45">
        <v>4.0999999999999996</v>
      </c>
      <c r="CE15" s="46">
        <v>10.4</v>
      </c>
      <c r="CF15" s="46"/>
      <c r="CG15" s="53">
        <f t="shared" si="12"/>
        <v>7.75</v>
      </c>
      <c r="CH15" s="54">
        <f t="shared" si="13"/>
        <v>7.25</v>
      </c>
    </row>
    <row r="16" spans="1:86">
      <c r="A16" s="26"/>
      <c r="B16" s="43">
        <v>52</v>
      </c>
      <c r="C16" s="44">
        <v>13</v>
      </c>
      <c r="D16" s="45">
        <v>7.5</v>
      </c>
      <c r="E16" s="46">
        <v>11.6</v>
      </c>
      <c r="F16" s="47"/>
      <c r="G16" s="44">
        <v>13</v>
      </c>
      <c r="H16" s="45">
        <v>18.5</v>
      </c>
      <c r="I16" s="46">
        <v>14.9</v>
      </c>
      <c r="J16" s="46"/>
      <c r="K16" s="53">
        <f t="shared" si="0"/>
        <v>9.5500000000000007</v>
      </c>
      <c r="L16" s="54">
        <f t="shared" si="1"/>
        <v>16.7</v>
      </c>
      <c r="N16" s="44">
        <v>13</v>
      </c>
      <c r="O16" s="50">
        <v>7.6</v>
      </c>
      <c r="P16" s="46">
        <v>6.2</v>
      </c>
      <c r="Q16" s="47"/>
      <c r="R16" s="44">
        <v>13</v>
      </c>
      <c r="S16" s="45">
        <v>0.8</v>
      </c>
      <c r="T16" s="46">
        <v>0.9</v>
      </c>
      <c r="U16" s="46"/>
      <c r="V16" s="53">
        <f t="shared" si="2"/>
        <v>6.9</v>
      </c>
      <c r="W16" s="54">
        <f t="shared" si="3"/>
        <v>0.85000000000000009</v>
      </c>
      <c r="Y16" s="44">
        <v>13</v>
      </c>
      <c r="Z16" s="45">
        <v>5.2</v>
      </c>
      <c r="AA16" s="46">
        <v>13.2</v>
      </c>
      <c r="AB16" s="47"/>
      <c r="AC16" s="44">
        <v>13</v>
      </c>
      <c r="AD16" s="45">
        <v>1.6</v>
      </c>
      <c r="AE16" s="46">
        <v>0.6</v>
      </c>
      <c r="AF16" s="46"/>
      <c r="AG16" s="53">
        <f t="shared" si="4"/>
        <v>9.1999999999999993</v>
      </c>
      <c r="AH16" s="54">
        <f t="shared" si="5"/>
        <v>1.1000000000000001</v>
      </c>
      <c r="AJ16" s="51">
        <v>32</v>
      </c>
      <c r="AK16" s="44">
        <v>13</v>
      </c>
      <c r="AL16" s="45">
        <v>6.2</v>
      </c>
      <c r="AM16" s="46">
        <v>15.9</v>
      </c>
      <c r="AN16" s="47"/>
      <c r="AO16" s="44">
        <v>13</v>
      </c>
      <c r="AP16" s="45">
        <v>5.4</v>
      </c>
      <c r="AQ16" s="46">
        <v>1.7</v>
      </c>
      <c r="AR16" s="46"/>
      <c r="AS16" s="53">
        <f t="shared" si="6"/>
        <v>11.05</v>
      </c>
      <c r="AT16" s="54">
        <f t="shared" si="7"/>
        <v>3.5500000000000003</v>
      </c>
      <c r="AU16" s="55">
        <v>1.3</v>
      </c>
      <c r="AV16" s="55">
        <v>1.8</v>
      </c>
      <c r="AW16" s="55">
        <v>2.7</v>
      </c>
      <c r="AX16" s="55">
        <v>5.4</v>
      </c>
      <c r="AY16" s="55">
        <v>12.9</v>
      </c>
      <c r="AZ16" s="55">
        <v>6.9</v>
      </c>
      <c r="BB16" s="44">
        <v>13</v>
      </c>
      <c r="BC16" s="45">
        <v>8.8000000000000007</v>
      </c>
      <c r="BD16" s="46">
        <v>8.4</v>
      </c>
      <c r="BE16" s="47"/>
      <c r="BF16" s="44">
        <v>13</v>
      </c>
      <c r="BG16" s="45">
        <v>2.9</v>
      </c>
      <c r="BH16" s="46">
        <v>4.9000000000000004</v>
      </c>
      <c r="BI16" s="46"/>
      <c r="BJ16" s="53">
        <f t="shared" si="8"/>
        <v>8.6000000000000014</v>
      </c>
      <c r="BK16" s="54">
        <f t="shared" si="9"/>
        <v>3.9000000000000004</v>
      </c>
      <c r="BM16" s="51">
        <v>33.6</v>
      </c>
      <c r="BN16" s="44">
        <v>13</v>
      </c>
      <c r="BO16" s="45">
        <v>8.1999999999999993</v>
      </c>
      <c r="BP16" s="46">
        <v>13.9</v>
      </c>
      <c r="BQ16" s="47"/>
      <c r="BR16" s="44">
        <v>13</v>
      </c>
      <c r="BS16" s="45">
        <v>2.8</v>
      </c>
      <c r="BT16" s="46">
        <v>7.9</v>
      </c>
      <c r="BU16" s="46"/>
      <c r="BV16" s="53">
        <f t="shared" si="10"/>
        <v>11.05</v>
      </c>
      <c r="BW16" s="54">
        <f t="shared" si="11"/>
        <v>5.35</v>
      </c>
      <c r="BY16" s="44">
        <v>13</v>
      </c>
      <c r="BZ16" s="45">
        <v>7.2</v>
      </c>
      <c r="CA16" s="46">
        <v>8.1</v>
      </c>
      <c r="CB16" s="47"/>
      <c r="CC16" s="44">
        <v>13</v>
      </c>
      <c r="CD16" s="45">
        <v>2.4</v>
      </c>
      <c r="CE16" s="46">
        <v>1.3</v>
      </c>
      <c r="CF16" s="46"/>
      <c r="CG16" s="53">
        <f t="shared" si="12"/>
        <v>7.65</v>
      </c>
      <c r="CH16" s="54">
        <f t="shared" si="13"/>
        <v>1.85</v>
      </c>
    </row>
    <row r="17" spans="1:86" ht="14.25">
      <c r="A17" s="26" t="s">
        <v>195</v>
      </c>
      <c r="B17" s="43">
        <v>42</v>
      </c>
      <c r="C17" s="44">
        <v>14</v>
      </c>
      <c r="D17" s="45">
        <v>13.6</v>
      </c>
      <c r="E17" s="46">
        <v>16.100000000000001</v>
      </c>
      <c r="F17" s="47"/>
      <c r="G17" s="44">
        <v>14</v>
      </c>
      <c r="H17" s="45">
        <v>20</v>
      </c>
      <c r="I17" s="46">
        <v>11.7</v>
      </c>
      <c r="J17" s="46"/>
      <c r="K17" s="53">
        <f t="shared" si="0"/>
        <v>14.850000000000001</v>
      </c>
      <c r="L17" s="54">
        <f t="shared" si="1"/>
        <v>15.85</v>
      </c>
      <c r="N17" s="44">
        <v>14</v>
      </c>
      <c r="O17" s="50">
        <v>8.1</v>
      </c>
      <c r="P17" s="46">
        <v>15.7</v>
      </c>
      <c r="Q17" s="47"/>
      <c r="R17" s="44">
        <v>14</v>
      </c>
      <c r="S17" s="45">
        <v>1.6</v>
      </c>
      <c r="T17" s="46">
        <v>1.9</v>
      </c>
      <c r="U17" s="46"/>
      <c r="V17" s="53">
        <f t="shared" si="2"/>
        <v>11.899999999999999</v>
      </c>
      <c r="W17" s="54">
        <f t="shared" si="3"/>
        <v>1.75</v>
      </c>
      <c r="Y17" s="44">
        <v>14</v>
      </c>
      <c r="Z17" s="45">
        <v>5.5</v>
      </c>
      <c r="AA17" s="46">
        <v>11.4</v>
      </c>
      <c r="AB17" s="47"/>
      <c r="AC17" s="44">
        <v>14</v>
      </c>
      <c r="AD17" s="45">
        <v>3.3</v>
      </c>
      <c r="AE17" s="46">
        <v>5.3</v>
      </c>
      <c r="AF17" s="46"/>
      <c r="AG17" s="53">
        <f t="shared" si="4"/>
        <v>8.4499999999999993</v>
      </c>
      <c r="AH17" s="54">
        <f t="shared" si="5"/>
        <v>4.3</v>
      </c>
      <c r="AJ17" s="51">
        <v>24.5</v>
      </c>
      <c r="AK17" s="44">
        <v>14</v>
      </c>
      <c r="AL17" s="45">
        <v>11.9</v>
      </c>
      <c r="AM17" s="46">
        <v>10.6</v>
      </c>
      <c r="AN17" s="47"/>
      <c r="AO17" s="44">
        <v>14</v>
      </c>
      <c r="AP17" s="45">
        <v>1.9</v>
      </c>
      <c r="AQ17" s="46">
        <v>2.6</v>
      </c>
      <c r="AR17" s="46"/>
      <c r="AS17" s="53">
        <f t="shared" si="6"/>
        <v>11.25</v>
      </c>
      <c r="AT17" s="54">
        <f t="shared" si="7"/>
        <v>2.25</v>
      </c>
      <c r="AU17" s="55">
        <v>1.9</v>
      </c>
      <c r="AV17" s="55">
        <v>1.1000000000000001</v>
      </c>
      <c r="AW17" s="55">
        <v>2.1</v>
      </c>
      <c r="AX17" s="55">
        <v>5.4</v>
      </c>
      <c r="AY17" s="55">
        <v>1.5</v>
      </c>
      <c r="AZ17" s="55">
        <v>2.9</v>
      </c>
      <c r="BB17" s="44">
        <v>14</v>
      </c>
      <c r="BC17" s="45">
        <v>13.4</v>
      </c>
      <c r="BD17" s="46">
        <v>5.8</v>
      </c>
      <c r="BE17" s="47"/>
      <c r="BF17" s="44">
        <v>14</v>
      </c>
      <c r="BG17" s="45">
        <v>9.9</v>
      </c>
      <c r="BH17" s="46">
        <v>3.2</v>
      </c>
      <c r="BI17" s="46"/>
      <c r="BJ17" s="53">
        <f t="shared" si="8"/>
        <v>9.6</v>
      </c>
      <c r="BK17" s="54">
        <f t="shared" si="9"/>
        <v>6.5500000000000007</v>
      </c>
      <c r="BM17" s="51">
        <v>25</v>
      </c>
      <c r="BN17" s="44">
        <v>14</v>
      </c>
      <c r="BO17" s="45">
        <v>14.2</v>
      </c>
      <c r="BP17" s="46">
        <v>14.1</v>
      </c>
      <c r="BQ17" s="47"/>
      <c r="BR17" s="44">
        <v>14</v>
      </c>
      <c r="BS17" s="45">
        <v>10.4</v>
      </c>
      <c r="BT17" s="46">
        <v>11.3</v>
      </c>
      <c r="BU17" s="46"/>
      <c r="BV17" s="53">
        <f t="shared" si="10"/>
        <v>14.149999999999999</v>
      </c>
      <c r="BW17" s="54">
        <f t="shared" si="11"/>
        <v>10.850000000000001</v>
      </c>
      <c r="BY17" s="44">
        <v>14</v>
      </c>
      <c r="BZ17" s="45">
        <v>6.9</v>
      </c>
      <c r="CA17" s="46">
        <v>6.9</v>
      </c>
      <c r="CB17" s="47"/>
      <c r="CC17" s="44">
        <v>14</v>
      </c>
      <c r="CD17" s="45">
        <v>5.6</v>
      </c>
      <c r="CE17" s="46">
        <v>12.2</v>
      </c>
      <c r="CF17" s="46"/>
      <c r="CG17" s="53">
        <f t="shared" si="12"/>
        <v>6.9</v>
      </c>
      <c r="CH17" s="54">
        <f t="shared" si="13"/>
        <v>8.8999999999999986</v>
      </c>
    </row>
    <row r="18" spans="1:86">
      <c r="A18" s="26"/>
      <c r="B18" s="43">
        <v>43</v>
      </c>
      <c r="C18" s="44">
        <v>15</v>
      </c>
      <c r="D18" s="45">
        <v>14.6</v>
      </c>
      <c r="E18" s="46">
        <v>9</v>
      </c>
      <c r="F18" s="47"/>
      <c r="G18" s="44">
        <v>15</v>
      </c>
      <c r="H18" s="45">
        <v>13.7</v>
      </c>
      <c r="I18" s="46">
        <v>7.5</v>
      </c>
      <c r="J18" s="46"/>
      <c r="K18" s="53">
        <f t="shared" si="0"/>
        <v>11.8</v>
      </c>
      <c r="L18" s="54">
        <f t="shared" si="1"/>
        <v>10.6</v>
      </c>
      <c r="N18" s="44">
        <v>15</v>
      </c>
      <c r="O18" s="50">
        <v>20</v>
      </c>
      <c r="P18" s="46">
        <v>15.5</v>
      </c>
      <c r="Q18" s="47"/>
      <c r="R18" s="44">
        <v>15</v>
      </c>
      <c r="S18" s="45">
        <v>7.2</v>
      </c>
      <c r="T18" s="46">
        <v>3.9</v>
      </c>
      <c r="U18" s="46">
        <v>3.1</v>
      </c>
      <c r="V18" s="53">
        <f t="shared" si="2"/>
        <v>17.75</v>
      </c>
      <c r="W18" s="54">
        <f t="shared" si="3"/>
        <v>4.7333333333333334</v>
      </c>
      <c r="Y18" s="44">
        <v>15</v>
      </c>
      <c r="Z18" s="45">
        <v>4.9000000000000004</v>
      </c>
      <c r="AA18" s="46">
        <v>12.9</v>
      </c>
      <c r="AB18" s="47"/>
      <c r="AC18" s="44">
        <v>15</v>
      </c>
      <c r="AD18" s="45">
        <v>0.9</v>
      </c>
      <c r="AE18" s="46">
        <v>2.5</v>
      </c>
      <c r="AF18" s="46"/>
      <c r="AG18" s="53">
        <f t="shared" si="4"/>
        <v>8.9</v>
      </c>
      <c r="AH18" s="54">
        <f t="shared" si="5"/>
        <v>1.7</v>
      </c>
      <c r="AJ18" s="51">
        <v>27.5</v>
      </c>
      <c r="AK18" s="44">
        <v>15</v>
      </c>
      <c r="AL18" s="45">
        <v>10.9</v>
      </c>
      <c r="AM18" s="46">
        <v>10.1</v>
      </c>
      <c r="AN18" s="47"/>
      <c r="AO18" s="44">
        <v>15</v>
      </c>
      <c r="AP18" s="45">
        <v>4.4000000000000004</v>
      </c>
      <c r="AQ18" s="46">
        <v>6.2</v>
      </c>
      <c r="AR18" s="46"/>
      <c r="AS18" s="53">
        <f t="shared" si="6"/>
        <v>10.5</v>
      </c>
      <c r="AT18" s="54">
        <f t="shared" si="7"/>
        <v>5.3000000000000007</v>
      </c>
      <c r="AU18" s="55">
        <v>7.8</v>
      </c>
      <c r="AV18" s="55">
        <v>1.5</v>
      </c>
      <c r="AW18" s="55">
        <v>1.2</v>
      </c>
      <c r="AX18" s="55">
        <v>9.8000000000000007</v>
      </c>
      <c r="AY18" s="55">
        <v>4.4000000000000004</v>
      </c>
      <c r="AZ18" s="55">
        <v>2.4</v>
      </c>
      <c r="BB18" s="44">
        <v>15</v>
      </c>
      <c r="BC18" s="45">
        <v>13.1</v>
      </c>
      <c r="BD18" s="46">
        <v>10.1</v>
      </c>
      <c r="BE18" s="47"/>
      <c r="BF18" s="44">
        <v>15</v>
      </c>
      <c r="BG18" s="45">
        <v>6.2</v>
      </c>
      <c r="BH18" s="46">
        <v>6.5</v>
      </c>
      <c r="BI18" s="46"/>
      <c r="BJ18" s="53">
        <f t="shared" si="8"/>
        <v>11.6</v>
      </c>
      <c r="BK18" s="54">
        <f t="shared" si="9"/>
        <v>6.35</v>
      </c>
      <c r="BM18" s="51">
        <v>28.7</v>
      </c>
      <c r="BN18" s="44">
        <v>15</v>
      </c>
      <c r="BO18" s="45">
        <v>16.600000000000001</v>
      </c>
      <c r="BP18" s="46">
        <v>13.1</v>
      </c>
      <c r="BQ18" s="47"/>
      <c r="BR18" s="44">
        <v>15</v>
      </c>
      <c r="BS18" s="45">
        <v>12.3</v>
      </c>
      <c r="BT18" s="46">
        <v>1.3</v>
      </c>
      <c r="BU18" s="46">
        <v>1.4</v>
      </c>
      <c r="BV18" s="53">
        <f t="shared" si="10"/>
        <v>14.850000000000001</v>
      </c>
      <c r="BW18" s="54">
        <f t="shared" si="11"/>
        <v>5.0000000000000009</v>
      </c>
      <c r="BY18" s="44">
        <v>15</v>
      </c>
      <c r="BZ18" s="45">
        <v>10.5</v>
      </c>
      <c r="CA18" s="46">
        <v>6.3</v>
      </c>
      <c r="CB18" s="47"/>
      <c r="CC18" s="44">
        <v>15</v>
      </c>
      <c r="CD18" s="45">
        <v>3.3</v>
      </c>
      <c r="CE18" s="46">
        <v>4.4000000000000004</v>
      </c>
      <c r="CF18" s="46"/>
      <c r="CG18" s="53">
        <f t="shared" si="12"/>
        <v>8.4</v>
      </c>
      <c r="CH18" s="54">
        <f t="shared" si="13"/>
        <v>3.85</v>
      </c>
    </row>
    <row r="19" spans="1:86" ht="14.25">
      <c r="A19" s="26" t="s">
        <v>195</v>
      </c>
      <c r="B19" s="43">
        <v>44</v>
      </c>
      <c r="C19" s="44">
        <v>16</v>
      </c>
      <c r="D19" s="45">
        <v>14.4</v>
      </c>
      <c r="E19" s="46">
        <v>9.9</v>
      </c>
      <c r="F19" s="47"/>
      <c r="G19" s="44">
        <v>16</v>
      </c>
      <c r="H19" s="45">
        <v>16.7</v>
      </c>
      <c r="I19" s="46">
        <v>9.4</v>
      </c>
      <c r="J19" s="46"/>
      <c r="K19" s="53">
        <f t="shared" si="0"/>
        <v>12.15</v>
      </c>
      <c r="L19" s="54">
        <f t="shared" si="1"/>
        <v>13.05</v>
      </c>
      <c r="N19" s="44">
        <v>16</v>
      </c>
      <c r="O19" s="50">
        <v>14.2</v>
      </c>
      <c r="P19" s="46">
        <v>6.3</v>
      </c>
      <c r="Q19" s="47"/>
      <c r="R19" s="44">
        <v>16</v>
      </c>
      <c r="S19" s="45">
        <v>0.2</v>
      </c>
      <c r="T19" s="46">
        <v>0.2</v>
      </c>
      <c r="U19" s="46"/>
      <c r="V19" s="53">
        <f t="shared" si="2"/>
        <v>10.25</v>
      </c>
      <c r="W19" s="54">
        <f t="shared" si="3"/>
        <v>0.2</v>
      </c>
      <c r="Y19" s="44">
        <v>16</v>
      </c>
      <c r="Z19" s="45">
        <v>8.1999999999999993</v>
      </c>
      <c r="AA19" s="46">
        <v>13.7</v>
      </c>
      <c r="AB19" s="47"/>
      <c r="AC19" s="44">
        <v>16</v>
      </c>
      <c r="AD19" s="45">
        <v>0.5</v>
      </c>
      <c r="AE19" s="46">
        <v>1.4</v>
      </c>
      <c r="AF19" s="46"/>
      <c r="AG19" s="53">
        <f t="shared" si="4"/>
        <v>10.95</v>
      </c>
      <c r="AH19" s="54">
        <f t="shared" si="5"/>
        <v>0.95</v>
      </c>
      <c r="AJ19" s="51">
        <v>28.8</v>
      </c>
      <c r="AK19" s="44">
        <v>16</v>
      </c>
      <c r="AL19" s="45">
        <v>10.7</v>
      </c>
      <c r="AM19" s="46">
        <v>9.3000000000000007</v>
      </c>
      <c r="AN19" s="47"/>
      <c r="AO19" s="44">
        <v>16</v>
      </c>
      <c r="AP19" s="45">
        <v>3.8</v>
      </c>
      <c r="AQ19" s="46">
        <v>4.5</v>
      </c>
      <c r="AR19" s="46"/>
      <c r="AS19" s="53">
        <f t="shared" si="6"/>
        <v>10</v>
      </c>
      <c r="AT19" s="54">
        <f t="shared" si="7"/>
        <v>4.1500000000000004</v>
      </c>
      <c r="AU19" s="55">
        <v>1.4</v>
      </c>
      <c r="AV19" s="55">
        <v>1.2</v>
      </c>
      <c r="AW19" s="55">
        <v>4.2</v>
      </c>
      <c r="AX19" s="55">
        <v>6.6</v>
      </c>
      <c r="AY19" s="55">
        <v>3.5</v>
      </c>
      <c r="AZ19" s="55">
        <v>4.8</v>
      </c>
      <c r="BB19" s="44">
        <v>16</v>
      </c>
      <c r="BC19" s="45">
        <v>6.9</v>
      </c>
      <c r="BD19" s="46">
        <v>4.8</v>
      </c>
      <c r="BE19" s="47"/>
      <c r="BF19" s="44">
        <v>16</v>
      </c>
      <c r="BG19" s="45">
        <v>1.2</v>
      </c>
      <c r="BH19" s="46">
        <v>5.3</v>
      </c>
      <c r="BI19" s="46"/>
      <c r="BJ19" s="53">
        <f t="shared" si="8"/>
        <v>5.85</v>
      </c>
      <c r="BK19" s="54">
        <f t="shared" si="9"/>
        <v>3.25</v>
      </c>
      <c r="BM19" s="51">
        <v>28.8</v>
      </c>
      <c r="BN19" s="44">
        <v>16</v>
      </c>
      <c r="BO19" s="45">
        <v>7.8</v>
      </c>
      <c r="BP19" s="46">
        <v>11.3</v>
      </c>
      <c r="BQ19" s="47"/>
      <c r="BR19" s="44">
        <v>16</v>
      </c>
      <c r="BS19" s="45">
        <v>9.9</v>
      </c>
      <c r="BT19" s="46">
        <v>14.5</v>
      </c>
      <c r="BU19" s="46"/>
      <c r="BV19" s="53">
        <f t="shared" si="10"/>
        <v>9.5500000000000007</v>
      </c>
      <c r="BW19" s="54">
        <f t="shared" si="11"/>
        <v>12.2</v>
      </c>
      <c r="BY19" s="44">
        <v>16</v>
      </c>
      <c r="BZ19" s="45">
        <v>14.5</v>
      </c>
      <c r="CA19" s="46">
        <v>6.5</v>
      </c>
      <c r="CB19" s="47"/>
      <c r="CC19" s="44">
        <v>16</v>
      </c>
      <c r="CD19" s="45">
        <v>5.9</v>
      </c>
      <c r="CE19" s="46">
        <v>10.4</v>
      </c>
      <c r="CF19" s="46"/>
      <c r="CG19" s="53">
        <f t="shared" si="12"/>
        <v>10.5</v>
      </c>
      <c r="CH19" s="54">
        <f t="shared" si="13"/>
        <v>8.15</v>
      </c>
    </row>
    <row r="20" spans="1:86" ht="14.25">
      <c r="A20" s="26" t="s">
        <v>195</v>
      </c>
      <c r="B20" s="43">
        <v>45</v>
      </c>
      <c r="C20" s="44">
        <v>17</v>
      </c>
      <c r="D20" s="45">
        <v>12.6</v>
      </c>
      <c r="E20" s="46">
        <v>14.8</v>
      </c>
      <c r="F20" s="47"/>
      <c r="G20" s="44">
        <v>17</v>
      </c>
      <c r="H20" s="45">
        <v>19.899999999999999</v>
      </c>
      <c r="I20" s="46">
        <v>8.3000000000000007</v>
      </c>
      <c r="J20" s="46"/>
      <c r="K20" s="53">
        <f t="shared" si="0"/>
        <v>13.7</v>
      </c>
      <c r="L20" s="54">
        <f t="shared" si="1"/>
        <v>14.1</v>
      </c>
      <c r="N20" s="44">
        <v>17</v>
      </c>
      <c r="O20" s="45">
        <v>7.9</v>
      </c>
      <c r="P20" s="46">
        <v>7.9</v>
      </c>
      <c r="Q20" s="47"/>
      <c r="R20" s="44">
        <v>17</v>
      </c>
      <c r="S20" s="45">
        <v>0.8</v>
      </c>
      <c r="T20" s="46">
        <v>0.9</v>
      </c>
      <c r="U20" s="46"/>
      <c r="V20" s="53">
        <f t="shared" si="2"/>
        <v>7.9</v>
      </c>
      <c r="W20" s="54">
        <f t="shared" si="3"/>
        <v>0.85000000000000009</v>
      </c>
      <c r="Y20" s="44">
        <v>17</v>
      </c>
      <c r="Z20" s="45">
        <v>9.4</v>
      </c>
      <c r="AA20" s="46">
        <v>11.5</v>
      </c>
      <c r="AB20" s="47"/>
      <c r="AC20" s="44">
        <v>17</v>
      </c>
      <c r="AD20" s="45">
        <v>3.1</v>
      </c>
      <c r="AE20" s="46">
        <v>1.2</v>
      </c>
      <c r="AF20" s="46"/>
      <c r="AG20" s="53">
        <f t="shared" si="4"/>
        <v>10.45</v>
      </c>
      <c r="AH20" s="54">
        <f t="shared" si="5"/>
        <v>2.15</v>
      </c>
      <c r="AJ20" s="51">
        <v>30.4</v>
      </c>
      <c r="AK20" s="44">
        <v>17</v>
      </c>
      <c r="AL20" s="45">
        <v>6.5</v>
      </c>
      <c r="AM20" s="46">
        <v>6.3</v>
      </c>
      <c r="AN20" s="47"/>
      <c r="AO20" s="44">
        <v>17</v>
      </c>
      <c r="AP20" s="45">
        <v>6.9</v>
      </c>
      <c r="AQ20" s="46">
        <v>1.7</v>
      </c>
      <c r="AR20" s="46"/>
      <c r="AS20" s="53">
        <f t="shared" si="6"/>
        <v>6.4</v>
      </c>
      <c r="AT20" s="54">
        <f t="shared" si="7"/>
        <v>4.3</v>
      </c>
      <c r="AU20" s="55">
        <v>10.5</v>
      </c>
      <c r="AV20" s="55">
        <v>2.4</v>
      </c>
      <c r="AW20" s="55">
        <v>1.5</v>
      </c>
      <c r="AX20" s="55">
        <v>3.9</v>
      </c>
      <c r="AY20" s="55">
        <v>1.9</v>
      </c>
      <c r="AZ20" s="55">
        <v>2.2000000000000002</v>
      </c>
      <c r="BB20" s="44">
        <v>17</v>
      </c>
      <c r="BC20" s="45">
        <v>13.9</v>
      </c>
      <c r="BD20" s="46">
        <v>5.3</v>
      </c>
      <c r="BE20" s="47">
        <v>10.5</v>
      </c>
      <c r="BF20" s="44">
        <v>17</v>
      </c>
      <c r="BG20" s="45">
        <v>4.9000000000000004</v>
      </c>
      <c r="BH20" s="46">
        <v>7.7</v>
      </c>
      <c r="BI20" s="46"/>
      <c r="BJ20" s="53">
        <f t="shared" si="8"/>
        <v>9.9</v>
      </c>
      <c r="BK20" s="54">
        <f t="shared" si="9"/>
        <v>6.3000000000000007</v>
      </c>
      <c r="BM20" s="51">
        <v>30.4</v>
      </c>
      <c r="BN20" s="44">
        <v>17</v>
      </c>
      <c r="BO20" s="45">
        <v>6.8</v>
      </c>
      <c r="BP20" s="46">
        <v>15.6</v>
      </c>
      <c r="BQ20" s="47"/>
      <c r="BR20" s="44">
        <v>17</v>
      </c>
      <c r="BS20" s="45">
        <v>4.9000000000000004</v>
      </c>
      <c r="BT20" s="46">
        <v>3.2</v>
      </c>
      <c r="BU20" s="46"/>
      <c r="BV20" s="53">
        <f t="shared" si="10"/>
        <v>11.2</v>
      </c>
      <c r="BW20" s="54">
        <f t="shared" si="11"/>
        <v>4.0500000000000007</v>
      </c>
      <c r="BY20" s="44">
        <v>17</v>
      </c>
      <c r="BZ20" s="45">
        <v>6.7</v>
      </c>
      <c r="CA20" s="46">
        <v>9.4</v>
      </c>
      <c r="CB20" s="47"/>
      <c r="CC20" s="44">
        <v>17</v>
      </c>
      <c r="CD20" s="45">
        <v>12.1</v>
      </c>
      <c r="CE20" s="46">
        <v>8.6999999999999993</v>
      </c>
      <c r="CF20" s="46"/>
      <c r="CG20" s="53">
        <f t="shared" si="12"/>
        <v>8.0500000000000007</v>
      </c>
      <c r="CH20" s="54">
        <f t="shared" si="13"/>
        <v>10.399999999999999</v>
      </c>
    </row>
    <row r="21" spans="1:86" ht="15" thickBot="1">
      <c r="A21" s="26" t="s">
        <v>195</v>
      </c>
      <c r="B21" s="56">
        <v>46</v>
      </c>
      <c r="C21" s="57">
        <v>18</v>
      </c>
      <c r="D21" s="58">
        <v>17.5</v>
      </c>
      <c r="E21" s="59">
        <v>20</v>
      </c>
      <c r="F21" s="60"/>
      <c r="G21" s="57">
        <v>18</v>
      </c>
      <c r="H21" s="58">
        <v>17.8</v>
      </c>
      <c r="I21" s="59">
        <v>20</v>
      </c>
      <c r="J21" s="59"/>
      <c r="K21" s="61">
        <f t="shared" si="0"/>
        <v>18.75</v>
      </c>
      <c r="L21" s="62">
        <f t="shared" si="1"/>
        <v>18.899999999999999</v>
      </c>
      <c r="N21" s="57">
        <v>18</v>
      </c>
      <c r="O21" s="58">
        <v>19.2</v>
      </c>
      <c r="P21" s="59">
        <v>11.3</v>
      </c>
      <c r="Q21" s="60"/>
      <c r="R21" s="57">
        <v>18</v>
      </c>
      <c r="S21" s="58">
        <v>1.6</v>
      </c>
      <c r="T21" s="59">
        <v>3.1</v>
      </c>
      <c r="U21" s="59"/>
      <c r="V21" s="61">
        <f t="shared" si="2"/>
        <v>15.25</v>
      </c>
      <c r="W21" s="62">
        <f t="shared" si="3"/>
        <v>2.35</v>
      </c>
      <c r="Y21" s="57">
        <v>18</v>
      </c>
      <c r="Z21" s="58">
        <v>12.9</v>
      </c>
      <c r="AA21" s="59">
        <v>11.3</v>
      </c>
      <c r="AB21" s="60"/>
      <c r="AC21" s="57">
        <v>18</v>
      </c>
      <c r="AD21" s="58">
        <v>4.9000000000000004</v>
      </c>
      <c r="AE21" s="59">
        <v>1.5</v>
      </c>
      <c r="AF21" s="59"/>
      <c r="AG21" s="61">
        <f t="shared" si="4"/>
        <v>12.100000000000001</v>
      </c>
      <c r="AH21" s="62">
        <f t="shared" si="5"/>
        <v>3.2</v>
      </c>
      <c r="AJ21" s="63">
        <v>26</v>
      </c>
      <c r="AK21" s="57">
        <v>18</v>
      </c>
      <c r="AL21" s="58">
        <v>6.9</v>
      </c>
      <c r="AM21" s="59">
        <v>6.4</v>
      </c>
      <c r="AN21" s="60"/>
      <c r="AO21" s="57">
        <v>18</v>
      </c>
      <c r="AP21" s="58">
        <v>5.5</v>
      </c>
      <c r="AQ21" s="59">
        <v>1.7</v>
      </c>
      <c r="AR21" s="59"/>
      <c r="AS21" s="61">
        <f t="shared" si="6"/>
        <v>6.65</v>
      </c>
      <c r="AT21" s="62">
        <f t="shared" si="7"/>
        <v>3.6</v>
      </c>
      <c r="AU21" s="64">
        <v>1.2</v>
      </c>
      <c r="AV21" s="64">
        <v>1.9</v>
      </c>
      <c r="AW21" s="64">
        <v>4.7</v>
      </c>
      <c r="AX21" s="64">
        <v>9.6</v>
      </c>
      <c r="AY21" s="64">
        <v>1.5</v>
      </c>
      <c r="AZ21" s="64">
        <v>3.2</v>
      </c>
      <c r="BB21" s="57">
        <v>18</v>
      </c>
      <c r="BC21" s="58">
        <v>6.9</v>
      </c>
      <c r="BD21" s="59">
        <v>16.899999999999999</v>
      </c>
      <c r="BE21" s="60">
        <v>10.3</v>
      </c>
      <c r="BF21" s="57">
        <v>18</v>
      </c>
      <c r="BG21" s="58">
        <v>2.5</v>
      </c>
      <c r="BH21" s="59">
        <v>11.4</v>
      </c>
      <c r="BI21" s="59">
        <v>5.5</v>
      </c>
      <c r="BJ21" s="61">
        <f t="shared" si="8"/>
        <v>11.366666666666665</v>
      </c>
      <c r="BK21" s="62">
        <f t="shared" si="9"/>
        <v>6.4666666666666659</v>
      </c>
      <c r="BM21" s="63">
        <v>26.9</v>
      </c>
      <c r="BN21" s="57">
        <v>18</v>
      </c>
      <c r="BO21" s="58">
        <v>9.8000000000000007</v>
      </c>
      <c r="BP21" s="59">
        <v>6.2</v>
      </c>
      <c r="BQ21" s="60"/>
      <c r="BR21" s="57">
        <v>18</v>
      </c>
      <c r="BS21" s="58">
        <v>11.7</v>
      </c>
      <c r="BT21" s="59">
        <v>15.2</v>
      </c>
      <c r="BU21" s="59"/>
      <c r="BV21" s="61">
        <f t="shared" si="10"/>
        <v>8</v>
      </c>
      <c r="BW21" s="62">
        <f t="shared" si="11"/>
        <v>13.45</v>
      </c>
      <c r="BY21" s="57">
        <v>18</v>
      </c>
      <c r="BZ21" s="58">
        <v>6.8</v>
      </c>
      <c r="CA21" s="59">
        <v>5.4</v>
      </c>
      <c r="CB21" s="60"/>
      <c r="CC21" s="57">
        <v>18</v>
      </c>
      <c r="CD21" s="58">
        <v>2.2000000000000002</v>
      </c>
      <c r="CE21" s="59">
        <v>6.4</v>
      </c>
      <c r="CF21" s="59"/>
      <c r="CG21" s="61">
        <f t="shared" si="12"/>
        <v>6.1</v>
      </c>
      <c r="CH21" s="62">
        <f t="shared" si="13"/>
        <v>4.3000000000000007</v>
      </c>
    </row>
    <row r="22" spans="1:86">
      <c r="AU22" s="28"/>
    </row>
    <row r="23" spans="1:86" ht="13.5" thickBot="1">
      <c r="B23" s="25" t="s">
        <v>168</v>
      </c>
      <c r="AU23" s="28"/>
    </row>
    <row r="24" spans="1:86" ht="13.5" thickBot="1">
      <c r="B24" s="32" t="s">
        <v>176</v>
      </c>
      <c r="C24" s="33" t="s">
        <v>196</v>
      </c>
      <c r="D24" s="337" t="s">
        <v>197</v>
      </c>
      <c r="E24" s="338"/>
      <c r="F24" s="339"/>
      <c r="G24" s="34"/>
      <c r="H24" s="334" t="s">
        <v>198</v>
      </c>
      <c r="I24" s="335"/>
      <c r="J24" s="336"/>
      <c r="K24" s="35" t="s">
        <v>199</v>
      </c>
      <c r="L24" s="36" t="s">
        <v>200</v>
      </c>
      <c r="N24" s="37" t="s">
        <v>201</v>
      </c>
      <c r="O24" s="337" t="s">
        <v>197</v>
      </c>
      <c r="P24" s="338"/>
      <c r="Q24" s="339"/>
      <c r="R24" s="34"/>
      <c r="S24" s="334" t="s">
        <v>198</v>
      </c>
      <c r="T24" s="335"/>
      <c r="U24" s="336"/>
      <c r="V24" s="35" t="s">
        <v>199</v>
      </c>
      <c r="W24" s="36" t="s">
        <v>200</v>
      </c>
      <c r="Y24" s="37" t="s">
        <v>202</v>
      </c>
      <c r="Z24" s="337" t="s">
        <v>197</v>
      </c>
      <c r="AA24" s="338"/>
      <c r="AB24" s="339"/>
      <c r="AC24" s="34"/>
      <c r="AD24" s="334" t="s">
        <v>198</v>
      </c>
      <c r="AE24" s="335"/>
      <c r="AF24" s="336"/>
      <c r="AG24" s="35" t="s">
        <v>199</v>
      </c>
      <c r="AH24" s="36" t="s">
        <v>200</v>
      </c>
      <c r="AK24" s="39" t="s">
        <v>203</v>
      </c>
      <c r="AL24" s="337" t="s">
        <v>197</v>
      </c>
      <c r="AM24" s="338"/>
      <c r="AN24" s="339"/>
      <c r="AO24" s="34"/>
      <c r="AP24" s="334" t="s">
        <v>198</v>
      </c>
      <c r="AQ24" s="335"/>
      <c r="AR24" s="336"/>
      <c r="AS24" s="35" t="s">
        <v>199</v>
      </c>
      <c r="AT24" s="36" t="s">
        <v>200</v>
      </c>
      <c r="AU24" s="40" t="s">
        <v>204</v>
      </c>
      <c r="AV24" s="40" t="s">
        <v>205</v>
      </c>
      <c r="AW24" s="40" t="s">
        <v>188</v>
      </c>
      <c r="AX24" s="40" t="s">
        <v>189</v>
      </c>
      <c r="AY24" s="40" t="s">
        <v>206</v>
      </c>
      <c r="AZ24" s="40" t="s">
        <v>207</v>
      </c>
      <c r="BB24" s="41" t="s">
        <v>208</v>
      </c>
      <c r="BC24" s="337" t="s">
        <v>197</v>
      </c>
      <c r="BD24" s="338"/>
      <c r="BE24" s="339"/>
      <c r="BF24" s="34"/>
      <c r="BG24" s="334" t="s">
        <v>198</v>
      </c>
      <c r="BH24" s="335"/>
      <c r="BI24" s="336"/>
      <c r="BJ24" s="35" t="s">
        <v>199</v>
      </c>
      <c r="BK24" s="36" t="s">
        <v>200</v>
      </c>
      <c r="BN24" s="41" t="s">
        <v>209</v>
      </c>
      <c r="BO24" s="337" t="s">
        <v>197</v>
      </c>
      <c r="BP24" s="338"/>
      <c r="BQ24" s="339"/>
      <c r="BR24" s="34"/>
      <c r="BS24" s="334" t="s">
        <v>198</v>
      </c>
      <c r="BT24" s="335"/>
      <c r="BU24" s="336"/>
      <c r="BV24" s="35" t="s">
        <v>199</v>
      </c>
      <c r="BW24" s="36" t="s">
        <v>200</v>
      </c>
      <c r="BY24" s="42" t="s">
        <v>210</v>
      </c>
      <c r="BZ24" s="337" t="s">
        <v>197</v>
      </c>
      <c r="CA24" s="338"/>
      <c r="CB24" s="339"/>
      <c r="CC24" s="34"/>
      <c r="CD24" s="334" t="s">
        <v>198</v>
      </c>
      <c r="CE24" s="335"/>
      <c r="CF24" s="336"/>
      <c r="CG24" s="35" t="s">
        <v>199</v>
      </c>
      <c r="CH24" s="36" t="s">
        <v>200</v>
      </c>
    </row>
    <row r="25" spans="1:86" s="29" customFormat="1">
      <c r="B25" s="43">
        <v>58</v>
      </c>
      <c r="C25" s="65">
        <v>1</v>
      </c>
      <c r="D25" s="50">
        <v>7.8</v>
      </c>
      <c r="E25" s="66">
        <v>10.9</v>
      </c>
      <c r="F25" s="67"/>
      <c r="G25" s="65">
        <v>1</v>
      </c>
      <c r="H25" s="50">
        <v>9.1999999999999993</v>
      </c>
      <c r="I25" s="66">
        <v>7.7</v>
      </c>
      <c r="J25" s="66"/>
      <c r="K25" s="68">
        <f>AVERAGE(D25:F25)</f>
        <v>9.35</v>
      </c>
      <c r="L25" s="69">
        <f>AVERAGE(H25:J25)</f>
        <v>8.4499999999999993</v>
      </c>
      <c r="N25" s="65">
        <v>1</v>
      </c>
      <c r="O25" s="50">
        <v>20</v>
      </c>
      <c r="P25" s="66">
        <v>13.4</v>
      </c>
      <c r="Q25" s="67"/>
      <c r="R25" s="65">
        <v>1</v>
      </c>
      <c r="S25" s="50">
        <v>0.5</v>
      </c>
      <c r="T25" s="66">
        <v>2.1</v>
      </c>
      <c r="U25" s="66"/>
      <c r="V25" s="68">
        <f>AVERAGE(O25:Q25)</f>
        <v>16.7</v>
      </c>
      <c r="W25" s="69">
        <f>AVERAGE(S25:U25)</f>
        <v>1.3</v>
      </c>
      <c r="Y25" s="65">
        <v>1</v>
      </c>
      <c r="Z25" s="50">
        <v>4.5999999999999996</v>
      </c>
      <c r="AA25" s="66">
        <v>11.4</v>
      </c>
      <c r="AB25" s="67"/>
      <c r="AC25" s="65">
        <v>1</v>
      </c>
      <c r="AD25" s="50">
        <v>1.1000000000000001</v>
      </c>
      <c r="AE25" s="66">
        <v>2.4</v>
      </c>
      <c r="AF25" s="66"/>
      <c r="AG25" s="68">
        <f>AVERAGE(Z25:AB25)</f>
        <v>8</v>
      </c>
      <c r="AH25" s="69">
        <f>AVERAGE(AD25:AF25)</f>
        <v>1.75</v>
      </c>
      <c r="AJ25" s="70"/>
      <c r="AK25" s="65">
        <v>1</v>
      </c>
      <c r="AL25" s="50">
        <v>8.6999999999999993</v>
      </c>
      <c r="AM25" s="66">
        <v>13.3</v>
      </c>
      <c r="AN25" s="67"/>
      <c r="AO25" s="65">
        <v>1</v>
      </c>
      <c r="AP25" s="50">
        <v>1.5</v>
      </c>
      <c r="AQ25" s="66">
        <v>1.9</v>
      </c>
      <c r="AR25" s="66"/>
      <c r="AS25" s="68">
        <f>AVERAGE(AL25:AN25)</f>
        <v>11</v>
      </c>
      <c r="AT25" s="69">
        <f>AVERAGE(AP25:AR25)</f>
        <v>1.7</v>
      </c>
      <c r="AU25" s="71">
        <v>1.1000000000000001</v>
      </c>
      <c r="AV25" s="71">
        <v>1.9</v>
      </c>
      <c r="AW25" s="71">
        <v>3.9</v>
      </c>
      <c r="AX25" s="71">
        <v>3.8</v>
      </c>
      <c r="AY25" s="71">
        <v>0.9</v>
      </c>
      <c r="AZ25" s="71">
        <v>3.6</v>
      </c>
      <c r="BB25" s="65">
        <v>1</v>
      </c>
      <c r="BC25" s="50">
        <v>17.7</v>
      </c>
      <c r="BD25" s="66">
        <v>7.9</v>
      </c>
      <c r="BE25" s="67"/>
      <c r="BF25" s="65">
        <v>1</v>
      </c>
      <c r="BG25" s="50">
        <v>1.2</v>
      </c>
      <c r="BH25" s="66">
        <v>2.9</v>
      </c>
      <c r="BI25" s="66"/>
      <c r="BJ25" s="68">
        <f>AVERAGE(BC25:BE25)</f>
        <v>12.8</v>
      </c>
      <c r="BK25" s="69">
        <f>AVERAGE(BG25:BI25)</f>
        <v>2.0499999999999998</v>
      </c>
      <c r="BM25" s="43">
        <v>31.7</v>
      </c>
      <c r="BN25" s="65">
        <v>1</v>
      </c>
      <c r="BO25" s="50">
        <v>7.6</v>
      </c>
      <c r="BP25" s="66">
        <v>8.9</v>
      </c>
      <c r="BQ25" s="67"/>
      <c r="BR25" s="65">
        <v>1</v>
      </c>
      <c r="BS25" s="50">
        <v>1.9</v>
      </c>
      <c r="BT25" s="66">
        <v>3.2</v>
      </c>
      <c r="BU25" s="66"/>
      <c r="BV25" s="68">
        <f>AVERAGE(BO25:BQ25)</f>
        <v>8.25</v>
      </c>
      <c r="BW25" s="69">
        <f>AVERAGE(BS25:BU25)</f>
        <v>2.5499999999999998</v>
      </c>
      <c r="BY25" s="65">
        <v>1</v>
      </c>
      <c r="BZ25" s="50">
        <v>8.5</v>
      </c>
      <c r="CA25" s="66">
        <v>8.5</v>
      </c>
      <c r="CB25" s="67"/>
      <c r="CC25" s="65">
        <v>1</v>
      </c>
      <c r="CD25" s="50">
        <v>3.7</v>
      </c>
      <c r="CE25" s="66">
        <v>2.7</v>
      </c>
      <c r="CF25" s="66"/>
      <c r="CG25" s="68">
        <f>AVERAGE(BZ25:CB25)</f>
        <v>8.5</v>
      </c>
      <c r="CH25" s="69">
        <f>AVERAGE(CD25:CF25)</f>
        <v>3.2</v>
      </c>
    </row>
    <row r="26" spans="1:86" s="29" customFormat="1">
      <c r="B26" s="43">
        <v>59</v>
      </c>
      <c r="C26" s="65">
        <v>2</v>
      </c>
      <c r="D26" s="50">
        <v>20</v>
      </c>
      <c r="E26" s="66">
        <v>18.5</v>
      </c>
      <c r="F26" s="67"/>
      <c r="G26" s="65">
        <v>2</v>
      </c>
      <c r="H26" s="50">
        <v>16.8</v>
      </c>
      <c r="I26" s="66">
        <v>9.9</v>
      </c>
      <c r="J26" s="66"/>
      <c r="K26" s="72">
        <f t="shared" ref="K26:K32" si="14">AVERAGE(D26:F26)</f>
        <v>19.25</v>
      </c>
      <c r="L26" s="73">
        <f t="shared" ref="L26:L32" si="15">AVERAGE(H26:J26)</f>
        <v>13.350000000000001</v>
      </c>
      <c r="N26" s="65">
        <v>2</v>
      </c>
      <c r="O26" s="50">
        <v>18.399999999999999</v>
      </c>
      <c r="P26" s="66">
        <v>15.5</v>
      </c>
      <c r="Q26" s="67"/>
      <c r="R26" s="65">
        <v>2</v>
      </c>
      <c r="S26" s="50">
        <v>2.5</v>
      </c>
      <c r="T26" s="66">
        <v>2.9</v>
      </c>
      <c r="U26" s="66"/>
      <c r="V26" s="72">
        <f t="shared" ref="V26:V32" si="16">AVERAGE(O26:Q26)</f>
        <v>16.95</v>
      </c>
      <c r="W26" s="73">
        <f t="shared" ref="W26:W32" si="17">AVERAGE(S26:U26)</f>
        <v>2.7</v>
      </c>
      <c r="Y26" s="65">
        <v>2</v>
      </c>
      <c r="Z26" s="50">
        <v>7.4</v>
      </c>
      <c r="AA26" s="66">
        <v>10.8</v>
      </c>
      <c r="AB26" s="67"/>
      <c r="AC26" s="65">
        <v>2</v>
      </c>
      <c r="AD26" s="50">
        <v>2.2000000000000002</v>
      </c>
      <c r="AE26" s="66">
        <v>1.7</v>
      </c>
      <c r="AF26" s="66"/>
      <c r="AG26" s="72">
        <f t="shared" ref="AG26:AG32" si="18">AVERAGE(Z26:AB26)</f>
        <v>9.1000000000000014</v>
      </c>
      <c r="AH26" s="73">
        <f t="shared" ref="AH26:AH32" si="19">AVERAGE(AD26:AF26)</f>
        <v>1.9500000000000002</v>
      </c>
      <c r="AJ26" s="70"/>
      <c r="AK26" s="65">
        <v>2</v>
      </c>
      <c r="AL26" s="50">
        <v>8.9</v>
      </c>
      <c r="AM26" s="66">
        <v>5.9</v>
      </c>
      <c r="AN26" s="67"/>
      <c r="AO26" s="65">
        <v>2</v>
      </c>
      <c r="AP26" s="50">
        <v>4.8</v>
      </c>
      <c r="AQ26" s="66">
        <v>3.9</v>
      </c>
      <c r="AR26" s="66"/>
      <c r="AS26" s="72">
        <f t="shared" ref="AS26:AS32" si="20">AVERAGE(AL26:AN26)</f>
        <v>7.4</v>
      </c>
      <c r="AT26" s="73">
        <f t="shared" ref="AT26:AT32" si="21">AVERAGE(AP26:AR26)</f>
        <v>4.3499999999999996</v>
      </c>
      <c r="AU26" s="74">
        <v>1.1000000000000001</v>
      </c>
      <c r="AV26" s="74">
        <v>5.9</v>
      </c>
      <c r="AW26" s="74">
        <v>2.2999999999999998</v>
      </c>
      <c r="AX26" s="74">
        <v>3.8</v>
      </c>
      <c r="AY26" s="74">
        <v>6.2</v>
      </c>
      <c r="AZ26" s="74">
        <v>3.9</v>
      </c>
      <c r="BB26" s="65">
        <v>2</v>
      </c>
      <c r="BC26" s="50">
        <v>9.1999999999999993</v>
      </c>
      <c r="BD26" s="66">
        <v>4.7</v>
      </c>
      <c r="BE26" s="67"/>
      <c r="BF26" s="65">
        <v>2</v>
      </c>
      <c r="BG26" s="50">
        <v>1.4</v>
      </c>
      <c r="BH26" s="66">
        <v>3.8</v>
      </c>
      <c r="BI26" s="66"/>
      <c r="BJ26" s="72">
        <f t="shared" ref="BJ26:BJ32" si="22">AVERAGE(BC26:BE26)</f>
        <v>6.9499999999999993</v>
      </c>
      <c r="BK26" s="73">
        <f t="shared" ref="BK26:BK32" si="23">AVERAGE(BG26:BI26)</f>
        <v>2.5999999999999996</v>
      </c>
      <c r="BM26" s="43">
        <v>30.4</v>
      </c>
      <c r="BN26" s="65">
        <v>2</v>
      </c>
      <c r="BO26" s="50">
        <v>20</v>
      </c>
      <c r="BP26" s="66">
        <v>8.1</v>
      </c>
      <c r="BQ26" s="67"/>
      <c r="BR26" s="65">
        <v>2</v>
      </c>
      <c r="BS26" s="50">
        <v>4.4000000000000004</v>
      </c>
      <c r="BT26" s="66">
        <v>7.9</v>
      </c>
      <c r="BU26" s="66"/>
      <c r="BV26" s="72">
        <f t="shared" ref="BV26:BV32" si="24">AVERAGE(BO26:BQ26)</f>
        <v>14.05</v>
      </c>
      <c r="BW26" s="73">
        <f t="shared" ref="BW26:BW32" si="25">AVERAGE(BS26:BU26)</f>
        <v>6.15</v>
      </c>
      <c r="BY26" s="65">
        <v>2</v>
      </c>
      <c r="BZ26" s="50">
        <v>8.1</v>
      </c>
      <c r="CA26" s="66">
        <v>20</v>
      </c>
      <c r="CB26" s="67"/>
      <c r="CC26" s="65">
        <v>2</v>
      </c>
      <c r="CD26" s="50">
        <v>3.2</v>
      </c>
      <c r="CE26" s="66">
        <v>2.2999999999999998</v>
      </c>
      <c r="CF26" s="66"/>
      <c r="CG26" s="72">
        <f t="shared" ref="CG26:CG32" si="26">AVERAGE(BZ26:CB26)</f>
        <v>14.05</v>
      </c>
      <c r="CH26" s="73">
        <f t="shared" ref="CH26:CH32" si="27">AVERAGE(CD26:CF26)</f>
        <v>2.75</v>
      </c>
    </row>
    <row r="27" spans="1:86" s="29" customFormat="1">
      <c r="B27" s="43">
        <v>61</v>
      </c>
      <c r="C27" s="65">
        <v>4</v>
      </c>
      <c r="D27" s="50">
        <v>10.9</v>
      </c>
      <c r="E27" s="66">
        <v>13.7</v>
      </c>
      <c r="F27" s="67"/>
      <c r="G27" s="65">
        <v>4</v>
      </c>
      <c r="H27" s="50">
        <v>13.8</v>
      </c>
      <c r="I27" s="66">
        <v>12.5</v>
      </c>
      <c r="J27" s="66"/>
      <c r="K27" s="72">
        <f t="shared" si="14"/>
        <v>12.3</v>
      </c>
      <c r="L27" s="73">
        <f t="shared" si="15"/>
        <v>13.15</v>
      </c>
      <c r="N27" s="65">
        <v>4</v>
      </c>
      <c r="O27" s="50">
        <v>10.7</v>
      </c>
      <c r="P27" s="66">
        <v>6.9</v>
      </c>
      <c r="Q27" s="67"/>
      <c r="R27" s="65">
        <v>4</v>
      </c>
      <c r="S27" s="50">
        <v>3.5</v>
      </c>
      <c r="T27" s="66">
        <v>4.0999999999999996</v>
      </c>
      <c r="U27" s="66"/>
      <c r="V27" s="72">
        <f t="shared" si="16"/>
        <v>8.8000000000000007</v>
      </c>
      <c r="W27" s="73">
        <f t="shared" si="17"/>
        <v>3.8</v>
      </c>
      <c r="Y27" s="65">
        <v>4</v>
      </c>
      <c r="Z27" s="50">
        <v>12.8</v>
      </c>
      <c r="AA27" s="66">
        <v>4.7</v>
      </c>
      <c r="AB27" s="67"/>
      <c r="AC27" s="65">
        <v>4</v>
      </c>
      <c r="AD27" s="50">
        <v>2.1</v>
      </c>
      <c r="AE27" s="66">
        <v>4.0999999999999996</v>
      </c>
      <c r="AF27" s="66"/>
      <c r="AG27" s="72">
        <f t="shared" si="18"/>
        <v>8.75</v>
      </c>
      <c r="AH27" s="73">
        <f t="shared" si="19"/>
        <v>3.0999999999999996</v>
      </c>
      <c r="AJ27" s="70"/>
      <c r="AK27" s="65">
        <v>4</v>
      </c>
      <c r="AL27" s="50">
        <v>14.4</v>
      </c>
      <c r="AM27" s="66">
        <v>7.5</v>
      </c>
      <c r="AN27" s="67"/>
      <c r="AO27" s="65">
        <v>4</v>
      </c>
      <c r="AP27" s="50">
        <v>2.8</v>
      </c>
      <c r="AQ27" s="66">
        <v>2.5</v>
      </c>
      <c r="AR27" s="66"/>
      <c r="AS27" s="72">
        <f t="shared" si="20"/>
        <v>10.95</v>
      </c>
      <c r="AT27" s="73">
        <f t="shared" si="21"/>
        <v>2.65</v>
      </c>
      <c r="AU27" s="74">
        <v>4.9000000000000004</v>
      </c>
      <c r="AV27" s="74">
        <v>9.9</v>
      </c>
      <c r="AW27" s="74">
        <v>2.2999999999999998</v>
      </c>
      <c r="AX27" s="74">
        <v>1.5</v>
      </c>
      <c r="AY27" s="74">
        <v>1.6</v>
      </c>
      <c r="AZ27" s="74">
        <v>8.1</v>
      </c>
      <c r="BB27" s="65">
        <v>4</v>
      </c>
      <c r="BC27" s="50">
        <v>7.1</v>
      </c>
      <c r="BD27" s="66">
        <v>5.6</v>
      </c>
      <c r="BE27" s="67"/>
      <c r="BF27" s="65">
        <v>4</v>
      </c>
      <c r="BG27" s="50">
        <v>3.9</v>
      </c>
      <c r="BH27" s="66">
        <v>2.8</v>
      </c>
      <c r="BI27" s="66"/>
      <c r="BJ27" s="72">
        <f t="shared" si="22"/>
        <v>6.35</v>
      </c>
      <c r="BK27" s="73">
        <f t="shared" si="23"/>
        <v>3.3499999999999996</v>
      </c>
      <c r="BM27" s="43">
        <v>28</v>
      </c>
      <c r="BN27" s="65">
        <v>4</v>
      </c>
      <c r="BO27" s="50">
        <v>7.7</v>
      </c>
      <c r="BP27" s="66">
        <v>6.5</v>
      </c>
      <c r="BQ27" s="67"/>
      <c r="BR27" s="65">
        <v>4</v>
      </c>
      <c r="BS27" s="50">
        <v>2.2000000000000002</v>
      </c>
      <c r="BT27" s="66">
        <v>4.5999999999999996</v>
      </c>
      <c r="BU27" s="66"/>
      <c r="BV27" s="72">
        <f t="shared" si="24"/>
        <v>7.1</v>
      </c>
      <c r="BW27" s="73">
        <f t="shared" si="25"/>
        <v>3.4</v>
      </c>
      <c r="BY27" s="65">
        <v>4</v>
      </c>
      <c r="BZ27" s="50">
        <v>6.5</v>
      </c>
      <c r="CA27" s="66">
        <v>6.9</v>
      </c>
      <c r="CB27" s="67"/>
      <c r="CC27" s="65">
        <v>4</v>
      </c>
      <c r="CD27" s="50">
        <v>2.2000000000000002</v>
      </c>
      <c r="CE27" s="66">
        <v>9.3000000000000007</v>
      </c>
      <c r="CF27" s="66"/>
      <c r="CG27" s="72">
        <f t="shared" si="26"/>
        <v>6.7</v>
      </c>
      <c r="CH27" s="73">
        <f t="shared" si="27"/>
        <v>5.75</v>
      </c>
    </row>
    <row r="28" spans="1:86" s="29" customFormat="1">
      <c r="B28" s="43">
        <v>56</v>
      </c>
      <c r="C28" s="65">
        <v>9</v>
      </c>
      <c r="D28" s="50">
        <v>13.4</v>
      </c>
      <c r="E28" s="66">
        <v>12.9</v>
      </c>
      <c r="F28" s="67"/>
      <c r="G28" s="65">
        <v>9</v>
      </c>
      <c r="H28" s="50">
        <v>7</v>
      </c>
      <c r="I28" s="66">
        <v>12.1</v>
      </c>
      <c r="J28" s="66"/>
      <c r="K28" s="72">
        <f t="shared" si="14"/>
        <v>13.15</v>
      </c>
      <c r="L28" s="73">
        <f t="shared" si="15"/>
        <v>9.5500000000000007</v>
      </c>
      <c r="N28" s="65">
        <v>9</v>
      </c>
      <c r="O28" s="50">
        <v>6.8</v>
      </c>
      <c r="P28" s="66">
        <v>18.399999999999999</v>
      </c>
      <c r="Q28" s="67"/>
      <c r="R28" s="65">
        <v>9</v>
      </c>
      <c r="S28" s="50">
        <v>5.9</v>
      </c>
      <c r="T28" s="66">
        <v>4.9000000000000004</v>
      </c>
      <c r="U28" s="66"/>
      <c r="V28" s="72">
        <f t="shared" si="16"/>
        <v>12.6</v>
      </c>
      <c r="W28" s="73">
        <f t="shared" si="17"/>
        <v>5.4</v>
      </c>
      <c r="Y28" s="65">
        <v>9</v>
      </c>
      <c r="Z28" s="50">
        <v>12.8</v>
      </c>
      <c r="AA28" s="66">
        <v>4.2</v>
      </c>
      <c r="AB28" s="67"/>
      <c r="AC28" s="65">
        <v>9</v>
      </c>
      <c r="AD28" s="50">
        <v>4.0999999999999996</v>
      </c>
      <c r="AE28" s="66">
        <v>2.2999999999999998</v>
      </c>
      <c r="AF28" s="66"/>
      <c r="AG28" s="72">
        <f t="shared" si="18"/>
        <v>8.5</v>
      </c>
      <c r="AH28" s="73">
        <f t="shared" si="19"/>
        <v>3.1999999999999997</v>
      </c>
      <c r="AJ28" s="70"/>
      <c r="AK28" s="65">
        <v>9</v>
      </c>
      <c r="AL28" s="50">
        <v>8.5</v>
      </c>
      <c r="AM28" s="66">
        <v>8.4</v>
      </c>
      <c r="AN28" s="67"/>
      <c r="AO28" s="65">
        <v>9</v>
      </c>
      <c r="AP28" s="50">
        <v>1.1000000000000001</v>
      </c>
      <c r="AQ28" s="66">
        <v>2.2999999999999998</v>
      </c>
      <c r="AR28" s="66"/>
      <c r="AS28" s="72">
        <f t="shared" si="20"/>
        <v>8.4499999999999993</v>
      </c>
      <c r="AT28" s="73">
        <f t="shared" si="21"/>
        <v>1.7</v>
      </c>
      <c r="AU28" s="74">
        <v>1.4</v>
      </c>
      <c r="AV28" s="74">
        <v>2.5</v>
      </c>
      <c r="AW28" s="74">
        <v>14.6</v>
      </c>
      <c r="AX28" s="74">
        <v>2.5</v>
      </c>
      <c r="AY28" s="74">
        <v>16.8</v>
      </c>
      <c r="AZ28" s="74">
        <v>12.5</v>
      </c>
      <c r="BB28" s="65">
        <v>9</v>
      </c>
      <c r="BC28" s="50">
        <v>6.7</v>
      </c>
      <c r="BD28" s="66">
        <v>10.9</v>
      </c>
      <c r="BE28" s="67"/>
      <c r="BF28" s="65">
        <v>9</v>
      </c>
      <c r="BG28" s="50">
        <v>3.9</v>
      </c>
      <c r="BH28" s="66">
        <v>10.3</v>
      </c>
      <c r="BI28" s="66">
        <v>3.5</v>
      </c>
      <c r="BJ28" s="72">
        <f t="shared" si="22"/>
        <v>8.8000000000000007</v>
      </c>
      <c r="BK28" s="73">
        <f t="shared" si="23"/>
        <v>5.9000000000000012</v>
      </c>
      <c r="BM28" s="43">
        <v>31.5</v>
      </c>
      <c r="BN28" s="65">
        <v>9</v>
      </c>
      <c r="BO28" s="50">
        <v>10.5</v>
      </c>
      <c r="BP28" s="66">
        <v>6.9</v>
      </c>
      <c r="BQ28" s="67"/>
      <c r="BR28" s="65">
        <v>9</v>
      </c>
      <c r="BS28" s="50">
        <v>4.3</v>
      </c>
      <c r="BT28" s="66">
        <v>7.9</v>
      </c>
      <c r="BU28" s="66"/>
      <c r="BV28" s="72">
        <f t="shared" si="24"/>
        <v>8.6999999999999993</v>
      </c>
      <c r="BW28" s="73">
        <f t="shared" si="25"/>
        <v>6.1</v>
      </c>
      <c r="BY28" s="65">
        <v>9</v>
      </c>
      <c r="BZ28" s="50">
        <v>9.9</v>
      </c>
      <c r="CA28" s="66">
        <v>13.1</v>
      </c>
      <c r="CB28" s="67"/>
      <c r="CC28" s="65">
        <v>9</v>
      </c>
      <c r="CD28" s="50">
        <v>3.7</v>
      </c>
      <c r="CE28" s="66">
        <v>5.9</v>
      </c>
      <c r="CF28" s="66"/>
      <c r="CG28" s="72">
        <f t="shared" si="26"/>
        <v>11.5</v>
      </c>
      <c r="CH28" s="73">
        <f t="shared" si="27"/>
        <v>4.8000000000000007</v>
      </c>
    </row>
    <row r="29" spans="1:86" s="29" customFormat="1">
      <c r="B29" s="43">
        <v>57</v>
      </c>
      <c r="C29" s="65">
        <v>10</v>
      </c>
      <c r="D29" s="50">
        <v>12.4</v>
      </c>
      <c r="E29" s="66">
        <v>12.9</v>
      </c>
      <c r="F29" s="67"/>
      <c r="G29" s="65">
        <v>10</v>
      </c>
      <c r="H29" s="50">
        <v>8.9</v>
      </c>
      <c r="I29" s="66">
        <v>6.9</v>
      </c>
      <c r="J29" s="66"/>
      <c r="K29" s="72">
        <f t="shared" si="14"/>
        <v>12.65</v>
      </c>
      <c r="L29" s="73">
        <f t="shared" si="15"/>
        <v>7.9</v>
      </c>
      <c r="N29" s="65">
        <v>10</v>
      </c>
      <c r="O29" s="50">
        <v>9.9</v>
      </c>
      <c r="P29" s="66">
        <v>5.3</v>
      </c>
      <c r="Q29" s="67"/>
      <c r="R29" s="65">
        <v>10</v>
      </c>
      <c r="S29" s="50">
        <v>0.5</v>
      </c>
      <c r="T29" s="66">
        <v>3.9</v>
      </c>
      <c r="U29" s="66"/>
      <c r="V29" s="72">
        <f t="shared" si="16"/>
        <v>7.6</v>
      </c>
      <c r="W29" s="73">
        <f t="shared" si="17"/>
        <v>2.2000000000000002</v>
      </c>
      <c r="Y29" s="65">
        <v>10</v>
      </c>
      <c r="Z29" s="50">
        <v>13.6</v>
      </c>
      <c r="AA29" s="66">
        <v>16.2</v>
      </c>
      <c r="AB29" s="67"/>
      <c r="AC29" s="65">
        <v>10</v>
      </c>
      <c r="AD29" s="50">
        <v>2.2000000000000002</v>
      </c>
      <c r="AE29" s="66">
        <v>1.1000000000000001</v>
      </c>
      <c r="AF29" s="66"/>
      <c r="AG29" s="72">
        <f t="shared" si="18"/>
        <v>14.899999999999999</v>
      </c>
      <c r="AH29" s="73">
        <f t="shared" si="19"/>
        <v>1.6500000000000001</v>
      </c>
      <c r="AJ29" s="70"/>
      <c r="AK29" s="65">
        <v>10</v>
      </c>
      <c r="AL29" s="50">
        <v>14.6</v>
      </c>
      <c r="AM29" s="66">
        <v>12.9</v>
      </c>
      <c r="AN29" s="67"/>
      <c r="AO29" s="65">
        <v>10</v>
      </c>
      <c r="AP29" s="50">
        <v>2.4</v>
      </c>
      <c r="AQ29" s="66">
        <v>1.5</v>
      </c>
      <c r="AR29" s="66"/>
      <c r="AS29" s="72">
        <f t="shared" si="20"/>
        <v>13.75</v>
      </c>
      <c r="AT29" s="73">
        <f t="shared" si="21"/>
        <v>1.95</v>
      </c>
      <c r="AU29" s="74">
        <v>4.9000000000000004</v>
      </c>
      <c r="AV29" s="74">
        <v>3.9</v>
      </c>
      <c r="AW29" s="74">
        <v>11.3</v>
      </c>
      <c r="AX29" s="74">
        <v>2.2999999999999998</v>
      </c>
      <c r="AY29" s="74">
        <v>2.7</v>
      </c>
      <c r="AZ29" s="74">
        <v>2.5</v>
      </c>
      <c r="BB29" s="65">
        <v>10</v>
      </c>
      <c r="BC29" s="50">
        <v>13.3</v>
      </c>
      <c r="BD29" s="66">
        <v>9.8000000000000007</v>
      </c>
      <c r="BE29" s="67"/>
      <c r="BF29" s="65">
        <v>10</v>
      </c>
      <c r="BG29" s="50">
        <v>0.8</v>
      </c>
      <c r="BH29" s="66">
        <v>3.7</v>
      </c>
      <c r="BI29" s="66"/>
      <c r="BJ29" s="72">
        <f t="shared" si="22"/>
        <v>11.55</v>
      </c>
      <c r="BK29" s="73">
        <f t="shared" si="23"/>
        <v>2.25</v>
      </c>
      <c r="BM29" s="43">
        <v>32.299999999999997</v>
      </c>
      <c r="BN29" s="65">
        <v>10</v>
      </c>
      <c r="BO29" s="50">
        <v>16.399999999999999</v>
      </c>
      <c r="BP29" s="66">
        <v>14.5</v>
      </c>
      <c r="BQ29" s="67"/>
      <c r="BR29" s="65">
        <v>10</v>
      </c>
      <c r="BS29" s="50">
        <v>6.3</v>
      </c>
      <c r="BT29" s="66">
        <v>6.9</v>
      </c>
      <c r="BU29" s="66"/>
      <c r="BV29" s="72">
        <f t="shared" si="24"/>
        <v>15.45</v>
      </c>
      <c r="BW29" s="73">
        <f t="shared" si="25"/>
        <v>6.6</v>
      </c>
      <c r="BY29" s="65">
        <v>10</v>
      </c>
      <c r="BZ29" s="50">
        <v>11.2</v>
      </c>
      <c r="CA29" s="66">
        <v>17.399999999999999</v>
      </c>
      <c r="CB29" s="67"/>
      <c r="CC29" s="65">
        <v>10</v>
      </c>
      <c r="CD29" s="50">
        <v>3.9</v>
      </c>
      <c r="CE29" s="66">
        <v>3.1</v>
      </c>
      <c r="CF29" s="66"/>
      <c r="CG29" s="72">
        <f t="shared" si="26"/>
        <v>14.299999999999999</v>
      </c>
      <c r="CH29" s="73">
        <f t="shared" si="27"/>
        <v>3.5</v>
      </c>
    </row>
    <row r="30" spans="1:86" s="29" customFormat="1">
      <c r="B30" s="43">
        <v>50</v>
      </c>
      <c r="C30" s="65">
        <v>11</v>
      </c>
      <c r="D30" s="50">
        <v>12.5</v>
      </c>
      <c r="E30" s="66">
        <v>8.6999999999999993</v>
      </c>
      <c r="F30" s="67"/>
      <c r="G30" s="65">
        <v>11</v>
      </c>
      <c r="H30" s="50">
        <v>9.6999999999999993</v>
      </c>
      <c r="I30" s="66">
        <v>6.9</v>
      </c>
      <c r="J30" s="66"/>
      <c r="K30" s="72">
        <f t="shared" si="14"/>
        <v>10.6</v>
      </c>
      <c r="L30" s="73">
        <f t="shared" si="15"/>
        <v>8.3000000000000007</v>
      </c>
      <c r="N30" s="65">
        <v>11</v>
      </c>
      <c r="O30" s="50">
        <v>14.9</v>
      </c>
      <c r="P30" s="66">
        <v>12.9</v>
      </c>
      <c r="Q30" s="67"/>
      <c r="R30" s="65">
        <v>11</v>
      </c>
      <c r="S30" s="50">
        <v>1.1000000000000001</v>
      </c>
      <c r="T30" s="66">
        <v>0.9</v>
      </c>
      <c r="U30" s="66"/>
      <c r="V30" s="72">
        <f t="shared" si="16"/>
        <v>13.9</v>
      </c>
      <c r="W30" s="73">
        <f t="shared" si="17"/>
        <v>1</v>
      </c>
      <c r="Y30" s="65">
        <v>11</v>
      </c>
      <c r="Z30" s="50">
        <v>9.8000000000000007</v>
      </c>
      <c r="AA30" s="66">
        <v>10.1</v>
      </c>
      <c r="AB30" s="67"/>
      <c r="AC30" s="65">
        <v>11</v>
      </c>
      <c r="AD30" s="50">
        <v>2.9</v>
      </c>
      <c r="AE30" s="66">
        <v>4.7</v>
      </c>
      <c r="AF30" s="66"/>
      <c r="AG30" s="72">
        <f t="shared" si="18"/>
        <v>9.9499999999999993</v>
      </c>
      <c r="AH30" s="73">
        <f t="shared" si="19"/>
        <v>3.8</v>
      </c>
      <c r="AJ30" s="70"/>
      <c r="AK30" s="65">
        <v>11</v>
      </c>
      <c r="AL30" s="50">
        <v>5.5</v>
      </c>
      <c r="AM30" s="66">
        <v>5.9</v>
      </c>
      <c r="AN30" s="67"/>
      <c r="AO30" s="65">
        <v>11</v>
      </c>
      <c r="AP30" s="50">
        <v>1.8</v>
      </c>
      <c r="AQ30" s="66">
        <v>5.6</v>
      </c>
      <c r="AR30" s="66"/>
      <c r="AS30" s="72">
        <f t="shared" si="20"/>
        <v>5.7</v>
      </c>
      <c r="AT30" s="73">
        <f t="shared" si="21"/>
        <v>3.6999999999999997</v>
      </c>
      <c r="AU30" s="74">
        <v>3.3</v>
      </c>
      <c r="AV30" s="74">
        <v>9.1</v>
      </c>
      <c r="AW30" s="74">
        <v>1.5</v>
      </c>
      <c r="AX30" s="74">
        <v>1.6</v>
      </c>
      <c r="AY30" s="74">
        <v>1.9</v>
      </c>
      <c r="AZ30" s="74">
        <v>3.2</v>
      </c>
      <c r="BB30" s="65">
        <v>11</v>
      </c>
      <c r="BC30" s="50">
        <v>6.4</v>
      </c>
      <c r="BD30" s="66">
        <v>5.9</v>
      </c>
      <c r="BE30" s="67"/>
      <c r="BF30" s="65">
        <v>11</v>
      </c>
      <c r="BG30" s="50">
        <v>1.9</v>
      </c>
      <c r="BH30" s="66">
        <v>1.2</v>
      </c>
      <c r="BI30" s="66"/>
      <c r="BJ30" s="72">
        <f t="shared" si="22"/>
        <v>6.15</v>
      </c>
      <c r="BK30" s="73">
        <f t="shared" si="23"/>
        <v>1.5499999999999998</v>
      </c>
      <c r="BM30" s="43">
        <v>31.6</v>
      </c>
      <c r="BN30" s="65">
        <v>11</v>
      </c>
      <c r="BO30" s="50">
        <v>9.6999999999999993</v>
      </c>
      <c r="BP30" s="66">
        <v>11.9</v>
      </c>
      <c r="BQ30" s="67"/>
      <c r="BR30" s="65">
        <v>11</v>
      </c>
      <c r="BS30" s="50">
        <v>6.8</v>
      </c>
      <c r="BT30" s="66">
        <v>3.5</v>
      </c>
      <c r="BU30" s="66"/>
      <c r="BV30" s="72">
        <f t="shared" si="24"/>
        <v>10.8</v>
      </c>
      <c r="BW30" s="73">
        <f t="shared" si="25"/>
        <v>5.15</v>
      </c>
      <c r="BY30" s="65">
        <v>11</v>
      </c>
      <c r="BZ30" s="50">
        <v>12.9</v>
      </c>
      <c r="CA30" s="66">
        <v>6.9</v>
      </c>
      <c r="CB30" s="67"/>
      <c r="CC30" s="65">
        <v>11</v>
      </c>
      <c r="CD30" s="50">
        <v>3.1</v>
      </c>
      <c r="CE30" s="66">
        <v>14.8</v>
      </c>
      <c r="CF30" s="66"/>
      <c r="CG30" s="72">
        <f t="shared" si="26"/>
        <v>9.9</v>
      </c>
      <c r="CH30" s="73">
        <f t="shared" si="27"/>
        <v>8.9500000000000011</v>
      </c>
    </row>
    <row r="31" spans="1:86" s="29" customFormat="1">
      <c r="B31" s="43">
        <v>52</v>
      </c>
      <c r="C31" s="65">
        <v>13</v>
      </c>
      <c r="D31" s="50">
        <v>7.5</v>
      </c>
      <c r="E31" s="66">
        <v>11.6</v>
      </c>
      <c r="F31" s="67"/>
      <c r="G31" s="65">
        <v>13</v>
      </c>
      <c r="H31" s="50">
        <v>18.5</v>
      </c>
      <c r="I31" s="66">
        <v>14.9</v>
      </c>
      <c r="J31" s="66"/>
      <c r="K31" s="72">
        <f t="shared" si="14"/>
        <v>9.5500000000000007</v>
      </c>
      <c r="L31" s="73">
        <f t="shared" si="15"/>
        <v>16.7</v>
      </c>
      <c r="N31" s="65">
        <v>13</v>
      </c>
      <c r="O31" s="50">
        <v>7.6</v>
      </c>
      <c r="P31" s="66">
        <v>6.2</v>
      </c>
      <c r="Q31" s="67"/>
      <c r="R31" s="65">
        <v>13</v>
      </c>
      <c r="S31" s="50">
        <v>0.8</v>
      </c>
      <c r="T31" s="66">
        <v>0.9</v>
      </c>
      <c r="U31" s="66"/>
      <c r="V31" s="72">
        <f t="shared" si="16"/>
        <v>6.9</v>
      </c>
      <c r="W31" s="73">
        <f t="shared" si="17"/>
        <v>0.85000000000000009</v>
      </c>
      <c r="Y31" s="65">
        <v>13</v>
      </c>
      <c r="Z31" s="50">
        <v>5.2</v>
      </c>
      <c r="AA31" s="66">
        <v>13.2</v>
      </c>
      <c r="AB31" s="67"/>
      <c r="AC31" s="65">
        <v>13</v>
      </c>
      <c r="AD31" s="50">
        <v>1.6</v>
      </c>
      <c r="AE31" s="66">
        <v>0.6</v>
      </c>
      <c r="AF31" s="66"/>
      <c r="AG31" s="72">
        <f t="shared" si="18"/>
        <v>9.1999999999999993</v>
      </c>
      <c r="AH31" s="73">
        <f t="shared" si="19"/>
        <v>1.1000000000000001</v>
      </c>
      <c r="AJ31" s="70"/>
      <c r="AK31" s="65">
        <v>13</v>
      </c>
      <c r="AL31" s="50">
        <v>6.2</v>
      </c>
      <c r="AM31" s="66">
        <v>15.9</v>
      </c>
      <c r="AN31" s="67"/>
      <c r="AO31" s="65">
        <v>13</v>
      </c>
      <c r="AP31" s="50">
        <v>5.4</v>
      </c>
      <c r="AQ31" s="66">
        <v>1.7</v>
      </c>
      <c r="AR31" s="66"/>
      <c r="AS31" s="72">
        <f t="shared" si="20"/>
        <v>11.05</v>
      </c>
      <c r="AT31" s="73">
        <f t="shared" si="21"/>
        <v>3.5500000000000003</v>
      </c>
      <c r="AU31" s="74">
        <v>1.3</v>
      </c>
      <c r="AV31" s="74">
        <v>1.8</v>
      </c>
      <c r="AW31" s="74">
        <v>2.7</v>
      </c>
      <c r="AX31" s="74">
        <v>5.4</v>
      </c>
      <c r="AY31" s="74">
        <v>12.9</v>
      </c>
      <c r="AZ31" s="74">
        <v>6.9</v>
      </c>
      <c r="BB31" s="65">
        <v>13</v>
      </c>
      <c r="BC31" s="50">
        <v>8.8000000000000007</v>
      </c>
      <c r="BD31" s="66">
        <v>8.4</v>
      </c>
      <c r="BE31" s="67"/>
      <c r="BF31" s="65">
        <v>13</v>
      </c>
      <c r="BG31" s="50">
        <v>2.9</v>
      </c>
      <c r="BH31" s="66">
        <v>4.9000000000000004</v>
      </c>
      <c r="BI31" s="66"/>
      <c r="BJ31" s="72">
        <f t="shared" si="22"/>
        <v>8.6000000000000014</v>
      </c>
      <c r="BK31" s="73">
        <f t="shared" si="23"/>
        <v>3.9000000000000004</v>
      </c>
      <c r="BM31" s="43">
        <v>33.6</v>
      </c>
      <c r="BN31" s="65">
        <v>13</v>
      </c>
      <c r="BO31" s="50">
        <v>8.1999999999999993</v>
      </c>
      <c r="BP31" s="66">
        <v>13.9</v>
      </c>
      <c r="BQ31" s="67"/>
      <c r="BR31" s="65">
        <v>13</v>
      </c>
      <c r="BS31" s="50">
        <v>2.8</v>
      </c>
      <c r="BT31" s="66">
        <v>7.9</v>
      </c>
      <c r="BU31" s="66"/>
      <c r="BV31" s="72">
        <f t="shared" si="24"/>
        <v>11.05</v>
      </c>
      <c r="BW31" s="73">
        <f t="shared" si="25"/>
        <v>5.35</v>
      </c>
      <c r="BY31" s="65">
        <v>13</v>
      </c>
      <c r="BZ31" s="50">
        <v>7.2</v>
      </c>
      <c r="CA31" s="66">
        <v>8.1</v>
      </c>
      <c r="CB31" s="67"/>
      <c r="CC31" s="65">
        <v>13</v>
      </c>
      <c r="CD31" s="50">
        <v>2.4</v>
      </c>
      <c r="CE31" s="66">
        <v>1.3</v>
      </c>
      <c r="CF31" s="66"/>
      <c r="CG31" s="72">
        <f t="shared" si="26"/>
        <v>7.65</v>
      </c>
      <c r="CH31" s="73">
        <f t="shared" si="27"/>
        <v>1.85</v>
      </c>
    </row>
    <row r="32" spans="1:86" s="29" customFormat="1">
      <c r="B32" s="43">
        <v>43</v>
      </c>
      <c r="C32" s="65">
        <v>15</v>
      </c>
      <c r="D32" s="50">
        <v>14.6</v>
      </c>
      <c r="E32" s="66">
        <v>9</v>
      </c>
      <c r="F32" s="67"/>
      <c r="G32" s="65">
        <v>15</v>
      </c>
      <c r="H32" s="50">
        <v>13.7</v>
      </c>
      <c r="I32" s="66">
        <v>7.5</v>
      </c>
      <c r="J32" s="66"/>
      <c r="K32" s="72">
        <f t="shared" si="14"/>
        <v>11.8</v>
      </c>
      <c r="L32" s="73">
        <f t="shared" si="15"/>
        <v>10.6</v>
      </c>
      <c r="N32" s="65">
        <v>15</v>
      </c>
      <c r="O32" s="50">
        <v>20</v>
      </c>
      <c r="P32" s="66">
        <v>15.5</v>
      </c>
      <c r="Q32" s="67"/>
      <c r="R32" s="65">
        <v>15</v>
      </c>
      <c r="S32" s="50">
        <v>7.2</v>
      </c>
      <c r="T32" s="66">
        <v>3.9</v>
      </c>
      <c r="U32" s="66">
        <v>3.1</v>
      </c>
      <c r="V32" s="72">
        <f t="shared" si="16"/>
        <v>17.75</v>
      </c>
      <c r="W32" s="73">
        <f t="shared" si="17"/>
        <v>4.7333333333333334</v>
      </c>
      <c r="Y32" s="65">
        <v>15</v>
      </c>
      <c r="Z32" s="50">
        <v>4.9000000000000004</v>
      </c>
      <c r="AA32" s="66">
        <v>12.9</v>
      </c>
      <c r="AB32" s="67"/>
      <c r="AC32" s="65">
        <v>15</v>
      </c>
      <c r="AD32" s="50">
        <v>0.9</v>
      </c>
      <c r="AE32" s="66">
        <v>2.5</v>
      </c>
      <c r="AF32" s="66"/>
      <c r="AG32" s="72">
        <f t="shared" si="18"/>
        <v>8.9</v>
      </c>
      <c r="AH32" s="73">
        <f t="shared" si="19"/>
        <v>1.7</v>
      </c>
      <c r="AJ32" s="70"/>
      <c r="AK32" s="65">
        <v>15</v>
      </c>
      <c r="AL32" s="50">
        <v>10.9</v>
      </c>
      <c r="AM32" s="66">
        <v>10.1</v>
      </c>
      <c r="AN32" s="67"/>
      <c r="AO32" s="65">
        <v>15</v>
      </c>
      <c r="AP32" s="50">
        <v>4.4000000000000004</v>
      </c>
      <c r="AQ32" s="66">
        <v>6.2</v>
      </c>
      <c r="AR32" s="66"/>
      <c r="AS32" s="72">
        <f t="shared" si="20"/>
        <v>10.5</v>
      </c>
      <c r="AT32" s="73">
        <f t="shared" si="21"/>
        <v>5.3000000000000007</v>
      </c>
      <c r="AU32" s="74">
        <v>7.8</v>
      </c>
      <c r="AV32" s="74">
        <v>1.5</v>
      </c>
      <c r="AW32" s="74">
        <v>1.2</v>
      </c>
      <c r="AX32" s="74">
        <v>9.8000000000000007</v>
      </c>
      <c r="AY32" s="74">
        <v>4.4000000000000004</v>
      </c>
      <c r="AZ32" s="74">
        <v>2.4</v>
      </c>
      <c r="BB32" s="65">
        <v>15</v>
      </c>
      <c r="BC32" s="50">
        <v>13.1</v>
      </c>
      <c r="BD32" s="66">
        <v>10.1</v>
      </c>
      <c r="BE32" s="67"/>
      <c r="BF32" s="65">
        <v>15</v>
      </c>
      <c r="BG32" s="50">
        <v>6.2</v>
      </c>
      <c r="BH32" s="66">
        <v>6.5</v>
      </c>
      <c r="BI32" s="66"/>
      <c r="BJ32" s="72">
        <f t="shared" si="22"/>
        <v>11.6</v>
      </c>
      <c r="BK32" s="73">
        <f t="shared" si="23"/>
        <v>6.35</v>
      </c>
      <c r="BM32" s="43">
        <v>28.7</v>
      </c>
      <c r="BN32" s="65">
        <v>15</v>
      </c>
      <c r="BO32" s="50">
        <v>16.600000000000001</v>
      </c>
      <c r="BP32" s="66">
        <v>13.1</v>
      </c>
      <c r="BQ32" s="67"/>
      <c r="BR32" s="65">
        <v>15</v>
      </c>
      <c r="BS32" s="50">
        <v>12.3</v>
      </c>
      <c r="BT32" s="66">
        <v>1.3</v>
      </c>
      <c r="BU32" s="66">
        <v>1.4</v>
      </c>
      <c r="BV32" s="72">
        <f t="shared" si="24"/>
        <v>14.850000000000001</v>
      </c>
      <c r="BW32" s="73">
        <f t="shared" si="25"/>
        <v>5.0000000000000009</v>
      </c>
      <c r="BY32" s="65">
        <v>15</v>
      </c>
      <c r="BZ32" s="50">
        <v>10.5</v>
      </c>
      <c r="CA32" s="66">
        <v>6.3</v>
      </c>
      <c r="CB32" s="67"/>
      <c r="CC32" s="65">
        <v>15</v>
      </c>
      <c r="CD32" s="50">
        <v>3.3</v>
      </c>
      <c r="CE32" s="66">
        <v>4.4000000000000004</v>
      </c>
      <c r="CF32" s="66"/>
      <c r="CG32" s="72">
        <f t="shared" si="26"/>
        <v>8.4</v>
      </c>
      <c r="CH32" s="73">
        <f t="shared" si="27"/>
        <v>3.85</v>
      </c>
    </row>
    <row r="33" spans="2:86" s="76" customFormat="1">
      <c r="B33" s="75"/>
      <c r="K33" s="77">
        <f>AVERAGE(K25:K32)</f>
        <v>12.331249999999999</v>
      </c>
      <c r="L33" s="78">
        <f>AVERAGE(L25:L32)</f>
        <v>11</v>
      </c>
      <c r="V33" s="77">
        <f>AVERAGE(V25:V32)</f>
        <v>12.650000000000002</v>
      </c>
      <c r="W33" s="78">
        <f>AVERAGE(W25:W32)</f>
        <v>2.7479166666666668</v>
      </c>
      <c r="AG33" s="77">
        <f>AVERAGE(AG25:AG32)</f>
        <v>9.6625000000000014</v>
      </c>
      <c r="AH33" s="78">
        <f>AVERAGE(AH25:AH32)</f>
        <v>2.28125</v>
      </c>
      <c r="AJ33" s="75"/>
      <c r="AS33" s="77">
        <f>AVERAGE(AS25:AS32)</f>
        <v>9.85</v>
      </c>
      <c r="AT33" s="78">
        <f>AVERAGE(AT25:AT32)</f>
        <v>3.1124999999999998</v>
      </c>
      <c r="AU33" s="78">
        <f>AVERAGE(AU25:AU32)</f>
        <v>3.2250000000000001</v>
      </c>
      <c r="AV33" s="78">
        <f t="shared" ref="AV33:AZ33" si="28">AVERAGE(AV25:AV32)</f>
        <v>4.5625</v>
      </c>
      <c r="AW33" s="78">
        <f t="shared" si="28"/>
        <v>4.9750000000000014</v>
      </c>
      <c r="AX33" s="78">
        <f t="shared" si="28"/>
        <v>3.8374999999999999</v>
      </c>
      <c r="AY33" s="78">
        <f t="shared" si="28"/>
        <v>5.9249999999999998</v>
      </c>
      <c r="AZ33" s="78">
        <f t="shared" si="28"/>
        <v>5.3875000000000002</v>
      </c>
      <c r="BJ33" s="77">
        <f>AVERAGE(BJ25:BJ32)</f>
        <v>9.1</v>
      </c>
      <c r="BK33" s="78">
        <f>AVERAGE(BK25:BK32)</f>
        <v>3.4937500000000004</v>
      </c>
      <c r="BM33" s="75"/>
      <c r="BV33" s="77">
        <f>AVERAGE(BV25:BV32)</f>
        <v>11.28125</v>
      </c>
      <c r="BW33" s="78">
        <f>AVERAGE(BW25:BW32)</f>
        <v>5.0374999999999996</v>
      </c>
      <c r="CG33" s="77">
        <f>AVERAGE(CG25:CG32)</f>
        <v>10.125000000000002</v>
      </c>
      <c r="CH33" s="78">
        <f>AVERAGE(CH25:CH32)</f>
        <v>4.3312500000000007</v>
      </c>
    </row>
    <row r="34" spans="2:86" s="29" customFormat="1">
      <c r="B34" s="43">
        <v>60</v>
      </c>
      <c r="C34" s="65">
        <v>3</v>
      </c>
      <c r="D34" s="50">
        <v>11.5</v>
      </c>
      <c r="E34" s="66">
        <v>18.899999999999999</v>
      </c>
      <c r="F34" s="67"/>
      <c r="G34" s="65">
        <v>3</v>
      </c>
      <c r="H34" s="50">
        <v>7.9</v>
      </c>
      <c r="I34" s="66">
        <v>10.5</v>
      </c>
      <c r="J34" s="66"/>
      <c r="K34" s="72">
        <f t="shared" ref="K34:K42" si="29">AVERAGE(D34:F34)</f>
        <v>15.2</v>
      </c>
      <c r="L34" s="73">
        <f t="shared" ref="L34:L42" si="30">AVERAGE(H34:J34)</f>
        <v>9.1999999999999993</v>
      </c>
      <c r="N34" s="65">
        <v>3</v>
      </c>
      <c r="O34" s="50">
        <v>10.5</v>
      </c>
      <c r="P34" s="66">
        <v>9.1</v>
      </c>
      <c r="Q34" s="67"/>
      <c r="R34" s="65">
        <v>3</v>
      </c>
      <c r="S34" s="50">
        <v>0.9</v>
      </c>
      <c r="T34" s="66">
        <v>0.7</v>
      </c>
      <c r="U34" s="66"/>
      <c r="V34" s="72">
        <f t="shared" ref="V34:V43" si="31">AVERAGE(O34:Q34)</f>
        <v>9.8000000000000007</v>
      </c>
      <c r="W34" s="73">
        <f t="shared" ref="W34:W43" si="32">AVERAGE(S34:U34)</f>
        <v>0.8</v>
      </c>
      <c r="Y34" s="65">
        <v>3</v>
      </c>
      <c r="Z34" s="50">
        <v>10.6</v>
      </c>
      <c r="AA34" s="66">
        <v>4.9000000000000004</v>
      </c>
      <c r="AB34" s="67"/>
      <c r="AC34" s="65">
        <v>3</v>
      </c>
      <c r="AD34" s="50">
        <v>2.9</v>
      </c>
      <c r="AE34" s="66">
        <v>1.3</v>
      </c>
      <c r="AF34" s="66"/>
      <c r="AG34" s="72">
        <f t="shared" ref="AG34:AG43" si="33">AVERAGE(Z34:AB34)</f>
        <v>7.75</v>
      </c>
      <c r="AH34" s="73">
        <f t="shared" ref="AH34:AH43" si="34">AVERAGE(AD34:AF34)</f>
        <v>2.1</v>
      </c>
      <c r="AJ34" s="70"/>
      <c r="AK34" s="65">
        <v>3</v>
      </c>
      <c r="AL34" s="50">
        <v>20</v>
      </c>
      <c r="AM34" s="66">
        <v>8.4</v>
      </c>
      <c r="AN34" s="67"/>
      <c r="AO34" s="65">
        <v>3</v>
      </c>
      <c r="AP34" s="50">
        <v>1.7</v>
      </c>
      <c r="AQ34" s="66">
        <v>2.5</v>
      </c>
      <c r="AR34" s="66"/>
      <c r="AS34" s="72">
        <f t="shared" ref="AS34:AS43" si="35">AVERAGE(AL34:AN34)</f>
        <v>14.2</v>
      </c>
      <c r="AT34" s="73">
        <f t="shared" ref="AT34:AT43" si="36">AVERAGE(AP34:AR34)</f>
        <v>2.1</v>
      </c>
      <c r="AU34" s="74">
        <v>1.6</v>
      </c>
      <c r="AV34" s="74">
        <v>2.1</v>
      </c>
      <c r="AW34" s="74">
        <v>5.5</v>
      </c>
      <c r="AX34" s="74">
        <v>1.5</v>
      </c>
      <c r="AY34" s="74">
        <v>0.9</v>
      </c>
      <c r="AZ34" s="74">
        <v>2.2000000000000002</v>
      </c>
      <c r="BB34" s="65">
        <v>3</v>
      </c>
      <c r="BC34" s="50">
        <v>15.7</v>
      </c>
      <c r="BD34" s="66">
        <v>10.9</v>
      </c>
      <c r="BE34" s="67"/>
      <c r="BF34" s="65">
        <v>3</v>
      </c>
      <c r="BG34" s="50">
        <v>6.7</v>
      </c>
      <c r="BH34" s="66">
        <v>3.1</v>
      </c>
      <c r="BI34" s="66"/>
      <c r="BJ34" s="72">
        <f t="shared" ref="BJ34:BJ43" si="37">AVERAGE(BC34:BE34)</f>
        <v>13.3</v>
      </c>
      <c r="BK34" s="73">
        <f t="shared" ref="BK34:BK43" si="38">AVERAGE(BG34:BI34)</f>
        <v>4.9000000000000004</v>
      </c>
      <c r="BM34" s="43">
        <v>26</v>
      </c>
      <c r="BN34" s="65">
        <v>3</v>
      </c>
      <c r="BO34" s="50">
        <v>7.3</v>
      </c>
      <c r="BP34" s="66">
        <v>8.1</v>
      </c>
      <c r="BQ34" s="67"/>
      <c r="BR34" s="65">
        <v>3</v>
      </c>
      <c r="BS34" s="50">
        <v>8.6</v>
      </c>
      <c r="BT34" s="66">
        <v>7.3</v>
      </c>
      <c r="BU34" s="66"/>
      <c r="BV34" s="72">
        <f t="shared" ref="BV34:BV43" si="39">AVERAGE(BO34:BQ34)</f>
        <v>7.6999999999999993</v>
      </c>
      <c r="BW34" s="73">
        <f t="shared" ref="BW34:BW43" si="40">AVERAGE(BS34:BU34)</f>
        <v>7.9499999999999993</v>
      </c>
      <c r="BY34" s="65">
        <v>3</v>
      </c>
      <c r="BZ34" s="50">
        <v>10.9</v>
      </c>
      <c r="CA34" s="66">
        <v>7.9</v>
      </c>
      <c r="CB34" s="67"/>
      <c r="CC34" s="65">
        <v>3</v>
      </c>
      <c r="CD34" s="50">
        <v>5.6</v>
      </c>
      <c r="CE34" s="66">
        <v>5.3</v>
      </c>
      <c r="CF34" s="66"/>
      <c r="CG34" s="72">
        <f t="shared" ref="CG34:CG43" si="41">AVERAGE(BZ34:CB34)</f>
        <v>9.4</v>
      </c>
      <c r="CH34" s="73">
        <f t="shared" ref="CH34:CH43" si="42">AVERAGE(CD34:CF34)</f>
        <v>5.4499999999999993</v>
      </c>
    </row>
    <row r="35" spans="2:86" s="29" customFormat="1">
      <c r="B35" s="43">
        <v>62</v>
      </c>
      <c r="C35" s="65">
        <v>5</v>
      </c>
      <c r="D35" s="50">
        <v>12.3</v>
      </c>
      <c r="E35" s="66">
        <v>19.3</v>
      </c>
      <c r="F35" s="67"/>
      <c r="G35" s="65">
        <v>5</v>
      </c>
      <c r="H35" s="50">
        <v>12.9</v>
      </c>
      <c r="I35" s="66">
        <v>14.3</v>
      </c>
      <c r="J35" s="66"/>
      <c r="K35" s="72">
        <f t="shared" si="29"/>
        <v>15.8</v>
      </c>
      <c r="L35" s="73">
        <f t="shared" si="30"/>
        <v>13.600000000000001</v>
      </c>
      <c r="N35" s="65">
        <v>5</v>
      </c>
      <c r="O35" s="50">
        <v>19.100000000000001</v>
      </c>
      <c r="P35" s="66">
        <v>19.2</v>
      </c>
      <c r="Q35" s="67"/>
      <c r="R35" s="65">
        <v>5</v>
      </c>
      <c r="S35" s="50">
        <v>2.4</v>
      </c>
      <c r="T35" s="66">
        <v>2.2000000000000002</v>
      </c>
      <c r="U35" s="66"/>
      <c r="V35" s="72">
        <f t="shared" si="31"/>
        <v>19.149999999999999</v>
      </c>
      <c r="W35" s="73">
        <f t="shared" si="32"/>
        <v>2.2999999999999998</v>
      </c>
      <c r="Y35" s="65">
        <v>5</v>
      </c>
      <c r="Z35" s="50">
        <v>6.9</v>
      </c>
      <c r="AA35" s="66">
        <v>9.5</v>
      </c>
      <c r="AB35" s="67"/>
      <c r="AC35" s="65">
        <v>5</v>
      </c>
      <c r="AD35" s="50">
        <v>0.4</v>
      </c>
      <c r="AE35" s="66">
        <v>1.2</v>
      </c>
      <c r="AF35" s="66"/>
      <c r="AG35" s="72">
        <f t="shared" si="33"/>
        <v>8.1999999999999993</v>
      </c>
      <c r="AH35" s="73">
        <f t="shared" si="34"/>
        <v>0.8</v>
      </c>
      <c r="AJ35" s="70"/>
      <c r="AK35" s="65">
        <v>5</v>
      </c>
      <c r="AL35" s="50">
        <v>9</v>
      </c>
      <c r="AM35" s="66">
        <v>6.1</v>
      </c>
      <c r="AN35" s="67"/>
      <c r="AO35" s="65">
        <v>5</v>
      </c>
      <c r="AP35" s="50">
        <v>6.5</v>
      </c>
      <c r="AQ35" s="66">
        <v>1.2</v>
      </c>
      <c r="AR35" s="66"/>
      <c r="AS35" s="72">
        <f t="shared" si="35"/>
        <v>7.55</v>
      </c>
      <c r="AT35" s="73">
        <f t="shared" si="36"/>
        <v>3.85</v>
      </c>
      <c r="AU35" s="74">
        <v>7.8</v>
      </c>
      <c r="AV35" s="74">
        <v>6.3</v>
      </c>
      <c r="AW35" s="74">
        <v>1.9</v>
      </c>
      <c r="AX35" s="74">
        <v>5.2</v>
      </c>
      <c r="AY35" s="74">
        <v>3.6</v>
      </c>
      <c r="AZ35" s="74">
        <v>1.2</v>
      </c>
      <c r="BB35" s="65">
        <v>5</v>
      </c>
      <c r="BC35" s="50">
        <v>11.4</v>
      </c>
      <c r="BD35" s="66">
        <v>5.3</v>
      </c>
      <c r="BE35" s="67"/>
      <c r="BF35" s="65">
        <v>5</v>
      </c>
      <c r="BG35" s="50">
        <v>2.8</v>
      </c>
      <c r="BH35" s="66">
        <v>11.7</v>
      </c>
      <c r="BI35" s="66">
        <v>4.7</v>
      </c>
      <c r="BJ35" s="72">
        <f t="shared" si="37"/>
        <v>8.35</v>
      </c>
      <c r="BK35" s="73">
        <f t="shared" si="38"/>
        <v>6.3999999999999995</v>
      </c>
      <c r="BM35" s="43">
        <v>28.3</v>
      </c>
      <c r="BN35" s="65">
        <v>5</v>
      </c>
      <c r="BO35" s="50">
        <v>12.1</v>
      </c>
      <c r="BP35" s="66">
        <v>7.6</v>
      </c>
      <c r="BQ35" s="67"/>
      <c r="BR35" s="65">
        <v>5</v>
      </c>
      <c r="BS35" s="50">
        <v>4.5999999999999996</v>
      </c>
      <c r="BT35" s="66">
        <v>8.6</v>
      </c>
      <c r="BU35" s="66"/>
      <c r="BV35" s="72">
        <f t="shared" si="39"/>
        <v>9.85</v>
      </c>
      <c r="BW35" s="73">
        <f t="shared" si="40"/>
        <v>6.6</v>
      </c>
      <c r="BY35" s="65">
        <v>5</v>
      </c>
      <c r="BZ35" s="50">
        <v>12.2</v>
      </c>
      <c r="CA35" s="66">
        <v>10.1</v>
      </c>
      <c r="CB35" s="67"/>
      <c r="CC35" s="65">
        <v>5</v>
      </c>
      <c r="CD35" s="50">
        <v>12.1</v>
      </c>
      <c r="CE35" s="66">
        <v>7.7</v>
      </c>
      <c r="CF35" s="66"/>
      <c r="CG35" s="72">
        <f t="shared" si="41"/>
        <v>11.149999999999999</v>
      </c>
      <c r="CH35" s="73">
        <f t="shared" si="42"/>
        <v>9.9</v>
      </c>
    </row>
    <row r="36" spans="2:86" s="29" customFormat="1">
      <c r="B36" s="43">
        <v>53</v>
      </c>
      <c r="C36" s="65">
        <v>6</v>
      </c>
      <c r="D36" s="50">
        <v>20</v>
      </c>
      <c r="E36" s="66">
        <v>7</v>
      </c>
      <c r="F36" s="67"/>
      <c r="G36" s="65">
        <v>6</v>
      </c>
      <c r="H36" s="50">
        <v>9.6</v>
      </c>
      <c r="I36" s="66">
        <v>9.6999999999999993</v>
      </c>
      <c r="J36" s="66"/>
      <c r="K36" s="72">
        <f t="shared" si="29"/>
        <v>13.5</v>
      </c>
      <c r="L36" s="73">
        <f t="shared" si="30"/>
        <v>9.6499999999999986</v>
      </c>
      <c r="N36" s="65">
        <v>6</v>
      </c>
      <c r="O36" s="50">
        <v>7.8</v>
      </c>
      <c r="P36" s="66">
        <v>9.6</v>
      </c>
      <c r="Q36" s="67"/>
      <c r="R36" s="65">
        <v>6</v>
      </c>
      <c r="S36" s="50">
        <v>4.9000000000000004</v>
      </c>
      <c r="T36" s="66">
        <v>0.7</v>
      </c>
      <c r="U36" s="66"/>
      <c r="V36" s="72">
        <f t="shared" si="31"/>
        <v>8.6999999999999993</v>
      </c>
      <c r="W36" s="73">
        <f t="shared" si="32"/>
        <v>2.8000000000000003</v>
      </c>
      <c r="Y36" s="65">
        <v>6</v>
      </c>
      <c r="Z36" s="50">
        <v>7.7</v>
      </c>
      <c r="AA36" s="66">
        <v>4.3</v>
      </c>
      <c r="AB36" s="67"/>
      <c r="AC36" s="65">
        <v>6</v>
      </c>
      <c r="AD36" s="50">
        <v>2.9</v>
      </c>
      <c r="AE36" s="66">
        <v>2.4</v>
      </c>
      <c r="AF36" s="66"/>
      <c r="AG36" s="72">
        <f t="shared" si="33"/>
        <v>6</v>
      </c>
      <c r="AH36" s="73">
        <f t="shared" si="34"/>
        <v>2.65</v>
      </c>
      <c r="AJ36" s="70"/>
      <c r="AK36" s="65">
        <v>6</v>
      </c>
      <c r="AL36" s="50">
        <v>5.4</v>
      </c>
      <c r="AM36" s="66">
        <v>14.1</v>
      </c>
      <c r="AN36" s="67"/>
      <c r="AO36" s="65">
        <v>6</v>
      </c>
      <c r="AP36" s="50">
        <v>2.7</v>
      </c>
      <c r="AQ36" s="66">
        <v>6.8</v>
      </c>
      <c r="AR36" s="66"/>
      <c r="AS36" s="72">
        <f t="shared" si="35"/>
        <v>9.75</v>
      </c>
      <c r="AT36" s="73">
        <f t="shared" si="36"/>
        <v>4.75</v>
      </c>
      <c r="AU36" s="74">
        <v>5.5</v>
      </c>
      <c r="AV36" s="74">
        <v>5.5</v>
      </c>
      <c r="AW36" s="74">
        <v>8.5</v>
      </c>
      <c r="AX36" s="74">
        <v>16.3</v>
      </c>
      <c r="AY36" s="74">
        <v>9.1999999999999993</v>
      </c>
      <c r="AZ36" s="74">
        <v>1.1000000000000001</v>
      </c>
      <c r="BB36" s="65">
        <v>6</v>
      </c>
      <c r="BC36" s="50">
        <v>12.4</v>
      </c>
      <c r="BD36" s="66">
        <v>9.5</v>
      </c>
      <c r="BE36" s="67"/>
      <c r="BF36" s="65">
        <v>6</v>
      </c>
      <c r="BG36" s="50">
        <v>7.5</v>
      </c>
      <c r="BH36" s="66">
        <v>4.7</v>
      </c>
      <c r="BI36" s="66"/>
      <c r="BJ36" s="72">
        <f t="shared" si="37"/>
        <v>10.95</v>
      </c>
      <c r="BK36" s="73">
        <f t="shared" si="38"/>
        <v>6.1</v>
      </c>
      <c r="BM36" s="43">
        <v>28.3</v>
      </c>
      <c r="BN36" s="65">
        <v>6</v>
      </c>
      <c r="BO36" s="50">
        <v>14.2</v>
      </c>
      <c r="BP36" s="66">
        <v>10.6</v>
      </c>
      <c r="BQ36" s="67"/>
      <c r="BR36" s="65">
        <v>6</v>
      </c>
      <c r="BS36" s="50">
        <v>3.9</v>
      </c>
      <c r="BT36" s="66">
        <v>5.0999999999999996</v>
      </c>
      <c r="BU36" s="66"/>
      <c r="BV36" s="72">
        <f t="shared" si="39"/>
        <v>12.399999999999999</v>
      </c>
      <c r="BW36" s="73">
        <f t="shared" si="40"/>
        <v>4.5</v>
      </c>
      <c r="BY36" s="65">
        <v>6</v>
      </c>
      <c r="BZ36" s="50">
        <v>12.1</v>
      </c>
      <c r="CA36" s="66">
        <v>7.5</v>
      </c>
      <c r="CB36" s="67"/>
      <c r="CC36" s="65">
        <v>6</v>
      </c>
      <c r="CD36" s="50">
        <v>2.7</v>
      </c>
      <c r="CE36" s="66">
        <v>8.1</v>
      </c>
      <c r="CF36" s="66"/>
      <c r="CG36" s="72">
        <f t="shared" si="41"/>
        <v>9.8000000000000007</v>
      </c>
      <c r="CH36" s="73">
        <f t="shared" si="42"/>
        <v>5.4</v>
      </c>
    </row>
    <row r="37" spans="2:86" s="29" customFormat="1">
      <c r="B37" s="43">
        <v>54</v>
      </c>
      <c r="C37" s="65">
        <v>7</v>
      </c>
      <c r="D37" s="50">
        <v>20</v>
      </c>
      <c r="E37" s="66">
        <v>12.4</v>
      </c>
      <c r="F37" s="67"/>
      <c r="G37" s="65">
        <v>7</v>
      </c>
      <c r="H37" s="50">
        <v>7.1</v>
      </c>
      <c r="I37" s="66">
        <v>19.399999999999999</v>
      </c>
      <c r="J37" s="66"/>
      <c r="K37" s="72">
        <f t="shared" si="29"/>
        <v>16.2</v>
      </c>
      <c r="L37" s="73">
        <f t="shared" si="30"/>
        <v>13.25</v>
      </c>
      <c r="N37" s="65">
        <v>7</v>
      </c>
      <c r="O37" s="50">
        <v>12.9</v>
      </c>
      <c r="P37" s="66">
        <v>7.4</v>
      </c>
      <c r="Q37" s="67"/>
      <c r="R37" s="65">
        <v>7</v>
      </c>
      <c r="S37" s="50">
        <v>1.2</v>
      </c>
      <c r="T37" s="66">
        <v>0.5</v>
      </c>
      <c r="U37" s="66"/>
      <c r="V37" s="72">
        <f t="shared" si="31"/>
        <v>10.15</v>
      </c>
      <c r="W37" s="73">
        <f t="shared" si="32"/>
        <v>0.85</v>
      </c>
      <c r="Y37" s="65">
        <v>7</v>
      </c>
      <c r="Z37" s="50">
        <v>5.2</v>
      </c>
      <c r="AA37" s="66">
        <v>8.4</v>
      </c>
      <c r="AB37" s="67"/>
      <c r="AC37" s="65">
        <v>7</v>
      </c>
      <c r="AD37" s="50">
        <v>0.6</v>
      </c>
      <c r="AE37" s="66">
        <v>0.6</v>
      </c>
      <c r="AF37" s="66"/>
      <c r="AG37" s="72">
        <f t="shared" si="33"/>
        <v>6.8000000000000007</v>
      </c>
      <c r="AH37" s="73">
        <f t="shared" si="34"/>
        <v>0.6</v>
      </c>
      <c r="AJ37" s="70"/>
      <c r="AK37" s="65">
        <v>7</v>
      </c>
      <c r="AL37" s="50">
        <v>10.8</v>
      </c>
      <c r="AM37" s="66">
        <v>6.8</v>
      </c>
      <c r="AN37" s="67"/>
      <c r="AO37" s="65">
        <v>7</v>
      </c>
      <c r="AP37" s="50">
        <v>5.4</v>
      </c>
      <c r="AQ37" s="66">
        <v>6.4</v>
      </c>
      <c r="AR37" s="66"/>
      <c r="AS37" s="72">
        <f t="shared" si="35"/>
        <v>8.8000000000000007</v>
      </c>
      <c r="AT37" s="73">
        <f t="shared" si="36"/>
        <v>5.9</v>
      </c>
      <c r="AU37" s="74">
        <v>9.9</v>
      </c>
      <c r="AV37" s="74">
        <v>1.1000000000000001</v>
      </c>
      <c r="AW37" s="74">
        <v>3.9</v>
      </c>
      <c r="AX37" s="74">
        <v>13.9</v>
      </c>
      <c r="AY37" s="74">
        <v>6.2</v>
      </c>
      <c r="AZ37" s="74">
        <v>3.2</v>
      </c>
      <c r="BB37" s="65">
        <v>7</v>
      </c>
      <c r="BC37" s="50">
        <v>7.7</v>
      </c>
      <c r="BD37" s="66">
        <v>14.2</v>
      </c>
      <c r="BE37" s="67"/>
      <c r="BF37" s="65">
        <v>7</v>
      </c>
      <c r="BG37" s="50">
        <v>7.5</v>
      </c>
      <c r="BH37" s="66">
        <v>4.0999999999999996</v>
      </c>
      <c r="BI37" s="66"/>
      <c r="BJ37" s="72">
        <f t="shared" si="37"/>
        <v>10.95</v>
      </c>
      <c r="BK37" s="73">
        <f t="shared" si="38"/>
        <v>5.8</v>
      </c>
      <c r="BM37" s="43">
        <v>28.4</v>
      </c>
      <c r="BN37" s="65">
        <v>7</v>
      </c>
      <c r="BO37" s="50">
        <v>16.3</v>
      </c>
      <c r="BP37" s="66">
        <v>19.100000000000001</v>
      </c>
      <c r="BQ37" s="67"/>
      <c r="BR37" s="65">
        <v>7</v>
      </c>
      <c r="BS37" s="50">
        <v>14.4</v>
      </c>
      <c r="BT37" s="66">
        <v>5.0999999999999996</v>
      </c>
      <c r="BU37" s="66"/>
      <c r="BV37" s="72">
        <f t="shared" si="39"/>
        <v>17.700000000000003</v>
      </c>
      <c r="BW37" s="73">
        <f t="shared" si="40"/>
        <v>9.75</v>
      </c>
      <c r="BY37" s="65">
        <v>7</v>
      </c>
      <c r="BZ37" s="50">
        <v>7.4</v>
      </c>
      <c r="CA37" s="66">
        <v>7.7</v>
      </c>
      <c r="CB37" s="67"/>
      <c r="CC37" s="65">
        <v>7</v>
      </c>
      <c r="CD37" s="50">
        <v>9.5</v>
      </c>
      <c r="CE37" s="66">
        <v>6.1</v>
      </c>
      <c r="CF37" s="66"/>
      <c r="CG37" s="72">
        <f t="shared" si="41"/>
        <v>7.5500000000000007</v>
      </c>
      <c r="CH37" s="73">
        <f t="shared" si="42"/>
        <v>7.8</v>
      </c>
    </row>
    <row r="38" spans="2:86" s="29" customFormat="1">
      <c r="B38" s="43">
        <v>55</v>
      </c>
      <c r="C38" s="65">
        <v>8</v>
      </c>
      <c r="D38" s="50">
        <v>10.1</v>
      </c>
      <c r="E38" s="66">
        <v>12.2</v>
      </c>
      <c r="F38" s="67"/>
      <c r="G38" s="65">
        <v>8</v>
      </c>
      <c r="H38" s="50">
        <v>6.8</v>
      </c>
      <c r="I38" s="66">
        <v>13.1</v>
      </c>
      <c r="J38" s="66"/>
      <c r="K38" s="72">
        <f t="shared" si="29"/>
        <v>11.149999999999999</v>
      </c>
      <c r="L38" s="73">
        <f t="shared" si="30"/>
        <v>9.9499999999999993</v>
      </c>
      <c r="N38" s="65">
        <v>8</v>
      </c>
      <c r="O38" s="50">
        <v>6.8</v>
      </c>
      <c r="P38" s="66">
        <v>5.9</v>
      </c>
      <c r="Q38" s="67"/>
      <c r="R38" s="65">
        <v>8</v>
      </c>
      <c r="S38" s="50">
        <v>3.9</v>
      </c>
      <c r="T38" s="66">
        <v>0.9</v>
      </c>
      <c r="U38" s="66"/>
      <c r="V38" s="72">
        <f t="shared" si="31"/>
        <v>6.35</v>
      </c>
      <c r="W38" s="73">
        <f t="shared" si="32"/>
        <v>2.4</v>
      </c>
      <c r="Y38" s="65">
        <v>8</v>
      </c>
      <c r="Z38" s="50">
        <v>4.5999999999999996</v>
      </c>
      <c r="AA38" s="66">
        <v>13.8</v>
      </c>
      <c r="AB38" s="67">
        <v>7.6</v>
      </c>
      <c r="AC38" s="65">
        <v>8</v>
      </c>
      <c r="AD38" s="50">
        <v>0.9</v>
      </c>
      <c r="AE38" s="66">
        <v>1.1000000000000001</v>
      </c>
      <c r="AF38" s="66"/>
      <c r="AG38" s="72">
        <f t="shared" si="33"/>
        <v>8.6666666666666661</v>
      </c>
      <c r="AH38" s="73">
        <f t="shared" si="34"/>
        <v>1</v>
      </c>
      <c r="AJ38" s="70"/>
      <c r="AK38" s="65">
        <v>8</v>
      </c>
      <c r="AL38" s="50">
        <v>13.9</v>
      </c>
      <c r="AM38" s="66">
        <v>7.8</v>
      </c>
      <c r="AN38" s="67"/>
      <c r="AO38" s="65">
        <v>8</v>
      </c>
      <c r="AP38" s="50">
        <v>5.7</v>
      </c>
      <c r="AQ38" s="66">
        <v>1.1000000000000001</v>
      </c>
      <c r="AR38" s="66"/>
      <c r="AS38" s="72">
        <f t="shared" si="35"/>
        <v>10.85</v>
      </c>
      <c r="AT38" s="73">
        <f t="shared" si="36"/>
        <v>3.4000000000000004</v>
      </c>
      <c r="AU38" s="74">
        <v>8.8000000000000007</v>
      </c>
      <c r="AV38" s="74">
        <v>5.8</v>
      </c>
      <c r="AW38" s="74">
        <v>20</v>
      </c>
      <c r="AX38" s="74">
        <v>6.5</v>
      </c>
      <c r="AY38" s="74">
        <v>8.5</v>
      </c>
      <c r="AZ38" s="74">
        <v>1.4</v>
      </c>
      <c r="BB38" s="65">
        <v>8</v>
      </c>
      <c r="BC38" s="50">
        <v>6.1</v>
      </c>
      <c r="BD38" s="66">
        <v>11.4</v>
      </c>
      <c r="BE38" s="67"/>
      <c r="BF38" s="65">
        <v>8</v>
      </c>
      <c r="BG38" s="50">
        <v>1.4</v>
      </c>
      <c r="BH38" s="66">
        <v>2.2999999999999998</v>
      </c>
      <c r="BI38" s="66"/>
      <c r="BJ38" s="72">
        <f t="shared" si="37"/>
        <v>8.75</v>
      </c>
      <c r="BK38" s="73">
        <f t="shared" si="38"/>
        <v>1.8499999999999999</v>
      </c>
      <c r="BM38" s="43">
        <v>28.5</v>
      </c>
      <c r="BN38" s="65">
        <v>8</v>
      </c>
      <c r="BO38" s="50">
        <v>19.7</v>
      </c>
      <c r="BP38" s="66">
        <v>12.7</v>
      </c>
      <c r="BQ38" s="67"/>
      <c r="BR38" s="65">
        <v>8</v>
      </c>
      <c r="BS38" s="50">
        <v>8.9</v>
      </c>
      <c r="BT38" s="66">
        <v>10.1</v>
      </c>
      <c r="BU38" s="66"/>
      <c r="BV38" s="72">
        <f t="shared" si="39"/>
        <v>16.2</v>
      </c>
      <c r="BW38" s="73">
        <f t="shared" si="40"/>
        <v>9.5</v>
      </c>
      <c r="BY38" s="65">
        <v>8</v>
      </c>
      <c r="BZ38" s="50">
        <v>6.3</v>
      </c>
      <c r="CA38" s="66">
        <v>6.1</v>
      </c>
      <c r="CB38" s="67"/>
      <c r="CC38" s="65">
        <v>8</v>
      </c>
      <c r="CD38" s="50">
        <v>12.4</v>
      </c>
      <c r="CE38" s="66">
        <v>5.8</v>
      </c>
      <c r="CF38" s="66"/>
      <c r="CG38" s="72">
        <f t="shared" si="41"/>
        <v>6.1999999999999993</v>
      </c>
      <c r="CH38" s="73">
        <f t="shared" si="42"/>
        <v>9.1</v>
      </c>
    </row>
    <row r="39" spans="2:86" s="29" customFormat="1">
      <c r="B39" s="43">
        <v>51</v>
      </c>
      <c r="C39" s="65">
        <v>12</v>
      </c>
      <c r="D39" s="50">
        <v>13.2</v>
      </c>
      <c r="E39" s="66">
        <v>7.7</v>
      </c>
      <c r="F39" s="67"/>
      <c r="G39" s="65">
        <v>12</v>
      </c>
      <c r="H39" s="50">
        <v>19.600000000000001</v>
      </c>
      <c r="I39" s="66">
        <v>10.4</v>
      </c>
      <c r="J39" s="66"/>
      <c r="K39" s="72">
        <f t="shared" si="29"/>
        <v>10.45</v>
      </c>
      <c r="L39" s="73">
        <f t="shared" si="30"/>
        <v>15</v>
      </c>
      <c r="N39" s="65">
        <v>12</v>
      </c>
      <c r="O39" s="50">
        <v>13.4</v>
      </c>
      <c r="P39" s="66">
        <v>6.3</v>
      </c>
      <c r="Q39" s="67"/>
      <c r="R39" s="65">
        <v>12</v>
      </c>
      <c r="S39" s="50">
        <v>8.3000000000000007</v>
      </c>
      <c r="T39" s="66">
        <v>2.5</v>
      </c>
      <c r="U39" s="66">
        <v>1.2</v>
      </c>
      <c r="V39" s="72">
        <f t="shared" si="31"/>
        <v>9.85</v>
      </c>
      <c r="W39" s="73">
        <f t="shared" si="32"/>
        <v>4</v>
      </c>
      <c r="Y39" s="65">
        <v>12</v>
      </c>
      <c r="Z39" s="50">
        <v>4.4000000000000004</v>
      </c>
      <c r="AA39" s="66">
        <v>6.3</v>
      </c>
      <c r="AB39" s="67"/>
      <c r="AC39" s="65">
        <v>12</v>
      </c>
      <c r="AD39" s="50">
        <v>1.9</v>
      </c>
      <c r="AE39" s="66">
        <v>1.8</v>
      </c>
      <c r="AF39" s="66"/>
      <c r="AG39" s="72">
        <f t="shared" si="33"/>
        <v>5.35</v>
      </c>
      <c r="AH39" s="73">
        <f t="shared" si="34"/>
        <v>1.85</v>
      </c>
      <c r="AJ39" s="70"/>
      <c r="AK39" s="65">
        <v>12</v>
      </c>
      <c r="AL39" s="50">
        <v>5.6</v>
      </c>
      <c r="AM39" s="66">
        <v>7.8</v>
      </c>
      <c r="AN39" s="67"/>
      <c r="AO39" s="65">
        <v>12</v>
      </c>
      <c r="AP39" s="50">
        <v>3.3</v>
      </c>
      <c r="AQ39" s="66">
        <v>3.1</v>
      </c>
      <c r="AR39" s="66"/>
      <c r="AS39" s="72">
        <f t="shared" si="35"/>
        <v>6.6999999999999993</v>
      </c>
      <c r="AT39" s="73">
        <f t="shared" si="36"/>
        <v>3.2</v>
      </c>
      <c r="AU39" s="74">
        <v>1.2</v>
      </c>
      <c r="AV39" s="74">
        <v>3.9</v>
      </c>
      <c r="AW39" s="74">
        <v>2.2000000000000002</v>
      </c>
      <c r="AX39" s="74">
        <v>1.9</v>
      </c>
      <c r="AY39" s="74">
        <v>4.5999999999999996</v>
      </c>
      <c r="AZ39" s="74">
        <v>5.3</v>
      </c>
      <c r="BB39" s="65">
        <v>12</v>
      </c>
      <c r="BC39" s="50">
        <v>7.5</v>
      </c>
      <c r="BD39" s="66">
        <v>11.3</v>
      </c>
      <c r="BE39" s="67"/>
      <c r="BF39" s="65">
        <v>12</v>
      </c>
      <c r="BG39" s="50">
        <v>4.0999999999999996</v>
      </c>
      <c r="BH39" s="66">
        <v>7.9</v>
      </c>
      <c r="BI39" s="66"/>
      <c r="BJ39" s="72">
        <f t="shared" si="37"/>
        <v>9.4</v>
      </c>
      <c r="BK39" s="73">
        <f t="shared" si="38"/>
        <v>6</v>
      </c>
      <c r="BM39" s="43">
        <v>28.9</v>
      </c>
      <c r="BN39" s="65">
        <v>12</v>
      </c>
      <c r="BO39" s="50">
        <v>7.4</v>
      </c>
      <c r="BP39" s="66">
        <v>8.9</v>
      </c>
      <c r="BQ39" s="67"/>
      <c r="BR39" s="65">
        <v>12</v>
      </c>
      <c r="BS39" s="50">
        <v>13.9</v>
      </c>
      <c r="BT39" s="66">
        <v>6.4</v>
      </c>
      <c r="BU39" s="66"/>
      <c r="BV39" s="72">
        <f t="shared" si="39"/>
        <v>8.15</v>
      </c>
      <c r="BW39" s="73">
        <f t="shared" si="40"/>
        <v>10.15</v>
      </c>
      <c r="BY39" s="65">
        <v>12</v>
      </c>
      <c r="BZ39" s="50">
        <v>9.1</v>
      </c>
      <c r="CA39" s="66">
        <v>6.4</v>
      </c>
      <c r="CB39" s="67"/>
      <c r="CC39" s="65">
        <v>12</v>
      </c>
      <c r="CD39" s="50">
        <v>4.0999999999999996</v>
      </c>
      <c r="CE39" s="66">
        <v>10.4</v>
      </c>
      <c r="CF39" s="66"/>
      <c r="CG39" s="72">
        <f t="shared" si="41"/>
        <v>7.75</v>
      </c>
      <c r="CH39" s="73">
        <f t="shared" si="42"/>
        <v>7.25</v>
      </c>
    </row>
    <row r="40" spans="2:86" s="29" customFormat="1">
      <c r="B40" s="43">
        <v>42</v>
      </c>
      <c r="C40" s="65">
        <v>14</v>
      </c>
      <c r="D40" s="50">
        <v>13.6</v>
      </c>
      <c r="E40" s="66">
        <v>16.100000000000001</v>
      </c>
      <c r="F40" s="67"/>
      <c r="G40" s="65">
        <v>14</v>
      </c>
      <c r="H40" s="50">
        <v>20</v>
      </c>
      <c r="I40" s="66">
        <v>11.7</v>
      </c>
      <c r="J40" s="66"/>
      <c r="K40" s="72">
        <f t="shared" si="29"/>
        <v>14.850000000000001</v>
      </c>
      <c r="L40" s="73">
        <f t="shared" si="30"/>
        <v>15.85</v>
      </c>
      <c r="N40" s="65">
        <v>14</v>
      </c>
      <c r="O40" s="50">
        <v>8.1</v>
      </c>
      <c r="P40" s="66">
        <v>15.7</v>
      </c>
      <c r="Q40" s="67"/>
      <c r="R40" s="65">
        <v>14</v>
      </c>
      <c r="S40" s="50">
        <v>1.6</v>
      </c>
      <c r="T40" s="66">
        <v>1.9</v>
      </c>
      <c r="U40" s="66"/>
      <c r="V40" s="72">
        <f t="shared" si="31"/>
        <v>11.899999999999999</v>
      </c>
      <c r="W40" s="73">
        <f t="shared" si="32"/>
        <v>1.75</v>
      </c>
      <c r="Y40" s="65">
        <v>14</v>
      </c>
      <c r="Z40" s="50">
        <v>5.5</v>
      </c>
      <c r="AA40" s="66">
        <v>11.4</v>
      </c>
      <c r="AB40" s="67"/>
      <c r="AC40" s="65">
        <v>14</v>
      </c>
      <c r="AD40" s="50">
        <v>3.3</v>
      </c>
      <c r="AE40" s="66">
        <v>5.3</v>
      </c>
      <c r="AF40" s="66"/>
      <c r="AG40" s="72">
        <f t="shared" si="33"/>
        <v>8.4499999999999993</v>
      </c>
      <c r="AH40" s="73">
        <f t="shared" si="34"/>
        <v>4.3</v>
      </c>
      <c r="AJ40" s="70"/>
      <c r="AK40" s="65">
        <v>14</v>
      </c>
      <c r="AL40" s="50">
        <v>11.9</v>
      </c>
      <c r="AM40" s="66">
        <v>10.6</v>
      </c>
      <c r="AN40" s="67"/>
      <c r="AO40" s="65">
        <v>14</v>
      </c>
      <c r="AP40" s="50">
        <v>1.9</v>
      </c>
      <c r="AQ40" s="66">
        <v>2.6</v>
      </c>
      <c r="AR40" s="66"/>
      <c r="AS40" s="72">
        <f t="shared" si="35"/>
        <v>11.25</v>
      </c>
      <c r="AT40" s="73">
        <f t="shared" si="36"/>
        <v>2.25</v>
      </c>
      <c r="AU40" s="74">
        <v>1.9</v>
      </c>
      <c r="AV40" s="74">
        <v>1.1000000000000001</v>
      </c>
      <c r="AW40" s="74">
        <v>2.1</v>
      </c>
      <c r="AX40" s="74">
        <v>5.4</v>
      </c>
      <c r="AY40" s="74">
        <v>1.5</v>
      </c>
      <c r="AZ40" s="74">
        <v>2.9</v>
      </c>
      <c r="BB40" s="65">
        <v>14</v>
      </c>
      <c r="BC40" s="50">
        <v>13.4</v>
      </c>
      <c r="BD40" s="66">
        <v>5.8</v>
      </c>
      <c r="BE40" s="67"/>
      <c r="BF40" s="65">
        <v>14</v>
      </c>
      <c r="BG40" s="50">
        <v>9.9</v>
      </c>
      <c r="BH40" s="66">
        <v>3.2</v>
      </c>
      <c r="BI40" s="66"/>
      <c r="BJ40" s="72">
        <f t="shared" si="37"/>
        <v>9.6</v>
      </c>
      <c r="BK40" s="73">
        <f t="shared" si="38"/>
        <v>6.5500000000000007</v>
      </c>
      <c r="BM40" s="43">
        <v>25</v>
      </c>
      <c r="BN40" s="65">
        <v>14</v>
      </c>
      <c r="BO40" s="50">
        <v>14.2</v>
      </c>
      <c r="BP40" s="66">
        <v>14.1</v>
      </c>
      <c r="BQ40" s="67"/>
      <c r="BR40" s="65">
        <v>14</v>
      </c>
      <c r="BS40" s="50">
        <v>10.4</v>
      </c>
      <c r="BT40" s="66">
        <v>11.3</v>
      </c>
      <c r="BU40" s="66"/>
      <c r="BV40" s="72">
        <f t="shared" si="39"/>
        <v>14.149999999999999</v>
      </c>
      <c r="BW40" s="73">
        <f t="shared" si="40"/>
        <v>10.850000000000001</v>
      </c>
      <c r="BY40" s="65">
        <v>14</v>
      </c>
      <c r="BZ40" s="50">
        <v>6.9</v>
      </c>
      <c r="CA40" s="66">
        <v>6.9</v>
      </c>
      <c r="CB40" s="67"/>
      <c r="CC40" s="65">
        <v>14</v>
      </c>
      <c r="CD40" s="50">
        <v>5.6</v>
      </c>
      <c r="CE40" s="66">
        <v>12.2</v>
      </c>
      <c r="CF40" s="66"/>
      <c r="CG40" s="72">
        <f t="shared" si="41"/>
        <v>6.9</v>
      </c>
      <c r="CH40" s="73">
        <f t="shared" si="42"/>
        <v>8.8999999999999986</v>
      </c>
    </row>
    <row r="41" spans="2:86" s="29" customFormat="1">
      <c r="B41" s="43">
        <v>44</v>
      </c>
      <c r="C41" s="65">
        <v>16</v>
      </c>
      <c r="D41" s="50">
        <v>14.4</v>
      </c>
      <c r="E41" s="66">
        <v>9.9</v>
      </c>
      <c r="F41" s="67"/>
      <c r="G41" s="65">
        <v>16</v>
      </c>
      <c r="H41" s="50">
        <v>16.7</v>
      </c>
      <c r="I41" s="66">
        <v>9.4</v>
      </c>
      <c r="J41" s="66"/>
      <c r="K41" s="72">
        <f t="shared" si="29"/>
        <v>12.15</v>
      </c>
      <c r="L41" s="73">
        <f t="shared" si="30"/>
        <v>13.05</v>
      </c>
      <c r="N41" s="65">
        <v>16</v>
      </c>
      <c r="O41" s="50">
        <v>14.2</v>
      </c>
      <c r="P41" s="66">
        <v>6.3</v>
      </c>
      <c r="Q41" s="67"/>
      <c r="R41" s="65">
        <v>16</v>
      </c>
      <c r="S41" s="50">
        <v>0.2</v>
      </c>
      <c r="T41" s="66">
        <v>0.2</v>
      </c>
      <c r="U41" s="66"/>
      <c r="V41" s="72">
        <f t="shared" si="31"/>
        <v>10.25</v>
      </c>
      <c r="W41" s="73">
        <f t="shared" si="32"/>
        <v>0.2</v>
      </c>
      <c r="Y41" s="65">
        <v>16</v>
      </c>
      <c r="Z41" s="50">
        <v>8.1999999999999993</v>
      </c>
      <c r="AA41" s="66">
        <v>13.7</v>
      </c>
      <c r="AB41" s="67"/>
      <c r="AC41" s="65">
        <v>16</v>
      </c>
      <c r="AD41" s="50">
        <v>0.5</v>
      </c>
      <c r="AE41" s="66">
        <v>1.4</v>
      </c>
      <c r="AF41" s="66"/>
      <c r="AG41" s="72">
        <f t="shared" si="33"/>
        <v>10.95</v>
      </c>
      <c r="AH41" s="73">
        <f t="shared" si="34"/>
        <v>0.95</v>
      </c>
      <c r="AJ41" s="70"/>
      <c r="AK41" s="65">
        <v>16</v>
      </c>
      <c r="AL41" s="50">
        <v>10.7</v>
      </c>
      <c r="AM41" s="66">
        <v>9.3000000000000007</v>
      </c>
      <c r="AN41" s="67"/>
      <c r="AO41" s="65">
        <v>16</v>
      </c>
      <c r="AP41" s="50">
        <v>3.8</v>
      </c>
      <c r="AQ41" s="66">
        <v>4.5</v>
      </c>
      <c r="AR41" s="66"/>
      <c r="AS41" s="72">
        <f t="shared" si="35"/>
        <v>10</v>
      </c>
      <c r="AT41" s="73">
        <f t="shared" si="36"/>
        <v>4.1500000000000004</v>
      </c>
      <c r="AU41" s="74">
        <v>1.4</v>
      </c>
      <c r="AV41" s="74">
        <v>1.2</v>
      </c>
      <c r="AW41" s="74">
        <v>4.2</v>
      </c>
      <c r="AX41" s="74">
        <v>6.6</v>
      </c>
      <c r="AY41" s="74">
        <v>3.5</v>
      </c>
      <c r="AZ41" s="74">
        <v>4.8</v>
      </c>
      <c r="BB41" s="65">
        <v>16</v>
      </c>
      <c r="BC41" s="50">
        <v>6.9</v>
      </c>
      <c r="BD41" s="66">
        <v>4.8</v>
      </c>
      <c r="BE41" s="67"/>
      <c r="BF41" s="65">
        <v>16</v>
      </c>
      <c r="BG41" s="50">
        <v>1.2</v>
      </c>
      <c r="BH41" s="66">
        <v>5.3</v>
      </c>
      <c r="BI41" s="66"/>
      <c r="BJ41" s="72">
        <f t="shared" si="37"/>
        <v>5.85</v>
      </c>
      <c r="BK41" s="73">
        <f t="shared" si="38"/>
        <v>3.25</v>
      </c>
      <c r="BM41" s="43">
        <v>28.8</v>
      </c>
      <c r="BN41" s="65">
        <v>16</v>
      </c>
      <c r="BO41" s="50">
        <v>7.8</v>
      </c>
      <c r="BP41" s="66">
        <v>11.3</v>
      </c>
      <c r="BQ41" s="67"/>
      <c r="BR41" s="65">
        <v>16</v>
      </c>
      <c r="BS41" s="50">
        <v>9.9</v>
      </c>
      <c r="BT41" s="66">
        <v>14.5</v>
      </c>
      <c r="BU41" s="66"/>
      <c r="BV41" s="72">
        <f t="shared" si="39"/>
        <v>9.5500000000000007</v>
      </c>
      <c r="BW41" s="73">
        <f t="shared" si="40"/>
        <v>12.2</v>
      </c>
      <c r="BY41" s="65">
        <v>16</v>
      </c>
      <c r="BZ41" s="50">
        <v>14.5</v>
      </c>
      <c r="CA41" s="66">
        <v>6.5</v>
      </c>
      <c r="CB41" s="67"/>
      <c r="CC41" s="65">
        <v>16</v>
      </c>
      <c r="CD41" s="50">
        <v>5.9</v>
      </c>
      <c r="CE41" s="66">
        <v>10.4</v>
      </c>
      <c r="CF41" s="66"/>
      <c r="CG41" s="72">
        <f t="shared" si="41"/>
        <v>10.5</v>
      </c>
      <c r="CH41" s="73">
        <f t="shared" si="42"/>
        <v>8.15</v>
      </c>
    </row>
    <row r="42" spans="2:86" s="29" customFormat="1">
      <c r="B42" s="43">
        <v>45</v>
      </c>
      <c r="C42" s="65">
        <v>17</v>
      </c>
      <c r="D42" s="50">
        <v>12.6</v>
      </c>
      <c r="E42" s="66">
        <v>14.8</v>
      </c>
      <c r="F42" s="67"/>
      <c r="G42" s="65">
        <v>17</v>
      </c>
      <c r="H42" s="50">
        <v>19.899999999999999</v>
      </c>
      <c r="I42" s="66">
        <v>8.3000000000000007</v>
      </c>
      <c r="J42" s="66"/>
      <c r="K42" s="72">
        <f t="shared" si="29"/>
        <v>13.7</v>
      </c>
      <c r="L42" s="73">
        <f t="shared" si="30"/>
        <v>14.1</v>
      </c>
      <c r="N42" s="65">
        <v>17</v>
      </c>
      <c r="O42" s="50">
        <v>7.9</v>
      </c>
      <c r="P42" s="66">
        <v>7.9</v>
      </c>
      <c r="Q42" s="67"/>
      <c r="R42" s="65">
        <v>17</v>
      </c>
      <c r="S42" s="50">
        <v>0.8</v>
      </c>
      <c r="T42" s="66">
        <v>0.9</v>
      </c>
      <c r="U42" s="66"/>
      <c r="V42" s="72">
        <f t="shared" si="31"/>
        <v>7.9</v>
      </c>
      <c r="W42" s="73">
        <f t="shared" si="32"/>
        <v>0.85000000000000009</v>
      </c>
      <c r="Y42" s="65">
        <v>17</v>
      </c>
      <c r="Z42" s="50">
        <v>9.4</v>
      </c>
      <c r="AA42" s="66">
        <v>11.5</v>
      </c>
      <c r="AB42" s="67"/>
      <c r="AC42" s="65">
        <v>17</v>
      </c>
      <c r="AD42" s="50">
        <v>3.1</v>
      </c>
      <c r="AE42" s="66">
        <v>1.2</v>
      </c>
      <c r="AF42" s="66"/>
      <c r="AG42" s="72">
        <f t="shared" si="33"/>
        <v>10.45</v>
      </c>
      <c r="AH42" s="73">
        <f t="shared" si="34"/>
        <v>2.15</v>
      </c>
      <c r="AJ42" s="70"/>
      <c r="AK42" s="65">
        <v>17</v>
      </c>
      <c r="AL42" s="50">
        <v>6.5</v>
      </c>
      <c r="AM42" s="66">
        <v>6.3</v>
      </c>
      <c r="AN42" s="67"/>
      <c r="AO42" s="65">
        <v>17</v>
      </c>
      <c r="AP42" s="50">
        <v>6.9</v>
      </c>
      <c r="AQ42" s="66">
        <v>1.7</v>
      </c>
      <c r="AR42" s="66"/>
      <c r="AS42" s="72">
        <f t="shared" si="35"/>
        <v>6.4</v>
      </c>
      <c r="AT42" s="73">
        <f t="shared" si="36"/>
        <v>4.3</v>
      </c>
      <c r="AU42" s="74">
        <v>10.5</v>
      </c>
      <c r="AV42" s="74">
        <v>2.4</v>
      </c>
      <c r="AW42" s="74">
        <v>1.5</v>
      </c>
      <c r="AX42" s="74">
        <v>3.9</v>
      </c>
      <c r="AY42" s="74">
        <v>1.9</v>
      </c>
      <c r="AZ42" s="74">
        <v>2.2000000000000002</v>
      </c>
      <c r="BB42" s="65">
        <v>17</v>
      </c>
      <c r="BC42" s="50">
        <v>13.9</v>
      </c>
      <c r="BD42" s="66">
        <v>5.3</v>
      </c>
      <c r="BE42" s="67">
        <v>10.5</v>
      </c>
      <c r="BF42" s="65">
        <v>17</v>
      </c>
      <c r="BG42" s="50">
        <v>4.9000000000000004</v>
      </c>
      <c r="BH42" s="66">
        <v>7.7</v>
      </c>
      <c r="BI42" s="66"/>
      <c r="BJ42" s="72">
        <f t="shared" si="37"/>
        <v>9.9</v>
      </c>
      <c r="BK42" s="73">
        <f t="shared" si="38"/>
        <v>6.3000000000000007</v>
      </c>
      <c r="BM42" s="43">
        <v>30.4</v>
      </c>
      <c r="BN42" s="65">
        <v>17</v>
      </c>
      <c r="BO42" s="50">
        <v>6.8</v>
      </c>
      <c r="BP42" s="66">
        <v>15.6</v>
      </c>
      <c r="BQ42" s="67"/>
      <c r="BR42" s="65">
        <v>17</v>
      </c>
      <c r="BS42" s="50">
        <v>4.9000000000000004</v>
      </c>
      <c r="BT42" s="66">
        <v>3.2</v>
      </c>
      <c r="BU42" s="66"/>
      <c r="BV42" s="72">
        <f t="shared" si="39"/>
        <v>11.2</v>
      </c>
      <c r="BW42" s="73">
        <f t="shared" si="40"/>
        <v>4.0500000000000007</v>
      </c>
      <c r="BY42" s="65">
        <v>17</v>
      </c>
      <c r="BZ42" s="50">
        <v>6.7</v>
      </c>
      <c r="CA42" s="66">
        <v>9.4</v>
      </c>
      <c r="CB42" s="67"/>
      <c r="CC42" s="65">
        <v>17</v>
      </c>
      <c r="CD42" s="50">
        <v>12.1</v>
      </c>
      <c r="CE42" s="66">
        <v>8.6999999999999993</v>
      </c>
      <c r="CF42" s="66"/>
      <c r="CG42" s="72">
        <f t="shared" si="41"/>
        <v>8.0500000000000007</v>
      </c>
      <c r="CH42" s="73">
        <f t="shared" si="42"/>
        <v>10.399999999999999</v>
      </c>
    </row>
    <row r="43" spans="2:86" s="29" customFormat="1" ht="13.5" thickBot="1">
      <c r="B43" s="56">
        <v>46</v>
      </c>
      <c r="C43" s="79">
        <v>18</v>
      </c>
      <c r="D43" s="80">
        <v>17.5</v>
      </c>
      <c r="E43" s="81">
        <v>20</v>
      </c>
      <c r="F43" s="82"/>
      <c r="G43" s="79">
        <v>18</v>
      </c>
      <c r="H43" s="80">
        <v>17.8</v>
      </c>
      <c r="I43" s="81">
        <v>20</v>
      </c>
      <c r="J43" s="81"/>
      <c r="K43" s="83">
        <f>AVERAGE(D43:F43)</f>
        <v>18.75</v>
      </c>
      <c r="L43" s="84">
        <f>AVERAGE(H43:J43)</f>
        <v>18.899999999999999</v>
      </c>
      <c r="N43" s="79">
        <v>18</v>
      </c>
      <c r="O43" s="80">
        <v>19.2</v>
      </c>
      <c r="P43" s="81">
        <v>11.3</v>
      </c>
      <c r="Q43" s="82"/>
      <c r="R43" s="79">
        <v>18</v>
      </c>
      <c r="S43" s="80">
        <v>1.6</v>
      </c>
      <c r="T43" s="81">
        <v>3.1</v>
      </c>
      <c r="U43" s="81"/>
      <c r="V43" s="83">
        <f t="shared" si="31"/>
        <v>15.25</v>
      </c>
      <c r="W43" s="84">
        <f t="shared" si="32"/>
        <v>2.35</v>
      </c>
      <c r="Y43" s="79">
        <v>18</v>
      </c>
      <c r="Z43" s="80">
        <v>12.9</v>
      </c>
      <c r="AA43" s="81">
        <v>11.3</v>
      </c>
      <c r="AB43" s="82"/>
      <c r="AC43" s="79">
        <v>18</v>
      </c>
      <c r="AD43" s="80">
        <v>4.9000000000000004</v>
      </c>
      <c r="AE43" s="81">
        <v>1.5</v>
      </c>
      <c r="AF43" s="81"/>
      <c r="AG43" s="83">
        <f t="shared" si="33"/>
        <v>12.100000000000001</v>
      </c>
      <c r="AH43" s="84">
        <f t="shared" si="34"/>
        <v>3.2</v>
      </c>
      <c r="AJ43" s="70"/>
      <c r="AK43" s="79">
        <v>18</v>
      </c>
      <c r="AL43" s="80">
        <v>6.9</v>
      </c>
      <c r="AM43" s="81">
        <v>6.4</v>
      </c>
      <c r="AN43" s="82"/>
      <c r="AO43" s="79">
        <v>18</v>
      </c>
      <c r="AP43" s="80">
        <v>5.5</v>
      </c>
      <c r="AQ43" s="81">
        <v>1.7</v>
      </c>
      <c r="AR43" s="81"/>
      <c r="AS43" s="83">
        <f t="shared" si="35"/>
        <v>6.65</v>
      </c>
      <c r="AT43" s="84">
        <f t="shared" si="36"/>
        <v>3.6</v>
      </c>
      <c r="AU43" s="85">
        <v>1.2</v>
      </c>
      <c r="AV43" s="85">
        <v>1.9</v>
      </c>
      <c r="AW43" s="85">
        <v>4.7</v>
      </c>
      <c r="AX43" s="85">
        <v>9.6</v>
      </c>
      <c r="AY43" s="85">
        <v>1.5</v>
      </c>
      <c r="AZ43" s="85">
        <v>3.2</v>
      </c>
      <c r="BB43" s="79">
        <v>18</v>
      </c>
      <c r="BC43" s="80">
        <v>6.9</v>
      </c>
      <c r="BD43" s="81">
        <v>16.899999999999999</v>
      </c>
      <c r="BE43" s="82">
        <v>10.3</v>
      </c>
      <c r="BF43" s="79">
        <v>18</v>
      </c>
      <c r="BG43" s="80">
        <v>2.5</v>
      </c>
      <c r="BH43" s="81">
        <v>11.4</v>
      </c>
      <c r="BI43" s="81">
        <v>5.5</v>
      </c>
      <c r="BJ43" s="83">
        <f t="shared" si="37"/>
        <v>11.366666666666665</v>
      </c>
      <c r="BK43" s="84">
        <f t="shared" si="38"/>
        <v>6.4666666666666659</v>
      </c>
      <c r="BM43" s="56">
        <v>26.9</v>
      </c>
      <c r="BN43" s="79">
        <v>18</v>
      </c>
      <c r="BO43" s="80">
        <v>9.8000000000000007</v>
      </c>
      <c r="BP43" s="81">
        <v>6.2</v>
      </c>
      <c r="BQ43" s="82"/>
      <c r="BR43" s="79">
        <v>18</v>
      </c>
      <c r="BS43" s="80">
        <v>11.7</v>
      </c>
      <c r="BT43" s="81">
        <v>15.2</v>
      </c>
      <c r="BU43" s="81"/>
      <c r="BV43" s="83">
        <f t="shared" si="39"/>
        <v>8</v>
      </c>
      <c r="BW43" s="84">
        <f t="shared" si="40"/>
        <v>13.45</v>
      </c>
      <c r="BY43" s="79">
        <v>18</v>
      </c>
      <c r="BZ43" s="80">
        <v>6.8</v>
      </c>
      <c r="CA43" s="81">
        <v>5.4</v>
      </c>
      <c r="CB43" s="82"/>
      <c r="CC43" s="79">
        <v>18</v>
      </c>
      <c r="CD43" s="80">
        <v>2.2000000000000002</v>
      </c>
      <c r="CE43" s="81">
        <v>6.4</v>
      </c>
      <c r="CF43" s="81"/>
      <c r="CG43" s="83">
        <f t="shared" si="41"/>
        <v>6.1</v>
      </c>
      <c r="CH43" s="84">
        <f t="shared" si="42"/>
        <v>4.3000000000000007</v>
      </c>
    </row>
    <row r="44" spans="2:86" s="87" customFormat="1">
      <c r="B44" s="86"/>
      <c r="K44" s="88">
        <f>AVERAGE(K34:K43)</f>
        <v>14.175000000000001</v>
      </c>
      <c r="L44" s="89">
        <f>AVERAGE(L34:L43)</f>
        <v>13.254999999999999</v>
      </c>
      <c r="M44" s="76"/>
      <c r="V44" s="88">
        <f>AVERAGE(V34:V43)</f>
        <v>10.930000000000001</v>
      </c>
      <c r="W44" s="89">
        <f>AVERAGE(W34:W43)</f>
        <v>1.83</v>
      </c>
      <c r="X44" s="76"/>
      <c r="AG44" s="88">
        <f>AVERAGE(AG34:AG43)</f>
        <v>8.4716666666666676</v>
      </c>
      <c r="AH44" s="89">
        <f>AVERAGE(AH34:AH43)</f>
        <v>1.9599999999999997</v>
      </c>
      <c r="AI44" s="76"/>
      <c r="AJ44" s="86"/>
      <c r="AS44" s="88">
        <f>AVERAGE(AS34:AS43)</f>
        <v>9.2149999999999999</v>
      </c>
      <c r="AT44" s="89">
        <f>AVERAGE(AT34:AT43)</f>
        <v>3.75</v>
      </c>
      <c r="AU44" s="89">
        <f>AVERAGE(AU34:AU43)</f>
        <v>4.9800000000000004</v>
      </c>
      <c r="AV44" s="89">
        <f t="shared" ref="AV44:AZ44" si="43">AVERAGE(AV34:AV43)</f>
        <v>3.13</v>
      </c>
      <c r="AW44" s="89">
        <f t="shared" si="43"/>
        <v>5.4500000000000011</v>
      </c>
      <c r="AX44" s="89">
        <f t="shared" si="43"/>
        <v>7.08</v>
      </c>
      <c r="AY44" s="89">
        <f t="shared" si="43"/>
        <v>4.1399999999999997</v>
      </c>
      <c r="AZ44" s="89">
        <f t="shared" si="43"/>
        <v>2.7499999999999996</v>
      </c>
      <c r="BA44" s="76"/>
      <c r="BJ44" s="88">
        <f>AVERAGE(BJ34:BJ43)</f>
        <v>9.841666666666665</v>
      </c>
      <c r="BK44" s="89">
        <f>AVERAGE(BK34:BK43)</f>
        <v>5.3616666666666672</v>
      </c>
      <c r="BL44" s="76"/>
      <c r="BM44" s="86"/>
      <c r="BV44" s="88">
        <f>AVERAGE(BV34:BV43)</f>
        <v>11.49</v>
      </c>
      <c r="BW44" s="89">
        <f>AVERAGE(BW34:BW43)</f>
        <v>8.9</v>
      </c>
      <c r="BX44" s="76"/>
      <c r="CG44" s="88">
        <f>AVERAGE(CG34:CG43)</f>
        <v>8.34</v>
      </c>
      <c r="CH44" s="89">
        <f>AVERAGE(CH34:CH43)</f>
        <v>7.6649999999999991</v>
      </c>
    </row>
  </sheetData>
  <mergeCells count="28">
    <mergeCell ref="BC24:BE24"/>
    <mergeCell ref="BG24:BI24"/>
    <mergeCell ref="BO24:BQ24"/>
    <mergeCell ref="BS24:BU24"/>
    <mergeCell ref="BZ24:CB24"/>
    <mergeCell ref="CD24:CF24"/>
    <mergeCell ref="BZ3:CB3"/>
    <mergeCell ref="CD3:CF3"/>
    <mergeCell ref="D24:F24"/>
    <mergeCell ref="H24:J24"/>
    <mergeCell ref="O24:Q24"/>
    <mergeCell ref="S24:U24"/>
    <mergeCell ref="Z24:AB24"/>
    <mergeCell ref="AD24:AF24"/>
    <mergeCell ref="AL24:AN24"/>
    <mergeCell ref="AP24:AR24"/>
    <mergeCell ref="AL3:AN3"/>
    <mergeCell ref="AP3:AR3"/>
    <mergeCell ref="BC3:BE3"/>
    <mergeCell ref="BG3:BI3"/>
    <mergeCell ref="BO3:BQ3"/>
    <mergeCell ref="BS3:BU3"/>
    <mergeCell ref="D3:F3"/>
    <mergeCell ref="H3:J3"/>
    <mergeCell ref="O3:Q3"/>
    <mergeCell ref="S3:U3"/>
    <mergeCell ref="Z3:AB3"/>
    <mergeCell ref="AD3:AF3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8"/>
  <sheetViews>
    <sheetView topLeftCell="BQ1" zoomScale="110" zoomScaleNormal="110" workbookViewId="0">
      <selection activeCell="BI55" sqref="BI55"/>
    </sheetView>
  </sheetViews>
  <sheetFormatPr defaultColWidth="9" defaultRowHeight="12.75"/>
  <cols>
    <col min="1" max="1" width="19.625" style="127" customWidth="1"/>
    <col min="2" max="2" width="9.5" style="128" bestFit="1" customWidth="1"/>
    <col min="3" max="3" width="9.125" style="127" bestFit="1" customWidth="1"/>
    <col min="4" max="4" width="13.375" style="127" customWidth="1"/>
    <col min="5" max="5" width="8.5" style="127" customWidth="1"/>
    <col min="6" max="6" width="12.375" style="127" customWidth="1"/>
    <col min="7" max="7" width="8" style="127" customWidth="1"/>
    <col min="8" max="8" width="9" style="127"/>
    <col min="9" max="9" width="9.5" style="127" bestFit="1" customWidth="1"/>
    <col min="10" max="10" width="12.625" style="127" customWidth="1"/>
    <col min="11" max="11" width="7.75" style="127" customWidth="1"/>
    <col min="12" max="12" width="13.25" style="127" customWidth="1"/>
    <col min="13" max="13" width="7.5" style="127" customWidth="1"/>
    <col min="14" max="14" width="9" style="129"/>
    <col min="15" max="15" width="9.5" style="127" bestFit="1" customWidth="1"/>
    <col min="16" max="16" width="11.875" style="127" customWidth="1"/>
    <col min="17" max="17" width="9.125" style="127" bestFit="1" customWidth="1"/>
    <col min="18" max="18" width="7.5" style="127" customWidth="1"/>
    <col min="19" max="19" width="10" style="127" customWidth="1"/>
    <col min="20" max="20" width="9" style="127"/>
    <col min="21" max="21" width="9.5" style="127" bestFit="1" customWidth="1"/>
    <col min="22" max="22" width="9.75" style="127" customWidth="1"/>
    <col min="23" max="23" width="7" style="127" customWidth="1"/>
    <col min="24" max="24" width="11.625" style="127" customWidth="1"/>
    <col min="25" max="25" width="9" style="127"/>
    <col min="26" max="26" width="9" style="129"/>
    <col min="27" max="27" width="9.5" style="127" bestFit="1" customWidth="1"/>
    <col min="28" max="28" width="11.25" style="127" customWidth="1"/>
    <col min="29" max="29" width="7.75" style="127" customWidth="1"/>
    <col min="30" max="30" width="11.875" style="127" customWidth="1"/>
    <col min="31" max="31" width="7.375" style="127" customWidth="1"/>
    <col min="32" max="32" width="9" style="127"/>
    <col min="33" max="33" width="9.5" style="127" bestFit="1" customWidth="1"/>
    <col min="34" max="34" width="8.75" style="127" customWidth="1"/>
    <col min="35" max="35" width="7.25" style="130" customWidth="1"/>
    <col min="36" max="36" width="8.75" style="127" customWidth="1"/>
    <col min="37" max="37" width="6.25" style="130" customWidth="1"/>
    <col min="38" max="38" width="9" style="129"/>
    <col min="39" max="39" width="9.5" style="127" bestFit="1" customWidth="1"/>
    <col min="40" max="40" width="11.375" style="127" customWidth="1"/>
    <col min="41" max="41" width="7.75" style="127" customWidth="1"/>
    <col min="42" max="43" width="9" style="127" customWidth="1"/>
    <col min="44" max="44" width="9" style="127"/>
    <col min="45" max="45" width="9.5" style="127" bestFit="1" customWidth="1"/>
    <col min="46" max="46" width="8.5" style="127" customWidth="1"/>
    <col min="47" max="47" width="8" style="130" customWidth="1"/>
    <col min="48" max="48" width="8.5" style="127" customWidth="1"/>
    <col min="49" max="49" width="7.625" style="130" customWidth="1"/>
    <col min="50" max="50" width="9" style="129"/>
    <col min="51" max="51" width="7.125" style="30" customWidth="1"/>
    <col min="52" max="52" width="9.5" style="127" bestFit="1" customWidth="1"/>
    <col min="53" max="53" width="11.625" style="127" customWidth="1"/>
    <col min="54" max="54" width="7.75" style="127" customWidth="1"/>
    <col min="55" max="55" width="11.375" style="127" customWidth="1"/>
    <col min="56" max="56" width="9" style="127" customWidth="1"/>
    <col min="57" max="57" width="9" style="127"/>
    <col min="58" max="58" width="9.5" style="127" bestFit="1" customWidth="1"/>
    <col min="59" max="59" width="10.25" style="127" customWidth="1"/>
    <col min="60" max="60" width="8" style="130" customWidth="1"/>
    <col min="61" max="61" width="8.5" style="127" customWidth="1"/>
    <col min="62" max="62" width="7.625" style="130" customWidth="1"/>
    <col min="63" max="63" width="9" style="129"/>
    <col min="64" max="64" width="9.5" style="127" bestFit="1" customWidth="1"/>
    <col min="65" max="65" width="9.125" style="127" bestFit="1" customWidth="1"/>
    <col min="66" max="66" width="9.125" style="131" bestFit="1" customWidth="1"/>
    <col min="67" max="67" width="9.125" style="127" bestFit="1" customWidth="1"/>
    <col min="68" max="68" width="9.125" style="131" bestFit="1" customWidth="1"/>
    <col min="69" max="69" width="9.125" style="127" bestFit="1" customWidth="1"/>
    <col min="70" max="70" width="9.125" style="131" bestFit="1" customWidth="1"/>
    <col min="71" max="71" width="9.125" style="127" bestFit="1" customWidth="1"/>
    <col min="72" max="72" width="9.125" style="131" bestFit="1" customWidth="1"/>
    <col min="73" max="73" width="9" style="127"/>
    <col min="74" max="74" width="9.125" style="131" bestFit="1" customWidth="1"/>
    <col min="75" max="75" width="9" style="127"/>
    <col min="76" max="76" width="9.125" style="131" bestFit="1" customWidth="1"/>
    <col min="77" max="77" width="9" style="129"/>
    <col min="78" max="78" width="9.5" style="127" bestFit="1" customWidth="1"/>
    <col min="79" max="79" width="11.5" style="127" customWidth="1"/>
    <col min="80" max="80" width="7.75" style="127" customWidth="1"/>
    <col min="81" max="81" width="10.875" style="127" customWidth="1"/>
    <col min="82" max="82" width="9" style="127" customWidth="1"/>
    <col min="83" max="83" width="9" style="127"/>
    <col min="84" max="84" width="9.5" style="127" bestFit="1" customWidth="1"/>
    <col min="85" max="85" width="11" style="127" customWidth="1"/>
    <col min="86" max="86" width="8" style="130" customWidth="1"/>
    <col min="87" max="87" width="8.5" style="127" customWidth="1"/>
    <col min="88" max="88" width="7.625" style="130" customWidth="1"/>
    <col min="89" max="89" width="9" style="129"/>
    <col min="90" max="90" width="9.5" style="127" bestFit="1" customWidth="1"/>
    <col min="91" max="91" width="11" style="127" customWidth="1"/>
    <col min="92" max="92" width="7.75" style="127" customWidth="1"/>
    <col min="93" max="93" width="11.125" style="127" customWidth="1"/>
    <col min="94" max="94" width="9" style="127" customWidth="1"/>
    <col min="95" max="95" width="9" style="127"/>
    <col min="96" max="96" width="9.5" style="127" bestFit="1" customWidth="1"/>
    <col min="97" max="97" width="10.875" style="127" customWidth="1"/>
    <col min="98" max="98" width="8" style="130" customWidth="1"/>
    <col min="99" max="99" width="10.375" style="127" customWidth="1"/>
    <col min="100" max="100" width="7.625" style="130" customWidth="1"/>
    <col min="101" max="16384" width="9" style="127"/>
  </cols>
  <sheetData>
    <row r="1" spans="1:100" s="24" customFormat="1">
      <c r="B1" s="24">
        <v>20181130</v>
      </c>
      <c r="C1" s="26" t="s">
        <v>169</v>
      </c>
      <c r="E1" s="90"/>
      <c r="F1" s="90"/>
      <c r="G1" s="90"/>
      <c r="H1" s="90"/>
      <c r="I1" s="24">
        <v>20181130</v>
      </c>
      <c r="J1" s="26" t="s">
        <v>169</v>
      </c>
      <c r="K1" s="91"/>
      <c r="N1" s="29"/>
      <c r="O1" s="24">
        <v>20181202</v>
      </c>
      <c r="P1" s="26" t="s">
        <v>169</v>
      </c>
      <c r="Q1" s="90"/>
      <c r="R1" s="90"/>
      <c r="S1" s="90"/>
      <c r="T1" s="90"/>
      <c r="U1" s="24">
        <v>20181202</v>
      </c>
      <c r="V1" s="26" t="s">
        <v>169</v>
      </c>
      <c r="W1" s="91"/>
      <c r="Z1" s="29"/>
      <c r="AA1" s="24">
        <v>20181203</v>
      </c>
      <c r="AB1" s="26" t="s">
        <v>169</v>
      </c>
      <c r="AC1" s="90"/>
      <c r="AD1" s="90"/>
      <c r="AE1" s="90"/>
      <c r="AF1" s="90"/>
      <c r="AG1" s="24">
        <v>20181203</v>
      </c>
      <c r="AH1" s="26" t="s">
        <v>169</v>
      </c>
      <c r="AI1" s="91"/>
      <c r="AK1" s="28"/>
      <c r="AL1" s="29"/>
      <c r="AM1" s="24">
        <v>20181209</v>
      </c>
      <c r="AN1" s="26" t="s">
        <v>169</v>
      </c>
      <c r="AO1" s="90"/>
      <c r="AP1" s="90"/>
      <c r="AQ1" s="90"/>
      <c r="AR1" s="90"/>
      <c r="AS1" s="24">
        <v>20181209</v>
      </c>
      <c r="AT1" s="26" t="s">
        <v>211</v>
      </c>
      <c r="AU1" s="91"/>
      <c r="AW1" s="28"/>
      <c r="AX1" s="29"/>
      <c r="AY1" s="30"/>
      <c r="AZ1" s="24">
        <v>20181216</v>
      </c>
      <c r="BA1" s="26" t="s">
        <v>211</v>
      </c>
      <c r="BB1" s="90"/>
      <c r="BC1" s="90"/>
      <c r="BD1" s="90"/>
      <c r="BE1" s="90"/>
      <c r="BF1" s="24">
        <v>20181216</v>
      </c>
      <c r="BG1" s="26" t="s">
        <v>169</v>
      </c>
      <c r="BH1" s="91"/>
      <c r="BJ1" s="28"/>
      <c r="BK1" s="29"/>
      <c r="BL1" s="24">
        <v>20181216</v>
      </c>
      <c r="BM1" s="26" t="s">
        <v>169</v>
      </c>
      <c r="BN1" s="27"/>
      <c r="BP1" s="27"/>
      <c r="BR1" s="27"/>
      <c r="BT1" s="27"/>
      <c r="BV1" s="27"/>
      <c r="BX1" s="27"/>
      <c r="BY1" s="29"/>
      <c r="BZ1" s="92">
        <v>20181223</v>
      </c>
      <c r="CA1" s="26" t="s">
        <v>211</v>
      </c>
      <c r="CB1" s="90"/>
      <c r="CC1" s="90"/>
      <c r="CD1" s="90"/>
      <c r="CE1" s="90"/>
      <c r="CF1" s="92">
        <v>20181223</v>
      </c>
      <c r="CG1" s="26" t="s">
        <v>169</v>
      </c>
      <c r="CH1" s="91"/>
      <c r="CJ1" s="28"/>
      <c r="CK1" s="29"/>
      <c r="CL1" s="92">
        <v>20181230</v>
      </c>
      <c r="CM1" s="26" t="s">
        <v>211</v>
      </c>
      <c r="CN1" s="90"/>
      <c r="CO1" s="90"/>
      <c r="CP1" s="90"/>
      <c r="CQ1" s="90"/>
      <c r="CR1" s="92">
        <v>20181230</v>
      </c>
      <c r="CS1" s="26" t="s">
        <v>169</v>
      </c>
      <c r="CT1" s="91"/>
      <c r="CV1" s="28"/>
    </row>
    <row r="2" spans="1:100" s="24" customFormat="1" ht="13.5" thickBot="1">
      <c r="B2" s="25" t="s">
        <v>168</v>
      </c>
      <c r="C2" s="25" t="s">
        <v>212</v>
      </c>
      <c r="E2" s="90" t="s">
        <v>213</v>
      </c>
      <c r="G2" s="90" t="s">
        <v>213</v>
      </c>
      <c r="I2" s="25" t="s">
        <v>168</v>
      </c>
      <c r="J2" s="25" t="s">
        <v>214</v>
      </c>
      <c r="K2" s="91" t="s">
        <v>215</v>
      </c>
      <c r="M2" s="91" t="s">
        <v>215</v>
      </c>
      <c r="N2" s="29"/>
      <c r="O2" s="93" t="s">
        <v>201</v>
      </c>
      <c r="P2" s="25" t="s">
        <v>214</v>
      </c>
      <c r="Q2" s="90" t="s">
        <v>213</v>
      </c>
      <c r="S2" s="90" t="s">
        <v>213</v>
      </c>
      <c r="U2" s="93" t="s">
        <v>216</v>
      </c>
      <c r="V2" s="25" t="s">
        <v>214</v>
      </c>
      <c r="W2" s="91" t="s">
        <v>213</v>
      </c>
      <c r="Y2" s="91" t="s">
        <v>213</v>
      </c>
      <c r="Z2" s="29"/>
      <c r="AA2" s="93" t="s">
        <v>202</v>
      </c>
      <c r="AB2" s="25" t="s">
        <v>214</v>
      </c>
      <c r="AC2" s="90" t="s">
        <v>213</v>
      </c>
      <c r="AE2" s="90" t="s">
        <v>215</v>
      </c>
      <c r="AG2" s="93" t="s">
        <v>202</v>
      </c>
      <c r="AH2" s="25" t="s">
        <v>212</v>
      </c>
      <c r="AI2" s="91" t="s">
        <v>213</v>
      </c>
      <c r="AK2" s="91" t="s">
        <v>213</v>
      </c>
      <c r="AL2" s="29"/>
      <c r="AM2" s="94" t="s">
        <v>203</v>
      </c>
      <c r="AN2" s="25" t="s">
        <v>214</v>
      </c>
      <c r="AO2" s="90" t="s">
        <v>213</v>
      </c>
      <c r="AQ2" s="90" t="s">
        <v>215</v>
      </c>
      <c r="AS2" s="94" t="s">
        <v>217</v>
      </c>
      <c r="AT2" s="25" t="s">
        <v>214</v>
      </c>
      <c r="AU2" s="91" t="s">
        <v>213</v>
      </c>
      <c r="AW2" s="91" t="s">
        <v>213</v>
      </c>
      <c r="AX2" s="29"/>
      <c r="AY2" s="30"/>
      <c r="AZ2" s="93" t="s">
        <v>208</v>
      </c>
      <c r="BA2" s="25" t="s">
        <v>212</v>
      </c>
      <c r="BB2" s="90" t="s">
        <v>213</v>
      </c>
      <c r="BD2" s="90" t="s">
        <v>213</v>
      </c>
      <c r="BF2" s="93" t="s">
        <v>208</v>
      </c>
      <c r="BG2" s="25" t="s">
        <v>214</v>
      </c>
      <c r="BH2" s="91" t="s">
        <v>213</v>
      </c>
      <c r="BJ2" s="91" t="s">
        <v>215</v>
      </c>
      <c r="BK2" s="29"/>
      <c r="BL2" s="93" t="s">
        <v>218</v>
      </c>
      <c r="BN2" s="28" t="s">
        <v>219</v>
      </c>
      <c r="BP2" s="28" t="s">
        <v>220</v>
      </c>
      <c r="BR2" s="28" t="s">
        <v>188</v>
      </c>
      <c r="BT2" s="28" t="s">
        <v>189</v>
      </c>
      <c r="BV2" s="28" t="s">
        <v>221</v>
      </c>
      <c r="BX2" s="28" t="s">
        <v>207</v>
      </c>
      <c r="BY2" s="29"/>
      <c r="BZ2" s="95" t="s">
        <v>209</v>
      </c>
      <c r="CA2" s="96" t="s">
        <v>214</v>
      </c>
      <c r="CB2" s="90" t="s">
        <v>213</v>
      </c>
      <c r="CC2" s="92"/>
      <c r="CD2" s="90" t="s">
        <v>213</v>
      </c>
      <c r="CE2" s="92"/>
      <c r="CF2" s="95" t="s">
        <v>209</v>
      </c>
      <c r="CG2" s="25" t="s">
        <v>214</v>
      </c>
      <c r="CH2" s="91" t="s">
        <v>215</v>
      </c>
      <c r="CJ2" s="91" t="s">
        <v>213</v>
      </c>
      <c r="CK2" s="29"/>
      <c r="CL2" s="97" t="s">
        <v>222</v>
      </c>
      <c r="CM2" s="96" t="s">
        <v>214</v>
      </c>
      <c r="CN2" s="90" t="s">
        <v>213</v>
      </c>
      <c r="CO2" s="92"/>
      <c r="CP2" s="90" t="s">
        <v>213</v>
      </c>
      <c r="CQ2" s="92"/>
      <c r="CR2" s="97" t="s">
        <v>222</v>
      </c>
      <c r="CS2" s="25" t="s">
        <v>214</v>
      </c>
      <c r="CT2" s="91" t="s">
        <v>213</v>
      </c>
      <c r="CV2" s="91" t="s">
        <v>213</v>
      </c>
    </row>
    <row r="3" spans="1:100" s="24" customFormat="1">
      <c r="B3" s="32" t="s">
        <v>176</v>
      </c>
      <c r="C3" s="33" t="s">
        <v>223</v>
      </c>
      <c r="D3" s="98" t="s">
        <v>224</v>
      </c>
      <c r="E3" s="99" t="s">
        <v>225</v>
      </c>
      <c r="F3" s="100" t="s">
        <v>224</v>
      </c>
      <c r="G3" s="99" t="s">
        <v>225</v>
      </c>
      <c r="H3" s="90"/>
      <c r="I3" s="101" t="s">
        <v>200</v>
      </c>
      <c r="J3" s="102" t="s">
        <v>224</v>
      </c>
      <c r="K3" s="103" t="s">
        <v>226</v>
      </c>
      <c r="L3" s="102" t="s">
        <v>224</v>
      </c>
      <c r="M3" s="103" t="s">
        <v>226</v>
      </c>
      <c r="N3" s="29"/>
      <c r="O3" s="37" t="s">
        <v>199</v>
      </c>
      <c r="P3" s="98" t="s">
        <v>224</v>
      </c>
      <c r="Q3" s="99" t="s">
        <v>225</v>
      </c>
      <c r="R3" s="100" t="s">
        <v>224</v>
      </c>
      <c r="S3" s="99" t="s">
        <v>225</v>
      </c>
      <c r="T3" s="90"/>
      <c r="U3" s="101" t="s">
        <v>200</v>
      </c>
      <c r="V3" s="102" t="s">
        <v>224</v>
      </c>
      <c r="W3" s="103" t="s">
        <v>226</v>
      </c>
      <c r="X3" s="102" t="s">
        <v>224</v>
      </c>
      <c r="Y3" s="103" t="s">
        <v>226</v>
      </c>
      <c r="Z3" s="29"/>
      <c r="AA3" s="37" t="s">
        <v>199</v>
      </c>
      <c r="AB3" s="98" t="s">
        <v>224</v>
      </c>
      <c r="AC3" s="99" t="s">
        <v>225</v>
      </c>
      <c r="AD3" s="100" t="s">
        <v>224</v>
      </c>
      <c r="AE3" s="99" t="s">
        <v>225</v>
      </c>
      <c r="AF3" s="90"/>
      <c r="AG3" s="101" t="s">
        <v>200</v>
      </c>
      <c r="AH3" s="102" t="s">
        <v>224</v>
      </c>
      <c r="AI3" s="103" t="s">
        <v>226</v>
      </c>
      <c r="AJ3" s="102" t="s">
        <v>224</v>
      </c>
      <c r="AK3" s="103" t="s">
        <v>226</v>
      </c>
      <c r="AL3" s="29"/>
      <c r="AM3" s="37" t="s">
        <v>199</v>
      </c>
      <c r="AN3" s="98" t="s">
        <v>224</v>
      </c>
      <c r="AO3" s="99" t="s">
        <v>225</v>
      </c>
      <c r="AP3" s="100" t="s">
        <v>224</v>
      </c>
      <c r="AQ3" s="99" t="s">
        <v>225</v>
      </c>
      <c r="AR3" s="90"/>
      <c r="AS3" s="101" t="s">
        <v>200</v>
      </c>
      <c r="AT3" s="102" t="s">
        <v>224</v>
      </c>
      <c r="AU3" s="103" t="s">
        <v>226</v>
      </c>
      <c r="AV3" s="102" t="s">
        <v>224</v>
      </c>
      <c r="AW3" s="103" t="s">
        <v>226</v>
      </c>
      <c r="AX3" s="29"/>
      <c r="AY3" s="38" t="s">
        <v>227</v>
      </c>
      <c r="AZ3" s="37" t="s">
        <v>199</v>
      </c>
      <c r="BA3" s="98" t="s">
        <v>224</v>
      </c>
      <c r="BB3" s="99" t="s">
        <v>225</v>
      </c>
      <c r="BC3" s="100" t="s">
        <v>224</v>
      </c>
      <c r="BD3" s="99" t="s">
        <v>225</v>
      </c>
      <c r="BE3" s="90"/>
      <c r="BF3" s="101" t="s">
        <v>200</v>
      </c>
      <c r="BG3" s="102" t="s">
        <v>224</v>
      </c>
      <c r="BH3" s="103" t="s">
        <v>226</v>
      </c>
      <c r="BI3" s="102" t="s">
        <v>224</v>
      </c>
      <c r="BJ3" s="103" t="s">
        <v>226</v>
      </c>
      <c r="BK3" s="29"/>
      <c r="BL3" s="101" t="s">
        <v>200</v>
      </c>
      <c r="BM3" s="45" t="s">
        <v>228</v>
      </c>
      <c r="BN3" s="104" t="s">
        <v>226</v>
      </c>
      <c r="BO3" s="45" t="s">
        <v>228</v>
      </c>
      <c r="BP3" s="104" t="s">
        <v>226</v>
      </c>
      <c r="BQ3" s="45" t="s">
        <v>228</v>
      </c>
      <c r="BR3" s="104" t="s">
        <v>226</v>
      </c>
      <c r="BS3" s="45" t="s">
        <v>228</v>
      </c>
      <c r="BT3" s="104" t="s">
        <v>226</v>
      </c>
      <c r="BU3" s="45" t="s">
        <v>228</v>
      </c>
      <c r="BV3" s="104" t="s">
        <v>226</v>
      </c>
      <c r="BW3" s="45" t="s">
        <v>228</v>
      </c>
      <c r="BX3" s="104" t="s">
        <v>226</v>
      </c>
      <c r="BY3" s="29"/>
      <c r="BZ3" s="105" t="s">
        <v>199</v>
      </c>
      <c r="CA3" s="98" t="s">
        <v>224</v>
      </c>
      <c r="CB3" s="99" t="s">
        <v>225</v>
      </c>
      <c r="CC3" s="100" t="s">
        <v>224</v>
      </c>
      <c r="CD3" s="99" t="s">
        <v>225</v>
      </c>
      <c r="CE3" s="90"/>
      <c r="CF3" s="106" t="s">
        <v>200</v>
      </c>
      <c r="CG3" s="102" t="s">
        <v>224</v>
      </c>
      <c r="CH3" s="103" t="s">
        <v>226</v>
      </c>
      <c r="CI3" s="102" t="s">
        <v>224</v>
      </c>
      <c r="CJ3" s="103" t="s">
        <v>226</v>
      </c>
      <c r="CK3" s="29"/>
      <c r="CL3" s="105" t="s">
        <v>199</v>
      </c>
      <c r="CM3" s="98" t="s">
        <v>224</v>
      </c>
      <c r="CN3" s="99" t="s">
        <v>225</v>
      </c>
      <c r="CO3" s="100" t="s">
        <v>224</v>
      </c>
      <c r="CP3" s="99" t="s">
        <v>225</v>
      </c>
      <c r="CQ3" s="90"/>
      <c r="CR3" s="106" t="s">
        <v>200</v>
      </c>
      <c r="CS3" s="102" t="s">
        <v>224</v>
      </c>
      <c r="CT3" s="103" t="s">
        <v>226</v>
      </c>
      <c r="CU3" s="102" t="s">
        <v>224</v>
      </c>
      <c r="CV3" s="103" t="s">
        <v>226</v>
      </c>
    </row>
    <row r="4" spans="1:100" s="24" customFormat="1">
      <c r="B4" s="43">
        <v>58</v>
      </c>
      <c r="C4" s="107">
        <v>1</v>
      </c>
      <c r="D4" s="108" t="s">
        <v>229</v>
      </c>
      <c r="E4" s="109">
        <v>0.83099999999999996</v>
      </c>
      <c r="F4" s="110" t="s">
        <v>230</v>
      </c>
      <c r="G4" s="109">
        <v>0.85099999999999998</v>
      </c>
      <c r="H4" s="111"/>
      <c r="I4" s="112">
        <v>1</v>
      </c>
      <c r="J4" s="113" t="s">
        <v>231</v>
      </c>
      <c r="K4" s="114">
        <v>0.77400000000000002</v>
      </c>
      <c r="L4" s="113" t="s">
        <v>232</v>
      </c>
      <c r="M4" s="114">
        <v>0.96199999999999997</v>
      </c>
      <c r="N4" s="29"/>
      <c r="O4" s="115">
        <v>1</v>
      </c>
      <c r="P4" s="108" t="s">
        <v>233</v>
      </c>
      <c r="Q4" s="109">
        <v>0.94899999999999995</v>
      </c>
      <c r="R4" s="110"/>
      <c r="S4" s="109"/>
      <c r="T4" s="111"/>
      <c r="U4" s="112">
        <v>1</v>
      </c>
      <c r="V4" s="113" t="s">
        <v>234</v>
      </c>
      <c r="W4" s="116">
        <v>0.182</v>
      </c>
      <c r="X4" s="113"/>
      <c r="Y4" s="114"/>
      <c r="Z4" s="29"/>
      <c r="AA4" s="115">
        <v>1</v>
      </c>
      <c r="AB4" s="108" t="s">
        <v>235</v>
      </c>
      <c r="AC4" s="109">
        <v>0.78100000000000003</v>
      </c>
      <c r="AD4" s="110" t="s">
        <v>236</v>
      </c>
      <c r="AE4" s="109">
        <v>0.59299999999999997</v>
      </c>
      <c r="AF4" s="111"/>
      <c r="AG4" s="112">
        <v>1</v>
      </c>
      <c r="AH4" s="113" t="s">
        <v>237</v>
      </c>
      <c r="AI4" s="116">
        <v>0.17799999999999999</v>
      </c>
      <c r="AJ4" s="113" t="s">
        <v>238</v>
      </c>
      <c r="AK4" s="114">
        <v>0.157</v>
      </c>
      <c r="AL4" s="29"/>
      <c r="AM4" s="115">
        <v>1</v>
      </c>
      <c r="AN4" s="108" t="s">
        <v>239</v>
      </c>
      <c r="AO4" s="109">
        <v>0.56599999999999995</v>
      </c>
      <c r="AP4" s="110"/>
      <c r="AQ4" s="109"/>
      <c r="AR4" s="111"/>
      <c r="AS4" s="112">
        <v>1</v>
      </c>
      <c r="AT4" s="113" t="s">
        <v>240</v>
      </c>
      <c r="AU4" s="116">
        <v>0.28299999999999997</v>
      </c>
      <c r="AV4" s="113" t="s">
        <v>240</v>
      </c>
      <c r="AW4" s="114">
        <v>0.28299999999999997</v>
      </c>
      <c r="AX4" s="29"/>
      <c r="AY4" s="51">
        <v>31.4</v>
      </c>
      <c r="AZ4" s="115">
        <v>1</v>
      </c>
      <c r="BA4" s="108" t="s">
        <v>241</v>
      </c>
      <c r="BB4" s="109">
        <v>0.61599999999999999</v>
      </c>
      <c r="BC4" s="110" t="s">
        <v>242</v>
      </c>
      <c r="BD4" s="109">
        <v>0.73099999999999998</v>
      </c>
      <c r="BE4" s="111"/>
      <c r="BF4" s="112">
        <v>1</v>
      </c>
      <c r="BG4" s="113" t="s">
        <v>243</v>
      </c>
      <c r="BH4" s="116">
        <v>0.30599999999999999</v>
      </c>
      <c r="BI4" s="113" t="s">
        <v>244</v>
      </c>
      <c r="BJ4" s="114">
        <v>0.22500000000000001</v>
      </c>
      <c r="BK4" s="29"/>
      <c r="BL4" s="112">
        <v>1</v>
      </c>
      <c r="BM4" s="45" t="s">
        <v>240</v>
      </c>
      <c r="BN4" s="104">
        <v>0.28299999999999997</v>
      </c>
      <c r="BO4" s="45" t="s">
        <v>243</v>
      </c>
      <c r="BP4" s="104">
        <v>0.30599999999999999</v>
      </c>
      <c r="BQ4" s="45" t="s">
        <v>245</v>
      </c>
      <c r="BR4" s="104">
        <v>0.22500000000000001</v>
      </c>
      <c r="BS4" s="45" t="s">
        <v>246</v>
      </c>
      <c r="BT4" s="104">
        <v>0.35599999999999998</v>
      </c>
      <c r="BU4" s="45" t="s">
        <v>244</v>
      </c>
      <c r="BV4" s="104">
        <v>0.22500000000000001</v>
      </c>
      <c r="BW4" s="45" t="s">
        <v>247</v>
      </c>
      <c r="BX4" s="104">
        <v>0.125</v>
      </c>
      <c r="BY4" s="29"/>
      <c r="BZ4" s="115">
        <v>1</v>
      </c>
      <c r="CA4" s="108" t="s">
        <v>241</v>
      </c>
      <c r="CB4" s="109">
        <v>0.61599999999999999</v>
      </c>
      <c r="CC4" s="110" t="s">
        <v>248</v>
      </c>
      <c r="CD4" s="109">
        <v>0.59</v>
      </c>
      <c r="CE4" s="111"/>
      <c r="CF4" s="112">
        <v>1</v>
      </c>
      <c r="CG4" s="113" t="s">
        <v>240</v>
      </c>
      <c r="CH4" s="116">
        <v>0.28299999999999997</v>
      </c>
      <c r="CI4" s="113" t="s">
        <v>243</v>
      </c>
      <c r="CJ4" s="114">
        <v>0.30599999999999999</v>
      </c>
      <c r="CK4" s="29"/>
      <c r="CL4" s="115">
        <v>1</v>
      </c>
      <c r="CM4" s="108" t="s">
        <v>241</v>
      </c>
      <c r="CN4" s="109">
        <v>0.61599999999999999</v>
      </c>
      <c r="CO4" s="110" t="s">
        <v>249</v>
      </c>
      <c r="CP4" s="109">
        <v>1.0149999999999999</v>
      </c>
      <c r="CQ4" s="111"/>
      <c r="CR4" s="112">
        <v>1</v>
      </c>
      <c r="CS4" s="113" t="s">
        <v>250</v>
      </c>
      <c r="CT4" s="116">
        <v>0.125</v>
      </c>
      <c r="CU4" s="113" t="s">
        <v>240</v>
      </c>
      <c r="CV4" s="114">
        <v>0.28299999999999997</v>
      </c>
    </row>
    <row r="5" spans="1:100" s="24" customFormat="1">
      <c r="B5" s="43">
        <v>59</v>
      </c>
      <c r="C5" s="107">
        <v>2</v>
      </c>
      <c r="D5" s="108" t="s">
        <v>230</v>
      </c>
      <c r="E5" s="109">
        <v>0.85099999999999998</v>
      </c>
      <c r="F5" s="110" t="s">
        <v>241</v>
      </c>
      <c r="G5" s="109">
        <v>0.61599999999999999</v>
      </c>
      <c r="H5" s="111"/>
      <c r="I5" s="112">
        <v>2</v>
      </c>
      <c r="J5" s="113" t="s">
        <v>248</v>
      </c>
      <c r="K5" s="114">
        <v>0.59</v>
      </c>
      <c r="L5" s="113" t="s">
        <v>251</v>
      </c>
      <c r="M5" s="114">
        <v>0.437</v>
      </c>
      <c r="N5" s="29"/>
      <c r="O5" s="115">
        <v>2</v>
      </c>
      <c r="P5" s="108" t="s">
        <v>252</v>
      </c>
      <c r="Q5" s="109">
        <v>0.54300000000000004</v>
      </c>
      <c r="R5" s="110"/>
      <c r="S5" s="109"/>
      <c r="T5" s="111"/>
      <c r="U5" s="112">
        <v>2</v>
      </c>
      <c r="V5" s="113" t="s">
        <v>253</v>
      </c>
      <c r="W5" s="116">
        <v>6.9000000000000006E-2</v>
      </c>
      <c r="X5" s="113"/>
      <c r="Y5" s="114"/>
      <c r="Z5" s="29"/>
      <c r="AA5" s="115">
        <v>2</v>
      </c>
      <c r="AB5" s="108" t="s">
        <v>233</v>
      </c>
      <c r="AC5" s="109">
        <v>0.94899999999999995</v>
      </c>
      <c r="AD5" s="110" t="s">
        <v>251</v>
      </c>
      <c r="AE5" s="109">
        <v>0.437</v>
      </c>
      <c r="AF5" s="111"/>
      <c r="AG5" s="112">
        <v>2</v>
      </c>
      <c r="AH5" s="113" t="s">
        <v>254</v>
      </c>
      <c r="AI5" s="116">
        <v>5.3999999999999999E-2</v>
      </c>
      <c r="AJ5" s="113" t="s">
        <v>238</v>
      </c>
      <c r="AK5" s="114">
        <v>0.157</v>
      </c>
      <c r="AL5" s="29"/>
      <c r="AM5" s="115">
        <v>2</v>
      </c>
      <c r="AN5" s="108" t="s">
        <v>255</v>
      </c>
      <c r="AO5" s="109">
        <v>0.51800000000000002</v>
      </c>
      <c r="AP5" s="110"/>
      <c r="AQ5" s="109"/>
      <c r="AR5" s="111"/>
      <c r="AS5" s="112">
        <v>2</v>
      </c>
      <c r="AT5" s="113" t="s">
        <v>256</v>
      </c>
      <c r="AU5" s="116">
        <v>0.40600000000000003</v>
      </c>
      <c r="AV5" s="113" t="s">
        <v>246</v>
      </c>
      <c r="AW5" s="114">
        <v>0.35599999999999998</v>
      </c>
      <c r="AX5" s="29"/>
      <c r="AY5" s="51">
        <v>29.7</v>
      </c>
      <c r="AZ5" s="115">
        <v>2</v>
      </c>
      <c r="BA5" s="108" t="s">
        <v>239</v>
      </c>
      <c r="BB5" s="109">
        <v>0.56599999999999995</v>
      </c>
      <c r="BC5" s="110" t="s">
        <v>236</v>
      </c>
      <c r="BD5" s="109">
        <v>0.59299999999999997</v>
      </c>
      <c r="BE5" s="111"/>
      <c r="BF5" s="112">
        <v>2</v>
      </c>
      <c r="BG5" s="113" t="s">
        <v>244</v>
      </c>
      <c r="BH5" s="116">
        <v>0.22500000000000001</v>
      </c>
      <c r="BI5" s="113" t="s">
        <v>245</v>
      </c>
      <c r="BJ5" s="114">
        <v>0.22500000000000001</v>
      </c>
      <c r="BK5" s="29"/>
      <c r="BL5" s="112">
        <v>2</v>
      </c>
      <c r="BM5" s="45" t="s">
        <v>238</v>
      </c>
      <c r="BN5" s="104">
        <v>0.157</v>
      </c>
      <c r="BO5" s="45" t="s">
        <v>250</v>
      </c>
      <c r="BP5" s="104">
        <v>0.125</v>
      </c>
      <c r="BQ5" s="45" t="s">
        <v>240</v>
      </c>
      <c r="BR5" s="104">
        <v>0.28299999999999997</v>
      </c>
      <c r="BS5" s="45" t="s">
        <v>250</v>
      </c>
      <c r="BT5" s="104">
        <v>0.125</v>
      </c>
      <c r="BU5" s="45" t="s">
        <v>250</v>
      </c>
      <c r="BV5" s="104">
        <v>0.125</v>
      </c>
      <c r="BW5" s="45" t="s">
        <v>256</v>
      </c>
      <c r="BX5" s="104">
        <v>0.40600000000000003</v>
      </c>
      <c r="BY5" s="29"/>
      <c r="BZ5" s="115">
        <v>2</v>
      </c>
      <c r="CA5" s="108" t="s">
        <v>235</v>
      </c>
      <c r="CB5" s="109">
        <v>0.78100000000000003</v>
      </c>
      <c r="CC5" s="110" t="s">
        <v>236</v>
      </c>
      <c r="CD5" s="109">
        <v>0.59299999999999997</v>
      </c>
      <c r="CE5" s="111"/>
      <c r="CF5" s="112">
        <v>2</v>
      </c>
      <c r="CG5" s="113" t="s">
        <v>257</v>
      </c>
      <c r="CH5" s="116">
        <v>0.377</v>
      </c>
      <c r="CI5" s="113" t="s">
        <v>256</v>
      </c>
      <c r="CJ5" s="114">
        <v>0.40600000000000003</v>
      </c>
      <c r="CK5" s="29"/>
      <c r="CL5" s="115">
        <v>2</v>
      </c>
      <c r="CM5" s="108" t="s">
        <v>252</v>
      </c>
      <c r="CN5" s="109">
        <v>0.54300000000000004</v>
      </c>
      <c r="CO5" s="110" t="s">
        <v>235</v>
      </c>
      <c r="CP5" s="109">
        <v>0.78100000000000003</v>
      </c>
      <c r="CQ5" s="111"/>
      <c r="CR5" s="112">
        <v>2</v>
      </c>
      <c r="CS5" s="113" t="s">
        <v>250</v>
      </c>
      <c r="CT5" s="116">
        <v>0.125</v>
      </c>
      <c r="CU5" s="113" t="s">
        <v>243</v>
      </c>
      <c r="CV5" s="114">
        <v>0.30599999999999999</v>
      </c>
    </row>
    <row r="6" spans="1:100" s="24" customFormat="1" ht="14.25">
      <c r="A6" s="26" t="s">
        <v>258</v>
      </c>
      <c r="B6" s="43">
        <v>60</v>
      </c>
      <c r="C6" s="107">
        <v>3</v>
      </c>
      <c r="D6" s="108" t="s">
        <v>248</v>
      </c>
      <c r="E6" s="109">
        <v>0.59</v>
      </c>
      <c r="F6" s="110" t="s">
        <v>233</v>
      </c>
      <c r="G6" s="109">
        <v>0.94899999999999995</v>
      </c>
      <c r="H6" s="111"/>
      <c r="I6" s="112">
        <v>3</v>
      </c>
      <c r="J6" s="113" t="s">
        <v>231</v>
      </c>
      <c r="K6" s="114">
        <v>0.77400000000000002</v>
      </c>
      <c r="L6" s="113" t="s">
        <v>229</v>
      </c>
      <c r="M6" s="114">
        <v>0.83099999999999996</v>
      </c>
      <c r="N6" s="29"/>
      <c r="O6" s="115">
        <v>3</v>
      </c>
      <c r="P6" s="108" t="s">
        <v>248</v>
      </c>
      <c r="Q6" s="109">
        <v>0.59</v>
      </c>
      <c r="R6" s="110"/>
      <c r="S6" s="109"/>
      <c r="T6" s="111"/>
      <c r="U6" s="112">
        <v>3</v>
      </c>
      <c r="V6" s="113" t="s">
        <v>240</v>
      </c>
      <c r="W6" s="116">
        <v>0.28299999999999997</v>
      </c>
      <c r="X6" s="113"/>
      <c r="Y6" s="114"/>
      <c r="Z6" s="29"/>
      <c r="AA6" s="115">
        <v>3</v>
      </c>
      <c r="AB6" s="108" t="s">
        <v>231</v>
      </c>
      <c r="AC6" s="109">
        <v>0.77400000000000002</v>
      </c>
      <c r="AD6" s="110" t="s">
        <v>242</v>
      </c>
      <c r="AE6" s="109">
        <v>0.73099999999999998</v>
      </c>
      <c r="AF6" s="111"/>
      <c r="AG6" s="112">
        <v>3</v>
      </c>
      <c r="AH6" s="113" t="s">
        <v>234</v>
      </c>
      <c r="AI6" s="116">
        <v>0.182</v>
      </c>
      <c r="AJ6" s="113" t="s">
        <v>243</v>
      </c>
      <c r="AK6" s="114">
        <v>0.30599999999999999</v>
      </c>
      <c r="AL6" s="29"/>
      <c r="AM6" s="115">
        <v>3</v>
      </c>
      <c r="AN6" s="108" t="s">
        <v>242</v>
      </c>
      <c r="AO6" s="109">
        <v>0.73099999999999998</v>
      </c>
      <c r="AP6" s="110"/>
      <c r="AQ6" s="109"/>
      <c r="AR6" s="111"/>
      <c r="AS6" s="112">
        <v>3</v>
      </c>
      <c r="AT6" s="113" t="s">
        <v>238</v>
      </c>
      <c r="AU6" s="116">
        <v>0.157</v>
      </c>
      <c r="AV6" s="113" t="s">
        <v>250</v>
      </c>
      <c r="AW6" s="114">
        <v>0.125</v>
      </c>
      <c r="AX6" s="29"/>
      <c r="AY6" s="51">
        <v>24.4</v>
      </c>
      <c r="AZ6" s="115">
        <v>3</v>
      </c>
      <c r="BA6" s="108" t="s">
        <v>252</v>
      </c>
      <c r="BB6" s="109">
        <v>0.54300000000000004</v>
      </c>
      <c r="BC6" s="110" t="s">
        <v>231</v>
      </c>
      <c r="BD6" s="109">
        <v>0.77400000000000002</v>
      </c>
      <c r="BE6" s="111"/>
      <c r="BF6" s="112">
        <v>3</v>
      </c>
      <c r="BG6" s="113" t="s">
        <v>247</v>
      </c>
      <c r="BH6" s="116">
        <v>0.125</v>
      </c>
      <c r="BI6" s="113" t="s">
        <v>259</v>
      </c>
      <c r="BJ6" s="114">
        <v>8.5999999999999993E-2</v>
      </c>
      <c r="BK6" s="29"/>
      <c r="BL6" s="112">
        <v>3</v>
      </c>
      <c r="BM6" s="45" t="s">
        <v>256</v>
      </c>
      <c r="BN6" s="104">
        <v>0.40600000000000003</v>
      </c>
      <c r="BO6" s="45" t="s">
        <v>240</v>
      </c>
      <c r="BP6" s="104">
        <v>0.28299999999999997</v>
      </c>
      <c r="BQ6" s="45" t="s">
        <v>238</v>
      </c>
      <c r="BR6" s="104">
        <v>0.157</v>
      </c>
      <c r="BS6" s="45" t="s">
        <v>243</v>
      </c>
      <c r="BT6" s="104">
        <v>0.30599999999999999</v>
      </c>
      <c r="BU6" s="45" t="s">
        <v>240</v>
      </c>
      <c r="BV6" s="104">
        <v>0.28299999999999997</v>
      </c>
      <c r="BW6" s="45" t="s">
        <v>256</v>
      </c>
      <c r="BX6" s="104">
        <v>0.40600000000000003</v>
      </c>
      <c r="BY6" s="29"/>
      <c r="BZ6" s="115">
        <v>3</v>
      </c>
      <c r="CA6" s="108" t="s">
        <v>260</v>
      </c>
      <c r="CB6" s="109">
        <v>0.84299999999999997</v>
      </c>
      <c r="CC6" s="110" t="s">
        <v>261</v>
      </c>
      <c r="CD6" s="109">
        <v>1.028</v>
      </c>
      <c r="CE6" s="111"/>
      <c r="CF6" s="112">
        <v>3</v>
      </c>
      <c r="CG6" s="113" t="s">
        <v>251</v>
      </c>
      <c r="CH6" s="116">
        <v>0.437</v>
      </c>
      <c r="CI6" s="113" t="s">
        <v>262</v>
      </c>
      <c r="CJ6" s="114">
        <v>0.42</v>
      </c>
      <c r="CK6" s="29"/>
      <c r="CL6" s="115">
        <v>3</v>
      </c>
      <c r="CM6" s="108" t="s">
        <v>263</v>
      </c>
      <c r="CN6" s="109">
        <v>1.1619999999999999</v>
      </c>
      <c r="CO6" s="110" t="s">
        <v>249</v>
      </c>
      <c r="CP6" s="109">
        <v>1.0149999999999999</v>
      </c>
      <c r="CQ6" s="111"/>
      <c r="CR6" s="112">
        <v>3</v>
      </c>
      <c r="CS6" s="113" t="s">
        <v>248</v>
      </c>
      <c r="CT6" s="116">
        <v>0.59</v>
      </c>
      <c r="CU6" s="113" t="s">
        <v>231</v>
      </c>
      <c r="CV6" s="114">
        <v>0.77400000000000002</v>
      </c>
    </row>
    <row r="7" spans="1:100" s="24" customFormat="1">
      <c r="B7" s="43">
        <v>61</v>
      </c>
      <c r="C7" s="107">
        <v>4</v>
      </c>
      <c r="D7" s="108" t="s">
        <v>263</v>
      </c>
      <c r="E7" s="109">
        <v>1.1619999999999999</v>
      </c>
      <c r="F7" s="110" t="s">
        <v>229</v>
      </c>
      <c r="G7" s="109">
        <v>0.83099999999999996</v>
      </c>
      <c r="H7" s="111"/>
      <c r="I7" s="112">
        <v>4</v>
      </c>
      <c r="J7" s="113" t="s">
        <v>242</v>
      </c>
      <c r="K7" s="114">
        <v>0.73099999999999998</v>
      </c>
      <c r="L7" s="113" t="s">
        <v>242</v>
      </c>
      <c r="M7" s="114">
        <v>0.73099999999999998</v>
      </c>
      <c r="N7" s="29"/>
      <c r="O7" s="115">
        <v>4</v>
      </c>
      <c r="P7" s="108" t="s">
        <v>233</v>
      </c>
      <c r="Q7" s="109">
        <v>0.94899999999999995</v>
      </c>
      <c r="R7" s="110"/>
      <c r="S7" s="109"/>
      <c r="T7" s="111"/>
      <c r="U7" s="112">
        <v>4</v>
      </c>
      <c r="V7" s="113" t="s">
        <v>240</v>
      </c>
      <c r="W7" s="116">
        <v>0.28299999999999997</v>
      </c>
      <c r="X7" s="113"/>
      <c r="Y7" s="114"/>
      <c r="Z7" s="29"/>
      <c r="AA7" s="115">
        <v>4</v>
      </c>
      <c r="AB7" s="108" t="s">
        <v>264</v>
      </c>
      <c r="AC7" s="109">
        <v>1.0229999999999999</v>
      </c>
      <c r="AD7" s="110" t="s">
        <v>230</v>
      </c>
      <c r="AE7" s="109">
        <v>0.85099999999999998</v>
      </c>
      <c r="AF7" s="111"/>
      <c r="AG7" s="112">
        <v>4</v>
      </c>
      <c r="AH7" s="113" t="s">
        <v>265</v>
      </c>
      <c r="AI7" s="116">
        <v>8.5999999999999993E-2</v>
      </c>
      <c r="AJ7" s="113" t="s">
        <v>240</v>
      </c>
      <c r="AK7" s="114">
        <v>0.28299999999999997</v>
      </c>
      <c r="AL7" s="29"/>
      <c r="AM7" s="115">
        <v>4</v>
      </c>
      <c r="AN7" s="108" t="s">
        <v>262</v>
      </c>
      <c r="AO7" s="109">
        <v>0.42</v>
      </c>
      <c r="AP7" s="110"/>
      <c r="AQ7" s="109"/>
      <c r="AR7" s="111"/>
      <c r="AS7" s="112">
        <v>4</v>
      </c>
      <c r="AT7" s="113" t="s">
        <v>246</v>
      </c>
      <c r="AU7" s="116">
        <v>0.35599999999999998</v>
      </c>
      <c r="AV7" s="113" t="s">
        <v>245</v>
      </c>
      <c r="AW7" s="114">
        <v>0.22500000000000001</v>
      </c>
      <c r="AX7" s="29"/>
      <c r="AY7" s="51">
        <v>27.1</v>
      </c>
      <c r="AZ7" s="115">
        <v>4</v>
      </c>
      <c r="BA7" s="108" t="s">
        <v>248</v>
      </c>
      <c r="BB7" s="109">
        <v>0.59</v>
      </c>
      <c r="BC7" s="110" t="s">
        <v>235</v>
      </c>
      <c r="BD7" s="109">
        <v>0.78100000000000003</v>
      </c>
      <c r="BE7" s="111"/>
      <c r="BF7" s="112">
        <v>4</v>
      </c>
      <c r="BG7" s="113" t="s">
        <v>266</v>
      </c>
      <c r="BH7" s="116">
        <v>0.221</v>
      </c>
      <c r="BI7" s="113" t="s">
        <v>257</v>
      </c>
      <c r="BJ7" s="114">
        <v>0.377</v>
      </c>
      <c r="BK7" s="29"/>
      <c r="BL7" s="112">
        <v>4</v>
      </c>
      <c r="BM7" s="45" t="s">
        <v>257</v>
      </c>
      <c r="BN7" s="104">
        <v>0.377</v>
      </c>
      <c r="BO7" s="45" t="s">
        <v>237</v>
      </c>
      <c r="BP7" s="104">
        <v>0.17799999999999999</v>
      </c>
      <c r="BQ7" s="45" t="s">
        <v>267</v>
      </c>
      <c r="BR7" s="104">
        <v>0.35399999999999998</v>
      </c>
      <c r="BS7" s="45" t="s">
        <v>251</v>
      </c>
      <c r="BT7" s="104">
        <v>0.437</v>
      </c>
      <c r="BU7" s="45" t="s">
        <v>256</v>
      </c>
      <c r="BV7" s="104">
        <v>0.40600000000000003</v>
      </c>
      <c r="BW7" s="45" t="s">
        <v>245</v>
      </c>
      <c r="BX7" s="104">
        <v>0.22500000000000001</v>
      </c>
      <c r="BY7" s="29"/>
      <c r="BZ7" s="115">
        <v>4</v>
      </c>
      <c r="CA7" s="108" t="s">
        <v>233</v>
      </c>
      <c r="CB7" s="109">
        <v>0.94899999999999995</v>
      </c>
      <c r="CC7" s="110" t="s">
        <v>263</v>
      </c>
      <c r="CD7" s="109">
        <v>1.1619999999999999</v>
      </c>
      <c r="CE7" s="111"/>
      <c r="CF7" s="112">
        <v>4</v>
      </c>
      <c r="CG7" s="113" t="s">
        <v>262</v>
      </c>
      <c r="CH7" s="116">
        <v>0.42</v>
      </c>
      <c r="CI7" s="113" t="s">
        <v>248</v>
      </c>
      <c r="CJ7" s="114">
        <v>0.59</v>
      </c>
      <c r="CK7" s="29"/>
      <c r="CL7" s="115">
        <v>4</v>
      </c>
      <c r="CM7" s="108" t="s">
        <v>229</v>
      </c>
      <c r="CN7" s="109">
        <v>0.83099999999999996</v>
      </c>
      <c r="CO7" s="110" t="s">
        <v>252</v>
      </c>
      <c r="CP7" s="109">
        <v>0.54300000000000004</v>
      </c>
      <c r="CQ7" s="111"/>
      <c r="CR7" s="112">
        <v>4</v>
      </c>
      <c r="CS7" s="113" t="s">
        <v>266</v>
      </c>
      <c r="CT7" s="116">
        <v>0.221</v>
      </c>
      <c r="CU7" s="113" t="s">
        <v>251</v>
      </c>
      <c r="CV7" s="114">
        <v>0.437</v>
      </c>
    </row>
    <row r="8" spans="1:100" s="24" customFormat="1" ht="14.25">
      <c r="A8" s="26" t="s">
        <v>258</v>
      </c>
      <c r="B8" s="43">
        <v>62</v>
      </c>
      <c r="C8" s="107">
        <v>5</v>
      </c>
      <c r="D8" s="108" t="s">
        <v>249</v>
      </c>
      <c r="E8" s="109">
        <v>1.0149999999999999</v>
      </c>
      <c r="F8" s="110" t="s">
        <v>231</v>
      </c>
      <c r="G8" s="109">
        <v>0.77400000000000002</v>
      </c>
      <c r="H8" s="111"/>
      <c r="I8" s="112">
        <v>5</v>
      </c>
      <c r="J8" s="113" t="s">
        <v>249</v>
      </c>
      <c r="K8" s="114">
        <v>1.0149999999999999</v>
      </c>
      <c r="L8" s="113" t="s">
        <v>242</v>
      </c>
      <c r="M8" s="114">
        <v>0.73099999999999998</v>
      </c>
      <c r="N8" s="29"/>
      <c r="O8" s="115">
        <v>5</v>
      </c>
      <c r="P8" s="108" t="s">
        <v>248</v>
      </c>
      <c r="Q8" s="109">
        <v>0.59</v>
      </c>
      <c r="R8" s="110"/>
      <c r="S8" s="109"/>
      <c r="T8" s="111"/>
      <c r="U8" s="112">
        <v>5</v>
      </c>
      <c r="V8" s="113" t="s">
        <v>240</v>
      </c>
      <c r="W8" s="116">
        <v>0.28299999999999997</v>
      </c>
      <c r="X8" s="113"/>
      <c r="Y8" s="114"/>
      <c r="Z8" s="29"/>
      <c r="AA8" s="115">
        <v>5</v>
      </c>
      <c r="AB8" s="108" t="s">
        <v>233</v>
      </c>
      <c r="AC8" s="109">
        <v>0.94899999999999995</v>
      </c>
      <c r="AD8" s="110" t="s">
        <v>261</v>
      </c>
      <c r="AE8" s="109">
        <v>1.028</v>
      </c>
      <c r="AF8" s="111"/>
      <c r="AG8" s="112">
        <v>5</v>
      </c>
      <c r="AH8" s="113" t="s">
        <v>247</v>
      </c>
      <c r="AI8" s="116">
        <v>0.125</v>
      </c>
      <c r="AJ8" s="113" t="s">
        <v>240</v>
      </c>
      <c r="AK8" s="114">
        <v>0.28299999999999997</v>
      </c>
      <c r="AL8" s="29"/>
      <c r="AM8" s="115">
        <v>5</v>
      </c>
      <c r="AN8" s="108" t="s">
        <v>268</v>
      </c>
      <c r="AO8" s="109">
        <v>1.103</v>
      </c>
      <c r="AP8" s="110"/>
      <c r="AQ8" s="109"/>
      <c r="AR8" s="111"/>
      <c r="AS8" s="112">
        <v>5</v>
      </c>
      <c r="AT8" s="113" t="s">
        <v>256</v>
      </c>
      <c r="AU8" s="116">
        <v>0.40600000000000003</v>
      </c>
      <c r="AV8" s="113" t="s">
        <v>246</v>
      </c>
      <c r="AW8" s="114">
        <v>0.35599999999999998</v>
      </c>
      <c r="AX8" s="29"/>
      <c r="AY8" s="51">
        <v>27.8</v>
      </c>
      <c r="AZ8" s="115">
        <v>5</v>
      </c>
      <c r="BA8" s="108" t="s">
        <v>248</v>
      </c>
      <c r="BB8" s="109">
        <v>0.59</v>
      </c>
      <c r="BC8" s="110" t="s">
        <v>233</v>
      </c>
      <c r="BD8" s="109">
        <v>0.94899999999999995</v>
      </c>
      <c r="BE8" s="111"/>
      <c r="BF8" s="112">
        <v>5</v>
      </c>
      <c r="BG8" s="113" t="s">
        <v>256</v>
      </c>
      <c r="BH8" s="116">
        <v>0.40600000000000003</v>
      </c>
      <c r="BI8" s="113" t="s">
        <v>256</v>
      </c>
      <c r="BJ8" s="114">
        <v>0.40600000000000003</v>
      </c>
      <c r="BK8" s="29"/>
      <c r="BL8" s="112">
        <v>5</v>
      </c>
      <c r="BM8" s="45" t="s">
        <v>267</v>
      </c>
      <c r="BN8" s="104">
        <v>0.35399999999999998</v>
      </c>
      <c r="BO8" s="45" t="s">
        <v>244</v>
      </c>
      <c r="BP8" s="104">
        <v>0.22500000000000001</v>
      </c>
      <c r="BQ8" s="45" t="s">
        <v>256</v>
      </c>
      <c r="BR8" s="104">
        <v>0.40600000000000003</v>
      </c>
      <c r="BS8" s="45" t="s">
        <v>243</v>
      </c>
      <c r="BT8" s="104">
        <v>0.30599999999999999</v>
      </c>
      <c r="BU8" s="45" t="s">
        <v>257</v>
      </c>
      <c r="BV8" s="104">
        <v>0.377</v>
      </c>
      <c r="BW8" s="45" t="s">
        <v>244</v>
      </c>
      <c r="BX8" s="104">
        <v>0.22500000000000001</v>
      </c>
      <c r="BY8" s="29"/>
      <c r="BZ8" s="115">
        <v>5</v>
      </c>
      <c r="CA8" s="108" t="s">
        <v>229</v>
      </c>
      <c r="CB8" s="109">
        <v>0.83099999999999996</v>
      </c>
      <c r="CC8" s="110" t="s">
        <v>235</v>
      </c>
      <c r="CD8" s="109">
        <v>0.78100000000000003</v>
      </c>
      <c r="CE8" s="111"/>
      <c r="CF8" s="112">
        <v>5</v>
      </c>
      <c r="CG8" s="113" t="s">
        <v>242</v>
      </c>
      <c r="CH8" s="116">
        <v>0.73099999999999998</v>
      </c>
      <c r="CI8" s="113" t="s">
        <v>257</v>
      </c>
      <c r="CJ8" s="114">
        <v>0.377</v>
      </c>
      <c r="CK8" s="29"/>
      <c r="CL8" s="115">
        <v>5</v>
      </c>
      <c r="CM8" s="108" t="s">
        <v>263</v>
      </c>
      <c r="CN8" s="109">
        <v>1.1619999999999999</v>
      </c>
      <c r="CO8" s="110" t="s">
        <v>260</v>
      </c>
      <c r="CP8" s="109">
        <v>0.84299999999999997</v>
      </c>
      <c r="CQ8" s="111"/>
      <c r="CR8" s="112">
        <v>5</v>
      </c>
      <c r="CS8" s="113" t="s">
        <v>260</v>
      </c>
      <c r="CT8" s="116">
        <v>0.84299999999999997</v>
      </c>
      <c r="CU8" s="113" t="s">
        <v>235</v>
      </c>
      <c r="CV8" s="114">
        <v>0.78100000000000003</v>
      </c>
    </row>
    <row r="9" spans="1:100" s="24" customFormat="1" ht="14.25">
      <c r="A9" s="26" t="s">
        <v>258</v>
      </c>
      <c r="B9" s="43">
        <v>53</v>
      </c>
      <c r="C9" s="107">
        <v>6</v>
      </c>
      <c r="D9" s="108" t="s">
        <v>263</v>
      </c>
      <c r="E9" s="109">
        <v>1.1619999999999999</v>
      </c>
      <c r="F9" s="110" t="s">
        <v>233</v>
      </c>
      <c r="G9" s="109">
        <v>0.94899999999999995</v>
      </c>
      <c r="H9" s="111"/>
      <c r="I9" s="112">
        <v>6</v>
      </c>
      <c r="J9" s="113" t="s">
        <v>269</v>
      </c>
      <c r="K9" s="114">
        <v>1.425</v>
      </c>
      <c r="L9" s="113" t="s">
        <v>269</v>
      </c>
      <c r="M9" s="114">
        <v>1.425</v>
      </c>
      <c r="N9" s="29"/>
      <c r="O9" s="115">
        <v>6</v>
      </c>
      <c r="P9" s="108" t="s">
        <v>252</v>
      </c>
      <c r="Q9" s="109">
        <v>0.54300000000000004</v>
      </c>
      <c r="R9" s="110"/>
      <c r="S9" s="109"/>
      <c r="T9" s="111"/>
      <c r="U9" s="112">
        <v>6</v>
      </c>
      <c r="V9" s="113" t="s">
        <v>234</v>
      </c>
      <c r="W9" s="116">
        <v>0.182</v>
      </c>
      <c r="X9" s="113"/>
      <c r="Y9" s="114"/>
      <c r="Z9" s="29"/>
      <c r="AA9" s="115">
        <v>6</v>
      </c>
      <c r="AB9" s="108" t="s">
        <v>251</v>
      </c>
      <c r="AC9" s="109">
        <v>0.437</v>
      </c>
      <c r="AD9" s="110" t="s">
        <v>239</v>
      </c>
      <c r="AE9" s="109">
        <v>0.56599999999999995</v>
      </c>
      <c r="AF9" s="111"/>
      <c r="AG9" s="112">
        <v>6</v>
      </c>
      <c r="AH9" s="113" t="s">
        <v>240</v>
      </c>
      <c r="AI9" s="116">
        <v>0.28299999999999997</v>
      </c>
      <c r="AJ9" s="113" t="s">
        <v>270</v>
      </c>
      <c r="AK9" s="114">
        <v>9.9000000000000005E-2</v>
      </c>
      <c r="AL9" s="29"/>
      <c r="AM9" s="115">
        <v>6</v>
      </c>
      <c r="AN9" s="108" t="s">
        <v>231</v>
      </c>
      <c r="AO9" s="109">
        <v>0.77400000000000002</v>
      </c>
      <c r="AP9" s="110"/>
      <c r="AQ9" s="109"/>
      <c r="AR9" s="111"/>
      <c r="AS9" s="112">
        <v>6</v>
      </c>
      <c r="AT9" s="113" t="s">
        <v>238</v>
      </c>
      <c r="AU9" s="116">
        <v>0.157</v>
      </c>
      <c r="AV9" s="113" t="s">
        <v>240</v>
      </c>
      <c r="AW9" s="114">
        <v>0.28299999999999997</v>
      </c>
      <c r="AX9" s="29"/>
      <c r="AY9" s="51">
        <v>27.6</v>
      </c>
      <c r="AZ9" s="115">
        <v>6</v>
      </c>
      <c r="BA9" s="108" t="s">
        <v>249</v>
      </c>
      <c r="BB9" s="109">
        <v>1.0149999999999999</v>
      </c>
      <c r="BC9" s="110" t="s">
        <v>242</v>
      </c>
      <c r="BD9" s="109">
        <v>0.73099999999999998</v>
      </c>
      <c r="BE9" s="111"/>
      <c r="BF9" s="112">
        <v>6</v>
      </c>
      <c r="BG9" s="113" t="s">
        <v>250</v>
      </c>
      <c r="BH9" s="116">
        <v>0.125</v>
      </c>
      <c r="BI9" s="113" t="s">
        <v>237</v>
      </c>
      <c r="BJ9" s="114">
        <v>0.17799999999999999</v>
      </c>
      <c r="BK9" s="29"/>
      <c r="BL9" s="112">
        <v>6</v>
      </c>
      <c r="BM9" s="45" t="s">
        <v>244</v>
      </c>
      <c r="BN9" s="104">
        <v>0.22500000000000001</v>
      </c>
      <c r="BO9" s="45" t="s">
        <v>240</v>
      </c>
      <c r="BP9" s="104">
        <v>0.28299999999999997</v>
      </c>
      <c r="BQ9" s="45" t="s">
        <v>244</v>
      </c>
      <c r="BR9" s="104">
        <v>0.22500000000000001</v>
      </c>
      <c r="BS9" s="45" t="s">
        <v>250</v>
      </c>
      <c r="BT9" s="104">
        <v>0.125</v>
      </c>
      <c r="BU9" s="45" t="s">
        <v>250</v>
      </c>
      <c r="BV9" s="104">
        <v>0.125</v>
      </c>
      <c r="BW9" s="45" t="s">
        <v>271</v>
      </c>
      <c r="BX9" s="104">
        <v>0.107</v>
      </c>
      <c r="BY9" s="29"/>
      <c r="BZ9" s="115">
        <v>6</v>
      </c>
      <c r="CA9" s="108" t="s">
        <v>272</v>
      </c>
      <c r="CB9" s="109">
        <v>0.499</v>
      </c>
      <c r="CC9" s="110" t="s">
        <v>262</v>
      </c>
      <c r="CD9" s="109">
        <v>0.42</v>
      </c>
      <c r="CE9" s="111"/>
      <c r="CF9" s="112">
        <v>6</v>
      </c>
      <c r="CG9" s="113" t="s">
        <v>256</v>
      </c>
      <c r="CH9" s="116">
        <v>0.40600000000000003</v>
      </c>
      <c r="CI9" s="113" t="s">
        <v>240</v>
      </c>
      <c r="CJ9" s="114">
        <v>0.28299999999999997</v>
      </c>
      <c r="CK9" s="29"/>
      <c r="CL9" s="115">
        <v>6</v>
      </c>
      <c r="CM9" s="108" t="s">
        <v>231</v>
      </c>
      <c r="CN9" s="109">
        <v>0.77400000000000002</v>
      </c>
      <c r="CO9" s="110" t="s">
        <v>268</v>
      </c>
      <c r="CP9" s="109">
        <v>1.103</v>
      </c>
      <c r="CQ9" s="111"/>
      <c r="CR9" s="112">
        <v>6</v>
      </c>
      <c r="CS9" s="113" t="s">
        <v>251</v>
      </c>
      <c r="CT9" s="116">
        <v>0.437</v>
      </c>
      <c r="CU9" s="113" t="s">
        <v>248</v>
      </c>
      <c r="CV9" s="114">
        <v>0.59</v>
      </c>
    </row>
    <row r="10" spans="1:100" s="24" customFormat="1" ht="14.25">
      <c r="A10" s="26" t="s">
        <v>258</v>
      </c>
      <c r="B10" s="43">
        <v>54</v>
      </c>
      <c r="C10" s="107">
        <v>7</v>
      </c>
      <c r="D10" s="108" t="s">
        <v>236</v>
      </c>
      <c r="E10" s="109">
        <v>0.59299999999999997</v>
      </c>
      <c r="F10" s="110" t="s">
        <v>231</v>
      </c>
      <c r="G10" s="109">
        <v>0.77400000000000002</v>
      </c>
      <c r="H10" s="111"/>
      <c r="I10" s="112">
        <v>7</v>
      </c>
      <c r="J10" s="113" t="s">
        <v>242</v>
      </c>
      <c r="K10" s="114">
        <v>0.73099999999999998</v>
      </c>
      <c r="L10" s="113" t="s">
        <v>236</v>
      </c>
      <c r="M10" s="114">
        <v>0.59299999999999997</v>
      </c>
      <c r="N10" s="29"/>
      <c r="O10" s="115">
        <v>7</v>
      </c>
      <c r="P10" s="108" t="s">
        <v>268</v>
      </c>
      <c r="Q10" s="109">
        <v>1.103</v>
      </c>
      <c r="R10" s="110"/>
      <c r="S10" s="109"/>
      <c r="T10" s="111"/>
      <c r="U10" s="112">
        <v>7</v>
      </c>
      <c r="V10" s="113" t="s">
        <v>250</v>
      </c>
      <c r="W10" s="116">
        <v>0.125</v>
      </c>
      <c r="X10" s="113"/>
      <c r="Y10" s="114"/>
      <c r="Z10" s="29"/>
      <c r="AA10" s="115">
        <v>7</v>
      </c>
      <c r="AB10" s="108" t="s">
        <v>248</v>
      </c>
      <c r="AC10" s="109">
        <v>0.59</v>
      </c>
      <c r="AD10" s="110" t="s">
        <v>251</v>
      </c>
      <c r="AE10" s="109">
        <v>0.437</v>
      </c>
      <c r="AF10" s="111"/>
      <c r="AG10" s="112">
        <v>7</v>
      </c>
      <c r="AH10" s="113" t="s">
        <v>253</v>
      </c>
      <c r="AI10" s="116">
        <v>6.9000000000000006E-2</v>
      </c>
      <c r="AJ10" s="113" t="s">
        <v>271</v>
      </c>
      <c r="AK10" s="114">
        <v>0.107</v>
      </c>
      <c r="AL10" s="29"/>
      <c r="AM10" s="115">
        <v>7</v>
      </c>
      <c r="AN10" s="108" t="s">
        <v>233</v>
      </c>
      <c r="AO10" s="109">
        <v>0.94899999999999995</v>
      </c>
      <c r="AP10" s="110"/>
      <c r="AQ10" s="109"/>
      <c r="AR10" s="111"/>
      <c r="AS10" s="112">
        <v>7</v>
      </c>
      <c r="AT10" s="113" t="s">
        <v>240</v>
      </c>
      <c r="AU10" s="116">
        <v>0.28299999999999997</v>
      </c>
      <c r="AV10" s="113" t="s">
        <v>257</v>
      </c>
      <c r="AW10" s="114">
        <v>0.377</v>
      </c>
      <c r="AX10" s="29"/>
      <c r="AY10" s="51">
        <v>28</v>
      </c>
      <c r="AZ10" s="115">
        <v>7</v>
      </c>
      <c r="BA10" s="108" t="s">
        <v>239</v>
      </c>
      <c r="BB10" s="109">
        <v>0.56599999999999995</v>
      </c>
      <c r="BC10" s="110" t="s">
        <v>233</v>
      </c>
      <c r="BD10" s="109">
        <v>0.94899999999999995</v>
      </c>
      <c r="BE10" s="111"/>
      <c r="BF10" s="112">
        <v>7</v>
      </c>
      <c r="BG10" s="113" t="s">
        <v>273</v>
      </c>
      <c r="BH10" s="116">
        <v>0.251</v>
      </c>
      <c r="BI10" s="113" t="s">
        <v>243</v>
      </c>
      <c r="BJ10" s="114">
        <v>0.30599999999999999</v>
      </c>
      <c r="BK10" s="29"/>
      <c r="BL10" s="112">
        <v>7</v>
      </c>
      <c r="BM10" s="45" t="s">
        <v>243</v>
      </c>
      <c r="BN10" s="104">
        <v>0.30599999999999999</v>
      </c>
      <c r="BO10" s="45" t="s">
        <v>256</v>
      </c>
      <c r="BP10" s="104">
        <v>0.40600000000000003</v>
      </c>
      <c r="BQ10" s="45" t="s">
        <v>237</v>
      </c>
      <c r="BR10" s="104">
        <v>0.17799999999999999</v>
      </c>
      <c r="BS10" s="45" t="s">
        <v>271</v>
      </c>
      <c r="BT10" s="104">
        <v>0.107</v>
      </c>
      <c r="BU10" s="45" t="s">
        <v>266</v>
      </c>
      <c r="BV10" s="104">
        <v>0.221</v>
      </c>
      <c r="BW10" s="45" t="s">
        <v>274</v>
      </c>
      <c r="BX10" s="104">
        <v>0.41199999999999998</v>
      </c>
      <c r="BY10" s="29"/>
      <c r="BZ10" s="115">
        <v>7</v>
      </c>
      <c r="CA10" s="108" t="s">
        <v>233</v>
      </c>
      <c r="CB10" s="109">
        <v>0.94899999999999995</v>
      </c>
      <c r="CC10" s="110" t="s">
        <v>239</v>
      </c>
      <c r="CD10" s="109">
        <v>0.56599999999999995</v>
      </c>
      <c r="CE10" s="111"/>
      <c r="CF10" s="112">
        <v>7</v>
      </c>
      <c r="CG10" s="113" t="s">
        <v>251</v>
      </c>
      <c r="CH10" s="116">
        <v>0.437</v>
      </c>
      <c r="CI10" s="113" t="s">
        <v>250</v>
      </c>
      <c r="CJ10" s="114">
        <v>0.125</v>
      </c>
      <c r="CK10" s="29"/>
      <c r="CL10" s="115">
        <v>7</v>
      </c>
      <c r="CM10" s="108" t="s">
        <v>263</v>
      </c>
      <c r="CN10" s="109">
        <v>1.1619999999999999</v>
      </c>
      <c r="CO10" s="110" t="s">
        <v>229</v>
      </c>
      <c r="CP10" s="109">
        <v>0.83099999999999996</v>
      </c>
      <c r="CQ10" s="111"/>
      <c r="CR10" s="112">
        <v>7</v>
      </c>
      <c r="CS10" s="113" t="s">
        <v>262</v>
      </c>
      <c r="CT10" s="116">
        <v>0.42</v>
      </c>
      <c r="CU10" s="113" t="s">
        <v>229</v>
      </c>
      <c r="CV10" s="114">
        <v>0.83099999999999996</v>
      </c>
    </row>
    <row r="11" spans="1:100" s="24" customFormat="1" ht="14.25">
      <c r="A11" s="26" t="s">
        <v>258</v>
      </c>
      <c r="B11" s="43">
        <v>55</v>
      </c>
      <c r="C11" s="107">
        <v>8</v>
      </c>
      <c r="D11" s="112" t="s">
        <v>248</v>
      </c>
      <c r="E11" s="109">
        <v>0.59</v>
      </c>
      <c r="F11" s="117" t="s">
        <v>268</v>
      </c>
      <c r="G11" s="109">
        <v>1.103</v>
      </c>
      <c r="H11" s="111"/>
      <c r="I11" s="112">
        <v>8</v>
      </c>
      <c r="J11" s="113" t="s">
        <v>261</v>
      </c>
      <c r="K11" s="114">
        <v>1.028</v>
      </c>
      <c r="L11" s="113" t="s">
        <v>242</v>
      </c>
      <c r="M11" s="114">
        <v>0.73099999999999998</v>
      </c>
      <c r="N11" s="29"/>
      <c r="O11" s="115">
        <v>8</v>
      </c>
      <c r="P11" s="112" t="s">
        <v>268</v>
      </c>
      <c r="Q11" s="109">
        <v>1.103</v>
      </c>
      <c r="R11" s="117"/>
      <c r="S11" s="109"/>
      <c r="T11" s="111"/>
      <c r="U11" s="112">
        <v>8</v>
      </c>
      <c r="V11" s="113" t="s">
        <v>238</v>
      </c>
      <c r="W11" s="116">
        <v>0.157</v>
      </c>
      <c r="X11" s="113"/>
      <c r="Y11" s="114"/>
      <c r="Z11" s="29"/>
      <c r="AA11" s="115">
        <v>8</v>
      </c>
      <c r="AB11" s="112" t="s">
        <v>229</v>
      </c>
      <c r="AC11" s="109">
        <v>0.83099999999999996</v>
      </c>
      <c r="AD11" s="117" t="s">
        <v>263</v>
      </c>
      <c r="AE11" s="109">
        <v>1.1619999999999999</v>
      </c>
      <c r="AF11" s="111"/>
      <c r="AG11" s="112">
        <v>8</v>
      </c>
      <c r="AH11" s="113" t="s">
        <v>238</v>
      </c>
      <c r="AI11" s="116">
        <v>0.157</v>
      </c>
      <c r="AJ11" s="113" t="s">
        <v>246</v>
      </c>
      <c r="AK11" s="114">
        <v>0.35599999999999998</v>
      </c>
      <c r="AL11" s="29"/>
      <c r="AM11" s="115">
        <v>8</v>
      </c>
      <c r="AN11" s="112" t="s">
        <v>268</v>
      </c>
      <c r="AO11" s="109">
        <v>1.103</v>
      </c>
      <c r="AP11" s="117"/>
      <c r="AQ11" s="109"/>
      <c r="AR11" s="111"/>
      <c r="AS11" s="112">
        <v>8</v>
      </c>
      <c r="AT11" s="113" t="s">
        <v>245</v>
      </c>
      <c r="AU11" s="116">
        <v>0.22500000000000001</v>
      </c>
      <c r="AV11" s="113" t="s">
        <v>240</v>
      </c>
      <c r="AW11" s="114">
        <v>0.28299999999999997</v>
      </c>
      <c r="AX11" s="29"/>
      <c r="AY11" s="51">
        <v>28.4</v>
      </c>
      <c r="AZ11" s="115">
        <v>8</v>
      </c>
      <c r="BA11" s="112" t="s">
        <v>260</v>
      </c>
      <c r="BB11" s="109">
        <v>0.84299999999999997</v>
      </c>
      <c r="BC11" s="117" t="s">
        <v>229</v>
      </c>
      <c r="BD11" s="109">
        <v>0.83099999999999996</v>
      </c>
      <c r="BE11" s="111"/>
      <c r="BF11" s="112">
        <v>8</v>
      </c>
      <c r="BG11" s="113" t="s">
        <v>243</v>
      </c>
      <c r="BH11" s="116">
        <v>0.30599999999999999</v>
      </c>
      <c r="BI11" s="113" t="s">
        <v>240</v>
      </c>
      <c r="BJ11" s="114">
        <v>0.28299999999999997</v>
      </c>
      <c r="BK11" s="29"/>
      <c r="BL11" s="112">
        <v>8</v>
      </c>
      <c r="BM11" s="45" t="s">
        <v>262</v>
      </c>
      <c r="BN11" s="104">
        <v>0.42</v>
      </c>
      <c r="BO11" s="45" t="s">
        <v>240</v>
      </c>
      <c r="BP11" s="104">
        <v>0.28299999999999997</v>
      </c>
      <c r="BQ11" s="45" t="s">
        <v>238</v>
      </c>
      <c r="BR11" s="104">
        <v>0.157</v>
      </c>
      <c r="BS11" s="45" t="s">
        <v>253</v>
      </c>
      <c r="BT11" s="104">
        <v>6.9000000000000006E-2</v>
      </c>
      <c r="BU11" s="45" t="s">
        <v>240</v>
      </c>
      <c r="BV11" s="104">
        <v>0.28299999999999997</v>
      </c>
      <c r="BW11" s="45" t="s">
        <v>246</v>
      </c>
      <c r="BX11" s="104">
        <v>0.35599999999999998</v>
      </c>
      <c r="BY11" s="29"/>
      <c r="BZ11" s="115">
        <v>8</v>
      </c>
      <c r="CA11" s="112" t="s">
        <v>268</v>
      </c>
      <c r="CB11" s="109">
        <v>1.103</v>
      </c>
      <c r="CC11" s="117" t="s">
        <v>233</v>
      </c>
      <c r="CD11" s="109">
        <v>0.94899999999999995</v>
      </c>
      <c r="CE11" s="111"/>
      <c r="CF11" s="112">
        <v>8</v>
      </c>
      <c r="CG11" s="113" t="s">
        <v>251</v>
      </c>
      <c r="CH11" s="116">
        <v>0.437</v>
      </c>
      <c r="CI11" s="113" t="s">
        <v>241</v>
      </c>
      <c r="CJ11" s="114">
        <v>0.61599999999999999</v>
      </c>
      <c r="CK11" s="29"/>
      <c r="CL11" s="115">
        <v>8</v>
      </c>
      <c r="CM11" s="112" t="s">
        <v>255</v>
      </c>
      <c r="CN11" s="109">
        <v>0.51600000000000001</v>
      </c>
      <c r="CO11" s="117" t="s">
        <v>232</v>
      </c>
      <c r="CP11" s="109">
        <v>0.96199999999999997</v>
      </c>
      <c r="CQ11" s="111"/>
      <c r="CR11" s="112">
        <v>8</v>
      </c>
      <c r="CS11" s="113" t="s">
        <v>231</v>
      </c>
      <c r="CT11" s="116">
        <v>0.77400000000000002</v>
      </c>
      <c r="CU11" s="113" t="s">
        <v>236</v>
      </c>
      <c r="CV11" s="114">
        <v>0.59299999999999997</v>
      </c>
    </row>
    <row r="12" spans="1:100" s="24" customFormat="1">
      <c r="B12" s="43">
        <v>56</v>
      </c>
      <c r="C12" s="107">
        <v>9</v>
      </c>
      <c r="D12" s="108" t="s">
        <v>233</v>
      </c>
      <c r="E12" s="109">
        <v>0.94899999999999995</v>
      </c>
      <c r="F12" s="110" t="s">
        <v>233</v>
      </c>
      <c r="G12" s="109">
        <v>0.94899999999999995</v>
      </c>
      <c r="H12" s="111"/>
      <c r="I12" s="112">
        <v>9</v>
      </c>
      <c r="J12" s="113" t="s">
        <v>261</v>
      </c>
      <c r="K12" s="114">
        <v>1.028</v>
      </c>
      <c r="L12" s="113" t="s">
        <v>260</v>
      </c>
      <c r="M12" s="114">
        <v>0.84299999999999997</v>
      </c>
      <c r="N12" s="29"/>
      <c r="O12" s="115">
        <v>9</v>
      </c>
      <c r="P12" s="108" t="s">
        <v>242</v>
      </c>
      <c r="Q12" s="109">
        <v>0.73099999999999998</v>
      </c>
      <c r="R12" s="110"/>
      <c r="S12" s="109"/>
      <c r="T12" s="111"/>
      <c r="U12" s="112">
        <v>9</v>
      </c>
      <c r="V12" s="113" t="s">
        <v>238</v>
      </c>
      <c r="W12" s="116">
        <v>0.157</v>
      </c>
      <c r="X12" s="113"/>
      <c r="Y12" s="114"/>
      <c r="Z12" s="29"/>
      <c r="AA12" s="115">
        <v>9</v>
      </c>
      <c r="AB12" s="108" t="s">
        <v>242</v>
      </c>
      <c r="AC12" s="109">
        <v>0.73099999999999998</v>
      </c>
      <c r="AD12" s="110" t="s">
        <v>233</v>
      </c>
      <c r="AE12" s="109">
        <v>0.94899999999999995</v>
      </c>
      <c r="AF12" s="111"/>
      <c r="AG12" s="112">
        <v>9</v>
      </c>
      <c r="AH12" s="113" t="s">
        <v>259</v>
      </c>
      <c r="AI12" s="116">
        <v>8.5999999999999993E-2</v>
      </c>
      <c r="AJ12" s="113" t="s">
        <v>240</v>
      </c>
      <c r="AK12" s="114">
        <v>0.28299999999999997</v>
      </c>
      <c r="AL12" s="29"/>
      <c r="AM12" s="115">
        <v>9</v>
      </c>
      <c r="AN12" s="108" t="s">
        <v>263</v>
      </c>
      <c r="AO12" s="109">
        <v>1.1619999999999999</v>
      </c>
      <c r="AP12" s="110"/>
      <c r="AQ12" s="109"/>
      <c r="AR12" s="111"/>
      <c r="AS12" s="112">
        <v>9</v>
      </c>
      <c r="AT12" s="113" t="s">
        <v>243</v>
      </c>
      <c r="AU12" s="116">
        <v>0.30599999999999999</v>
      </c>
      <c r="AV12" s="113" t="s">
        <v>244</v>
      </c>
      <c r="AW12" s="114">
        <v>0.22500000000000001</v>
      </c>
      <c r="AX12" s="29"/>
      <c r="AY12" s="51">
        <v>31.6</v>
      </c>
      <c r="AZ12" s="115">
        <v>9</v>
      </c>
      <c r="BA12" s="108" t="s">
        <v>261</v>
      </c>
      <c r="BB12" s="109">
        <v>1.028</v>
      </c>
      <c r="BC12" s="110" t="s">
        <v>275</v>
      </c>
      <c r="BD12" s="109">
        <v>0.83299999999999996</v>
      </c>
      <c r="BE12" s="111"/>
      <c r="BF12" s="112">
        <v>9</v>
      </c>
      <c r="BG12" s="113" t="s">
        <v>238</v>
      </c>
      <c r="BH12" s="116">
        <v>0.157</v>
      </c>
      <c r="BI12" s="113" t="s">
        <v>240</v>
      </c>
      <c r="BJ12" s="114">
        <v>0.28299999999999997</v>
      </c>
      <c r="BK12" s="29"/>
      <c r="BL12" s="112">
        <v>9</v>
      </c>
      <c r="BM12" s="45" t="s">
        <v>246</v>
      </c>
      <c r="BN12" s="104">
        <v>0.35599999999999998</v>
      </c>
      <c r="BO12" s="45" t="s">
        <v>246</v>
      </c>
      <c r="BP12" s="104">
        <v>0.35599999999999998</v>
      </c>
      <c r="BQ12" s="45" t="s">
        <v>250</v>
      </c>
      <c r="BR12" s="104">
        <v>0.125</v>
      </c>
      <c r="BS12" s="45" t="s">
        <v>253</v>
      </c>
      <c r="BT12" s="104">
        <v>6.9000000000000006E-2</v>
      </c>
      <c r="BU12" s="45" t="s">
        <v>247</v>
      </c>
      <c r="BV12" s="104">
        <v>0.125</v>
      </c>
      <c r="BW12" s="45" t="s">
        <v>240</v>
      </c>
      <c r="BX12" s="104">
        <v>0.28299999999999997</v>
      </c>
      <c r="BY12" s="29"/>
      <c r="BZ12" s="115">
        <v>9</v>
      </c>
      <c r="CA12" s="108" t="s">
        <v>232</v>
      </c>
      <c r="CB12" s="109">
        <v>0.96199999999999997</v>
      </c>
      <c r="CC12" s="110" t="s">
        <v>233</v>
      </c>
      <c r="CD12" s="109">
        <v>0.94899999999999995</v>
      </c>
      <c r="CE12" s="111"/>
      <c r="CF12" s="112">
        <v>9</v>
      </c>
      <c r="CG12" s="113" t="s">
        <v>237</v>
      </c>
      <c r="CH12" s="116">
        <v>0.17799999999999999</v>
      </c>
      <c r="CI12" s="113" t="s">
        <v>251</v>
      </c>
      <c r="CJ12" s="114">
        <v>0.437</v>
      </c>
      <c r="CK12" s="29"/>
      <c r="CL12" s="115">
        <v>9</v>
      </c>
      <c r="CM12" s="108" t="s">
        <v>261</v>
      </c>
      <c r="CN12" s="109">
        <v>1.028</v>
      </c>
      <c r="CO12" s="110" t="s">
        <v>260</v>
      </c>
      <c r="CP12" s="109">
        <v>0.84299999999999997</v>
      </c>
      <c r="CQ12" s="111"/>
      <c r="CR12" s="112">
        <v>9</v>
      </c>
      <c r="CS12" s="113" t="s">
        <v>240</v>
      </c>
      <c r="CT12" s="116">
        <v>0.28299999999999997</v>
      </c>
      <c r="CU12" s="113" t="s">
        <v>276</v>
      </c>
      <c r="CV12" s="114">
        <v>0.28299999999999997</v>
      </c>
    </row>
    <row r="13" spans="1:100" s="24" customFormat="1">
      <c r="A13" s="26"/>
      <c r="B13" s="43">
        <v>57</v>
      </c>
      <c r="C13" s="107">
        <v>10</v>
      </c>
      <c r="D13" s="108" t="s">
        <v>268</v>
      </c>
      <c r="E13" s="109">
        <v>1.103</v>
      </c>
      <c r="F13" s="110" t="s">
        <v>230</v>
      </c>
      <c r="G13" s="109">
        <v>0.85099999999999998</v>
      </c>
      <c r="H13" s="111"/>
      <c r="I13" s="112">
        <v>10</v>
      </c>
      <c r="J13" s="113" t="s">
        <v>263</v>
      </c>
      <c r="K13" s="114">
        <v>1.1619999999999999</v>
      </c>
      <c r="L13" s="113" t="s">
        <v>264</v>
      </c>
      <c r="M13" s="114">
        <v>1.0229999999999999</v>
      </c>
      <c r="N13" s="29"/>
      <c r="O13" s="115">
        <v>10</v>
      </c>
      <c r="P13" s="108" t="s">
        <v>233</v>
      </c>
      <c r="Q13" s="109">
        <v>0.94899999999999995</v>
      </c>
      <c r="R13" s="110"/>
      <c r="S13" s="109"/>
      <c r="T13" s="111"/>
      <c r="U13" s="112">
        <v>10</v>
      </c>
      <c r="V13" s="113" t="s">
        <v>237</v>
      </c>
      <c r="W13" s="116">
        <v>0.17799999999999999</v>
      </c>
      <c r="X13" s="113"/>
      <c r="Y13" s="114"/>
      <c r="Z13" s="29"/>
      <c r="AA13" s="115">
        <v>10</v>
      </c>
      <c r="AB13" s="108" t="s">
        <v>248</v>
      </c>
      <c r="AC13" s="109">
        <v>0.59</v>
      </c>
      <c r="AD13" s="110" t="s">
        <v>248</v>
      </c>
      <c r="AE13" s="109">
        <v>0.59</v>
      </c>
      <c r="AF13" s="111"/>
      <c r="AG13" s="112">
        <v>10</v>
      </c>
      <c r="AH13" s="113" t="s">
        <v>234</v>
      </c>
      <c r="AI13" s="116">
        <v>0.182</v>
      </c>
      <c r="AJ13" s="113" t="s">
        <v>240</v>
      </c>
      <c r="AK13" s="114">
        <v>0.28299999999999997</v>
      </c>
      <c r="AL13" s="29"/>
      <c r="AM13" s="115">
        <v>10</v>
      </c>
      <c r="AN13" s="108" t="s">
        <v>233</v>
      </c>
      <c r="AO13" s="109">
        <v>0.94899999999999995</v>
      </c>
      <c r="AP13" s="110"/>
      <c r="AQ13" s="109"/>
      <c r="AR13" s="111"/>
      <c r="AS13" s="112">
        <v>10</v>
      </c>
      <c r="AT13" s="113" t="s">
        <v>246</v>
      </c>
      <c r="AU13" s="116">
        <v>0.35599999999999998</v>
      </c>
      <c r="AV13" s="113" t="s">
        <v>240</v>
      </c>
      <c r="AW13" s="114">
        <v>0.28299999999999997</v>
      </c>
      <c r="AX13" s="29"/>
      <c r="AY13" s="51">
        <v>33</v>
      </c>
      <c r="AZ13" s="115">
        <v>10</v>
      </c>
      <c r="BA13" s="108" t="s">
        <v>242</v>
      </c>
      <c r="BB13" s="109">
        <v>0.73099999999999998</v>
      </c>
      <c r="BC13" s="110" t="s">
        <v>242</v>
      </c>
      <c r="BD13" s="109">
        <v>0.73099999999999998</v>
      </c>
      <c r="BE13" s="111"/>
      <c r="BF13" s="112">
        <v>10</v>
      </c>
      <c r="BG13" s="113" t="s">
        <v>244</v>
      </c>
      <c r="BH13" s="116">
        <v>0.22500000000000001</v>
      </c>
      <c r="BI13" s="113" t="s">
        <v>246</v>
      </c>
      <c r="BJ13" s="114">
        <v>0.35599999999999998</v>
      </c>
      <c r="BK13" s="29"/>
      <c r="BL13" s="112">
        <v>10</v>
      </c>
      <c r="BM13" s="45" t="s">
        <v>240</v>
      </c>
      <c r="BN13" s="104">
        <v>0.28299999999999997</v>
      </c>
      <c r="BO13" s="45" t="s">
        <v>246</v>
      </c>
      <c r="BP13" s="104">
        <v>0.35599999999999998</v>
      </c>
      <c r="BQ13" s="45" t="s">
        <v>251</v>
      </c>
      <c r="BR13" s="104">
        <v>0.437</v>
      </c>
      <c r="BS13" s="45" t="s">
        <v>266</v>
      </c>
      <c r="BT13" s="104">
        <v>0.221</v>
      </c>
      <c r="BU13" s="45" t="s">
        <v>240</v>
      </c>
      <c r="BV13" s="104">
        <v>0.28299999999999997</v>
      </c>
      <c r="BW13" s="45" t="s">
        <v>243</v>
      </c>
      <c r="BX13" s="104">
        <v>0.30599999999999999</v>
      </c>
      <c r="BY13" s="29"/>
      <c r="BZ13" s="115">
        <v>10</v>
      </c>
      <c r="CA13" s="108" t="s">
        <v>233</v>
      </c>
      <c r="CB13" s="109">
        <v>0.94899999999999995</v>
      </c>
      <c r="CC13" s="110" t="s">
        <v>268</v>
      </c>
      <c r="CD13" s="109">
        <v>1.103</v>
      </c>
      <c r="CE13" s="111"/>
      <c r="CF13" s="112">
        <v>10</v>
      </c>
      <c r="CG13" s="113" t="s">
        <v>240</v>
      </c>
      <c r="CH13" s="116">
        <v>0.28299999999999997</v>
      </c>
      <c r="CI13" s="113" t="s">
        <v>251</v>
      </c>
      <c r="CJ13" s="114">
        <v>0.437</v>
      </c>
      <c r="CK13" s="29"/>
      <c r="CL13" s="115">
        <v>10</v>
      </c>
      <c r="CM13" s="108" t="s">
        <v>242</v>
      </c>
      <c r="CN13" s="109">
        <v>0.73099999999999998</v>
      </c>
      <c r="CO13" s="110" t="s">
        <v>261</v>
      </c>
      <c r="CP13" s="109">
        <v>1.028</v>
      </c>
      <c r="CQ13" s="111"/>
      <c r="CR13" s="112">
        <v>10</v>
      </c>
      <c r="CS13" s="113" t="s">
        <v>244</v>
      </c>
      <c r="CT13" s="116">
        <v>0.22500000000000001</v>
      </c>
      <c r="CU13" s="113" t="s">
        <v>250</v>
      </c>
      <c r="CV13" s="114">
        <v>0.125</v>
      </c>
    </row>
    <row r="14" spans="1:100" s="24" customFormat="1">
      <c r="B14" s="43">
        <v>50</v>
      </c>
      <c r="C14" s="107">
        <v>11</v>
      </c>
      <c r="D14" s="108" t="s">
        <v>268</v>
      </c>
      <c r="E14" s="109">
        <v>1.103</v>
      </c>
      <c r="F14" s="110" t="s">
        <v>264</v>
      </c>
      <c r="G14" s="109">
        <v>1.0229999999999999</v>
      </c>
      <c r="H14" s="111"/>
      <c r="I14" s="112">
        <v>11</v>
      </c>
      <c r="J14" s="113" t="s">
        <v>233</v>
      </c>
      <c r="K14" s="114">
        <v>0.94899999999999995</v>
      </c>
      <c r="L14" s="113" t="s">
        <v>242</v>
      </c>
      <c r="M14" s="114">
        <v>0.73099999999999998</v>
      </c>
      <c r="N14" s="29"/>
      <c r="O14" s="115">
        <v>11</v>
      </c>
      <c r="P14" s="108" t="s">
        <v>233</v>
      </c>
      <c r="Q14" s="109">
        <v>0.94899999999999995</v>
      </c>
      <c r="R14" s="110"/>
      <c r="S14" s="109"/>
      <c r="T14" s="111"/>
      <c r="U14" s="112">
        <v>11</v>
      </c>
      <c r="V14" s="113" t="s">
        <v>270</v>
      </c>
      <c r="W14" s="116">
        <v>9.9000000000000005E-2</v>
      </c>
      <c r="X14" s="113"/>
      <c r="Y14" s="114"/>
      <c r="Z14" s="29"/>
      <c r="AA14" s="115">
        <v>11</v>
      </c>
      <c r="AB14" s="108" t="s">
        <v>236</v>
      </c>
      <c r="AC14" s="109">
        <v>0.59299999999999997</v>
      </c>
      <c r="AD14" s="110" t="s">
        <v>242</v>
      </c>
      <c r="AE14" s="109">
        <v>0.73099999999999998</v>
      </c>
      <c r="AF14" s="111"/>
      <c r="AG14" s="112">
        <v>11</v>
      </c>
      <c r="AH14" s="113" t="s">
        <v>270</v>
      </c>
      <c r="AI14" s="116">
        <v>9.9000000000000005E-2</v>
      </c>
      <c r="AJ14" s="113" t="s">
        <v>253</v>
      </c>
      <c r="AK14" s="114">
        <v>6.9000000000000006E-2</v>
      </c>
      <c r="AL14" s="29"/>
      <c r="AM14" s="115">
        <v>11</v>
      </c>
      <c r="AN14" s="108" t="s">
        <v>255</v>
      </c>
      <c r="AO14" s="109">
        <v>0.51800000000000002</v>
      </c>
      <c r="AP14" s="110"/>
      <c r="AQ14" s="109"/>
      <c r="AR14" s="111"/>
      <c r="AS14" s="112">
        <v>11</v>
      </c>
      <c r="AT14" s="113" t="s">
        <v>234</v>
      </c>
      <c r="AU14" s="116">
        <v>0.182</v>
      </c>
      <c r="AV14" s="113" t="s">
        <v>240</v>
      </c>
      <c r="AW14" s="114">
        <v>0.28299999999999997</v>
      </c>
      <c r="AX14" s="29"/>
      <c r="AY14" s="51">
        <v>31</v>
      </c>
      <c r="AZ14" s="115">
        <v>11</v>
      </c>
      <c r="BA14" s="108" t="s">
        <v>232</v>
      </c>
      <c r="BB14" s="109">
        <v>0.96199999999999997</v>
      </c>
      <c r="BC14" s="110" t="s">
        <v>233</v>
      </c>
      <c r="BD14" s="109">
        <v>0.94899999999999995</v>
      </c>
      <c r="BE14" s="111"/>
      <c r="BF14" s="112">
        <v>11</v>
      </c>
      <c r="BG14" s="113" t="s">
        <v>240</v>
      </c>
      <c r="BH14" s="116">
        <v>0.28299999999999997</v>
      </c>
      <c r="BI14" s="113" t="s">
        <v>240</v>
      </c>
      <c r="BJ14" s="114">
        <v>0.28299999999999997</v>
      </c>
      <c r="BK14" s="29"/>
      <c r="BL14" s="112">
        <v>11</v>
      </c>
      <c r="BM14" s="45" t="s">
        <v>250</v>
      </c>
      <c r="BN14" s="104">
        <v>0.125</v>
      </c>
      <c r="BO14" s="45" t="s">
        <v>266</v>
      </c>
      <c r="BP14" s="104">
        <v>0.221</v>
      </c>
      <c r="BQ14" s="45" t="s">
        <v>243</v>
      </c>
      <c r="BR14" s="104">
        <v>0.30599999999999999</v>
      </c>
      <c r="BS14" s="45" t="s">
        <v>273</v>
      </c>
      <c r="BT14" s="104">
        <v>0.251</v>
      </c>
      <c r="BU14" s="45" t="s">
        <v>247</v>
      </c>
      <c r="BV14" s="104">
        <v>0.125</v>
      </c>
      <c r="BW14" s="45" t="s">
        <v>256</v>
      </c>
      <c r="BX14" s="104">
        <v>0.40600000000000003</v>
      </c>
      <c r="BY14" s="29"/>
      <c r="BZ14" s="115">
        <v>11</v>
      </c>
      <c r="CA14" s="108" t="s">
        <v>236</v>
      </c>
      <c r="CB14" s="109">
        <v>0.59299999999999997</v>
      </c>
      <c r="CC14" s="110" t="s">
        <v>252</v>
      </c>
      <c r="CD14" s="109">
        <v>0.54300000000000004</v>
      </c>
      <c r="CE14" s="111"/>
      <c r="CF14" s="112">
        <v>11</v>
      </c>
      <c r="CG14" s="113" t="s">
        <v>246</v>
      </c>
      <c r="CH14" s="116">
        <v>0.35599999999999998</v>
      </c>
      <c r="CI14" s="113" t="s">
        <v>246</v>
      </c>
      <c r="CJ14" s="114">
        <v>0.35599999999999998</v>
      </c>
      <c r="CK14" s="29"/>
      <c r="CL14" s="115">
        <v>11</v>
      </c>
      <c r="CM14" s="108" t="s">
        <v>268</v>
      </c>
      <c r="CN14" s="109">
        <v>1.103</v>
      </c>
      <c r="CO14" s="110" t="s">
        <v>232</v>
      </c>
      <c r="CP14" s="109">
        <v>0.96199999999999997</v>
      </c>
      <c r="CQ14" s="111"/>
      <c r="CR14" s="112">
        <v>11</v>
      </c>
      <c r="CS14" s="113" t="s">
        <v>241</v>
      </c>
      <c r="CT14" s="116">
        <v>0.61599999999999999</v>
      </c>
      <c r="CU14" s="113" t="s">
        <v>267</v>
      </c>
      <c r="CV14" s="114">
        <v>0.35399999999999998</v>
      </c>
    </row>
    <row r="15" spans="1:100" s="24" customFormat="1" ht="14.25">
      <c r="A15" s="26" t="s">
        <v>258</v>
      </c>
      <c r="B15" s="43">
        <v>51</v>
      </c>
      <c r="C15" s="107">
        <v>12</v>
      </c>
      <c r="D15" s="108" t="s">
        <v>242</v>
      </c>
      <c r="E15" s="109">
        <v>0.73099999999999998</v>
      </c>
      <c r="F15" s="110" t="s">
        <v>242</v>
      </c>
      <c r="G15" s="109">
        <v>0.73099999999999998</v>
      </c>
      <c r="H15" s="111"/>
      <c r="I15" s="112">
        <v>12</v>
      </c>
      <c r="J15" s="113" t="s">
        <v>239</v>
      </c>
      <c r="K15" s="114">
        <v>0.56599999999999995</v>
      </c>
      <c r="L15" s="113" t="s">
        <v>236</v>
      </c>
      <c r="M15" s="114">
        <v>0.59299999999999997</v>
      </c>
      <c r="N15" s="29"/>
      <c r="O15" s="115">
        <v>12</v>
      </c>
      <c r="P15" s="108" t="s">
        <v>242</v>
      </c>
      <c r="Q15" s="109">
        <v>0.73099999999999998</v>
      </c>
      <c r="R15" s="110"/>
      <c r="S15" s="109"/>
      <c r="T15" s="111"/>
      <c r="U15" s="112">
        <v>12</v>
      </c>
      <c r="V15" s="113" t="s">
        <v>238</v>
      </c>
      <c r="W15" s="116">
        <v>0.157</v>
      </c>
      <c r="X15" s="113"/>
      <c r="Y15" s="114"/>
      <c r="Z15" s="29"/>
      <c r="AA15" s="115">
        <v>12</v>
      </c>
      <c r="AB15" s="108" t="s">
        <v>235</v>
      </c>
      <c r="AC15" s="109">
        <v>0.78100000000000003</v>
      </c>
      <c r="AD15" s="110" t="s">
        <v>248</v>
      </c>
      <c r="AE15" s="109">
        <v>0.59</v>
      </c>
      <c r="AF15" s="111"/>
      <c r="AG15" s="112">
        <v>12</v>
      </c>
      <c r="AH15" s="113" t="s">
        <v>277</v>
      </c>
      <c r="AI15" s="116">
        <v>8.4000000000000005E-2</v>
      </c>
      <c r="AJ15" s="113" t="s">
        <v>240</v>
      </c>
      <c r="AK15" s="114">
        <v>0.28299999999999997</v>
      </c>
      <c r="AL15" s="29"/>
      <c r="AM15" s="115">
        <v>12</v>
      </c>
      <c r="AN15" s="108" t="s">
        <v>255</v>
      </c>
      <c r="AO15" s="109">
        <v>0.51800000000000002</v>
      </c>
      <c r="AP15" s="110"/>
      <c r="AQ15" s="109"/>
      <c r="AR15" s="111"/>
      <c r="AS15" s="112">
        <v>12</v>
      </c>
      <c r="AT15" s="113" t="s">
        <v>246</v>
      </c>
      <c r="AU15" s="116">
        <v>0.35599999999999998</v>
      </c>
      <c r="AV15" s="113" t="s">
        <v>243</v>
      </c>
      <c r="AW15" s="114">
        <v>0.30599999999999999</v>
      </c>
      <c r="AX15" s="29"/>
      <c r="AY15" s="51">
        <v>30</v>
      </c>
      <c r="AZ15" s="115">
        <v>12</v>
      </c>
      <c r="BA15" s="108" t="s">
        <v>230</v>
      </c>
      <c r="BB15" s="109">
        <v>0.85099999999999998</v>
      </c>
      <c r="BC15" s="110" t="s">
        <v>278</v>
      </c>
      <c r="BD15" s="109">
        <v>0.64</v>
      </c>
      <c r="BE15" s="111"/>
      <c r="BF15" s="112">
        <v>12</v>
      </c>
      <c r="BG15" s="113" t="s">
        <v>257</v>
      </c>
      <c r="BH15" s="116">
        <v>0.377</v>
      </c>
      <c r="BI15" s="113" t="s">
        <v>246</v>
      </c>
      <c r="BJ15" s="114">
        <v>0.35599999999999998</v>
      </c>
      <c r="BK15" s="29"/>
      <c r="BL15" s="112">
        <v>12</v>
      </c>
      <c r="BM15" s="45" t="s">
        <v>262</v>
      </c>
      <c r="BN15" s="104">
        <v>0.42</v>
      </c>
      <c r="BO15" s="45" t="s">
        <v>240</v>
      </c>
      <c r="BP15" s="104">
        <v>0.28299999999999997</v>
      </c>
      <c r="BQ15" s="45" t="s">
        <v>240</v>
      </c>
      <c r="BR15" s="104">
        <v>0.28299999999999997</v>
      </c>
      <c r="BS15" s="45" t="s">
        <v>246</v>
      </c>
      <c r="BT15" s="104">
        <v>0.35599999999999998</v>
      </c>
      <c r="BU15" s="45" t="s">
        <v>246</v>
      </c>
      <c r="BV15" s="104">
        <v>0.35599999999999998</v>
      </c>
      <c r="BW15" s="45" t="s">
        <v>245</v>
      </c>
      <c r="BX15" s="104">
        <v>0.22500000000000001</v>
      </c>
      <c r="BY15" s="29"/>
      <c r="BZ15" s="115">
        <v>12</v>
      </c>
      <c r="CA15" s="108" t="s">
        <v>236</v>
      </c>
      <c r="CB15" s="109">
        <v>0.59299999999999997</v>
      </c>
      <c r="CC15" s="110" t="s">
        <v>257</v>
      </c>
      <c r="CD15" s="109">
        <v>0.377</v>
      </c>
      <c r="CE15" s="111"/>
      <c r="CF15" s="112">
        <v>12</v>
      </c>
      <c r="CG15" s="113" t="s">
        <v>267</v>
      </c>
      <c r="CH15" s="116">
        <v>0.35399999999999998</v>
      </c>
      <c r="CI15" s="113" t="s">
        <v>243</v>
      </c>
      <c r="CJ15" s="114">
        <v>0.30599999999999999</v>
      </c>
      <c r="CK15" s="29"/>
      <c r="CL15" s="115">
        <v>12</v>
      </c>
      <c r="CM15" s="108" t="s">
        <v>279</v>
      </c>
      <c r="CN15" s="109">
        <v>0.71499999999999997</v>
      </c>
      <c r="CO15" s="110" t="s">
        <v>233</v>
      </c>
      <c r="CP15" s="109">
        <v>0.94899999999999995</v>
      </c>
      <c r="CQ15" s="111"/>
      <c r="CR15" s="112">
        <v>12</v>
      </c>
      <c r="CS15" s="113" t="s">
        <v>242</v>
      </c>
      <c r="CT15" s="116">
        <v>0.73099999999999998</v>
      </c>
      <c r="CU15" s="113" t="s">
        <v>262</v>
      </c>
      <c r="CV15" s="114">
        <v>0.42</v>
      </c>
    </row>
    <row r="16" spans="1:100" s="24" customFormat="1">
      <c r="A16" s="26"/>
      <c r="B16" s="43">
        <v>52</v>
      </c>
      <c r="C16" s="107">
        <v>13</v>
      </c>
      <c r="D16" s="108" t="s">
        <v>233</v>
      </c>
      <c r="E16" s="109">
        <v>0.94899999999999995</v>
      </c>
      <c r="F16" s="110" t="s">
        <v>232</v>
      </c>
      <c r="G16" s="109">
        <v>0.96199999999999997</v>
      </c>
      <c r="H16" s="111"/>
      <c r="I16" s="112">
        <v>13</v>
      </c>
      <c r="J16" s="113" t="s">
        <v>272</v>
      </c>
      <c r="K16" s="114">
        <v>0.499</v>
      </c>
      <c r="L16" s="113" t="s">
        <v>242</v>
      </c>
      <c r="M16" s="114">
        <v>0.73099999999999998</v>
      </c>
      <c r="N16" s="29"/>
      <c r="O16" s="115">
        <v>13</v>
      </c>
      <c r="P16" s="108" t="s">
        <v>241</v>
      </c>
      <c r="Q16" s="109">
        <v>0.61599999999999999</v>
      </c>
      <c r="R16" s="110"/>
      <c r="S16" s="109"/>
      <c r="T16" s="111"/>
      <c r="U16" s="112">
        <v>13</v>
      </c>
      <c r="V16" s="113" t="s">
        <v>245</v>
      </c>
      <c r="W16" s="116">
        <v>0.22500000000000001</v>
      </c>
      <c r="X16" s="113"/>
      <c r="Y16" s="114"/>
      <c r="Z16" s="29"/>
      <c r="AA16" s="115">
        <v>13</v>
      </c>
      <c r="AB16" s="108" t="s">
        <v>233</v>
      </c>
      <c r="AC16" s="109">
        <v>0.94899999999999995</v>
      </c>
      <c r="AD16" s="110" t="s">
        <v>236</v>
      </c>
      <c r="AE16" s="109">
        <v>0.59299999999999997</v>
      </c>
      <c r="AF16" s="111"/>
      <c r="AG16" s="112">
        <v>13</v>
      </c>
      <c r="AH16" s="113" t="s">
        <v>246</v>
      </c>
      <c r="AI16" s="116">
        <v>0.35599999999999998</v>
      </c>
      <c r="AJ16" s="113" t="s">
        <v>240</v>
      </c>
      <c r="AK16" s="114">
        <v>0.28299999999999997</v>
      </c>
      <c r="AL16" s="29"/>
      <c r="AM16" s="115">
        <v>13</v>
      </c>
      <c r="AN16" s="108" t="s">
        <v>236</v>
      </c>
      <c r="AO16" s="109">
        <v>0.59299999999999997</v>
      </c>
      <c r="AP16" s="110"/>
      <c r="AQ16" s="109"/>
      <c r="AR16" s="111"/>
      <c r="AS16" s="112">
        <v>13</v>
      </c>
      <c r="AT16" s="113" t="s">
        <v>273</v>
      </c>
      <c r="AU16" s="116">
        <v>0.251</v>
      </c>
      <c r="AV16" s="113" t="s">
        <v>243</v>
      </c>
      <c r="AW16" s="114">
        <v>0.30599999999999999</v>
      </c>
      <c r="AX16" s="29"/>
      <c r="AY16" s="51">
        <v>33</v>
      </c>
      <c r="AZ16" s="115">
        <v>13</v>
      </c>
      <c r="BA16" s="108" t="s">
        <v>233</v>
      </c>
      <c r="BB16" s="109">
        <v>0.94899999999999995</v>
      </c>
      <c r="BC16" s="110" t="s">
        <v>233</v>
      </c>
      <c r="BD16" s="109">
        <v>0.94899999999999995</v>
      </c>
      <c r="BE16" s="111"/>
      <c r="BF16" s="112">
        <v>13</v>
      </c>
      <c r="BG16" s="113" t="s">
        <v>240</v>
      </c>
      <c r="BH16" s="116">
        <v>0.28299999999999997</v>
      </c>
      <c r="BI16" s="113" t="s">
        <v>246</v>
      </c>
      <c r="BJ16" s="114">
        <v>0.35599999999999998</v>
      </c>
      <c r="BK16" s="29"/>
      <c r="BL16" s="112">
        <v>13</v>
      </c>
      <c r="BM16" s="45" t="s">
        <v>246</v>
      </c>
      <c r="BN16" s="104">
        <v>0.35599999999999998</v>
      </c>
      <c r="BO16" s="45" t="s">
        <v>247</v>
      </c>
      <c r="BP16" s="104">
        <v>0.125</v>
      </c>
      <c r="BQ16" s="45" t="s">
        <v>240</v>
      </c>
      <c r="BR16" s="104">
        <v>0.28299999999999997</v>
      </c>
      <c r="BS16" s="45" t="s">
        <v>244</v>
      </c>
      <c r="BT16" s="104">
        <v>0.22500000000000001</v>
      </c>
      <c r="BU16" s="45" t="s">
        <v>247</v>
      </c>
      <c r="BV16" s="104">
        <v>0.125</v>
      </c>
      <c r="BW16" s="45" t="s">
        <v>280</v>
      </c>
      <c r="BX16" s="104">
        <v>6.8000000000000005E-2</v>
      </c>
      <c r="BY16" s="29"/>
      <c r="BZ16" s="115">
        <v>13</v>
      </c>
      <c r="CA16" s="108" t="s">
        <v>262</v>
      </c>
      <c r="CB16" s="109">
        <v>0.42</v>
      </c>
      <c r="CC16" s="110" t="s">
        <v>233</v>
      </c>
      <c r="CD16" s="109">
        <v>0.94899999999999995</v>
      </c>
      <c r="CE16" s="111"/>
      <c r="CF16" s="112">
        <v>13</v>
      </c>
      <c r="CG16" s="113" t="s">
        <v>244</v>
      </c>
      <c r="CH16" s="116">
        <v>0.22500000000000001</v>
      </c>
      <c r="CI16" s="113" t="s">
        <v>243</v>
      </c>
      <c r="CJ16" s="114">
        <v>0.30599999999999999</v>
      </c>
      <c r="CK16" s="29"/>
      <c r="CL16" s="115">
        <v>13</v>
      </c>
      <c r="CM16" s="108" t="s">
        <v>235</v>
      </c>
      <c r="CN16" s="109">
        <v>0.78100000000000003</v>
      </c>
      <c r="CO16" s="110" t="s">
        <v>264</v>
      </c>
      <c r="CP16" s="109">
        <v>1.0229999999999999</v>
      </c>
      <c r="CQ16" s="111"/>
      <c r="CR16" s="112">
        <v>13</v>
      </c>
      <c r="CS16" s="113" t="s">
        <v>256</v>
      </c>
      <c r="CT16" s="116">
        <v>0.40600000000000003</v>
      </c>
      <c r="CU16" s="113" t="s">
        <v>244</v>
      </c>
      <c r="CV16" s="114">
        <v>0.22500000000000001</v>
      </c>
    </row>
    <row r="17" spans="1:100" s="24" customFormat="1" ht="14.25">
      <c r="A17" s="26" t="s">
        <v>258</v>
      </c>
      <c r="B17" s="43">
        <v>42</v>
      </c>
      <c r="C17" s="107">
        <v>14</v>
      </c>
      <c r="D17" s="108" t="s">
        <v>260</v>
      </c>
      <c r="E17" s="109">
        <v>0.84299999999999997</v>
      </c>
      <c r="F17" s="110" t="s">
        <v>268</v>
      </c>
      <c r="G17" s="109">
        <v>1.103</v>
      </c>
      <c r="H17" s="111"/>
      <c r="I17" s="112">
        <v>14</v>
      </c>
      <c r="J17" s="113" t="s">
        <v>263</v>
      </c>
      <c r="K17" s="114">
        <v>1.1619999999999999</v>
      </c>
      <c r="L17" s="113" t="s">
        <v>233</v>
      </c>
      <c r="M17" s="114">
        <v>0.94899999999999995</v>
      </c>
      <c r="N17" s="29"/>
      <c r="O17" s="115">
        <v>14</v>
      </c>
      <c r="P17" s="108" t="s">
        <v>269</v>
      </c>
      <c r="Q17" s="109">
        <v>1.425</v>
      </c>
      <c r="R17" s="110"/>
      <c r="S17" s="109"/>
      <c r="T17" s="111"/>
      <c r="U17" s="112">
        <v>14</v>
      </c>
      <c r="V17" s="113" t="s">
        <v>240</v>
      </c>
      <c r="W17" s="116">
        <v>0.28299999999999997</v>
      </c>
      <c r="X17" s="113"/>
      <c r="Y17" s="114"/>
      <c r="Z17" s="29"/>
      <c r="AA17" s="115">
        <v>14</v>
      </c>
      <c r="AB17" s="108" t="s">
        <v>231</v>
      </c>
      <c r="AC17" s="109">
        <v>0.77400000000000002</v>
      </c>
      <c r="AD17" s="110" t="s">
        <v>263</v>
      </c>
      <c r="AE17" s="109">
        <v>1.1619999999999999</v>
      </c>
      <c r="AF17" s="111"/>
      <c r="AG17" s="112">
        <v>14</v>
      </c>
      <c r="AH17" s="113" t="s">
        <v>240</v>
      </c>
      <c r="AI17" s="116">
        <v>0.28299999999999997</v>
      </c>
      <c r="AJ17" s="113" t="s">
        <v>281</v>
      </c>
      <c r="AK17" s="114">
        <v>9.9000000000000005E-2</v>
      </c>
      <c r="AL17" s="29"/>
      <c r="AM17" s="115">
        <v>14</v>
      </c>
      <c r="AN17" s="108" t="s">
        <v>261</v>
      </c>
      <c r="AO17" s="109">
        <v>1.028</v>
      </c>
      <c r="AP17" s="110"/>
      <c r="AQ17" s="109"/>
      <c r="AR17" s="111"/>
      <c r="AS17" s="112">
        <v>14</v>
      </c>
      <c r="AT17" s="113" t="s">
        <v>243</v>
      </c>
      <c r="AU17" s="116">
        <v>0.30599999999999999</v>
      </c>
      <c r="AV17" s="113" t="s">
        <v>240</v>
      </c>
      <c r="AW17" s="114">
        <v>0.28299999999999997</v>
      </c>
      <c r="AX17" s="29"/>
      <c r="AY17" s="51">
        <v>26</v>
      </c>
      <c r="AZ17" s="115">
        <v>14</v>
      </c>
      <c r="BA17" s="108" t="s">
        <v>233</v>
      </c>
      <c r="BB17" s="109">
        <v>0.94899999999999995</v>
      </c>
      <c r="BC17" s="110" t="s">
        <v>264</v>
      </c>
      <c r="BD17" s="109">
        <v>1.0229999999999999</v>
      </c>
      <c r="BE17" s="111"/>
      <c r="BF17" s="112">
        <v>14</v>
      </c>
      <c r="BG17" s="113" t="s">
        <v>262</v>
      </c>
      <c r="BH17" s="116">
        <v>0.42</v>
      </c>
      <c r="BI17" s="113" t="s">
        <v>240</v>
      </c>
      <c r="BJ17" s="114">
        <v>0.28299999999999997</v>
      </c>
      <c r="BK17" s="29"/>
      <c r="BL17" s="112">
        <v>14</v>
      </c>
      <c r="BM17" s="45" t="s">
        <v>266</v>
      </c>
      <c r="BN17" s="104">
        <v>0.221</v>
      </c>
      <c r="BO17" s="45" t="s">
        <v>256</v>
      </c>
      <c r="BP17" s="104">
        <v>0.40600000000000003</v>
      </c>
      <c r="BQ17" s="45" t="s">
        <v>267</v>
      </c>
      <c r="BR17" s="104">
        <v>0.35399999999999998</v>
      </c>
      <c r="BS17" s="45" t="s">
        <v>240</v>
      </c>
      <c r="BT17" s="104">
        <v>0.28299999999999997</v>
      </c>
      <c r="BU17" s="45" t="s">
        <v>245</v>
      </c>
      <c r="BV17" s="104">
        <v>0.22500000000000001</v>
      </c>
      <c r="BW17" s="45" t="s">
        <v>246</v>
      </c>
      <c r="BX17" s="104">
        <v>0.35599999999999998</v>
      </c>
      <c r="BY17" s="29"/>
      <c r="BZ17" s="115">
        <v>14</v>
      </c>
      <c r="CA17" s="108" t="s">
        <v>268</v>
      </c>
      <c r="CB17" s="109">
        <v>1.103</v>
      </c>
      <c r="CC17" s="110" t="s">
        <v>251</v>
      </c>
      <c r="CD17" s="109">
        <v>0.437</v>
      </c>
      <c r="CE17" s="111"/>
      <c r="CF17" s="112">
        <v>14</v>
      </c>
      <c r="CG17" s="113" t="s">
        <v>245</v>
      </c>
      <c r="CH17" s="116">
        <v>0.22500000000000001</v>
      </c>
      <c r="CI17" s="113" t="s">
        <v>246</v>
      </c>
      <c r="CJ17" s="114">
        <v>0.35599999999999998</v>
      </c>
      <c r="CK17" s="29"/>
      <c r="CL17" s="115">
        <v>14</v>
      </c>
      <c r="CM17" s="108" t="s">
        <v>231</v>
      </c>
      <c r="CN17" s="109">
        <v>0.77400000000000002</v>
      </c>
      <c r="CO17" s="110" t="s">
        <v>260</v>
      </c>
      <c r="CP17" s="109">
        <v>0.84299999999999997</v>
      </c>
      <c r="CQ17" s="111"/>
      <c r="CR17" s="112">
        <v>14</v>
      </c>
      <c r="CS17" s="113" t="s">
        <v>233</v>
      </c>
      <c r="CT17" s="116">
        <v>0.94899999999999995</v>
      </c>
      <c r="CU17" s="113" t="s">
        <v>241</v>
      </c>
      <c r="CV17" s="114">
        <v>0.61599999999999999</v>
      </c>
    </row>
    <row r="18" spans="1:100" s="24" customFormat="1">
      <c r="A18" s="26"/>
      <c r="B18" s="43">
        <v>43</v>
      </c>
      <c r="C18" s="107">
        <v>15</v>
      </c>
      <c r="D18" s="108" t="s">
        <v>233</v>
      </c>
      <c r="E18" s="109">
        <v>0.94899999999999995</v>
      </c>
      <c r="F18" s="110" t="s">
        <v>233</v>
      </c>
      <c r="G18" s="109">
        <v>0.94899999999999995</v>
      </c>
      <c r="H18" s="111"/>
      <c r="I18" s="112">
        <v>15</v>
      </c>
      <c r="J18" s="113" t="s">
        <v>248</v>
      </c>
      <c r="K18" s="114">
        <v>0.59</v>
      </c>
      <c r="L18" s="113" t="s">
        <v>229</v>
      </c>
      <c r="M18" s="114">
        <v>0.83099999999999996</v>
      </c>
      <c r="N18" s="29"/>
      <c r="O18" s="115">
        <v>15</v>
      </c>
      <c r="P18" s="108" t="s">
        <v>229</v>
      </c>
      <c r="Q18" s="109">
        <v>0.83099999999999996</v>
      </c>
      <c r="R18" s="110"/>
      <c r="S18" s="109"/>
      <c r="T18" s="111"/>
      <c r="U18" s="112">
        <v>15</v>
      </c>
      <c r="V18" s="113" t="s">
        <v>256</v>
      </c>
      <c r="W18" s="116">
        <v>0.40600000000000003</v>
      </c>
      <c r="X18" s="113"/>
      <c r="Y18" s="114"/>
      <c r="Z18" s="29"/>
      <c r="AA18" s="115">
        <v>15</v>
      </c>
      <c r="AB18" s="108" t="s">
        <v>241</v>
      </c>
      <c r="AC18" s="109">
        <v>0.61599999999999999</v>
      </c>
      <c r="AD18" s="110" t="s">
        <v>282</v>
      </c>
      <c r="AE18" s="109">
        <v>1.2689999999999999</v>
      </c>
      <c r="AF18" s="111"/>
      <c r="AG18" s="112">
        <v>15</v>
      </c>
      <c r="AH18" s="113" t="s">
        <v>237</v>
      </c>
      <c r="AI18" s="116">
        <v>0.17799999999999999</v>
      </c>
      <c r="AJ18" s="113" t="s">
        <v>266</v>
      </c>
      <c r="AK18" s="114">
        <v>0.221</v>
      </c>
      <c r="AL18" s="29"/>
      <c r="AM18" s="115">
        <v>15</v>
      </c>
      <c r="AN18" s="108" t="s">
        <v>248</v>
      </c>
      <c r="AO18" s="109">
        <v>0.59</v>
      </c>
      <c r="AP18" s="110"/>
      <c r="AQ18" s="109"/>
      <c r="AR18" s="111"/>
      <c r="AS18" s="112">
        <v>15</v>
      </c>
      <c r="AT18" s="113" t="s">
        <v>246</v>
      </c>
      <c r="AU18" s="116">
        <v>0.35599999999999998</v>
      </c>
      <c r="AV18" s="113" t="s">
        <v>240</v>
      </c>
      <c r="AW18" s="114">
        <v>0.28299999999999997</v>
      </c>
      <c r="AX18" s="29"/>
      <c r="AY18" s="51">
        <v>28.7</v>
      </c>
      <c r="AZ18" s="115">
        <v>15</v>
      </c>
      <c r="BA18" s="108" t="s">
        <v>241</v>
      </c>
      <c r="BB18" s="109">
        <v>0.61599999999999999</v>
      </c>
      <c r="BC18" s="110" t="s">
        <v>268</v>
      </c>
      <c r="BD18" s="109">
        <v>1.103</v>
      </c>
      <c r="BE18" s="111"/>
      <c r="BF18" s="112">
        <v>15</v>
      </c>
      <c r="BG18" s="113" t="s">
        <v>283</v>
      </c>
      <c r="BH18" s="116">
        <v>0.26600000000000001</v>
      </c>
      <c r="BI18" s="113" t="s">
        <v>240</v>
      </c>
      <c r="BJ18" s="114">
        <v>0.28299999999999997</v>
      </c>
      <c r="BK18" s="29"/>
      <c r="BL18" s="112">
        <v>15</v>
      </c>
      <c r="BM18" s="45" t="s">
        <v>259</v>
      </c>
      <c r="BN18" s="104">
        <v>8.5999999999999993E-2</v>
      </c>
      <c r="BO18" s="45" t="s">
        <v>240</v>
      </c>
      <c r="BP18" s="104">
        <v>0.28299999999999997</v>
      </c>
      <c r="BQ18" s="45" t="s">
        <v>245</v>
      </c>
      <c r="BR18" s="104">
        <v>0.22500000000000001</v>
      </c>
      <c r="BS18" s="45" t="s">
        <v>238</v>
      </c>
      <c r="BT18" s="104">
        <v>0.157</v>
      </c>
      <c r="BU18" s="45" t="s">
        <v>246</v>
      </c>
      <c r="BV18" s="104">
        <v>0.35599999999999998</v>
      </c>
      <c r="BW18" s="45" t="s">
        <v>240</v>
      </c>
      <c r="BX18" s="104">
        <v>0.28299999999999997</v>
      </c>
      <c r="BY18" s="29"/>
      <c r="BZ18" s="115">
        <v>15</v>
      </c>
      <c r="CA18" s="108" t="s">
        <v>264</v>
      </c>
      <c r="CB18" s="109">
        <v>1.0229999999999999</v>
      </c>
      <c r="CC18" s="110" t="s">
        <v>233</v>
      </c>
      <c r="CD18" s="109">
        <v>0.94899999999999995</v>
      </c>
      <c r="CE18" s="111"/>
      <c r="CF18" s="112">
        <v>15</v>
      </c>
      <c r="CG18" s="113" t="s">
        <v>247</v>
      </c>
      <c r="CH18" s="116">
        <v>0.125</v>
      </c>
      <c r="CI18" s="113" t="s">
        <v>244</v>
      </c>
      <c r="CJ18" s="114">
        <v>0.22500000000000001</v>
      </c>
      <c r="CK18" s="29"/>
      <c r="CL18" s="115">
        <v>15</v>
      </c>
      <c r="CM18" s="108" t="s">
        <v>233</v>
      </c>
      <c r="CN18" s="109">
        <v>0.94899999999999995</v>
      </c>
      <c r="CO18" s="110" t="s">
        <v>230</v>
      </c>
      <c r="CP18" s="109">
        <v>0.85099999999999998</v>
      </c>
      <c r="CQ18" s="111"/>
      <c r="CR18" s="112">
        <v>15</v>
      </c>
      <c r="CS18" s="113" t="s">
        <v>267</v>
      </c>
      <c r="CT18" s="116">
        <v>0.35399999999999998</v>
      </c>
      <c r="CU18" s="113" t="s">
        <v>246</v>
      </c>
      <c r="CV18" s="114">
        <v>0.35599999999999998</v>
      </c>
    </row>
    <row r="19" spans="1:100" s="24" customFormat="1" ht="14.25">
      <c r="A19" s="26" t="s">
        <v>258</v>
      </c>
      <c r="B19" s="43">
        <v>44</v>
      </c>
      <c r="C19" s="107">
        <v>16</v>
      </c>
      <c r="D19" s="108" t="s">
        <v>264</v>
      </c>
      <c r="E19" s="109">
        <v>1.0229999999999999</v>
      </c>
      <c r="F19" s="110" t="s">
        <v>241</v>
      </c>
      <c r="G19" s="109">
        <v>0.61599999999999999</v>
      </c>
      <c r="H19" s="111"/>
      <c r="I19" s="112">
        <v>16</v>
      </c>
      <c r="J19" s="113" t="s">
        <v>233</v>
      </c>
      <c r="K19" s="114">
        <v>0.94899999999999995</v>
      </c>
      <c r="L19" s="113" t="s">
        <v>230</v>
      </c>
      <c r="M19" s="114">
        <v>0.85099999999999998</v>
      </c>
      <c r="N19" s="29"/>
      <c r="O19" s="115">
        <v>16</v>
      </c>
      <c r="P19" s="108" t="s">
        <v>261</v>
      </c>
      <c r="Q19" s="109">
        <v>1.028</v>
      </c>
      <c r="R19" s="110"/>
      <c r="S19" s="109"/>
      <c r="T19" s="111"/>
      <c r="U19" s="112">
        <v>16</v>
      </c>
      <c r="V19" s="113" t="s">
        <v>247</v>
      </c>
      <c r="W19" s="116">
        <v>0.125</v>
      </c>
      <c r="X19" s="113"/>
      <c r="Y19" s="114"/>
      <c r="Z19" s="29"/>
      <c r="AA19" s="115">
        <v>16</v>
      </c>
      <c r="AB19" s="108" t="s">
        <v>255</v>
      </c>
      <c r="AC19" s="109">
        <v>0.51800000000000002</v>
      </c>
      <c r="AD19" s="110" t="s">
        <v>252</v>
      </c>
      <c r="AE19" s="109">
        <v>0.54300000000000004</v>
      </c>
      <c r="AF19" s="111"/>
      <c r="AG19" s="112">
        <v>16</v>
      </c>
      <c r="AH19" s="113" t="s">
        <v>245</v>
      </c>
      <c r="AI19" s="116">
        <v>0.22500000000000001</v>
      </c>
      <c r="AJ19" s="113" t="s">
        <v>284</v>
      </c>
      <c r="AK19" s="114">
        <v>0.10199999999999999</v>
      </c>
      <c r="AL19" s="29"/>
      <c r="AM19" s="115">
        <v>16</v>
      </c>
      <c r="AN19" s="108" t="s">
        <v>233</v>
      </c>
      <c r="AO19" s="109">
        <v>0.94899999999999995</v>
      </c>
      <c r="AP19" s="110"/>
      <c r="AQ19" s="109"/>
      <c r="AR19" s="111"/>
      <c r="AS19" s="112">
        <v>16</v>
      </c>
      <c r="AT19" s="113" t="s">
        <v>240</v>
      </c>
      <c r="AU19" s="116">
        <v>0.28299999999999997</v>
      </c>
      <c r="AV19" s="113" t="s">
        <v>244</v>
      </c>
      <c r="AW19" s="114">
        <v>0.22500000000000001</v>
      </c>
      <c r="AX19" s="29"/>
      <c r="AY19" s="51">
        <v>30</v>
      </c>
      <c r="AZ19" s="115">
        <v>16</v>
      </c>
      <c r="BA19" s="108" t="s">
        <v>241</v>
      </c>
      <c r="BB19" s="109">
        <v>0.61599999999999999</v>
      </c>
      <c r="BC19" s="110" t="s">
        <v>268</v>
      </c>
      <c r="BD19" s="109">
        <v>1.103</v>
      </c>
      <c r="BE19" s="111"/>
      <c r="BF19" s="112">
        <v>16</v>
      </c>
      <c r="BG19" s="113" t="s">
        <v>257</v>
      </c>
      <c r="BH19" s="116">
        <v>0.377</v>
      </c>
      <c r="BI19" s="113" t="s">
        <v>257</v>
      </c>
      <c r="BJ19" s="114">
        <v>0.377</v>
      </c>
      <c r="BK19" s="29"/>
      <c r="BL19" s="112">
        <v>16</v>
      </c>
      <c r="BM19" s="45" t="s">
        <v>240</v>
      </c>
      <c r="BN19" s="104">
        <v>0.28299999999999997</v>
      </c>
      <c r="BO19" s="45" t="s">
        <v>246</v>
      </c>
      <c r="BP19" s="104">
        <v>0.35599999999999998</v>
      </c>
      <c r="BQ19" s="45" t="s">
        <v>240</v>
      </c>
      <c r="BR19" s="104">
        <v>0.28299999999999997</v>
      </c>
      <c r="BS19" s="45" t="s">
        <v>246</v>
      </c>
      <c r="BT19" s="104">
        <v>0.35599999999999998</v>
      </c>
      <c r="BU19" s="45" t="s">
        <v>247</v>
      </c>
      <c r="BV19" s="104">
        <v>0.125</v>
      </c>
      <c r="BW19" s="45" t="s">
        <v>240</v>
      </c>
      <c r="BX19" s="104">
        <v>0.28299999999999997</v>
      </c>
      <c r="BY19" s="29"/>
      <c r="BZ19" s="115">
        <v>16</v>
      </c>
      <c r="CA19" s="108" t="s">
        <v>231</v>
      </c>
      <c r="CB19" s="109">
        <v>0.77400000000000002</v>
      </c>
      <c r="CC19" s="110" t="s">
        <v>264</v>
      </c>
      <c r="CD19" s="109">
        <v>1.0229999999999999</v>
      </c>
      <c r="CE19" s="111"/>
      <c r="CF19" s="112">
        <v>16</v>
      </c>
      <c r="CG19" s="113" t="s">
        <v>234</v>
      </c>
      <c r="CH19" s="116">
        <v>0.182</v>
      </c>
      <c r="CI19" s="113" t="s">
        <v>266</v>
      </c>
      <c r="CJ19" s="114">
        <v>0.221</v>
      </c>
      <c r="CK19" s="29"/>
      <c r="CL19" s="115">
        <v>16</v>
      </c>
      <c r="CM19" s="108" t="s">
        <v>235</v>
      </c>
      <c r="CN19" s="109">
        <v>0.78100000000000003</v>
      </c>
      <c r="CO19" s="110" t="s">
        <v>229</v>
      </c>
      <c r="CP19" s="109">
        <v>0.83099999999999996</v>
      </c>
      <c r="CQ19" s="111"/>
      <c r="CR19" s="112">
        <v>16</v>
      </c>
      <c r="CS19" s="113" t="s">
        <v>257</v>
      </c>
      <c r="CT19" s="116">
        <v>0.377</v>
      </c>
      <c r="CU19" s="113" t="s">
        <v>255</v>
      </c>
      <c r="CV19" s="114">
        <v>0.51800000000000002</v>
      </c>
    </row>
    <row r="20" spans="1:100" s="24" customFormat="1" ht="14.25">
      <c r="A20" s="26" t="s">
        <v>258</v>
      </c>
      <c r="B20" s="43">
        <v>45</v>
      </c>
      <c r="C20" s="107">
        <v>17</v>
      </c>
      <c r="D20" s="108" t="s">
        <v>248</v>
      </c>
      <c r="E20" s="109">
        <v>0.59</v>
      </c>
      <c r="F20" s="110" t="s">
        <v>242</v>
      </c>
      <c r="G20" s="109">
        <v>0.73099999999999998</v>
      </c>
      <c r="H20" s="111"/>
      <c r="I20" s="112">
        <v>17</v>
      </c>
      <c r="J20" s="113" t="s">
        <v>242</v>
      </c>
      <c r="K20" s="114">
        <v>0.73099999999999998</v>
      </c>
      <c r="L20" s="113" t="s">
        <v>233</v>
      </c>
      <c r="M20" s="114">
        <v>0.94899999999999995</v>
      </c>
      <c r="N20" s="29"/>
      <c r="O20" s="115">
        <v>17</v>
      </c>
      <c r="P20" s="108" t="s">
        <v>233</v>
      </c>
      <c r="Q20" s="109">
        <v>0.94899999999999995</v>
      </c>
      <c r="R20" s="110"/>
      <c r="S20" s="109"/>
      <c r="T20" s="111"/>
      <c r="U20" s="112">
        <v>17</v>
      </c>
      <c r="V20" s="113" t="s">
        <v>246</v>
      </c>
      <c r="W20" s="116">
        <v>0.35599999999999998</v>
      </c>
      <c r="X20" s="113"/>
      <c r="Y20" s="114"/>
      <c r="Z20" s="29"/>
      <c r="AA20" s="115">
        <v>17</v>
      </c>
      <c r="AB20" s="108" t="s">
        <v>279</v>
      </c>
      <c r="AC20" s="109">
        <v>0.71499999999999997</v>
      </c>
      <c r="AD20" s="110" t="s">
        <v>230</v>
      </c>
      <c r="AE20" s="109">
        <v>0.85099999999999998</v>
      </c>
      <c r="AF20" s="111"/>
      <c r="AG20" s="112">
        <v>17</v>
      </c>
      <c r="AH20" s="113" t="s">
        <v>246</v>
      </c>
      <c r="AI20" s="116">
        <v>0.35599999999999998</v>
      </c>
      <c r="AJ20" s="113" t="s">
        <v>245</v>
      </c>
      <c r="AK20" s="114">
        <v>0.22500000000000001</v>
      </c>
      <c r="AL20" s="29"/>
      <c r="AM20" s="115">
        <v>17</v>
      </c>
      <c r="AN20" s="108" t="s">
        <v>260</v>
      </c>
      <c r="AO20" s="109">
        <v>0.84299999999999997</v>
      </c>
      <c r="AP20" s="110"/>
      <c r="AQ20" s="109"/>
      <c r="AR20" s="111"/>
      <c r="AS20" s="112">
        <v>17</v>
      </c>
      <c r="AT20" s="113" t="s">
        <v>240</v>
      </c>
      <c r="AU20" s="116">
        <v>0.28299999999999997</v>
      </c>
      <c r="AV20" s="113" t="s">
        <v>238</v>
      </c>
      <c r="AW20" s="114">
        <v>0.157</v>
      </c>
      <c r="AX20" s="29"/>
      <c r="AY20" s="51">
        <v>30.3</v>
      </c>
      <c r="AZ20" s="115">
        <v>17</v>
      </c>
      <c r="BA20" s="108" t="s">
        <v>242</v>
      </c>
      <c r="BB20" s="109">
        <v>0.73099999999999998</v>
      </c>
      <c r="BC20" s="110" t="s">
        <v>261</v>
      </c>
      <c r="BD20" s="109">
        <v>1.028</v>
      </c>
      <c r="BE20" s="111"/>
      <c r="BF20" s="112">
        <v>17</v>
      </c>
      <c r="BG20" s="113" t="s">
        <v>257</v>
      </c>
      <c r="BH20" s="116">
        <v>0.377</v>
      </c>
      <c r="BI20" s="113" t="s">
        <v>246</v>
      </c>
      <c r="BJ20" s="114">
        <v>0.35599999999999998</v>
      </c>
      <c r="BK20" s="29"/>
      <c r="BL20" s="112">
        <v>17</v>
      </c>
      <c r="BM20" s="45" t="s">
        <v>240</v>
      </c>
      <c r="BN20" s="104">
        <v>0.28299999999999997</v>
      </c>
      <c r="BO20" s="45" t="s">
        <v>240</v>
      </c>
      <c r="BP20" s="104">
        <v>0.28299999999999997</v>
      </c>
      <c r="BQ20" s="45" t="s">
        <v>243</v>
      </c>
      <c r="BR20" s="104">
        <v>0.30599999999999999</v>
      </c>
      <c r="BS20" s="45" t="s">
        <v>267</v>
      </c>
      <c r="BT20" s="104">
        <v>0.35399999999999998</v>
      </c>
      <c r="BU20" s="45" t="s">
        <v>240</v>
      </c>
      <c r="BV20" s="104">
        <v>0.28299999999999997</v>
      </c>
      <c r="BW20" s="45" t="s">
        <v>247</v>
      </c>
      <c r="BX20" s="104">
        <v>0.125</v>
      </c>
      <c r="BY20" s="29"/>
      <c r="BZ20" s="115">
        <v>17</v>
      </c>
      <c r="CA20" s="108" t="s">
        <v>248</v>
      </c>
      <c r="CB20" s="109">
        <v>0.59</v>
      </c>
      <c r="CC20" s="110" t="s">
        <v>242</v>
      </c>
      <c r="CD20" s="109">
        <v>0.73099999999999998</v>
      </c>
      <c r="CE20" s="111"/>
      <c r="CF20" s="112">
        <v>17</v>
      </c>
      <c r="CG20" s="113" t="s">
        <v>256</v>
      </c>
      <c r="CH20" s="116">
        <v>0.40600000000000003</v>
      </c>
      <c r="CI20" s="113" t="s">
        <v>267</v>
      </c>
      <c r="CJ20" s="114">
        <v>0.35399999999999998</v>
      </c>
      <c r="CK20" s="29"/>
      <c r="CL20" s="115">
        <v>17</v>
      </c>
      <c r="CM20" s="108" t="s">
        <v>231</v>
      </c>
      <c r="CN20" s="109">
        <v>0.77400000000000002</v>
      </c>
      <c r="CO20" s="110" t="s">
        <v>229</v>
      </c>
      <c r="CP20" s="109">
        <v>0.83099999999999996</v>
      </c>
      <c r="CQ20" s="111"/>
      <c r="CR20" s="112">
        <v>17</v>
      </c>
      <c r="CS20" s="113" t="s">
        <v>266</v>
      </c>
      <c r="CT20" s="116">
        <v>0.221</v>
      </c>
      <c r="CU20" s="113" t="s">
        <v>241</v>
      </c>
      <c r="CV20" s="114">
        <v>0.61599999999999999</v>
      </c>
    </row>
    <row r="21" spans="1:100" s="24" customFormat="1" ht="15" thickBot="1">
      <c r="A21" s="26" t="s">
        <v>258</v>
      </c>
      <c r="B21" s="56">
        <v>46</v>
      </c>
      <c r="C21" s="118">
        <v>18</v>
      </c>
      <c r="D21" s="119" t="s">
        <v>268</v>
      </c>
      <c r="E21" s="120">
        <v>1.103</v>
      </c>
      <c r="F21" s="121" t="s">
        <v>249</v>
      </c>
      <c r="G21" s="120">
        <v>1.0149999999999999</v>
      </c>
      <c r="H21" s="111"/>
      <c r="I21" s="122">
        <v>18</v>
      </c>
      <c r="J21" s="123" t="s">
        <v>241</v>
      </c>
      <c r="K21" s="124">
        <v>0.61599999999999999</v>
      </c>
      <c r="L21" s="123" t="s">
        <v>242</v>
      </c>
      <c r="M21" s="124">
        <v>0.73099999999999998</v>
      </c>
      <c r="N21" s="29"/>
      <c r="O21" s="125">
        <v>18</v>
      </c>
      <c r="P21" s="119" t="s">
        <v>252</v>
      </c>
      <c r="Q21" s="120">
        <v>0.54300000000000004</v>
      </c>
      <c r="R21" s="121"/>
      <c r="S21" s="120"/>
      <c r="T21" s="111"/>
      <c r="U21" s="122">
        <v>18</v>
      </c>
      <c r="V21" s="123" t="s">
        <v>285</v>
      </c>
      <c r="W21" s="126">
        <v>6.8000000000000005E-2</v>
      </c>
      <c r="X21" s="123"/>
      <c r="Y21" s="124"/>
      <c r="Z21" s="29"/>
      <c r="AA21" s="125">
        <v>18</v>
      </c>
      <c r="AB21" s="119" t="s">
        <v>248</v>
      </c>
      <c r="AC21" s="120">
        <v>0.59</v>
      </c>
      <c r="AD21" s="121" t="s">
        <v>242</v>
      </c>
      <c r="AE21" s="120">
        <v>0.73099999999999998</v>
      </c>
      <c r="AF21" s="111"/>
      <c r="AG21" s="122">
        <v>18</v>
      </c>
      <c r="AH21" s="123" t="s">
        <v>238</v>
      </c>
      <c r="AI21" s="126">
        <v>0.157</v>
      </c>
      <c r="AJ21" s="123" t="s">
        <v>259</v>
      </c>
      <c r="AK21" s="124">
        <v>8.5999999999999993E-2</v>
      </c>
      <c r="AL21" s="29"/>
      <c r="AM21" s="125">
        <v>18</v>
      </c>
      <c r="AN21" s="119" t="s">
        <v>242</v>
      </c>
      <c r="AO21" s="120">
        <v>0.73099999999999998</v>
      </c>
      <c r="AP21" s="121"/>
      <c r="AQ21" s="120"/>
      <c r="AR21" s="111"/>
      <c r="AS21" s="122">
        <v>18</v>
      </c>
      <c r="AT21" s="123" t="s">
        <v>245</v>
      </c>
      <c r="AU21" s="126">
        <v>0.22500000000000001</v>
      </c>
      <c r="AV21" s="123" t="s">
        <v>238</v>
      </c>
      <c r="AW21" s="124">
        <v>0.157</v>
      </c>
      <c r="AX21" s="29"/>
      <c r="AY21" s="63">
        <v>25.6</v>
      </c>
      <c r="AZ21" s="125">
        <v>18</v>
      </c>
      <c r="BA21" s="119" t="s">
        <v>257</v>
      </c>
      <c r="BB21" s="120">
        <v>0.377</v>
      </c>
      <c r="BC21" s="121" t="s">
        <v>260</v>
      </c>
      <c r="BD21" s="120">
        <v>0.84299999999999997</v>
      </c>
      <c r="BE21" s="111"/>
      <c r="BF21" s="122">
        <v>18</v>
      </c>
      <c r="BG21" s="123" t="s">
        <v>271</v>
      </c>
      <c r="BH21" s="126">
        <v>0.107</v>
      </c>
      <c r="BI21" s="123" t="s">
        <v>247</v>
      </c>
      <c r="BJ21" s="124">
        <v>0.125</v>
      </c>
      <c r="BK21" s="29"/>
      <c r="BL21" s="112">
        <v>18</v>
      </c>
      <c r="BM21" s="45" t="s">
        <v>240</v>
      </c>
      <c r="BN21" s="104">
        <v>0.28299999999999997</v>
      </c>
      <c r="BO21" s="45" t="s">
        <v>256</v>
      </c>
      <c r="BP21" s="104">
        <v>0.40600000000000003</v>
      </c>
      <c r="BQ21" s="45" t="s">
        <v>273</v>
      </c>
      <c r="BR21" s="104">
        <v>0.251</v>
      </c>
      <c r="BS21" s="45" t="s">
        <v>240</v>
      </c>
      <c r="BT21" s="104">
        <v>0.28299999999999997</v>
      </c>
      <c r="BU21" s="45" t="s">
        <v>240</v>
      </c>
      <c r="BV21" s="104">
        <v>0.28299999999999997</v>
      </c>
      <c r="BW21" s="45" t="s">
        <v>245</v>
      </c>
      <c r="BX21" s="104">
        <v>0.22500000000000001</v>
      </c>
      <c r="BY21" s="29"/>
      <c r="BZ21" s="125">
        <v>18</v>
      </c>
      <c r="CA21" s="119" t="s">
        <v>236</v>
      </c>
      <c r="CB21" s="120">
        <v>0.59299999999999997</v>
      </c>
      <c r="CC21" s="121" t="s">
        <v>252</v>
      </c>
      <c r="CD21" s="120">
        <v>0.54300000000000004</v>
      </c>
      <c r="CE21" s="111"/>
      <c r="CF21" s="122">
        <v>18</v>
      </c>
      <c r="CG21" s="123" t="s">
        <v>246</v>
      </c>
      <c r="CH21" s="126">
        <v>0.35599999999999998</v>
      </c>
      <c r="CI21" s="123" t="s">
        <v>266</v>
      </c>
      <c r="CJ21" s="124">
        <v>0.221</v>
      </c>
      <c r="CK21" s="29"/>
      <c r="CL21" s="125">
        <v>18</v>
      </c>
      <c r="CM21" s="119" t="s">
        <v>235</v>
      </c>
      <c r="CN21" s="120">
        <v>0.78100000000000003</v>
      </c>
      <c r="CO21" s="121" t="s">
        <v>242</v>
      </c>
      <c r="CP21" s="120">
        <v>0.73099999999999998</v>
      </c>
      <c r="CQ21" s="111"/>
      <c r="CR21" s="122">
        <v>18</v>
      </c>
      <c r="CS21" s="123" t="s">
        <v>276</v>
      </c>
      <c r="CT21" s="126">
        <v>0.28299999999999997</v>
      </c>
      <c r="CU21" s="123" t="s">
        <v>243</v>
      </c>
      <c r="CV21" s="124">
        <v>0.30599999999999999</v>
      </c>
    </row>
    <row r="22" spans="1:100">
      <c r="O22" s="24"/>
      <c r="U22" s="24"/>
      <c r="AA22" s="24"/>
      <c r="AG22" s="24"/>
      <c r="AM22" s="24"/>
      <c r="AS22" s="24"/>
      <c r="AZ22" s="24">
        <v>20181216</v>
      </c>
      <c r="BF22" s="24">
        <v>20181216</v>
      </c>
      <c r="BS22" s="131"/>
      <c r="BZ22" s="92">
        <v>20181223</v>
      </c>
      <c r="CA22" s="132"/>
      <c r="CB22" s="132"/>
      <c r="CC22" s="132"/>
      <c r="CD22" s="132"/>
      <c r="CE22" s="132"/>
      <c r="CF22" s="92">
        <v>20181223</v>
      </c>
      <c r="CL22" s="92">
        <v>20181230</v>
      </c>
      <c r="CM22" s="132"/>
      <c r="CN22" s="132"/>
      <c r="CO22" s="132"/>
      <c r="CP22" s="132"/>
      <c r="CQ22" s="132"/>
      <c r="CR22" s="92">
        <v>20181230</v>
      </c>
    </row>
    <row r="23" spans="1:100" ht="13.5" thickBot="1">
      <c r="A23" s="24"/>
      <c r="B23" s="25" t="s">
        <v>168</v>
      </c>
      <c r="C23" s="24"/>
      <c r="D23" s="24"/>
      <c r="E23" s="90" t="s">
        <v>286</v>
      </c>
      <c r="F23" s="90"/>
      <c r="G23" s="90"/>
      <c r="H23" s="90"/>
      <c r="I23" s="90"/>
      <c r="J23" s="24"/>
      <c r="K23" s="91"/>
      <c r="O23" s="93" t="s">
        <v>182</v>
      </c>
      <c r="P23" s="24"/>
      <c r="Q23" s="90" t="s">
        <v>286</v>
      </c>
      <c r="R23" s="90"/>
      <c r="S23" s="90"/>
      <c r="T23" s="90"/>
      <c r="U23" s="93" t="s">
        <v>182</v>
      </c>
      <c r="V23" s="24"/>
      <c r="W23" s="91"/>
      <c r="AA23" s="93" t="s">
        <v>183</v>
      </c>
      <c r="AB23" s="24"/>
      <c r="AC23" s="90" t="s">
        <v>286</v>
      </c>
      <c r="AD23" s="90"/>
      <c r="AE23" s="90"/>
      <c r="AF23" s="90"/>
      <c r="AG23" s="93" t="s">
        <v>183</v>
      </c>
      <c r="AH23" s="24"/>
      <c r="AI23" s="91"/>
      <c r="AM23" s="94" t="s">
        <v>185</v>
      </c>
      <c r="AN23" s="24"/>
      <c r="AO23" s="90" t="s">
        <v>286</v>
      </c>
      <c r="AP23" s="90"/>
      <c r="AQ23" s="90"/>
      <c r="AR23" s="90"/>
      <c r="AS23" s="94" t="s">
        <v>185</v>
      </c>
      <c r="AT23" s="24"/>
      <c r="AU23" s="91"/>
      <c r="AZ23" s="93" t="s">
        <v>192</v>
      </c>
      <c r="BA23" s="24"/>
      <c r="BB23" s="90" t="s">
        <v>286</v>
      </c>
      <c r="BC23" s="90"/>
      <c r="BD23" s="90"/>
      <c r="BE23" s="90"/>
      <c r="BF23" s="93" t="s">
        <v>192</v>
      </c>
      <c r="BG23" s="24"/>
      <c r="BH23" s="91"/>
      <c r="BN23" s="127"/>
      <c r="BO23" s="131"/>
      <c r="BP23" s="127"/>
      <c r="BQ23" s="131"/>
      <c r="BR23" s="127"/>
      <c r="BU23" s="131"/>
      <c r="BV23" s="127"/>
      <c r="BW23" s="131"/>
      <c r="BX23" s="127"/>
      <c r="BZ23" s="95" t="s">
        <v>193</v>
      </c>
      <c r="CA23" s="92"/>
      <c r="CB23" s="90" t="s">
        <v>286</v>
      </c>
      <c r="CC23" s="90"/>
      <c r="CD23" s="90"/>
      <c r="CE23" s="90"/>
      <c r="CF23" s="95" t="s">
        <v>193</v>
      </c>
      <c r="CG23" s="24"/>
      <c r="CH23" s="91"/>
      <c r="CL23" s="97" t="s">
        <v>194</v>
      </c>
      <c r="CM23" s="92"/>
      <c r="CN23" s="90" t="s">
        <v>286</v>
      </c>
      <c r="CO23" s="90"/>
      <c r="CP23" s="90"/>
      <c r="CQ23" s="90"/>
      <c r="CR23" s="97" t="s">
        <v>194</v>
      </c>
      <c r="CS23" s="24"/>
      <c r="CT23" s="91"/>
    </row>
    <row r="24" spans="1:100">
      <c r="A24" s="24"/>
      <c r="B24" s="32" t="s">
        <v>287</v>
      </c>
      <c r="C24" s="133" t="s">
        <v>180</v>
      </c>
      <c r="D24" s="102" t="s">
        <v>288</v>
      </c>
      <c r="E24" s="99" t="s">
        <v>289</v>
      </c>
      <c r="F24" s="90"/>
      <c r="G24" s="90"/>
      <c r="H24" s="111"/>
      <c r="I24" s="101" t="s">
        <v>181</v>
      </c>
      <c r="J24" s="102" t="s">
        <v>288</v>
      </c>
      <c r="K24" s="103" t="s">
        <v>226</v>
      </c>
      <c r="O24" s="134" t="s">
        <v>180</v>
      </c>
      <c r="P24" s="102" t="s">
        <v>288</v>
      </c>
      <c r="Q24" s="99" t="s">
        <v>289</v>
      </c>
      <c r="R24" s="90"/>
      <c r="S24" s="90"/>
      <c r="T24" s="111"/>
      <c r="U24" s="101" t="s">
        <v>181</v>
      </c>
      <c r="V24" s="102" t="s">
        <v>288</v>
      </c>
      <c r="W24" s="103" t="s">
        <v>226</v>
      </c>
      <c r="AA24" s="134" t="s">
        <v>180</v>
      </c>
      <c r="AB24" s="102" t="s">
        <v>288</v>
      </c>
      <c r="AC24" s="99" t="s">
        <v>289</v>
      </c>
      <c r="AD24" s="90"/>
      <c r="AE24" s="90"/>
      <c r="AF24" s="111"/>
      <c r="AG24" s="101" t="s">
        <v>181</v>
      </c>
      <c r="AH24" s="102" t="s">
        <v>288</v>
      </c>
      <c r="AI24" s="103" t="s">
        <v>226</v>
      </c>
      <c r="AM24" s="134" t="s">
        <v>180</v>
      </c>
      <c r="AN24" s="102" t="s">
        <v>288</v>
      </c>
      <c r="AO24" s="99" t="s">
        <v>289</v>
      </c>
      <c r="AP24" s="90"/>
      <c r="AQ24" s="90"/>
      <c r="AR24" s="111"/>
      <c r="AS24" s="101" t="s">
        <v>181</v>
      </c>
      <c r="AT24" s="102" t="s">
        <v>288</v>
      </c>
      <c r="AU24" s="103" t="s">
        <v>226</v>
      </c>
      <c r="AZ24" s="134" t="s">
        <v>180</v>
      </c>
      <c r="BA24" s="102" t="s">
        <v>288</v>
      </c>
      <c r="BB24" s="99" t="s">
        <v>289</v>
      </c>
      <c r="BC24" s="90"/>
      <c r="BD24" s="90"/>
      <c r="BE24" s="111"/>
      <c r="BF24" s="101" t="s">
        <v>181</v>
      </c>
      <c r="BG24" s="102" t="s">
        <v>288</v>
      </c>
      <c r="BH24" s="103" t="s">
        <v>226</v>
      </c>
      <c r="BL24" s="101" t="s">
        <v>181</v>
      </c>
      <c r="BM24" s="135" t="s">
        <v>290</v>
      </c>
      <c r="BN24" s="136" t="s">
        <v>219</v>
      </c>
      <c r="BO24" s="136" t="s">
        <v>220</v>
      </c>
      <c r="BP24" s="136" t="s">
        <v>188</v>
      </c>
      <c r="BQ24" s="136" t="s">
        <v>189</v>
      </c>
      <c r="BR24" s="136" t="s">
        <v>221</v>
      </c>
      <c r="BS24" s="103" t="s">
        <v>191</v>
      </c>
      <c r="BT24" s="24"/>
      <c r="BU24" s="131"/>
      <c r="BV24" s="127"/>
      <c r="BX24" s="127"/>
      <c r="BZ24" s="134" t="s">
        <v>180</v>
      </c>
      <c r="CA24" s="102" t="s">
        <v>288</v>
      </c>
      <c r="CB24" s="99" t="s">
        <v>289</v>
      </c>
      <c r="CC24" s="90"/>
      <c r="CD24" s="90"/>
      <c r="CE24" s="111"/>
      <c r="CF24" s="101" t="s">
        <v>181</v>
      </c>
      <c r="CG24" s="102" t="s">
        <v>288</v>
      </c>
      <c r="CH24" s="103" t="s">
        <v>226</v>
      </c>
      <c r="CL24" s="134" t="s">
        <v>180</v>
      </c>
      <c r="CM24" s="102" t="s">
        <v>288</v>
      </c>
      <c r="CN24" s="99" t="s">
        <v>289</v>
      </c>
      <c r="CO24" s="90"/>
      <c r="CP24" s="90"/>
      <c r="CQ24" s="111"/>
      <c r="CR24" s="101" t="s">
        <v>181</v>
      </c>
      <c r="CS24" s="102" t="s">
        <v>288</v>
      </c>
      <c r="CT24" s="103" t="s">
        <v>226</v>
      </c>
    </row>
    <row r="25" spans="1:100">
      <c r="A25" s="24"/>
      <c r="B25" s="43">
        <v>58</v>
      </c>
      <c r="C25" s="107">
        <v>1</v>
      </c>
      <c r="D25" s="113"/>
      <c r="E25" s="109">
        <f>AVERAGE(E4,G4)</f>
        <v>0.84099999999999997</v>
      </c>
      <c r="F25" s="90"/>
      <c r="G25" s="90"/>
      <c r="H25" s="111"/>
      <c r="I25" s="115">
        <v>1</v>
      </c>
      <c r="J25" s="113"/>
      <c r="K25" s="137">
        <f>AVERAGE(K4,M4)</f>
        <v>0.86799999999999999</v>
      </c>
      <c r="O25" s="115">
        <v>1</v>
      </c>
      <c r="P25" s="113"/>
      <c r="Q25" s="109">
        <f>AVERAGE(Q4,S4)</f>
        <v>0.94899999999999995</v>
      </c>
      <c r="R25" s="90"/>
      <c r="S25" s="90"/>
      <c r="T25" s="111"/>
      <c r="U25" s="115">
        <v>1</v>
      </c>
      <c r="V25" s="113"/>
      <c r="W25" s="137">
        <f>AVERAGE(W4,Y4)</f>
        <v>0.182</v>
      </c>
      <c r="AA25" s="115">
        <v>1</v>
      </c>
      <c r="AB25" s="113"/>
      <c r="AC25" s="109">
        <f>AVERAGE(AC4,AE4)</f>
        <v>0.68700000000000006</v>
      </c>
      <c r="AD25" s="90"/>
      <c r="AE25" s="90"/>
      <c r="AF25" s="111"/>
      <c r="AG25" s="115">
        <v>1</v>
      </c>
      <c r="AH25" s="113"/>
      <c r="AI25" s="137">
        <f>AVERAGE(AI4,AK4)</f>
        <v>0.16749999999999998</v>
      </c>
      <c r="AM25" s="115">
        <v>1</v>
      </c>
      <c r="AN25" s="113"/>
      <c r="AO25" s="109">
        <f>AVERAGE(AO4,AQ4)</f>
        <v>0.56599999999999995</v>
      </c>
      <c r="AP25" s="90"/>
      <c r="AQ25" s="90"/>
      <c r="AR25" s="111"/>
      <c r="AS25" s="115">
        <v>1</v>
      </c>
      <c r="AT25" s="113"/>
      <c r="AU25" s="137">
        <f>AVERAGE(AU4,AW4)</f>
        <v>0.28299999999999997</v>
      </c>
      <c r="AZ25" s="115">
        <v>1</v>
      </c>
      <c r="BA25" s="113"/>
      <c r="BB25" s="109">
        <f>AVERAGE(BB4,BD4)</f>
        <v>0.67349999999999999</v>
      </c>
      <c r="BC25" s="90"/>
      <c r="BD25" s="90"/>
      <c r="BE25" s="111"/>
      <c r="BF25" s="115">
        <v>1</v>
      </c>
      <c r="BG25" s="113"/>
      <c r="BH25" s="137">
        <f>AVERAGE(BH4,BJ4)</f>
        <v>0.26550000000000001</v>
      </c>
      <c r="BL25" s="112">
        <v>1</v>
      </c>
      <c r="BM25" s="138">
        <v>0.26550000000000001</v>
      </c>
      <c r="BN25" s="104">
        <v>0.28299999999999997</v>
      </c>
      <c r="BO25" s="104">
        <v>0.30599999999999999</v>
      </c>
      <c r="BP25" s="104">
        <v>0.22500000000000001</v>
      </c>
      <c r="BQ25" s="104">
        <v>0.35599999999999998</v>
      </c>
      <c r="BR25" s="104">
        <v>0.22500000000000001</v>
      </c>
      <c r="BS25" s="114">
        <v>0.125</v>
      </c>
      <c r="BT25" s="127"/>
      <c r="BV25" s="127"/>
      <c r="BX25" s="127"/>
      <c r="BZ25" s="115">
        <v>1</v>
      </c>
      <c r="CA25" s="113"/>
      <c r="CB25" s="109">
        <f>AVERAGE(CB4,CD4)</f>
        <v>0.60299999999999998</v>
      </c>
      <c r="CC25" s="90"/>
      <c r="CD25" s="90"/>
      <c r="CE25" s="111"/>
      <c r="CF25" s="115">
        <v>1</v>
      </c>
      <c r="CG25" s="113"/>
      <c r="CH25" s="137">
        <f>AVERAGE(CH4,CJ4)</f>
        <v>0.29449999999999998</v>
      </c>
      <c r="CL25" s="115">
        <v>1</v>
      </c>
      <c r="CM25" s="113"/>
      <c r="CN25" s="109">
        <f>AVERAGE(CN4,CP4)</f>
        <v>0.81549999999999989</v>
      </c>
      <c r="CO25" s="90"/>
      <c r="CP25" s="90"/>
      <c r="CQ25" s="111"/>
      <c r="CR25" s="115">
        <v>1</v>
      </c>
      <c r="CS25" s="113"/>
      <c r="CT25" s="137">
        <f>AVERAGE(CT4,CV4)</f>
        <v>0.20399999999999999</v>
      </c>
    </row>
    <row r="26" spans="1:100">
      <c r="A26" s="24"/>
      <c r="B26" s="43">
        <v>59</v>
      </c>
      <c r="C26" s="107">
        <v>2</v>
      </c>
      <c r="D26" s="113"/>
      <c r="E26" s="109">
        <f>AVERAGE(E5,G5)</f>
        <v>0.73350000000000004</v>
      </c>
      <c r="F26" s="90"/>
      <c r="G26" s="90"/>
      <c r="H26" s="111"/>
      <c r="I26" s="115">
        <v>2</v>
      </c>
      <c r="J26" s="113"/>
      <c r="K26" s="137">
        <f>AVERAGE(K5,M5)</f>
        <v>0.51349999999999996</v>
      </c>
      <c r="O26" s="115">
        <v>2</v>
      </c>
      <c r="P26" s="113"/>
      <c r="Q26" s="109">
        <f>AVERAGE(Q5,S5)</f>
        <v>0.54300000000000004</v>
      </c>
      <c r="R26" s="90"/>
      <c r="S26" s="90"/>
      <c r="T26" s="111"/>
      <c r="U26" s="115">
        <v>2</v>
      </c>
      <c r="V26" s="113"/>
      <c r="W26" s="137">
        <f>AVERAGE(W5,Y5)</f>
        <v>6.9000000000000006E-2</v>
      </c>
      <c r="AA26" s="115">
        <v>2</v>
      </c>
      <c r="AB26" s="113"/>
      <c r="AC26" s="109">
        <f>AVERAGE(AC5,AE5)</f>
        <v>0.69299999999999995</v>
      </c>
      <c r="AD26" s="90"/>
      <c r="AE26" s="90"/>
      <c r="AF26" s="111"/>
      <c r="AG26" s="115">
        <v>2</v>
      </c>
      <c r="AH26" s="113"/>
      <c r="AI26" s="137">
        <f>AVERAGE(AI5,AK5)</f>
        <v>0.1055</v>
      </c>
      <c r="AM26" s="115">
        <v>2</v>
      </c>
      <c r="AN26" s="113"/>
      <c r="AO26" s="109">
        <f>AVERAGE(AO5,AQ5)</f>
        <v>0.51800000000000002</v>
      </c>
      <c r="AP26" s="90"/>
      <c r="AQ26" s="90"/>
      <c r="AR26" s="111"/>
      <c r="AS26" s="115">
        <v>2</v>
      </c>
      <c r="AT26" s="113"/>
      <c r="AU26" s="137">
        <f>AVERAGE(AU5,AW5)</f>
        <v>0.38100000000000001</v>
      </c>
      <c r="AZ26" s="115">
        <v>2</v>
      </c>
      <c r="BA26" s="113"/>
      <c r="BB26" s="109">
        <f>AVERAGE(BB5,BD5)</f>
        <v>0.5794999999999999</v>
      </c>
      <c r="BC26" s="90"/>
      <c r="BD26" s="90"/>
      <c r="BE26" s="111"/>
      <c r="BF26" s="115">
        <v>2</v>
      </c>
      <c r="BG26" s="113"/>
      <c r="BH26" s="137">
        <f>AVERAGE(BH5,BJ5)</f>
        <v>0.22500000000000001</v>
      </c>
      <c r="BL26" s="112">
        <v>2</v>
      </c>
      <c r="BM26" s="138">
        <v>0.22500000000000001</v>
      </c>
      <c r="BN26" s="104">
        <v>0.157</v>
      </c>
      <c r="BO26" s="104">
        <v>0.125</v>
      </c>
      <c r="BP26" s="104">
        <v>0.28299999999999997</v>
      </c>
      <c r="BQ26" s="104">
        <v>0.125</v>
      </c>
      <c r="BR26" s="104">
        <v>0.125</v>
      </c>
      <c r="BS26" s="114">
        <v>0.40600000000000003</v>
      </c>
      <c r="BT26" s="127"/>
      <c r="BV26" s="127"/>
      <c r="BX26" s="127"/>
      <c r="BZ26" s="115">
        <v>2</v>
      </c>
      <c r="CA26" s="113"/>
      <c r="CB26" s="109">
        <f>AVERAGE(CB5,CD5)</f>
        <v>0.68700000000000006</v>
      </c>
      <c r="CC26" s="90"/>
      <c r="CD26" s="90"/>
      <c r="CE26" s="111"/>
      <c r="CF26" s="115">
        <v>2</v>
      </c>
      <c r="CG26" s="113"/>
      <c r="CH26" s="137">
        <f>AVERAGE(CH5,CJ5)</f>
        <v>0.39150000000000001</v>
      </c>
      <c r="CL26" s="115">
        <v>2</v>
      </c>
      <c r="CM26" s="113"/>
      <c r="CN26" s="109">
        <f>AVERAGE(CN5,CP5)</f>
        <v>0.66200000000000003</v>
      </c>
      <c r="CO26" s="90"/>
      <c r="CP26" s="90"/>
      <c r="CQ26" s="111"/>
      <c r="CR26" s="115">
        <v>2</v>
      </c>
      <c r="CS26" s="113"/>
      <c r="CT26" s="137">
        <f>AVERAGE(CT5,CV5)</f>
        <v>0.2155</v>
      </c>
    </row>
    <row r="27" spans="1:100">
      <c r="A27" s="24"/>
      <c r="B27" s="43">
        <v>61</v>
      </c>
      <c r="C27" s="107">
        <v>4</v>
      </c>
      <c r="D27" s="113"/>
      <c r="E27" s="109">
        <f>AVERAGE(E7,G7)</f>
        <v>0.99649999999999994</v>
      </c>
      <c r="F27" s="90"/>
      <c r="G27" s="90"/>
      <c r="H27" s="111"/>
      <c r="I27" s="115">
        <v>4</v>
      </c>
      <c r="J27" s="113"/>
      <c r="K27" s="137">
        <f>AVERAGE(K7,M7)</f>
        <v>0.73099999999999998</v>
      </c>
      <c r="O27" s="115">
        <v>4</v>
      </c>
      <c r="P27" s="113"/>
      <c r="Q27" s="109">
        <f>AVERAGE(Q7,S7)</f>
        <v>0.94899999999999995</v>
      </c>
      <c r="R27" s="90"/>
      <c r="S27" s="90"/>
      <c r="T27" s="111"/>
      <c r="U27" s="115">
        <v>4</v>
      </c>
      <c r="V27" s="113"/>
      <c r="W27" s="137">
        <f>AVERAGE(W7,Y7)</f>
        <v>0.28299999999999997</v>
      </c>
      <c r="AA27" s="115">
        <v>4</v>
      </c>
      <c r="AB27" s="113"/>
      <c r="AC27" s="109">
        <f>AVERAGE(AC7,AE7)</f>
        <v>0.93699999999999994</v>
      </c>
      <c r="AD27" s="90"/>
      <c r="AE27" s="90"/>
      <c r="AF27" s="111"/>
      <c r="AG27" s="115">
        <v>4</v>
      </c>
      <c r="AH27" s="113"/>
      <c r="AI27" s="137">
        <f>AVERAGE(AI7,AK7)</f>
        <v>0.1845</v>
      </c>
      <c r="AM27" s="115">
        <v>4</v>
      </c>
      <c r="AN27" s="113"/>
      <c r="AO27" s="109">
        <f>AVERAGE(AO7,AQ7)</f>
        <v>0.42</v>
      </c>
      <c r="AP27" s="90"/>
      <c r="AQ27" s="90"/>
      <c r="AR27" s="111"/>
      <c r="AS27" s="115">
        <v>4</v>
      </c>
      <c r="AT27" s="113"/>
      <c r="AU27" s="137">
        <f>AVERAGE(AU7,AW7)</f>
        <v>0.29049999999999998</v>
      </c>
      <c r="AZ27" s="115">
        <v>4</v>
      </c>
      <c r="BA27" s="113"/>
      <c r="BB27" s="109">
        <f>AVERAGE(BB7,BD7)</f>
        <v>0.6855</v>
      </c>
      <c r="BC27" s="90"/>
      <c r="BD27" s="90"/>
      <c r="BE27" s="111"/>
      <c r="BF27" s="115">
        <v>4</v>
      </c>
      <c r="BG27" s="113"/>
      <c r="BH27" s="137">
        <f>AVERAGE(BH7,BJ7)</f>
        <v>0.29899999999999999</v>
      </c>
      <c r="BL27" s="112">
        <v>4</v>
      </c>
      <c r="BM27" s="138">
        <v>0.29899999999999999</v>
      </c>
      <c r="BN27" s="104">
        <v>0.377</v>
      </c>
      <c r="BO27" s="104">
        <v>0.17799999999999999</v>
      </c>
      <c r="BP27" s="104">
        <v>0.35399999999999998</v>
      </c>
      <c r="BQ27" s="104">
        <v>0.437</v>
      </c>
      <c r="BR27" s="104">
        <v>0.40600000000000003</v>
      </c>
      <c r="BS27" s="114">
        <v>0.22500000000000001</v>
      </c>
      <c r="BT27" s="127"/>
      <c r="BV27" s="127"/>
      <c r="BX27" s="127"/>
      <c r="BZ27" s="115">
        <v>4</v>
      </c>
      <c r="CA27" s="113"/>
      <c r="CB27" s="109">
        <f>AVERAGE(CB7,CD7)</f>
        <v>1.0554999999999999</v>
      </c>
      <c r="CC27" s="90"/>
      <c r="CD27" s="90"/>
      <c r="CE27" s="111"/>
      <c r="CF27" s="115">
        <v>4</v>
      </c>
      <c r="CG27" s="113"/>
      <c r="CH27" s="137">
        <f>AVERAGE(CH7,CJ7)</f>
        <v>0.505</v>
      </c>
      <c r="CL27" s="115">
        <v>4</v>
      </c>
      <c r="CM27" s="113"/>
      <c r="CN27" s="109">
        <f>AVERAGE(CN7,CP7)</f>
        <v>0.68700000000000006</v>
      </c>
      <c r="CO27" s="90"/>
      <c r="CP27" s="90"/>
      <c r="CQ27" s="111"/>
      <c r="CR27" s="115">
        <v>4</v>
      </c>
      <c r="CS27" s="113"/>
      <c r="CT27" s="137">
        <f>AVERAGE(CT7,CV7)</f>
        <v>0.32900000000000001</v>
      </c>
    </row>
    <row r="28" spans="1:100">
      <c r="A28" s="24"/>
      <c r="B28" s="43">
        <v>56</v>
      </c>
      <c r="C28" s="107">
        <v>9</v>
      </c>
      <c r="D28" s="113"/>
      <c r="E28" s="109">
        <f>AVERAGE(E12,G12)</f>
        <v>0.94899999999999995</v>
      </c>
      <c r="F28" s="90"/>
      <c r="G28" s="90"/>
      <c r="H28" s="111"/>
      <c r="I28" s="115">
        <v>9</v>
      </c>
      <c r="J28" s="113"/>
      <c r="K28" s="137">
        <f>AVERAGE(K12,M12)</f>
        <v>0.9355</v>
      </c>
      <c r="O28" s="115">
        <v>9</v>
      </c>
      <c r="P28" s="113"/>
      <c r="Q28" s="109">
        <f>AVERAGE(Q12,S12)</f>
        <v>0.73099999999999998</v>
      </c>
      <c r="R28" s="90"/>
      <c r="S28" s="90"/>
      <c r="T28" s="111"/>
      <c r="U28" s="115">
        <v>9</v>
      </c>
      <c r="V28" s="113"/>
      <c r="W28" s="137">
        <f>AVERAGE(W12,Y12)</f>
        <v>0.157</v>
      </c>
      <c r="AA28" s="115">
        <v>9</v>
      </c>
      <c r="AB28" s="113"/>
      <c r="AC28" s="109">
        <f>AVERAGE(AC12,AE12)</f>
        <v>0.84</v>
      </c>
      <c r="AD28" s="90"/>
      <c r="AE28" s="90"/>
      <c r="AF28" s="111"/>
      <c r="AG28" s="115">
        <v>9</v>
      </c>
      <c r="AH28" s="113"/>
      <c r="AI28" s="137">
        <f>AVERAGE(AI12,AK12)</f>
        <v>0.1845</v>
      </c>
      <c r="AM28" s="115">
        <v>9</v>
      </c>
      <c r="AN28" s="113"/>
      <c r="AO28" s="109">
        <f>AVERAGE(AO12,AQ12)</f>
        <v>1.1619999999999999</v>
      </c>
      <c r="AP28" s="90"/>
      <c r="AQ28" s="90"/>
      <c r="AR28" s="111"/>
      <c r="AS28" s="115">
        <v>9</v>
      </c>
      <c r="AT28" s="113"/>
      <c r="AU28" s="137">
        <f>AVERAGE(AU12,AW12)</f>
        <v>0.26550000000000001</v>
      </c>
      <c r="AZ28" s="115">
        <v>9</v>
      </c>
      <c r="BA28" s="113"/>
      <c r="BB28" s="109">
        <f>AVERAGE(BB12,BD12)</f>
        <v>0.93049999999999999</v>
      </c>
      <c r="BC28" s="90"/>
      <c r="BD28" s="90"/>
      <c r="BE28" s="111"/>
      <c r="BF28" s="115">
        <v>9</v>
      </c>
      <c r="BG28" s="113"/>
      <c r="BH28" s="137">
        <f>AVERAGE(BH12,BJ12)</f>
        <v>0.21999999999999997</v>
      </c>
      <c r="BL28" s="112">
        <v>9</v>
      </c>
      <c r="BM28" s="138">
        <v>0.21999999999999997</v>
      </c>
      <c r="BN28" s="104">
        <v>0.35599999999999998</v>
      </c>
      <c r="BO28" s="104">
        <v>0.35599999999999998</v>
      </c>
      <c r="BP28" s="104">
        <v>0.125</v>
      </c>
      <c r="BQ28" s="104">
        <v>6.9000000000000006E-2</v>
      </c>
      <c r="BR28" s="104">
        <v>0.125</v>
      </c>
      <c r="BS28" s="114">
        <v>0.28299999999999997</v>
      </c>
      <c r="BT28" s="127"/>
      <c r="BV28" s="127"/>
      <c r="BX28" s="127"/>
      <c r="BZ28" s="115">
        <v>9</v>
      </c>
      <c r="CA28" s="113"/>
      <c r="CB28" s="109">
        <f>AVERAGE(CB12,CD12)</f>
        <v>0.95550000000000002</v>
      </c>
      <c r="CC28" s="90"/>
      <c r="CD28" s="90"/>
      <c r="CE28" s="111"/>
      <c r="CF28" s="115">
        <v>9</v>
      </c>
      <c r="CG28" s="113"/>
      <c r="CH28" s="137">
        <f>AVERAGE(CH12,CJ12)</f>
        <v>0.3075</v>
      </c>
      <c r="CL28" s="115">
        <v>9</v>
      </c>
      <c r="CM28" s="113"/>
      <c r="CN28" s="109">
        <f>AVERAGE(CN12,CP12)</f>
        <v>0.9355</v>
      </c>
      <c r="CO28" s="90"/>
      <c r="CP28" s="90"/>
      <c r="CQ28" s="111"/>
      <c r="CR28" s="115">
        <v>9</v>
      </c>
      <c r="CS28" s="113"/>
      <c r="CT28" s="137">
        <f>AVERAGE(CT12,CV12)</f>
        <v>0.28299999999999997</v>
      </c>
    </row>
    <row r="29" spans="1:100">
      <c r="A29" s="24"/>
      <c r="B29" s="43">
        <v>57</v>
      </c>
      <c r="C29" s="107">
        <v>10</v>
      </c>
      <c r="D29" s="139"/>
      <c r="E29" s="109">
        <f>AVERAGE(E13,G13)</f>
        <v>0.97699999999999998</v>
      </c>
      <c r="F29" s="90"/>
      <c r="G29" s="90"/>
      <c r="H29" s="111"/>
      <c r="I29" s="115">
        <v>10</v>
      </c>
      <c r="J29" s="113"/>
      <c r="K29" s="137">
        <f>AVERAGE(K13,M13)</f>
        <v>1.0924999999999998</v>
      </c>
      <c r="O29" s="115">
        <v>10</v>
      </c>
      <c r="P29" s="139"/>
      <c r="Q29" s="109">
        <f>AVERAGE(Q13,S13)</f>
        <v>0.94899999999999995</v>
      </c>
      <c r="R29" s="90"/>
      <c r="S29" s="90"/>
      <c r="T29" s="111"/>
      <c r="U29" s="115">
        <v>10</v>
      </c>
      <c r="V29" s="113"/>
      <c r="W29" s="137">
        <f>AVERAGE(W13,Y13)</f>
        <v>0.17799999999999999</v>
      </c>
      <c r="AA29" s="115">
        <v>10</v>
      </c>
      <c r="AB29" s="139"/>
      <c r="AC29" s="109">
        <f>AVERAGE(AC13,AE13)</f>
        <v>0.59</v>
      </c>
      <c r="AD29" s="90"/>
      <c r="AE29" s="90"/>
      <c r="AF29" s="111"/>
      <c r="AG29" s="115">
        <v>10</v>
      </c>
      <c r="AH29" s="113"/>
      <c r="AI29" s="137">
        <f>AVERAGE(AI13,AK13)</f>
        <v>0.23249999999999998</v>
      </c>
      <c r="AM29" s="115">
        <v>10</v>
      </c>
      <c r="AN29" s="139"/>
      <c r="AO29" s="109">
        <f t="shared" ref="AO29:AO30" si="0">AVERAGE(AO13,AQ13)</f>
        <v>0.94899999999999995</v>
      </c>
      <c r="AP29" s="90"/>
      <c r="AQ29" s="90"/>
      <c r="AR29" s="111"/>
      <c r="AS29" s="115">
        <v>10</v>
      </c>
      <c r="AT29" s="113"/>
      <c r="AU29" s="137">
        <f>AVERAGE(AU13,AW13)</f>
        <v>0.31950000000000001</v>
      </c>
      <c r="AZ29" s="115">
        <v>10</v>
      </c>
      <c r="BA29" s="139"/>
      <c r="BB29" s="109">
        <f t="shared" ref="BB29:BB30" si="1">AVERAGE(BB13,BD13)</f>
        <v>0.73099999999999998</v>
      </c>
      <c r="BC29" s="90"/>
      <c r="BD29" s="90"/>
      <c r="BE29" s="111"/>
      <c r="BF29" s="115">
        <v>10</v>
      </c>
      <c r="BG29" s="113"/>
      <c r="BH29" s="137">
        <f>AVERAGE(BH13,BJ13)</f>
        <v>0.29049999999999998</v>
      </c>
      <c r="BL29" s="112">
        <v>10</v>
      </c>
      <c r="BM29" s="138">
        <v>0.29049999999999998</v>
      </c>
      <c r="BN29" s="104">
        <v>0.28299999999999997</v>
      </c>
      <c r="BO29" s="104">
        <v>0.35599999999999998</v>
      </c>
      <c r="BP29" s="104">
        <v>0.437</v>
      </c>
      <c r="BQ29" s="104">
        <v>0.221</v>
      </c>
      <c r="BR29" s="104">
        <v>0.28299999999999997</v>
      </c>
      <c r="BS29" s="114">
        <v>0.30599999999999999</v>
      </c>
      <c r="BT29" s="127"/>
      <c r="BV29" s="127"/>
      <c r="BX29" s="127"/>
      <c r="BZ29" s="115">
        <v>10</v>
      </c>
      <c r="CA29" s="139"/>
      <c r="CB29" s="109">
        <f t="shared" ref="CB29:CB30" si="2">AVERAGE(CB13,CD13)</f>
        <v>1.026</v>
      </c>
      <c r="CC29" s="90"/>
      <c r="CD29" s="90"/>
      <c r="CE29" s="111"/>
      <c r="CF29" s="115">
        <v>10</v>
      </c>
      <c r="CG29" s="113"/>
      <c r="CH29" s="137">
        <f>AVERAGE(CH13,CJ13)</f>
        <v>0.36</v>
      </c>
      <c r="CL29" s="115">
        <v>10</v>
      </c>
      <c r="CM29" s="139"/>
      <c r="CN29" s="109">
        <f t="shared" ref="CN29:CN30" si="3">AVERAGE(CN13,CP13)</f>
        <v>0.87949999999999995</v>
      </c>
      <c r="CO29" s="90"/>
      <c r="CP29" s="90"/>
      <c r="CQ29" s="111"/>
      <c r="CR29" s="115">
        <v>10</v>
      </c>
      <c r="CS29" s="113"/>
      <c r="CT29" s="137">
        <f>AVERAGE(CT13,CV13)</f>
        <v>0.17499999999999999</v>
      </c>
    </row>
    <row r="30" spans="1:100">
      <c r="A30" s="24"/>
      <c r="B30" s="43">
        <v>50</v>
      </c>
      <c r="C30" s="107">
        <v>11</v>
      </c>
      <c r="D30" s="113"/>
      <c r="E30" s="109">
        <f>AVERAGE(E14,G14)</f>
        <v>1.0629999999999999</v>
      </c>
      <c r="F30" s="90"/>
      <c r="G30" s="90"/>
      <c r="H30" s="111"/>
      <c r="I30" s="115">
        <v>11</v>
      </c>
      <c r="J30" s="113"/>
      <c r="K30" s="137">
        <f>AVERAGE(K14,M14)</f>
        <v>0.84</v>
      </c>
      <c r="O30" s="115">
        <v>11</v>
      </c>
      <c r="P30" s="113"/>
      <c r="Q30" s="109">
        <f>AVERAGE(Q14,S14)</f>
        <v>0.94899999999999995</v>
      </c>
      <c r="R30" s="90"/>
      <c r="S30" s="90"/>
      <c r="T30" s="111"/>
      <c r="U30" s="115">
        <v>11</v>
      </c>
      <c r="V30" s="113"/>
      <c r="W30" s="137">
        <f>AVERAGE(W14,Y14)</f>
        <v>9.9000000000000005E-2</v>
      </c>
      <c r="AA30" s="115">
        <v>11</v>
      </c>
      <c r="AB30" s="113"/>
      <c r="AC30" s="109">
        <f>AVERAGE(AC14,AE14)</f>
        <v>0.66199999999999992</v>
      </c>
      <c r="AD30" s="90"/>
      <c r="AE30" s="90"/>
      <c r="AF30" s="111"/>
      <c r="AG30" s="115">
        <v>11</v>
      </c>
      <c r="AH30" s="113"/>
      <c r="AI30" s="137">
        <f>AVERAGE(AI14,AK14)</f>
        <v>8.4000000000000005E-2</v>
      </c>
      <c r="AM30" s="115">
        <v>11</v>
      </c>
      <c r="AN30" s="113"/>
      <c r="AO30" s="109">
        <f t="shared" si="0"/>
        <v>0.51800000000000002</v>
      </c>
      <c r="AP30" s="90"/>
      <c r="AQ30" s="90"/>
      <c r="AR30" s="111"/>
      <c r="AS30" s="115">
        <v>11</v>
      </c>
      <c r="AT30" s="113"/>
      <c r="AU30" s="137">
        <f>AVERAGE(AU14,AW14)</f>
        <v>0.23249999999999998</v>
      </c>
      <c r="AZ30" s="115">
        <v>11</v>
      </c>
      <c r="BA30" s="113"/>
      <c r="BB30" s="109">
        <f t="shared" si="1"/>
        <v>0.95550000000000002</v>
      </c>
      <c r="BC30" s="90"/>
      <c r="BD30" s="90"/>
      <c r="BE30" s="111"/>
      <c r="BF30" s="115">
        <v>11</v>
      </c>
      <c r="BG30" s="113"/>
      <c r="BH30" s="137">
        <f>AVERAGE(BH14,BJ14)</f>
        <v>0.28299999999999997</v>
      </c>
      <c r="BL30" s="112">
        <v>11</v>
      </c>
      <c r="BM30" s="138">
        <v>0.28299999999999997</v>
      </c>
      <c r="BN30" s="104">
        <v>0.125</v>
      </c>
      <c r="BO30" s="104">
        <v>0.221</v>
      </c>
      <c r="BP30" s="104">
        <v>0.30599999999999999</v>
      </c>
      <c r="BQ30" s="104">
        <v>0.251</v>
      </c>
      <c r="BR30" s="104">
        <v>0.125</v>
      </c>
      <c r="BS30" s="114">
        <v>0.40600000000000003</v>
      </c>
      <c r="BT30" s="127"/>
      <c r="BV30" s="127"/>
      <c r="BX30" s="127"/>
      <c r="BZ30" s="115">
        <v>11</v>
      </c>
      <c r="CA30" s="113"/>
      <c r="CB30" s="109">
        <f t="shared" si="2"/>
        <v>0.56800000000000006</v>
      </c>
      <c r="CC30" s="90"/>
      <c r="CD30" s="90"/>
      <c r="CE30" s="111"/>
      <c r="CF30" s="115">
        <v>11</v>
      </c>
      <c r="CG30" s="113"/>
      <c r="CH30" s="137">
        <f>AVERAGE(CH14,CJ14)</f>
        <v>0.35599999999999998</v>
      </c>
      <c r="CL30" s="115">
        <v>11</v>
      </c>
      <c r="CM30" s="113"/>
      <c r="CN30" s="109">
        <f t="shared" si="3"/>
        <v>1.0325</v>
      </c>
      <c r="CO30" s="90"/>
      <c r="CP30" s="90"/>
      <c r="CQ30" s="111"/>
      <c r="CR30" s="115">
        <v>11</v>
      </c>
      <c r="CS30" s="113"/>
      <c r="CT30" s="137">
        <f>AVERAGE(CT14,CV14)</f>
        <v>0.48499999999999999</v>
      </c>
    </row>
    <row r="31" spans="1:100">
      <c r="A31" s="24"/>
      <c r="B31" s="43">
        <v>52</v>
      </c>
      <c r="C31" s="107">
        <v>13</v>
      </c>
      <c r="D31" s="113"/>
      <c r="E31" s="109">
        <f>AVERAGE(E16,G16)</f>
        <v>0.95550000000000002</v>
      </c>
      <c r="F31" s="90"/>
      <c r="G31" s="90"/>
      <c r="H31" s="111"/>
      <c r="I31" s="115">
        <v>13</v>
      </c>
      <c r="J31" s="113"/>
      <c r="K31" s="137">
        <f>AVERAGE(K16,M16)</f>
        <v>0.61499999999999999</v>
      </c>
      <c r="O31" s="115">
        <v>13</v>
      </c>
      <c r="P31" s="113"/>
      <c r="Q31" s="109">
        <f>AVERAGE(Q16,S16)</f>
        <v>0.61599999999999999</v>
      </c>
      <c r="R31" s="90"/>
      <c r="S31" s="90"/>
      <c r="T31" s="111"/>
      <c r="U31" s="115">
        <v>13</v>
      </c>
      <c r="V31" s="113"/>
      <c r="W31" s="137">
        <f>AVERAGE(W16,Y16)</f>
        <v>0.22500000000000001</v>
      </c>
      <c r="AA31" s="115">
        <v>13</v>
      </c>
      <c r="AB31" s="113"/>
      <c r="AC31" s="109">
        <f>AVERAGE(AC16,AE16)</f>
        <v>0.77099999999999991</v>
      </c>
      <c r="AD31" s="90"/>
      <c r="AE31" s="90"/>
      <c r="AF31" s="111"/>
      <c r="AG31" s="115">
        <v>13</v>
      </c>
      <c r="AH31" s="113"/>
      <c r="AI31" s="137">
        <f>AVERAGE(AI16,AK16)</f>
        <v>0.31950000000000001</v>
      </c>
      <c r="AM31" s="115">
        <v>13</v>
      </c>
      <c r="AN31" s="113"/>
      <c r="AO31" s="109">
        <f>AVERAGE(AO16,AQ16)</f>
        <v>0.59299999999999997</v>
      </c>
      <c r="AP31" s="90"/>
      <c r="AQ31" s="90"/>
      <c r="AR31" s="111"/>
      <c r="AS31" s="115">
        <v>13</v>
      </c>
      <c r="AT31" s="113"/>
      <c r="AU31" s="137">
        <f>AVERAGE(AU16,AW16)</f>
        <v>0.27849999999999997</v>
      </c>
      <c r="AZ31" s="115">
        <v>13</v>
      </c>
      <c r="BA31" s="113"/>
      <c r="BB31" s="109">
        <f>AVERAGE(BB16,BD16)</f>
        <v>0.94899999999999995</v>
      </c>
      <c r="BC31" s="90"/>
      <c r="BD31" s="90"/>
      <c r="BE31" s="111"/>
      <c r="BF31" s="115">
        <v>13</v>
      </c>
      <c r="BG31" s="113"/>
      <c r="BH31" s="137">
        <f>AVERAGE(BH16,BJ16)</f>
        <v>0.31950000000000001</v>
      </c>
      <c r="BL31" s="112">
        <v>13</v>
      </c>
      <c r="BM31" s="138">
        <v>0.31950000000000001</v>
      </c>
      <c r="BN31" s="104">
        <v>0.35599999999999998</v>
      </c>
      <c r="BO31" s="104">
        <v>0.125</v>
      </c>
      <c r="BP31" s="104">
        <v>0.28299999999999997</v>
      </c>
      <c r="BQ31" s="104">
        <v>0.22500000000000001</v>
      </c>
      <c r="BR31" s="104">
        <v>0.125</v>
      </c>
      <c r="BS31" s="114">
        <v>6.8000000000000005E-2</v>
      </c>
      <c r="BT31" s="127"/>
      <c r="BV31" s="127"/>
      <c r="BX31" s="127"/>
      <c r="BZ31" s="115">
        <v>13</v>
      </c>
      <c r="CA31" s="113"/>
      <c r="CB31" s="109">
        <f>AVERAGE(CB16,CD16)</f>
        <v>0.6845</v>
      </c>
      <c r="CC31" s="90"/>
      <c r="CD31" s="90"/>
      <c r="CE31" s="111"/>
      <c r="CF31" s="115">
        <v>13</v>
      </c>
      <c r="CG31" s="113"/>
      <c r="CH31" s="137">
        <f>AVERAGE(CH16,CJ16)</f>
        <v>0.26550000000000001</v>
      </c>
      <c r="CL31" s="115">
        <v>13</v>
      </c>
      <c r="CM31" s="113"/>
      <c r="CN31" s="109">
        <f>AVERAGE(CN16,CP16)</f>
        <v>0.90199999999999991</v>
      </c>
      <c r="CO31" s="90"/>
      <c r="CP31" s="90"/>
      <c r="CQ31" s="111"/>
      <c r="CR31" s="115">
        <v>13</v>
      </c>
      <c r="CS31" s="113"/>
      <c r="CT31" s="137">
        <f>AVERAGE(CT16,CV16)</f>
        <v>0.3155</v>
      </c>
    </row>
    <row r="32" spans="1:100" ht="13.5" thickBot="1">
      <c r="A32" s="24"/>
      <c r="B32" s="43">
        <v>43</v>
      </c>
      <c r="C32" s="107">
        <v>15</v>
      </c>
      <c r="D32" s="113"/>
      <c r="E32" s="109">
        <f>AVERAGE(E18,G18)</f>
        <v>0.94899999999999995</v>
      </c>
      <c r="F32" s="90"/>
      <c r="G32" s="90"/>
      <c r="H32" s="111"/>
      <c r="I32" s="125">
        <v>15</v>
      </c>
      <c r="J32" s="123"/>
      <c r="K32" s="140">
        <f>AVERAGE(K18,M18)</f>
        <v>0.71049999999999991</v>
      </c>
      <c r="O32" s="125">
        <v>15</v>
      </c>
      <c r="P32" s="123"/>
      <c r="Q32" s="120">
        <f>AVERAGE(Q18,S18)</f>
        <v>0.83099999999999996</v>
      </c>
      <c r="R32" s="90"/>
      <c r="S32" s="90"/>
      <c r="T32" s="111"/>
      <c r="U32" s="125">
        <v>15</v>
      </c>
      <c r="V32" s="123"/>
      <c r="W32" s="140">
        <f>AVERAGE(W18,Y18)</f>
        <v>0.40600000000000003</v>
      </c>
      <c r="AA32" s="125">
        <v>15</v>
      </c>
      <c r="AB32" s="123"/>
      <c r="AC32" s="120">
        <f>AVERAGE(AC18,AE18)</f>
        <v>0.94249999999999989</v>
      </c>
      <c r="AD32" s="90"/>
      <c r="AE32" s="90"/>
      <c r="AF32" s="111"/>
      <c r="AG32" s="125">
        <v>15</v>
      </c>
      <c r="AH32" s="123"/>
      <c r="AI32" s="140">
        <f>AVERAGE(AI18,AK18)</f>
        <v>0.19950000000000001</v>
      </c>
      <c r="AM32" s="125">
        <v>15</v>
      </c>
      <c r="AN32" s="123"/>
      <c r="AO32" s="120">
        <f>AVERAGE(AO18,AQ18)</f>
        <v>0.59</v>
      </c>
      <c r="AP32" s="90"/>
      <c r="AQ32" s="90"/>
      <c r="AR32" s="111"/>
      <c r="AS32" s="125">
        <v>15</v>
      </c>
      <c r="AT32" s="123"/>
      <c r="AU32" s="140">
        <f>AVERAGE(AU18,AW18)</f>
        <v>0.31950000000000001</v>
      </c>
      <c r="AZ32" s="125">
        <v>15</v>
      </c>
      <c r="BA32" s="123"/>
      <c r="BB32" s="120">
        <f>AVERAGE(BB18,BD18)</f>
        <v>0.85949999999999993</v>
      </c>
      <c r="BC32" s="90"/>
      <c r="BD32" s="90"/>
      <c r="BE32" s="111"/>
      <c r="BF32" s="125">
        <v>15</v>
      </c>
      <c r="BG32" s="123"/>
      <c r="BH32" s="140">
        <f>AVERAGE(BH18,BJ18)</f>
        <v>0.27449999999999997</v>
      </c>
      <c r="BL32" s="122">
        <v>15</v>
      </c>
      <c r="BM32" s="141">
        <v>0.27449999999999997</v>
      </c>
      <c r="BN32" s="142">
        <v>8.5999999999999993E-2</v>
      </c>
      <c r="BO32" s="142">
        <v>0.28299999999999997</v>
      </c>
      <c r="BP32" s="142">
        <v>0.22500000000000001</v>
      </c>
      <c r="BQ32" s="142">
        <v>0.157</v>
      </c>
      <c r="BR32" s="142">
        <v>0.35599999999999998</v>
      </c>
      <c r="BS32" s="124">
        <v>0.28299999999999997</v>
      </c>
      <c r="BT32" s="127"/>
      <c r="BV32" s="127"/>
      <c r="BX32" s="127"/>
      <c r="BZ32" s="125">
        <v>15</v>
      </c>
      <c r="CA32" s="123"/>
      <c r="CB32" s="120">
        <f>AVERAGE(CB18,CD18)</f>
        <v>0.98599999999999999</v>
      </c>
      <c r="CC32" s="90"/>
      <c r="CD32" s="90"/>
      <c r="CE32" s="111"/>
      <c r="CF32" s="125">
        <v>15</v>
      </c>
      <c r="CG32" s="123"/>
      <c r="CH32" s="140">
        <f>AVERAGE(CH18,CJ18)</f>
        <v>0.17499999999999999</v>
      </c>
      <c r="CL32" s="125">
        <v>15</v>
      </c>
      <c r="CM32" s="123"/>
      <c r="CN32" s="120">
        <f>AVERAGE(CN18,CP18)</f>
        <v>0.89999999999999991</v>
      </c>
      <c r="CO32" s="90"/>
      <c r="CP32" s="90"/>
      <c r="CQ32" s="111"/>
      <c r="CR32" s="125">
        <v>15</v>
      </c>
      <c r="CS32" s="123"/>
      <c r="CT32" s="140">
        <f>AVERAGE(CT18,CV18)</f>
        <v>0.35499999999999998</v>
      </c>
    </row>
    <row r="33" spans="2:98" ht="13.5" thickBot="1">
      <c r="E33" s="88">
        <f>AVERAGE(E25:E32)</f>
        <v>0.93306249999999991</v>
      </c>
      <c r="F33" s="143"/>
      <c r="G33" s="143"/>
      <c r="K33" s="89">
        <f>AVERAGE(K25:K32)</f>
        <v>0.7882499999999999</v>
      </c>
      <c r="Q33" s="88">
        <f>AVERAGE(Q25:Q32)</f>
        <v>0.81462499999999993</v>
      </c>
      <c r="R33" s="143"/>
      <c r="S33" s="143"/>
      <c r="W33" s="89">
        <f>AVERAGE(W25:W32)</f>
        <v>0.19987500000000002</v>
      </c>
      <c r="AC33" s="88">
        <f>AVERAGE(AC25:AC32)</f>
        <v>0.76531249999999984</v>
      </c>
      <c r="AD33" s="143"/>
      <c r="AE33" s="143"/>
      <c r="AI33" s="89">
        <f>AVERAGE(AI25:AI32)</f>
        <v>0.18468749999999998</v>
      </c>
      <c r="AO33" s="88">
        <f>AVERAGE(AO25:AO32)</f>
        <v>0.66449999999999998</v>
      </c>
      <c r="AP33" s="143"/>
      <c r="AQ33" s="143"/>
      <c r="AU33" s="89">
        <f>AVERAGE(AU25:AU32)</f>
        <v>0.29624999999999996</v>
      </c>
      <c r="AY33" s="86"/>
      <c r="BB33" s="88">
        <f>AVERAGE(BB25:BB32)</f>
        <v>0.79549999999999987</v>
      </c>
      <c r="BC33" s="143"/>
      <c r="BD33" s="143"/>
      <c r="BH33" s="89">
        <f>AVERAGE(BH25:BH32)</f>
        <v>0.27212499999999995</v>
      </c>
      <c r="BL33" s="144"/>
      <c r="BM33" s="145">
        <f>AVERAGE(BM25:BM32)</f>
        <v>0.27212499999999995</v>
      </c>
      <c r="BN33" s="145">
        <f t="shared" ref="BN33:BS33" si="4">AVERAGE(BN25:BN32)</f>
        <v>0.25287499999999996</v>
      </c>
      <c r="BO33" s="145">
        <f t="shared" si="4"/>
        <v>0.24374999999999999</v>
      </c>
      <c r="BP33" s="145">
        <f t="shared" si="4"/>
        <v>0.27975</v>
      </c>
      <c r="BQ33" s="145">
        <f t="shared" si="4"/>
        <v>0.23012500000000002</v>
      </c>
      <c r="BR33" s="145">
        <f t="shared" si="4"/>
        <v>0.22125</v>
      </c>
      <c r="BS33" s="146">
        <f t="shared" si="4"/>
        <v>0.26274999999999998</v>
      </c>
      <c r="BT33" s="127"/>
      <c r="BV33" s="127"/>
      <c r="BX33" s="127"/>
      <c r="CB33" s="88">
        <f>AVERAGE(CB25:CB32)</f>
        <v>0.8206874999999999</v>
      </c>
      <c r="CC33" s="143"/>
      <c r="CD33" s="143"/>
      <c r="CH33" s="89">
        <f>AVERAGE(CH25:CH32)</f>
        <v>0.33187499999999992</v>
      </c>
      <c r="CN33" s="88">
        <f>AVERAGE(CN25:CN32)</f>
        <v>0.85175000000000001</v>
      </c>
      <c r="CO33" s="143"/>
      <c r="CP33" s="143"/>
      <c r="CT33" s="89">
        <f>AVERAGE(CT25:CT32)</f>
        <v>0.29525000000000001</v>
      </c>
    </row>
    <row r="34" spans="2:98">
      <c r="B34" s="32">
        <v>60</v>
      </c>
      <c r="C34" s="147">
        <v>3</v>
      </c>
      <c r="D34" s="148"/>
      <c r="E34" s="99">
        <f>AVERAGE(E6,G6)</f>
        <v>0.76949999999999996</v>
      </c>
      <c r="F34" s="90"/>
      <c r="G34" s="90"/>
      <c r="H34" s="111"/>
      <c r="I34" s="149">
        <v>3</v>
      </c>
      <c r="J34" s="148"/>
      <c r="K34" s="150">
        <f>AVERAGE(K6,M6)</f>
        <v>0.80249999999999999</v>
      </c>
      <c r="O34" s="149">
        <v>3</v>
      </c>
      <c r="P34" s="148"/>
      <c r="Q34" s="99">
        <f>AVERAGE(Q6,S6)</f>
        <v>0.59</v>
      </c>
      <c r="R34" s="90"/>
      <c r="S34" s="90"/>
      <c r="T34" s="111"/>
      <c r="U34" s="149">
        <v>3</v>
      </c>
      <c r="V34" s="148"/>
      <c r="W34" s="150">
        <f>AVERAGE(W6,Y6)</f>
        <v>0.28299999999999997</v>
      </c>
      <c r="AA34" s="149">
        <v>3</v>
      </c>
      <c r="AB34" s="148"/>
      <c r="AC34" s="99">
        <f>AVERAGE(AC6,AE6)</f>
        <v>0.75249999999999995</v>
      </c>
      <c r="AD34" s="90"/>
      <c r="AE34" s="90"/>
      <c r="AF34" s="111"/>
      <c r="AG34" s="149">
        <v>3</v>
      </c>
      <c r="AH34" s="148"/>
      <c r="AI34" s="150">
        <f>AVERAGE(AI6,AK6)</f>
        <v>0.24399999999999999</v>
      </c>
      <c r="AM34" s="149">
        <v>3</v>
      </c>
      <c r="AN34" s="148"/>
      <c r="AO34" s="99">
        <f>AVERAGE(AO6,AQ6)</f>
        <v>0.73099999999999998</v>
      </c>
      <c r="AP34" s="90"/>
      <c r="AQ34" s="90"/>
      <c r="AR34" s="111"/>
      <c r="AS34" s="149">
        <v>3</v>
      </c>
      <c r="AT34" s="148"/>
      <c r="AU34" s="150">
        <f>AVERAGE(AU6,AW6)</f>
        <v>0.14100000000000001</v>
      </c>
      <c r="AZ34" s="149">
        <v>3</v>
      </c>
      <c r="BA34" s="148"/>
      <c r="BB34" s="99">
        <f>AVERAGE(BB6,BD6)</f>
        <v>0.65850000000000009</v>
      </c>
      <c r="BC34" s="90"/>
      <c r="BD34" s="90"/>
      <c r="BE34" s="111"/>
      <c r="BF34" s="149">
        <v>3</v>
      </c>
      <c r="BG34" s="148"/>
      <c r="BH34" s="150">
        <f>AVERAGE(BH6,BJ6)</f>
        <v>0.1055</v>
      </c>
      <c r="BL34" s="151">
        <v>3</v>
      </c>
      <c r="BM34" s="135">
        <v>0.1055</v>
      </c>
      <c r="BN34" s="136">
        <v>0.40600000000000003</v>
      </c>
      <c r="BO34" s="136">
        <v>0.28299999999999997</v>
      </c>
      <c r="BP34" s="136">
        <v>0.157</v>
      </c>
      <c r="BQ34" s="136">
        <v>0.30599999999999999</v>
      </c>
      <c r="BR34" s="136">
        <v>0.28299999999999997</v>
      </c>
      <c r="BS34" s="103">
        <v>0.40600000000000003</v>
      </c>
      <c r="BT34" s="127"/>
      <c r="BV34" s="127"/>
      <c r="BX34" s="127"/>
      <c r="BZ34" s="149">
        <v>3</v>
      </c>
      <c r="CA34" s="148"/>
      <c r="CB34" s="99">
        <f>AVERAGE(CB6,CD6)</f>
        <v>0.9355</v>
      </c>
      <c r="CC34" s="90"/>
      <c r="CD34" s="90"/>
      <c r="CE34" s="111"/>
      <c r="CF34" s="149">
        <v>3</v>
      </c>
      <c r="CG34" s="148"/>
      <c r="CH34" s="150">
        <f>AVERAGE(CH6,CJ6)</f>
        <v>0.42849999999999999</v>
      </c>
      <c r="CL34" s="149">
        <v>3</v>
      </c>
      <c r="CM34" s="148"/>
      <c r="CN34" s="99">
        <f>AVERAGE(CN6,CP6)</f>
        <v>1.0884999999999998</v>
      </c>
      <c r="CO34" s="90"/>
      <c r="CP34" s="90"/>
      <c r="CQ34" s="111"/>
      <c r="CR34" s="149">
        <v>3</v>
      </c>
      <c r="CS34" s="148"/>
      <c r="CT34" s="150">
        <f>AVERAGE(CT6,CV6)</f>
        <v>0.68199999999999994</v>
      </c>
    </row>
    <row r="35" spans="2:98">
      <c r="B35" s="43">
        <v>62</v>
      </c>
      <c r="C35" s="107">
        <v>5</v>
      </c>
      <c r="D35" s="113"/>
      <c r="E35" s="109">
        <f>AVERAGE(E8,G8)</f>
        <v>0.89449999999999996</v>
      </c>
      <c r="F35" s="90"/>
      <c r="G35" s="90"/>
      <c r="H35" s="111"/>
      <c r="I35" s="115">
        <v>5</v>
      </c>
      <c r="J35" s="113"/>
      <c r="K35" s="137">
        <f>AVERAGE(K8,M8)</f>
        <v>0.873</v>
      </c>
      <c r="O35" s="115">
        <v>5</v>
      </c>
      <c r="P35" s="113"/>
      <c r="Q35" s="109">
        <f>AVERAGE(Q8,S8)</f>
        <v>0.59</v>
      </c>
      <c r="R35" s="90"/>
      <c r="S35" s="90"/>
      <c r="T35" s="111"/>
      <c r="U35" s="115">
        <v>5</v>
      </c>
      <c r="V35" s="113"/>
      <c r="W35" s="137">
        <f>AVERAGE(W8,Y8)</f>
        <v>0.28299999999999997</v>
      </c>
      <c r="AA35" s="115">
        <v>5</v>
      </c>
      <c r="AB35" s="113"/>
      <c r="AC35" s="109">
        <f>AVERAGE(AC8,AE8)</f>
        <v>0.98849999999999993</v>
      </c>
      <c r="AD35" s="90"/>
      <c r="AE35" s="90"/>
      <c r="AF35" s="111"/>
      <c r="AG35" s="115">
        <v>5</v>
      </c>
      <c r="AH35" s="113"/>
      <c r="AI35" s="137">
        <f>AVERAGE(AI8,AK8)</f>
        <v>0.20399999999999999</v>
      </c>
      <c r="AM35" s="115">
        <v>5</v>
      </c>
      <c r="AN35" s="113"/>
      <c r="AO35" s="109">
        <f>AVERAGE(AO8,AQ8)</f>
        <v>1.103</v>
      </c>
      <c r="AP35" s="90"/>
      <c r="AQ35" s="90"/>
      <c r="AR35" s="111"/>
      <c r="AS35" s="115">
        <v>5</v>
      </c>
      <c r="AT35" s="113"/>
      <c r="AU35" s="137">
        <f>AVERAGE(AU8,AW8)</f>
        <v>0.38100000000000001</v>
      </c>
      <c r="AZ35" s="115">
        <v>5</v>
      </c>
      <c r="BA35" s="113"/>
      <c r="BB35" s="109">
        <f>AVERAGE(BB8,BD8)</f>
        <v>0.76949999999999996</v>
      </c>
      <c r="BC35" s="90"/>
      <c r="BD35" s="90"/>
      <c r="BE35" s="111"/>
      <c r="BF35" s="115">
        <v>5</v>
      </c>
      <c r="BG35" s="113"/>
      <c r="BH35" s="137">
        <f>AVERAGE(BH8,BJ8)</f>
        <v>0.40600000000000003</v>
      </c>
      <c r="BL35" s="112">
        <v>5</v>
      </c>
      <c r="BM35" s="138">
        <v>0.40600000000000003</v>
      </c>
      <c r="BN35" s="104">
        <v>0.35399999999999998</v>
      </c>
      <c r="BO35" s="104">
        <v>0.22500000000000001</v>
      </c>
      <c r="BP35" s="104">
        <v>0.40600000000000003</v>
      </c>
      <c r="BQ35" s="104">
        <v>0.30599999999999999</v>
      </c>
      <c r="BR35" s="104">
        <v>0.377</v>
      </c>
      <c r="BS35" s="114">
        <v>0.22500000000000001</v>
      </c>
      <c r="BT35" s="127"/>
      <c r="BV35" s="127"/>
      <c r="BX35" s="127"/>
      <c r="BZ35" s="115">
        <v>5</v>
      </c>
      <c r="CA35" s="113"/>
      <c r="CB35" s="109">
        <f>AVERAGE(CB8,CD8)</f>
        <v>0.80600000000000005</v>
      </c>
      <c r="CC35" s="90"/>
      <c r="CD35" s="90"/>
      <c r="CE35" s="111"/>
      <c r="CF35" s="115">
        <v>5</v>
      </c>
      <c r="CG35" s="113"/>
      <c r="CH35" s="137">
        <f>AVERAGE(CH8,CJ8)</f>
        <v>0.55400000000000005</v>
      </c>
      <c r="CL35" s="115">
        <v>5</v>
      </c>
      <c r="CM35" s="113"/>
      <c r="CN35" s="109">
        <f>AVERAGE(CN8,CP8)</f>
        <v>1.0024999999999999</v>
      </c>
      <c r="CO35" s="90"/>
      <c r="CP35" s="90"/>
      <c r="CQ35" s="111"/>
      <c r="CR35" s="115">
        <v>5</v>
      </c>
      <c r="CS35" s="113"/>
      <c r="CT35" s="137">
        <f>AVERAGE(CT8,CV8)</f>
        <v>0.81200000000000006</v>
      </c>
    </row>
    <row r="36" spans="2:98">
      <c r="B36" s="43">
        <v>53</v>
      </c>
      <c r="C36" s="107">
        <v>6</v>
      </c>
      <c r="D36" s="113"/>
      <c r="E36" s="109">
        <f>AVERAGE(E9,G9)</f>
        <v>1.0554999999999999</v>
      </c>
      <c r="F36" s="90"/>
      <c r="G36" s="90"/>
      <c r="H36" s="111"/>
      <c r="I36" s="115">
        <v>6</v>
      </c>
      <c r="J36" s="113"/>
      <c r="K36" s="137">
        <f>AVERAGE(K9,M9)</f>
        <v>1.425</v>
      </c>
      <c r="O36" s="115">
        <v>6</v>
      </c>
      <c r="P36" s="113"/>
      <c r="Q36" s="109">
        <f>AVERAGE(Q9,S9)</f>
        <v>0.54300000000000004</v>
      </c>
      <c r="R36" s="90"/>
      <c r="S36" s="90"/>
      <c r="T36" s="111"/>
      <c r="U36" s="115">
        <v>6</v>
      </c>
      <c r="V36" s="113"/>
      <c r="W36" s="137">
        <f>AVERAGE(W9,Y9)</f>
        <v>0.182</v>
      </c>
      <c r="AA36" s="115">
        <v>6</v>
      </c>
      <c r="AB36" s="113"/>
      <c r="AC36" s="109">
        <f>AVERAGE(AC9,AE9)</f>
        <v>0.50149999999999995</v>
      </c>
      <c r="AD36" s="90"/>
      <c r="AE36" s="90"/>
      <c r="AF36" s="111"/>
      <c r="AG36" s="115">
        <v>6</v>
      </c>
      <c r="AH36" s="113"/>
      <c r="AI36" s="137">
        <f>AVERAGE(AI9,AK9)</f>
        <v>0.191</v>
      </c>
      <c r="AM36" s="115">
        <v>6</v>
      </c>
      <c r="AN36" s="113"/>
      <c r="AO36" s="109">
        <f t="shared" ref="AO36:AO37" si="5">AVERAGE(AO9,AQ9)</f>
        <v>0.77400000000000002</v>
      </c>
      <c r="AP36" s="90"/>
      <c r="AQ36" s="90"/>
      <c r="AR36" s="111"/>
      <c r="AS36" s="115">
        <v>6</v>
      </c>
      <c r="AT36" s="113"/>
      <c r="AU36" s="137">
        <f>AVERAGE(AU9,AW9)</f>
        <v>0.21999999999999997</v>
      </c>
      <c r="AZ36" s="115">
        <v>6</v>
      </c>
      <c r="BA36" s="113"/>
      <c r="BB36" s="109">
        <f t="shared" ref="BB36:BB37" si="6">AVERAGE(BB9,BD9)</f>
        <v>0.873</v>
      </c>
      <c r="BC36" s="90"/>
      <c r="BD36" s="90"/>
      <c r="BE36" s="111"/>
      <c r="BF36" s="115">
        <v>6</v>
      </c>
      <c r="BG36" s="113"/>
      <c r="BH36" s="137">
        <f>AVERAGE(BH9,BJ9)</f>
        <v>0.1515</v>
      </c>
      <c r="BL36" s="112">
        <v>6</v>
      </c>
      <c r="BM36" s="138">
        <v>0.1515</v>
      </c>
      <c r="BN36" s="104">
        <v>0.22500000000000001</v>
      </c>
      <c r="BO36" s="104">
        <v>0.28299999999999997</v>
      </c>
      <c r="BP36" s="104">
        <v>0.22500000000000001</v>
      </c>
      <c r="BQ36" s="104">
        <v>0.125</v>
      </c>
      <c r="BR36" s="104">
        <v>0.125</v>
      </c>
      <c r="BS36" s="114">
        <v>0.107</v>
      </c>
      <c r="BT36" s="127"/>
      <c r="BV36" s="127"/>
      <c r="BX36" s="127"/>
      <c r="BZ36" s="115">
        <v>6</v>
      </c>
      <c r="CA36" s="113"/>
      <c r="CB36" s="109">
        <f t="shared" ref="CB36:CB37" si="7">AVERAGE(CB9,CD9)</f>
        <v>0.45950000000000002</v>
      </c>
      <c r="CC36" s="90"/>
      <c r="CD36" s="90"/>
      <c r="CE36" s="111"/>
      <c r="CF36" s="115">
        <v>6</v>
      </c>
      <c r="CG36" s="113"/>
      <c r="CH36" s="137">
        <f>AVERAGE(CH9,CJ9)</f>
        <v>0.34450000000000003</v>
      </c>
      <c r="CL36" s="115">
        <v>6</v>
      </c>
      <c r="CM36" s="113"/>
      <c r="CN36" s="109">
        <f t="shared" ref="CN36:CN37" si="8">AVERAGE(CN9,CP9)</f>
        <v>0.9385</v>
      </c>
      <c r="CO36" s="90"/>
      <c r="CP36" s="90"/>
      <c r="CQ36" s="111"/>
      <c r="CR36" s="115">
        <v>6</v>
      </c>
      <c r="CS36" s="113"/>
      <c r="CT36" s="137">
        <f>AVERAGE(CT9,CV9)</f>
        <v>0.51349999999999996</v>
      </c>
    </row>
    <row r="37" spans="2:98">
      <c r="B37" s="43">
        <v>54</v>
      </c>
      <c r="C37" s="107">
        <v>7</v>
      </c>
      <c r="D37" s="113"/>
      <c r="E37" s="109">
        <f>AVERAGE(E10,G10)</f>
        <v>0.6835</v>
      </c>
      <c r="F37" s="90"/>
      <c r="G37" s="90"/>
      <c r="H37" s="111"/>
      <c r="I37" s="115">
        <v>7</v>
      </c>
      <c r="J37" s="113"/>
      <c r="K37" s="137">
        <f>AVERAGE(K10,M10)</f>
        <v>0.66199999999999992</v>
      </c>
      <c r="O37" s="115">
        <v>7</v>
      </c>
      <c r="P37" s="113"/>
      <c r="Q37" s="109">
        <f>AVERAGE(Q10,S10)</f>
        <v>1.103</v>
      </c>
      <c r="R37" s="90"/>
      <c r="S37" s="90"/>
      <c r="T37" s="111"/>
      <c r="U37" s="115">
        <v>7</v>
      </c>
      <c r="V37" s="113"/>
      <c r="W37" s="137">
        <f>AVERAGE(W10,Y10)</f>
        <v>0.125</v>
      </c>
      <c r="AA37" s="115">
        <v>7</v>
      </c>
      <c r="AB37" s="113"/>
      <c r="AC37" s="109">
        <f>AVERAGE(AC10,AE10)</f>
        <v>0.51349999999999996</v>
      </c>
      <c r="AD37" s="90"/>
      <c r="AE37" s="90"/>
      <c r="AF37" s="111"/>
      <c r="AG37" s="115">
        <v>7</v>
      </c>
      <c r="AH37" s="113"/>
      <c r="AI37" s="137">
        <f>AVERAGE(AI10,AK10)</f>
        <v>8.7999999999999995E-2</v>
      </c>
      <c r="AM37" s="115">
        <v>7</v>
      </c>
      <c r="AN37" s="113"/>
      <c r="AO37" s="109">
        <f t="shared" si="5"/>
        <v>0.94899999999999995</v>
      </c>
      <c r="AP37" s="90"/>
      <c r="AQ37" s="90"/>
      <c r="AR37" s="111"/>
      <c r="AS37" s="115">
        <v>7</v>
      </c>
      <c r="AT37" s="113"/>
      <c r="AU37" s="137">
        <f>AVERAGE(AU10,AW10)</f>
        <v>0.32999999999999996</v>
      </c>
      <c r="AZ37" s="115">
        <v>7</v>
      </c>
      <c r="BA37" s="113"/>
      <c r="BB37" s="109">
        <f t="shared" si="6"/>
        <v>0.75749999999999995</v>
      </c>
      <c r="BC37" s="90"/>
      <c r="BD37" s="90"/>
      <c r="BE37" s="111"/>
      <c r="BF37" s="115">
        <v>7</v>
      </c>
      <c r="BG37" s="113"/>
      <c r="BH37" s="137">
        <f>AVERAGE(BH10,BJ10)</f>
        <v>0.27849999999999997</v>
      </c>
      <c r="BL37" s="112">
        <v>7</v>
      </c>
      <c r="BM37" s="138">
        <v>0.27849999999999997</v>
      </c>
      <c r="BN37" s="104">
        <v>0.30599999999999999</v>
      </c>
      <c r="BO37" s="104">
        <v>0.40600000000000003</v>
      </c>
      <c r="BP37" s="104">
        <v>0.17799999999999999</v>
      </c>
      <c r="BQ37" s="104">
        <v>0.107</v>
      </c>
      <c r="BR37" s="104">
        <v>0.221</v>
      </c>
      <c r="BS37" s="114">
        <v>0.41199999999999998</v>
      </c>
      <c r="BT37" s="127"/>
      <c r="BV37" s="127"/>
      <c r="BX37" s="127"/>
      <c r="BZ37" s="115">
        <v>7</v>
      </c>
      <c r="CA37" s="113"/>
      <c r="CB37" s="109">
        <f t="shared" si="7"/>
        <v>0.75749999999999995</v>
      </c>
      <c r="CC37" s="90"/>
      <c r="CD37" s="90"/>
      <c r="CE37" s="111"/>
      <c r="CF37" s="115">
        <v>7</v>
      </c>
      <c r="CG37" s="113"/>
      <c r="CH37" s="137">
        <f>AVERAGE(CH10,CJ10)</f>
        <v>0.28100000000000003</v>
      </c>
      <c r="CL37" s="115">
        <v>7</v>
      </c>
      <c r="CM37" s="113"/>
      <c r="CN37" s="109">
        <f t="shared" si="8"/>
        <v>0.99649999999999994</v>
      </c>
      <c r="CO37" s="90"/>
      <c r="CP37" s="90"/>
      <c r="CQ37" s="111"/>
      <c r="CR37" s="115">
        <v>7</v>
      </c>
      <c r="CS37" s="113"/>
      <c r="CT37" s="137">
        <f>AVERAGE(CT10,CV10)</f>
        <v>0.62549999999999994</v>
      </c>
    </row>
    <row r="38" spans="2:98">
      <c r="B38" s="43">
        <v>55</v>
      </c>
      <c r="C38" s="107">
        <v>8</v>
      </c>
      <c r="D38" s="113"/>
      <c r="E38" s="109">
        <f>AVERAGE(E11,G11)</f>
        <v>0.84650000000000003</v>
      </c>
      <c r="F38" s="90"/>
      <c r="G38" s="90"/>
      <c r="H38" s="111"/>
      <c r="I38" s="115">
        <v>8</v>
      </c>
      <c r="J38" s="113"/>
      <c r="K38" s="137">
        <f>AVERAGE(K11,M11)</f>
        <v>0.87949999999999995</v>
      </c>
      <c r="O38" s="115">
        <v>8</v>
      </c>
      <c r="P38" s="113"/>
      <c r="Q38" s="109">
        <f>AVERAGE(Q11,S11)</f>
        <v>1.103</v>
      </c>
      <c r="R38" s="90"/>
      <c r="S38" s="90"/>
      <c r="T38" s="111"/>
      <c r="U38" s="115">
        <v>8</v>
      </c>
      <c r="V38" s="113"/>
      <c r="W38" s="137">
        <f>AVERAGE(W11,Y11)</f>
        <v>0.157</v>
      </c>
      <c r="AA38" s="115">
        <v>8</v>
      </c>
      <c r="AB38" s="113"/>
      <c r="AC38" s="109">
        <f>AVERAGE(AC11,AE11)</f>
        <v>0.99649999999999994</v>
      </c>
      <c r="AD38" s="90"/>
      <c r="AE38" s="90"/>
      <c r="AF38" s="111"/>
      <c r="AG38" s="115">
        <v>8</v>
      </c>
      <c r="AH38" s="113"/>
      <c r="AI38" s="137">
        <f>AVERAGE(AI11,AK11)</f>
        <v>0.25650000000000001</v>
      </c>
      <c r="AM38" s="115">
        <v>8</v>
      </c>
      <c r="AN38" s="113"/>
      <c r="AO38" s="109">
        <f>AVERAGE(AO11,AQ11)</f>
        <v>1.103</v>
      </c>
      <c r="AP38" s="90"/>
      <c r="AQ38" s="90"/>
      <c r="AR38" s="111"/>
      <c r="AS38" s="115">
        <v>8</v>
      </c>
      <c r="AT38" s="113"/>
      <c r="AU38" s="137">
        <f>AVERAGE(AU11,AW11)</f>
        <v>0.254</v>
      </c>
      <c r="AZ38" s="115">
        <v>8</v>
      </c>
      <c r="BA38" s="113"/>
      <c r="BB38" s="109">
        <f>AVERAGE(BB11,BD11)</f>
        <v>0.83699999999999997</v>
      </c>
      <c r="BC38" s="90"/>
      <c r="BD38" s="90"/>
      <c r="BE38" s="111"/>
      <c r="BF38" s="115">
        <v>8</v>
      </c>
      <c r="BG38" s="113"/>
      <c r="BH38" s="137">
        <f>AVERAGE(BH11,BJ11)</f>
        <v>0.29449999999999998</v>
      </c>
      <c r="BL38" s="112">
        <v>8</v>
      </c>
      <c r="BM38" s="138">
        <v>0.29449999999999998</v>
      </c>
      <c r="BN38" s="104">
        <v>0.42</v>
      </c>
      <c r="BO38" s="104">
        <v>0.28299999999999997</v>
      </c>
      <c r="BP38" s="104">
        <v>0.157</v>
      </c>
      <c r="BQ38" s="104">
        <v>6.9000000000000006E-2</v>
      </c>
      <c r="BR38" s="104">
        <v>0.28299999999999997</v>
      </c>
      <c r="BS38" s="114">
        <v>0.35599999999999998</v>
      </c>
      <c r="BT38" s="127"/>
      <c r="BV38" s="127"/>
      <c r="BX38" s="127"/>
      <c r="BZ38" s="115">
        <v>8</v>
      </c>
      <c r="CA38" s="113"/>
      <c r="CB38" s="109">
        <f>AVERAGE(CB11,CD11)</f>
        <v>1.026</v>
      </c>
      <c r="CC38" s="90"/>
      <c r="CD38" s="90"/>
      <c r="CE38" s="111"/>
      <c r="CF38" s="115">
        <v>8</v>
      </c>
      <c r="CG38" s="113"/>
      <c r="CH38" s="137">
        <f>AVERAGE(CH11,CJ11)</f>
        <v>0.52649999999999997</v>
      </c>
      <c r="CL38" s="115">
        <v>8</v>
      </c>
      <c r="CM38" s="113"/>
      <c r="CN38" s="109">
        <f>AVERAGE(CN11,CP11)</f>
        <v>0.73899999999999999</v>
      </c>
      <c r="CO38" s="90"/>
      <c r="CP38" s="90"/>
      <c r="CQ38" s="111"/>
      <c r="CR38" s="115">
        <v>8</v>
      </c>
      <c r="CS38" s="113"/>
      <c r="CT38" s="137">
        <f>AVERAGE(CT11,CV11)</f>
        <v>0.6835</v>
      </c>
    </row>
    <row r="39" spans="2:98">
      <c r="B39" s="43">
        <v>51</v>
      </c>
      <c r="C39" s="107">
        <v>12</v>
      </c>
      <c r="D39" s="113"/>
      <c r="E39" s="109">
        <f>AVERAGE(E15,G15)</f>
        <v>0.73099999999999998</v>
      </c>
      <c r="F39" s="90"/>
      <c r="G39" s="90"/>
      <c r="H39" s="111"/>
      <c r="I39" s="115">
        <v>12</v>
      </c>
      <c r="J39" s="113"/>
      <c r="K39" s="137">
        <f>AVERAGE(K15,M15)</f>
        <v>0.5794999999999999</v>
      </c>
      <c r="O39" s="115">
        <v>12</v>
      </c>
      <c r="P39" s="113"/>
      <c r="Q39" s="109">
        <f>AVERAGE(Q15,S15)</f>
        <v>0.73099999999999998</v>
      </c>
      <c r="R39" s="90"/>
      <c r="S39" s="90"/>
      <c r="T39" s="111"/>
      <c r="U39" s="115">
        <v>12</v>
      </c>
      <c r="V39" s="113"/>
      <c r="W39" s="137">
        <f>AVERAGE(W15,Y15)</f>
        <v>0.157</v>
      </c>
      <c r="AA39" s="115">
        <v>12</v>
      </c>
      <c r="AB39" s="113"/>
      <c r="AC39" s="109">
        <f>AVERAGE(AC15,AE15)</f>
        <v>0.6855</v>
      </c>
      <c r="AD39" s="90"/>
      <c r="AE39" s="90"/>
      <c r="AF39" s="111"/>
      <c r="AG39" s="115">
        <v>12</v>
      </c>
      <c r="AH39" s="113"/>
      <c r="AI39" s="137">
        <f>AVERAGE(AI15,AK15)</f>
        <v>0.1835</v>
      </c>
      <c r="AM39" s="115">
        <v>12</v>
      </c>
      <c r="AN39" s="113"/>
      <c r="AO39" s="109">
        <f>AVERAGE(AO15,AQ15)</f>
        <v>0.51800000000000002</v>
      </c>
      <c r="AP39" s="90"/>
      <c r="AQ39" s="90"/>
      <c r="AR39" s="111"/>
      <c r="AS39" s="115">
        <v>12</v>
      </c>
      <c r="AT39" s="113"/>
      <c r="AU39" s="137">
        <f>AVERAGE(AU15,AW15)</f>
        <v>0.33099999999999996</v>
      </c>
      <c r="AZ39" s="115">
        <v>12</v>
      </c>
      <c r="BA39" s="113"/>
      <c r="BB39" s="109">
        <f>AVERAGE(BB15,BD15)</f>
        <v>0.74550000000000005</v>
      </c>
      <c r="BC39" s="90"/>
      <c r="BD39" s="90"/>
      <c r="BE39" s="111"/>
      <c r="BF39" s="115">
        <v>12</v>
      </c>
      <c r="BG39" s="113"/>
      <c r="BH39" s="137">
        <f>AVERAGE(BH15,BJ15)</f>
        <v>0.36649999999999999</v>
      </c>
      <c r="BL39" s="112">
        <v>12</v>
      </c>
      <c r="BM39" s="138">
        <v>0.36649999999999999</v>
      </c>
      <c r="BN39" s="104">
        <v>0.42</v>
      </c>
      <c r="BO39" s="104">
        <v>0.28299999999999997</v>
      </c>
      <c r="BP39" s="104">
        <v>0.28299999999999997</v>
      </c>
      <c r="BQ39" s="104">
        <v>0.35599999999999998</v>
      </c>
      <c r="BR39" s="104">
        <v>0.35599999999999998</v>
      </c>
      <c r="BS39" s="114">
        <v>0.22500000000000001</v>
      </c>
      <c r="BT39" s="127"/>
      <c r="BV39" s="127"/>
      <c r="BX39" s="127"/>
      <c r="BZ39" s="115">
        <v>12</v>
      </c>
      <c r="CA39" s="113"/>
      <c r="CB39" s="109">
        <f>AVERAGE(CB15,CD15)</f>
        <v>0.48499999999999999</v>
      </c>
      <c r="CC39" s="90"/>
      <c r="CD39" s="90"/>
      <c r="CE39" s="111"/>
      <c r="CF39" s="115">
        <v>12</v>
      </c>
      <c r="CG39" s="113"/>
      <c r="CH39" s="137">
        <f>AVERAGE(CH15,CJ15)</f>
        <v>0.32999999999999996</v>
      </c>
      <c r="CL39" s="115">
        <v>12</v>
      </c>
      <c r="CM39" s="113"/>
      <c r="CN39" s="109">
        <f>AVERAGE(CN15,CP15)</f>
        <v>0.83199999999999996</v>
      </c>
      <c r="CO39" s="90"/>
      <c r="CP39" s="90"/>
      <c r="CQ39" s="111"/>
      <c r="CR39" s="115">
        <v>12</v>
      </c>
      <c r="CS39" s="113"/>
      <c r="CT39" s="137">
        <f>AVERAGE(CT15,CV15)</f>
        <v>0.57550000000000001</v>
      </c>
    </row>
    <row r="40" spans="2:98">
      <c r="B40" s="43">
        <v>42</v>
      </c>
      <c r="C40" s="107">
        <v>14</v>
      </c>
      <c r="D40" s="113"/>
      <c r="E40" s="109">
        <f>AVERAGE(E17,G17)</f>
        <v>0.97299999999999998</v>
      </c>
      <c r="F40" s="90"/>
      <c r="G40" s="90"/>
      <c r="H40" s="111"/>
      <c r="I40" s="115">
        <v>14</v>
      </c>
      <c r="J40" s="113"/>
      <c r="K40" s="137">
        <f>AVERAGE(K17,M17)</f>
        <v>1.0554999999999999</v>
      </c>
      <c r="O40" s="115">
        <v>14</v>
      </c>
      <c r="P40" s="113"/>
      <c r="Q40" s="109">
        <f>AVERAGE(Q17,S17)</f>
        <v>1.425</v>
      </c>
      <c r="R40" s="90"/>
      <c r="S40" s="90"/>
      <c r="T40" s="111"/>
      <c r="U40" s="115">
        <v>14</v>
      </c>
      <c r="V40" s="113"/>
      <c r="W40" s="137">
        <f>AVERAGE(W17,Y17)</f>
        <v>0.28299999999999997</v>
      </c>
      <c r="AA40" s="115">
        <v>14</v>
      </c>
      <c r="AB40" s="113"/>
      <c r="AC40" s="109">
        <f>AVERAGE(AC17,AE17)</f>
        <v>0.96799999999999997</v>
      </c>
      <c r="AD40" s="90"/>
      <c r="AE40" s="90"/>
      <c r="AF40" s="111"/>
      <c r="AG40" s="115">
        <v>14</v>
      </c>
      <c r="AH40" s="113"/>
      <c r="AI40" s="137">
        <f>AVERAGE(AI17,AK17)</f>
        <v>0.191</v>
      </c>
      <c r="AM40" s="115">
        <v>14</v>
      </c>
      <c r="AN40" s="113"/>
      <c r="AO40" s="109">
        <f>AVERAGE(AO17,AQ17)</f>
        <v>1.028</v>
      </c>
      <c r="AP40" s="90"/>
      <c r="AQ40" s="90"/>
      <c r="AR40" s="111"/>
      <c r="AS40" s="115">
        <v>14</v>
      </c>
      <c r="AT40" s="113"/>
      <c r="AU40" s="137">
        <f>AVERAGE(AU17,AW17)</f>
        <v>0.29449999999999998</v>
      </c>
      <c r="AZ40" s="115">
        <v>14</v>
      </c>
      <c r="BA40" s="113"/>
      <c r="BB40" s="109">
        <f>AVERAGE(BB17,BD17)</f>
        <v>0.98599999999999999</v>
      </c>
      <c r="BC40" s="90"/>
      <c r="BD40" s="90"/>
      <c r="BE40" s="111"/>
      <c r="BF40" s="115">
        <v>14</v>
      </c>
      <c r="BG40" s="113"/>
      <c r="BH40" s="137">
        <f>AVERAGE(BH17,BJ17)</f>
        <v>0.35149999999999998</v>
      </c>
      <c r="BL40" s="112">
        <v>14</v>
      </c>
      <c r="BM40" s="138">
        <v>0.35149999999999998</v>
      </c>
      <c r="BN40" s="104">
        <v>0.221</v>
      </c>
      <c r="BO40" s="104">
        <v>0.40600000000000003</v>
      </c>
      <c r="BP40" s="104">
        <v>0.35399999999999998</v>
      </c>
      <c r="BQ40" s="104">
        <v>0.28299999999999997</v>
      </c>
      <c r="BR40" s="104">
        <v>0.22500000000000001</v>
      </c>
      <c r="BS40" s="114">
        <v>0.35599999999999998</v>
      </c>
      <c r="BT40" s="127"/>
      <c r="BV40" s="127"/>
      <c r="BX40" s="127"/>
      <c r="BZ40" s="115">
        <v>14</v>
      </c>
      <c r="CA40" s="113"/>
      <c r="CB40" s="109">
        <f>AVERAGE(CB17,CD17)</f>
        <v>0.77</v>
      </c>
      <c r="CC40" s="90"/>
      <c r="CD40" s="90"/>
      <c r="CE40" s="111"/>
      <c r="CF40" s="115">
        <v>14</v>
      </c>
      <c r="CG40" s="113"/>
      <c r="CH40" s="137">
        <f>AVERAGE(CH17,CJ17)</f>
        <v>0.29049999999999998</v>
      </c>
      <c r="CL40" s="115">
        <v>14</v>
      </c>
      <c r="CM40" s="113"/>
      <c r="CN40" s="109">
        <f>AVERAGE(CN17,CP17)</f>
        <v>0.8085</v>
      </c>
      <c r="CO40" s="90"/>
      <c r="CP40" s="90"/>
      <c r="CQ40" s="111"/>
      <c r="CR40" s="115">
        <v>14</v>
      </c>
      <c r="CS40" s="113"/>
      <c r="CT40" s="137">
        <f>AVERAGE(CT17,CV17)</f>
        <v>0.78249999999999997</v>
      </c>
    </row>
    <row r="41" spans="2:98">
      <c r="B41" s="43">
        <v>44</v>
      </c>
      <c r="C41" s="107">
        <v>16</v>
      </c>
      <c r="D41" s="113"/>
      <c r="E41" s="109">
        <f>AVERAGE(E19,G19)</f>
        <v>0.8194999999999999</v>
      </c>
      <c r="F41" s="90"/>
      <c r="G41" s="90"/>
      <c r="H41" s="111"/>
      <c r="I41" s="115">
        <v>16</v>
      </c>
      <c r="J41" s="113"/>
      <c r="K41" s="137">
        <f>AVERAGE(K19,M19)</f>
        <v>0.89999999999999991</v>
      </c>
      <c r="O41" s="115">
        <v>16</v>
      </c>
      <c r="P41" s="113"/>
      <c r="Q41" s="109">
        <f>AVERAGE(Q19,S19)</f>
        <v>1.028</v>
      </c>
      <c r="R41" s="90"/>
      <c r="S41" s="90"/>
      <c r="T41" s="111"/>
      <c r="U41" s="115">
        <v>16</v>
      </c>
      <c r="V41" s="113"/>
      <c r="W41" s="137">
        <f>AVERAGE(W19,Y19)</f>
        <v>0.125</v>
      </c>
      <c r="AA41" s="115">
        <v>16</v>
      </c>
      <c r="AB41" s="113"/>
      <c r="AC41" s="109">
        <f>AVERAGE(AC19,AE19)</f>
        <v>0.53049999999999997</v>
      </c>
      <c r="AD41" s="90"/>
      <c r="AE41" s="90"/>
      <c r="AF41" s="111"/>
      <c r="AG41" s="115">
        <v>16</v>
      </c>
      <c r="AH41" s="113"/>
      <c r="AI41" s="137">
        <f>AVERAGE(AI19,AK19)</f>
        <v>0.16350000000000001</v>
      </c>
      <c r="AM41" s="115">
        <v>16</v>
      </c>
      <c r="AN41" s="113"/>
      <c r="AO41" s="109">
        <f>AVERAGE(AO19,AQ19)</f>
        <v>0.94899999999999995</v>
      </c>
      <c r="AP41" s="90"/>
      <c r="AQ41" s="90"/>
      <c r="AR41" s="111"/>
      <c r="AS41" s="115">
        <v>16</v>
      </c>
      <c r="AT41" s="113"/>
      <c r="AU41" s="137">
        <f>AVERAGE(AU19,AW19)</f>
        <v>0.254</v>
      </c>
      <c r="AZ41" s="115">
        <v>16</v>
      </c>
      <c r="BA41" s="113"/>
      <c r="BB41" s="109">
        <f>AVERAGE(BB19,BD19)</f>
        <v>0.85949999999999993</v>
      </c>
      <c r="BC41" s="90"/>
      <c r="BD41" s="90"/>
      <c r="BE41" s="111"/>
      <c r="BF41" s="115">
        <v>16</v>
      </c>
      <c r="BG41" s="113"/>
      <c r="BH41" s="137">
        <f>AVERAGE(BH19,BJ19)</f>
        <v>0.377</v>
      </c>
      <c r="BL41" s="112">
        <v>16</v>
      </c>
      <c r="BM41" s="138">
        <v>0.377</v>
      </c>
      <c r="BN41" s="104">
        <v>0.28299999999999997</v>
      </c>
      <c r="BO41" s="104">
        <v>0.35599999999999998</v>
      </c>
      <c r="BP41" s="104">
        <v>0.28299999999999997</v>
      </c>
      <c r="BQ41" s="104">
        <v>0.35599999999999998</v>
      </c>
      <c r="BR41" s="104">
        <v>0.125</v>
      </c>
      <c r="BS41" s="114">
        <v>0.28299999999999997</v>
      </c>
      <c r="BT41" s="127"/>
      <c r="BV41" s="127"/>
      <c r="BX41" s="127"/>
      <c r="BZ41" s="115">
        <v>16</v>
      </c>
      <c r="CA41" s="113"/>
      <c r="CB41" s="109">
        <f>AVERAGE(CB19,CD19)</f>
        <v>0.89849999999999997</v>
      </c>
      <c r="CC41" s="90"/>
      <c r="CD41" s="90"/>
      <c r="CE41" s="111"/>
      <c r="CF41" s="115">
        <v>16</v>
      </c>
      <c r="CG41" s="113"/>
      <c r="CH41" s="137">
        <f>AVERAGE(CH19,CJ19)</f>
        <v>0.20150000000000001</v>
      </c>
      <c r="CL41" s="115">
        <v>16</v>
      </c>
      <c r="CM41" s="113"/>
      <c r="CN41" s="109">
        <f>AVERAGE(CN19,CP19)</f>
        <v>0.80600000000000005</v>
      </c>
      <c r="CO41" s="90"/>
      <c r="CP41" s="90"/>
      <c r="CQ41" s="111"/>
      <c r="CR41" s="115">
        <v>16</v>
      </c>
      <c r="CS41" s="113"/>
      <c r="CT41" s="137">
        <f>AVERAGE(CT19,CV19)</f>
        <v>0.44750000000000001</v>
      </c>
    </row>
    <row r="42" spans="2:98">
      <c r="B42" s="43">
        <v>45</v>
      </c>
      <c r="C42" s="107">
        <v>17</v>
      </c>
      <c r="D42" s="113"/>
      <c r="E42" s="109">
        <f>AVERAGE(E20,G20)</f>
        <v>0.66049999999999998</v>
      </c>
      <c r="F42" s="90"/>
      <c r="G42" s="90"/>
      <c r="H42" s="111"/>
      <c r="I42" s="115">
        <v>17</v>
      </c>
      <c r="J42" s="113"/>
      <c r="K42" s="137">
        <f>AVERAGE(K20,M20)</f>
        <v>0.84</v>
      </c>
      <c r="O42" s="115">
        <v>17</v>
      </c>
      <c r="P42" s="113"/>
      <c r="Q42" s="109">
        <f>AVERAGE(Q20,S20)</f>
        <v>0.94899999999999995</v>
      </c>
      <c r="R42" s="90"/>
      <c r="S42" s="90"/>
      <c r="T42" s="111"/>
      <c r="U42" s="115">
        <v>17</v>
      </c>
      <c r="V42" s="113"/>
      <c r="W42" s="137">
        <f>AVERAGE(W20,Y20)</f>
        <v>0.35599999999999998</v>
      </c>
      <c r="AA42" s="115">
        <v>17</v>
      </c>
      <c r="AB42" s="113"/>
      <c r="AC42" s="109">
        <f>AVERAGE(AC20,AE20)</f>
        <v>0.78299999999999992</v>
      </c>
      <c r="AD42" s="90"/>
      <c r="AE42" s="90"/>
      <c r="AF42" s="111"/>
      <c r="AG42" s="115">
        <v>17</v>
      </c>
      <c r="AH42" s="113"/>
      <c r="AI42" s="137">
        <f>AVERAGE(AI20,AK20)</f>
        <v>0.29049999999999998</v>
      </c>
      <c r="AM42" s="115">
        <v>17</v>
      </c>
      <c r="AN42" s="113"/>
      <c r="AO42" s="109">
        <f>AVERAGE(AO20,AQ20)</f>
        <v>0.84299999999999997</v>
      </c>
      <c r="AP42" s="90"/>
      <c r="AQ42" s="90"/>
      <c r="AR42" s="111"/>
      <c r="AS42" s="115">
        <v>17</v>
      </c>
      <c r="AT42" s="113"/>
      <c r="AU42" s="137">
        <f>AVERAGE(AU20,AW20)</f>
        <v>0.21999999999999997</v>
      </c>
      <c r="AZ42" s="115">
        <v>17</v>
      </c>
      <c r="BA42" s="113"/>
      <c r="BB42" s="109">
        <f>AVERAGE(BB20,BD20)</f>
        <v>0.87949999999999995</v>
      </c>
      <c r="BC42" s="90"/>
      <c r="BD42" s="90"/>
      <c r="BE42" s="111"/>
      <c r="BF42" s="115">
        <v>17</v>
      </c>
      <c r="BG42" s="113"/>
      <c r="BH42" s="137">
        <f>AVERAGE(BH20,BJ20)</f>
        <v>0.36649999999999999</v>
      </c>
      <c r="BL42" s="112">
        <v>17</v>
      </c>
      <c r="BM42" s="138">
        <v>0.36649999999999999</v>
      </c>
      <c r="BN42" s="104">
        <v>0.28299999999999997</v>
      </c>
      <c r="BO42" s="104">
        <v>0.28299999999999997</v>
      </c>
      <c r="BP42" s="104">
        <v>0.30599999999999999</v>
      </c>
      <c r="BQ42" s="104">
        <v>0.35399999999999998</v>
      </c>
      <c r="BR42" s="104">
        <v>0.28299999999999997</v>
      </c>
      <c r="BS42" s="114">
        <v>0.125</v>
      </c>
      <c r="BT42" s="127"/>
      <c r="BV42" s="127"/>
      <c r="BX42" s="127"/>
      <c r="BZ42" s="115">
        <v>17</v>
      </c>
      <c r="CA42" s="113"/>
      <c r="CB42" s="109">
        <f>AVERAGE(CB20,CD20)</f>
        <v>0.66049999999999998</v>
      </c>
      <c r="CC42" s="90"/>
      <c r="CD42" s="90"/>
      <c r="CE42" s="111"/>
      <c r="CF42" s="115">
        <v>17</v>
      </c>
      <c r="CG42" s="113"/>
      <c r="CH42" s="137">
        <f>AVERAGE(CH20,CJ20)</f>
        <v>0.38</v>
      </c>
      <c r="CL42" s="115">
        <v>17</v>
      </c>
      <c r="CM42" s="113"/>
      <c r="CN42" s="109">
        <f>AVERAGE(CN20,CP20)</f>
        <v>0.80249999999999999</v>
      </c>
      <c r="CO42" s="90"/>
      <c r="CP42" s="90"/>
      <c r="CQ42" s="111"/>
      <c r="CR42" s="115">
        <v>17</v>
      </c>
      <c r="CS42" s="113"/>
      <c r="CT42" s="137">
        <f>AVERAGE(CT20,CV20)</f>
        <v>0.41849999999999998</v>
      </c>
    </row>
    <row r="43" spans="2:98" ht="13.5" thickBot="1">
      <c r="B43" s="56">
        <v>46</v>
      </c>
      <c r="C43" s="118">
        <v>18</v>
      </c>
      <c r="D43" s="123"/>
      <c r="E43" s="120">
        <f>AVERAGE(E21,G21)</f>
        <v>1.0589999999999999</v>
      </c>
      <c r="F43" s="90"/>
      <c r="G43" s="90"/>
      <c r="H43" s="111"/>
      <c r="I43" s="125">
        <v>18</v>
      </c>
      <c r="J43" s="123"/>
      <c r="K43" s="140">
        <f>AVERAGE(K21,M21)</f>
        <v>0.67349999999999999</v>
      </c>
      <c r="O43" s="125">
        <v>18</v>
      </c>
      <c r="P43" s="123"/>
      <c r="Q43" s="120">
        <f>AVERAGE(Q21,S21)</f>
        <v>0.54300000000000004</v>
      </c>
      <c r="R43" s="90"/>
      <c r="S43" s="90"/>
      <c r="T43" s="111"/>
      <c r="U43" s="125">
        <v>18</v>
      </c>
      <c r="V43" s="123"/>
      <c r="W43" s="140">
        <f>AVERAGE(W21,Y21)</f>
        <v>6.8000000000000005E-2</v>
      </c>
      <c r="AA43" s="125">
        <v>18</v>
      </c>
      <c r="AB43" s="123"/>
      <c r="AC43" s="120">
        <f>AVERAGE(AC21,AE21)</f>
        <v>0.66049999999999998</v>
      </c>
      <c r="AD43" s="90"/>
      <c r="AE43" s="90"/>
      <c r="AF43" s="111"/>
      <c r="AG43" s="125">
        <v>18</v>
      </c>
      <c r="AH43" s="123"/>
      <c r="AI43" s="140">
        <f>AVERAGE(AI21,AK21)</f>
        <v>0.1215</v>
      </c>
      <c r="AM43" s="125">
        <v>18</v>
      </c>
      <c r="AN43" s="123"/>
      <c r="AO43" s="120">
        <f>AVERAGE(AO21,AQ21)</f>
        <v>0.73099999999999998</v>
      </c>
      <c r="AP43" s="90"/>
      <c r="AQ43" s="90"/>
      <c r="AR43" s="111"/>
      <c r="AS43" s="125">
        <v>18</v>
      </c>
      <c r="AT43" s="123"/>
      <c r="AU43" s="140">
        <f>AVERAGE(AU21,AW21)</f>
        <v>0.191</v>
      </c>
      <c r="AZ43" s="125">
        <v>18</v>
      </c>
      <c r="BA43" s="123"/>
      <c r="BB43" s="120">
        <f>AVERAGE(BB21,BD21)</f>
        <v>0.61</v>
      </c>
      <c r="BC43" s="90"/>
      <c r="BD43" s="90"/>
      <c r="BE43" s="111"/>
      <c r="BF43" s="125">
        <v>18</v>
      </c>
      <c r="BG43" s="123"/>
      <c r="BH43" s="140">
        <f>AVERAGE(BH21,BJ21)</f>
        <v>0.11599999999999999</v>
      </c>
      <c r="BL43" s="122">
        <v>18</v>
      </c>
      <c r="BM43" s="141">
        <v>0.11599999999999999</v>
      </c>
      <c r="BN43" s="142">
        <v>0.28299999999999997</v>
      </c>
      <c r="BO43" s="142">
        <v>0.40600000000000003</v>
      </c>
      <c r="BP43" s="142">
        <v>0.251</v>
      </c>
      <c r="BQ43" s="142">
        <v>0.28299999999999997</v>
      </c>
      <c r="BR43" s="142">
        <v>0.28299999999999997</v>
      </c>
      <c r="BS43" s="124">
        <v>0.22500000000000001</v>
      </c>
      <c r="BT43" s="127"/>
      <c r="BV43" s="127"/>
      <c r="BX43" s="127"/>
      <c r="BZ43" s="125">
        <v>18</v>
      </c>
      <c r="CA43" s="123"/>
      <c r="CB43" s="120">
        <f>AVERAGE(CB21,CD21)</f>
        <v>0.56800000000000006</v>
      </c>
      <c r="CC43" s="90"/>
      <c r="CD43" s="90"/>
      <c r="CE43" s="111"/>
      <c r="CF43" s="125">
        <v>18</v>
      </c>
      <c r="CG43" s="123"/>
      <c r="CH43" s="140">
        <f>AVERAGE(CH21,CJ21)</f>
        <v>0.28849999999999998</v>
      </c>
      <c r="CL43" s="125">
        <v>18</v>
      </c>
      <c r="CM43" s="123"/>
      <c r="CN43" s="120">
        <f>AVERAGE(CN21,CP21)</f>
        <v>0.75600000000000001</v>
      </c>
      <c r="CO43" s="90"/>
      <c r="CP43" s="90"/>
      <c r="CQ43" s="111"/>
      <c r="CR43" s="125">
        <v>18</v>
      </c>
      <c r="CS43" s="123"/>
      <c r="CT43" s="140">
        <f>AVERAGE(CT21,CV21)</f>
        <v>0.29449999999999998</v>
      </c>
    </row>
    <row r="44" spans="2:98" ht="13.5" thickBot="1">
      <c r="E44" s="88">
        <f>AVERAGE(E34:E43)</f>
        <v>0.84924999999999995</v>
      </c>
      <c r="F44" s="143"/>
      <c r="G44" s="143"/>
      <c r="K44" s="89">
        <f>AVERAGE(K34:K43)</f>
        <v>0.86905000000000021</v>
      </c>
      <c r="Q44" s="88">
        <f>AVERAGE(Q34:Q43)</f>
        <v>0.86049999999999982</v>
      </c>
      <c r="R44" s="143"/>
      <c r="S44" s="143"/>
      <c r="W44" s="89">
        <f>AVERAGE(W34:W43)</f>
        <v>0.20190000000000002</v>
      </c>
      <c r="AC44" s="88">
        <f>AVERAGE(AC34:AC43)</f>
        <v>0.73799999999999999</v>
      </c>
      <c r="AD44" s="143"/>
      <c r="AE44" s="143"/>
      <c r="AI44" s="89">
        <f>AVERAGE(AI34:AI43)</f>
        <v>0.19334999999999999</v>
      </c>
      <c r="AO44" s="88">
        <f>AVERAGE(AO34:AO43)</f>
        <v>0.8728999999999999</v>
      </c>
      <c r="AP44" s="143"/>
      <c r="AQ44" s="143"/>
      <c r="AU44" s="89">
        <f>AVERAGE(AU34:AU43)</f>
        <v>0.26164999999999994</v>
      </c>
      <c r="AY44" s="86"/>
      <c r="BB44" s="88">
        <f>AVERAGE(BB34:BB43)</f>
        <v>0.79759999999999998</v>
      </c>
      <c r="BC44" s="143"/>
      <c r="BD44" s="143"/>
      <c r="BH44" s="89">
        <f>AVERAGE(BH34:BH43)</f>
        <v>0.28134999999999999</v>
      </c>
      <c r="BL44" s="152"/>
      <c r="BM44" s="153">
        <f>AVERAGE(BM34:BM43)</f>
        <v>0.28134999999999999</v>
      </c>
      <c r="BN44" s="153">
        <f t="shared" ref="BN44:BS44" si="9">AVERAGE(BN34:BN43)</f>
        <v>0.32009999999999994</v>
      </c>
      <c r="BO44" s="153">
        <f t="shared" si="9"/>
        <v>0.32140000000000002</v>
      </c>
      <c r="BP44" s="153">
        <f t="shared" si="9"/>
        <v>0.25999999999999995</v>
      </c>
      <c r="BQ44" s="153">
        <f t="shared" si="9"/>
        <v>0.2545</v>
      </c>
      <c r="BR44" s="153">
        <f t="shared" si="9"/>
        <v>0.25609999999999999</v>
      </c>
      <c r="BS44" s="154">
        <f t="shared" si="9"/>
        <v>0.27199999999999996</v>
      </c>
      <c r="BT44" s="127"/>
      <c r="BV44" s="127"/>
      <c r="BX44" s="127"/>
      <c r="CB44" s="88">
        <f>AVERAGE(CB34:CB43)</f>
        <v>0.73665000000000003</v>
      </c>
      <c r="CC44" s="143"/>
      <c r="CD44" s="143"/>
      <c r="CH44" s="89">
        <f>AVERAGE(CH34:CH43)</f>
        <v>0.36249999999999999</v>
      </c>
      <c r="CN44" s="88">
        <f>AVERAGE(CN34:CN43)</f>
        <v>0.877</v>
      </c>
      <c r="CO44" s="143"/>
      <c r="CP44" s="143"/>
      <c r="CT44" s="89">
        <f>AVERAGE(CT34:CT43)</f>
        <v>0.58350000000000002</v>
      </c>
    </row>
    <row r="45" spans="2:98">
      <c r="BN45" s="127"/>
      <c r="BO45" s="131"/>
      <c r="BQ45" s="131"/>
      <c r="BT45" s="127"/>
      <c r="BV45" s="127"/>
      <c r="BX45" s="127"/>
    </row>
    <row r="46" spans="2:98">
      <c r="BN46" s="127"/>
      <c r="BO46" s="131"/>
      <c r="BQ46" s="131"/>
      <c r="BS46" s="131"/>
      <c r="BT46" s="127"/>
      <c r="BU46" s="131"/>
      <c r="BV46" s="127"/>
      <c r="BX46" s="127"/>
    </row>
    <row r="47" spans="2:98">
      <c r="BN47" s="127"/>
      <c r="BP47" s="127"/>
      <c r="BR47" s="127"/>
      <c r="BX47" s="127"/>
    </row>
    <row r="48" spans="2:98">
      <c r="BQ48" s="131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9"/>
  <sheetViews>
    <sheetView zoomScale="120" zoomScaleNormal="120" workbookViewId="0">
      <selection activeCell="EE31" sqref="EE31:EE38"/>
    </sheetView>
  </sheetViews>
  <sheetFormatPr defaultRowHeight="14.25"/>
  <cols>
    <col min="1" max="1" width="20.375" customWidth="1"/>
    <col min="2" max="2" width="9" style="6"/>
    <col min="3" max="3" width="10.375" style="155" customWidth="1"/>
    <col min="4" max="4" width="7.5" style="155" customWidth="1"/>
    <col min="5" max="5" width="7" style="155" customWidth="1"/>
    <col min="6" max="6" width="7.125" style="155" customWidth="1"/>
    <col min="7" max="7" width="6.5" style="155" customWidth="1"/>
    <col min="8" max="10" width="9" style="155"/>
    <col min="11" max="11" width="7.25" style="155" customWidth="1"/>
    <col min="12" max="12" width="8" style="157" customWidth="1"/>
    <col min="13" max="13" width="9" style="155"/>
    <col min="14" max="14" width="20.375" customWidth="1"/>
    <col min="15" max="15" width="9" style="6"/>
    <col min="16" max="16" width="10.375" style="155" customWidth="1"/>
    <col min="17" max="17" width="7.5" style="155" customWidth="1"/>
    <col min="18" max="18" width="7" style="155" customWidth="1"/>
    <col min="19" max="19" width="7.125" style="155" customWidth="1"/>
    <col min="20" max="20" width="6.5" style="155" customWidth="1"/>
    <col min="21" max="23" width="9" style="155"/>
    <col min="24" max="24" width="7.875" style="155" customWidth="1"/>
    <col min="25" max="25" width="8" style="157" customWidth="1"/>
    <col min="26" max="26" width="9" style="155"/>
    <col min="27" max="27" width="10.375" style="155" customWidth="1"/>
    <col min="28" max="28" width="7.5" style="155" customWidth="1"/>
    <col min="29" max="29" width="7" style="155" customWidth="1"/>
    <col min="30" max="30" width="7.125" style="155" customWidth="1"/>
    <col min="31" max="31" width="6.5" style="155" customWidth="1"/>
    <col min="32" max="34" width="9" style="155"/>
    <col min="35" max="35" width="6.625" style="155" customWidth="1"/>
    <col min="36" max="36" width="8" style="157" customWidth="1"/>
    <col min="37" max="37" width="9" style="155"/>
    <col min="38" max="38" width="10.375" style="155" customWidth="1"/>
    <col min="39" max="39" width="7.5" style="155" customWidth="1"/>
    <col min="40" max="40" width="7" style="155" customWidth="1"/>
    <col min="41" max="41" width="7.125" style="155" customWidth="1"/>
    <col min="42" max="42" width="6.5" style="155" customWidth="1"/>
    <col min="43" max="45" width="9" style="155"/>
    <col min="46" max="46" width="7.5" style="155" customWidth="1"/>
    <col min="47" max="47" width="8" style="157" customWidth="1"/>
    <col min="48" max="48" width="9" style="155"/>
    <col min="49" max="49" width="10.375" style="155" customWidth="1"/>
    <col min="50" max="50" width="7.5" style="155" customWidth="1"/>
    <col min="51" max="51" width="7" style="155" customWidth="1"/>
    <col min="52" max="52" width="7.125" style="155" customWidth="1"/>
    <col min="53" max="53" width="6.5" style="155" customWidth="1"/>
    <col min="54" max="56" width="9" style="155"/>
    <col min="57" max="57" width="6.125" style="155" customWidth="1"/>
    <col min="58" max="58" width="8" style="157" customWidth="1"/>
    <col min="59" max="59" width="9" style="155"/>
    <col min="60" max="60" width="10.375" style="155" customWidth="1"/>
    <col min="61" max="61" width="7.5" style="155" customWidth="1"/>
    <col min="62" max="62" width="7" style="155" customWidth="1"/>
    <col min="63" max="63" width="7.125" style="155" customWidth="1"/>
    <col min="64" max="64" width="6.5" style="155" customWidth="1"/>
    <col min="65" max="67" width="9" style="155"/>
    <col min="68" max="68" width="6.625" style="155" customWidth="1"/>
    <col min="69" max="69" width="8" style="157" customWidth="1"/>
    <col min="70" max="70" width="9" style="155"/>
    <col min="71" max="71" width="10.375" style="155" customWidth="1"/>
    <col min="72" max="72" width="7.5" style="155" customWidth="1"/>
    <col min="73" max="73" width="7" style="155" customWidth="1"/>
    <col min="74" max="74" width="7.125" style="155" customWidth="1"/>
    <col min="75" max="75" width="6.5" style="155" customWidth="1"/>
    <col min="76" max="78" width="9" style="155"/>
    <col min="79" max="79" width="6.5" style="155" customWidth="1"/>
    <col min="80" max="80" width="8" style="157" customWidth="1"/>
    <col min="81" max="81" width="9" style="155"/>
    <col min="82" max="82" width="10.375" style="155" customWidth="1"/>
    <col min="83" max="83" width="7.5" style="155" customWidth="1"/>
    <col min="84" max="84" width="7" style="155" customWidth="1"/>
    <col min="85" max="85" width="7.125" style="155" customWidth="1"/>
    <col min="86" max="86" width="6.5" style="155" customWidth="1"/>
    <col min="87" max="89" width="9" style="155"/>
    <col min="90" max="90" width="7.375" style="155" customWidth="1"/>
    <col min="91" max="91" width="8" style="157" customWidth="1"/>
    <col min="92" max="92" width="9" style="155"/>
    <col min="93" max="93" width="10.375" style="155" customWidth="1"/>
    <col min="94" max="94" width="7.5" style="155" customWidth="1"/>
    <col min="95" max="95" width="7" style="155" customWidth="1"/>
    <col min="96" max="96" width="7.125" style="155" customWidth="1"/>
    <col min="97" max="97" width="6.5" style="155" customWidth="1"/>
    <col min="98" max="100" width="9" style="155"/>
    <col min="101" max="101" width="6.75" style="155" customWidth="1"/>
    <col min="102" max="102" width="8" style="157" customWidth="1"/>
    <col min="103" max="103" width="9" style="155"/>
    <col min="104" max="104" width="10.375" style="155" customWidth="1"/>
    <col min="105" max="105" width="7.5" style="155" customWidth="1"/>
    <col min="106" max="106" width="7" style="155" customWidth="1"/>
    <col min="107" max="107" width="7.125" style="155" customWidth="1"/>
    <col min="108" max="108" width="6.5" style="155" customWidth="1"/>
    <col min="109" max="111" width="9" style="155"/>
    <col min="112" max="112" width="6.875" style="155" customWidth="1"/>
    <col min="113" max="113" width="8" style="157" customWidth="1"/>
    <col min="114" max="114" width="9.5" style="155" bestFit="1" customWidth="1"/>
    <col min="115" max="115" width="10.375" style="155" customWidth="1"/>
    <col min="116" max="116" width="7.5" style="155" customWidth="1"/>
    <col min="117" max="117" width="7" style="155" customWidth="1"/>
    <col min="118" max="118" width="7.125" style="155" customWidth="1"/>
    <col min="119" max="119" width="6.5" style="155" customWidth="1"/>
    <col min="120" max="122" width="9" style="155"/>
    <col min="123" max="123" width="6.375" style="155" customWidth="1"/>
    <col min="124" max="124" width="8" style="157" customWidth="1"/>
    <col min="125" max="125" width="9.5" style="155" bestFit="1" customWidth="1"/>
    <col min="126" max="126" width="10.375" style="155" customWidth="1"/>
    <col min="127" max="127" width="7.5" style="155" customWidth="1"/>
    <col min="128" max="128" width="7" style="155" customWidth="1"/>
    <col min="129" max="129" width="7.125" style="155" customWidth="1"/>
    <col min="130" max="130" width="6.5" style="155" customWidth="1"/>
    <col min="131" max="133" width="9" style="155"/>
    <col min="134" max="134" width="6.75" style="155" customWidth="1"/>
    <col min="135" max="135" width="8" style="157" customWidth="1"/>
    <col min="136" max="16384" width="9" style="155"/>
  </cols>
  <sheetData>
    <row r="1" spans="1:135">
      <c r="A1" s="155">
        <v>20180821</v>
      </c>
      <c r="B1" s="156" t="s">
        <v>196</v>
      </c>
      <c r="C1" s="70"/>
      <c r="D1" s="26" t="s">
        <v>169</v>
      </c>
      <c r="N1" s="155">
        <v>20180823</v>
      </c>
      <c r="O1" s="156" t="s">
        <v>291</v>
      </c>
      <c r="P1" s="70"/>
      <c r="Q1" s="26" t="s">
        <v>169</v>
      </c>
      <c r="AA1" s="155">
        <v>20180824</v>
      </c>
      <c r="AB1" s="26" t="s">
        <v>169</v>
      </c>
      <c r="AL1" s="155">
        <v>20180826</v>
      </c>
      <c r="AM1" s="26" t="s">
        <v>169</v>
      </c>
      <c r="AW1" s="155">
        <v>20180828</v>
      </c>
      <c r="AX1" s="26" t="s">
        <v>169</v>
      </c>
      <c r="BH1" s="155">
        <v>20180830</v>
      </c>
      <c r="BI1" s="26" t="s">
        <v>169</v>
      </c>
      <c r="BS1" s="155">
        <v>20180906</v>
      </c>
      <c r="BT1" s="26" t="s">
        <v>169</v>
      </c>
      <c r="CD1" s="155">
        <v>20180913</v>
      </c>
      <c r="CE1" s="26" t="s">
        <v>169</v>
      </c>
      <c r="CO1" s="155">
        <v>20180919</v>
      </c>
      <c r="CP1" s="26" t="s">
        <v>169</v>
      </c>
      <c r="CZ1" s="155">
        <v>20180927</v>
      </c>
      <c r="DA1" s="26" t="s">
        <v>169</v>
      </c>
      <c r="DJ1" s="155">
        <v>20181004</v>
      </c>
      <c r="DK1" s="158" t="s">
        <v>292</v>
      </c>
      <c r="DL1" s="26" t="s">
        <v>169</v>
      </c>
      <c r="DU1" s="155">
        <v>20181011</v>
      </c>
      <c r="DV1" s="159" t="s">
        <v>293</v>
      </c>
      <c r="DW1" s="26" t="s">
        <v>169</v>
      </c>
    </row>
    <row r="2" spans="1:135" ht="15.75" thickBot="1">
      <c r="A2" s="155"/>
      <c r="B2" s="160"/>
      <c r="C2" s="161" t="s">
        <v>294</v>
      </c>
      <c r="E2" s="155" t="s">
        <v>171</v>
      </c>
      <c r="K2" s="155" t="s">
        <v>173</v>
      </c>
      <c r="L2" s="157" t="s">
        <v>173</v>
      </c>
      <c r="N2" s="155"/>
      <c r="O2" s="160"/>
      <c r="P2" s="161" t="s">
        <v>294</v>
      </c>
      <c r="R2" s="155" t="s">
        <v>171</v>
      </c>
      <c r="X2" s="155" t="s">
        <v>295</v>
      </c>
      <c r="Y2" s="157" t="s">
        <v>173</v>
      </c>
      <c r="AA2" s="161" t="s">
        <v>294</v>
      </c>
      <c r="AC2" s="155" t="s">
        <v>171</v>
      </c>
      <c r="AI2" s="155" t="s">
        <v>173</v>
      </c>
      <c r="AJ2" s="157" t="s">
        <v>173</v>
      </c>
      <c r="AL2" s="161" t="s">
        <v>294</v>
      </c>
      <c r="AN2" s="155" t="s">
        <v>171</v>
      </c>
      <c r="AT2" s="155" t="s">
        <v>173</v>
      </c>
      <c r="AU2" s="157" t="s">
        <v>173</v>
      </c>
      <c r="AW2" s="161" t="s">
        <v>296</v>
      </c>
      <c r="AY2" s="155" t="s">
        <v>171</v>
      </c>
      <c r="BE2" s="155" t="s">
        <v>173</v>
      </c>
      <c r="BF2" s="157" t="s">
        <v>173</v>
      </c>
      <c r="BH2" s="161" t="s">
        <v>294</v>
      </c>
      <c r="BJ2" s="155" t="s">
        <v>171</v>
      </c>
      <c r="BP2" s="155" t="s">
        <v>173</v>
      </c>
      <c r="BQ2" s="157" t="s">
        <v>173</v>
      </c>
      <c r="BS2" s="161" t="s">
        <v>294</v>
      </c>
      <c r="BU2" s="155" t="s">
        <v>171</v>
      </c>
      <c r="CA2" s="155" t="s">
        <v>173</v>
      </c>
      <c r="CB2" s="157" t="s">
        <v>173</v>
      </c>
      <c r="CD2" s="161" t="s">
        <v>294</v>
      </c>
      <c r="CF2" s="155" t="s">
        <v>171</v>
      </c>
      <c r="CL2" s="155" t="s">
        <v>173</v>
      </c>
      <c r="CM2" s="157" t="s">
        <v>173</v>
      </c>
      <c r="CO2" s="161" t="s">
        <v>294</v>
      </c>
      <c r="CQ2" s="155" t="s">
        <v>171</v>
      </c>
      <c r="CW2" s="155" t="s">
        <v>173</v>
      </c>
      <c r="CX2" s="157" t="s">
        <v>173</v>
      </c>
      <c r="CZ2" s="161" t="s">
        <v>294</v>
      </c>
      <c r="DB2" s="155" t="s">
        <v>171</v>
      </c>
      <c r="DH2" s="155" t="s">
        <v>173</v>
      </c>
      <c r="DI2" s="157" t="s">
        <v>173</v>
      </c>
      <c r="DK2" s="161" t="s">
        <v>294</v>
      </c>
      <c r="DM2" s="155" t="s">
        <v>171</v>
      </c>
      <c r="DS2" s="155" t="s">
        <v>295</v>
      </c>
      <c r="DT2" s="157" t="s">
        <v>173</v>
      </c>
      <c r="DV2" s="161" t="s">
        <v>294</v>
      </c>
      <c r="DX2" s="155" t="s">
        <v>171</v>
      </c>
      <c r="ED2" s="155" t="s">
        <v>173</v>
      </c>
      <c r="EE2" s="157" t="s">
        <v>173</v>
      </c>
    </row>
    <row r="3" spans="1:135" ht="17.25" thickBot="1">
      <c r="A3" s="155"/>
      <c r="B3" s="162" t="s">
        <v>176</v>
      </c>
      <c r="C3" s="163" t="s">
        <v>297</v>
      </c>
      <c r="D3" s="337" t="s">
        <v>178</v>
      </c>
      <c r="E3" s="343"/>
      <c r="F3" s="344"/>
      <c r="G3" s="164" t="s">
        <v>297</v>
      </c>
      <c r="H3" s="340" t="s">
        <v>179</v>
      </c>
      <c r="I3" s="341"/>
      <c r="J3" s="342"/>
      <c r="K3" s="165" t="s">
        <v>298</v>
      </c>
      <c r="L3" s="166" t="s">
        <v>181</v>
      </c>
      <c r="N3" s="155"/>
      <c r="O3" s="162" t="s">
        <v>287</v>
      </c>
      <c r="P3" s="163" t="s">
        <v>299</v>
      </c>
      <c r="Q3" s="337" t="s">
        <v>178</v>
      </c>
      <c r="R3" s="343"/>
      <c r="S3" s="344"/>
      <c r="T3" s="164"/>
      <c r="U3" s="340" t="s">
        <v>179</v>
      </c>
      <c r="V3" s="341"/>
      <c r="W3" s="342"/>
      <c r="X3" s="165" t="s">
        <v>298</v>
      </c>
      <c r="Y3" s="166" t="s">
        <v>181</v>
      </c>
      <c r="AA3" s="163" t="s">
        <v>300</v>
      </c>
      <c r="AB3" s="337" t="s">
        <v>178</v>
      </c>
      <c r="AC3" s="343"/>
      <c r="AD3" s="344"/>
      <c r="AE3" s="164"/>
      <c r="AF3" s="340" t="s">
        <v>179</v>
      </c>
      <c r="AG3" s="341"/>
      <c r="AH3" s="342"/>
      <c r="AI3" s="165" t="s">
        <v>298</v>
      </c>
      <c r="AJ3" s="166" t="s">
        <v>181</v>
      </c>
      <c r="AL3" s="163" t="s">
        <v>301</v>
      </c>
      <c r="AM3" s="337" t="s">
        <v>178</v>
      </c>
      <c r="AN3" s="343"/>
      <c r="AO3" s="344"/>
      <c r="AP3" s="164"/>
      <c r="AQ3" s="340" t="s">
        <v>179</v>
      </c>
      <c r="AR3" s="341"/>
      <c r="AS3" s="342"/>
      <c r="AT3" s="165" t="s">
        <v>298</v>
      </c>
      <c r="AU3" s="166" t="s">
        <v>181</v>
      </c>
      <c r="AW3" s="163" t="s">
        <v>302</v>
      </c>
      <c r="AX3" s="337" t="s">
        <v>178</v>
      </c>
      <c r="AY3" s="343"/>
      <c r="AZ3" s="344"/>
      <c r="BA3" s="164"/>
      <c r="BB3" s="340" t="s">
        <v>179</v>
      </c>
      <c r="BC3" s="341"/>
      <c r="BD3" s="342"/>
      <c r="BE3" s="165" t="s">
        <v>298</v>
      </c>
      <c r="BF3" s="166" t="s">
        <v>181</v>
      </c>
      <c r="BH3" s="167" t="s">
        <v>303</v>
      </c>
      <c r="BI3" s="337" t="s">
        <v>178</v>
      </c>
      <c r="BJ3" s="343"/>
      <c r="BK3" s="344"/>
      <c r="BL3" s="164"/>
      <c r="BM3" s="340" t="s">
        <v>179</v>
      </c>
      <c r="BN3" s="341"/>
      <c r="BO3" s="342"/>
      <c r="BP3" s="165" t="s">
        <v>298</v>
      </c>
      <c r="BQ3" s="166" t="s">
        <v>181</v>
      </c>
      <c r="BS3" s="168" t="s">
        <v>304</v>
      </c>
      <c r="BT3" s="337" t="s">
        <v>178</v>
      </c>
      <c r="BU3" s="343"/>
      <c r="BV3" s="344"/>
      <c r="BW3" s="164"/>
      <c r="BX3" s="340" t="s">
        <v>179</v>
      </c>
      <c r="BY3" s="341"/>
      <c r="BZ3" s="342"/>
      <c r="CA3" s="165" t="s">
        <v>298</v>
      </c>
      <c r="CB3" s="166" t="s">
        <v>181</v>
      </c>
      <c r="CD3" s="163" t="s">
        <v>305</v>
      </c>
      <c r="CE3" s="337" t="s">
        <v>178</v>
      </c>
      <c r="CF3" s="343"/>
      <c r="CG3" s="344"/>
      <c r="CH3" s="164"/>
      <c r="CI3" s="340" t="s">
        <v>179</v>
      </c>
      <c r="CJ3" s="341"/>
      <c r="CK3" s="342"/>
      <c r="CL3" s="165" t="s">
        <v>298</v>
      </c>
      <c r="CM3" s="166" t="s">
        <v>181</v>
      </c>
      <c r="CO3" s="169" t="s">
        <v>306</v>
      </c>
      <c r="CP3" s="337" t="s">
        <v>178</v>
      </c>
      <c r="CQ3" s="343"/>
      <c r="CR3" s="344"/>
      <c r="CS3" s="164"/>
      <c r="CT3" s="340" t="s">
        <v>179</v>
      </c>
      <c r="CU3" s="341"/>
      <c r="CV3" s="342"/>
      <c r="CW3" s="165" t="s">
        <v>298</v>
      </c>
      <c r="CX3" s="166" t="s">
        <v>181</v>
      </c>
      <c r="CZ3" s="170" t="s">
        <v>307</v>
      </c>
      <c r="DA3" s="337" t="s">
        <v>178</v>
      </c>
      <c r="DB3" s="343"/>
      <c r="DC3" s="344"/>
      <c r="DD3" s="164"/>
      <c r="DE3" s="340" t="s">
        <v>179</v>
      </c>
      <c r="DF3" s="341"/>
      <c r="DG3" s="342"/>
      <c r="DH3" s="165" t="s">
        <v>298</v>
      </c>
      <c r="DI3" s="166" t="s">
        <v>181</v>
      </c>
      <c r="DK3" s="158" t="s">
        <v>308</v>
      </c>
      <c r="DL3" s="337" t="s">
        <v>178</v>
      </c>
      <c r="DM3" s="343"/>
      <c r="DN3" s="344"/>
      <c r="DO3" s="164"/>
      <c r="DP3" s="340" t="s">
        <v>179</v>
      </c>
      <c r="DQ3" s="341"/>
      <c r="DR3" s="342"/>
      <c r="DS3" s="165" t="s">
        <v>298</v>
      </c>
      <c r="DT3" s="166" t="s">
        <v>181</v>
      </c>
      <c r="DV3" s="159" t="s">
        <v>309</v>
      </c>
      <c r="DW3" s="337" t="s">
        <v>178</v>
      </c>
      <c r="DX3" s="343"/>
      <c r="DY3" s="344"/>
      <c r="DZ3" s="164"/>
      <c r="EA3" s="340" t="s">
        <v>179</v>
      </c>
      <c r="EB3" s="341"/>
      <c r="EC3" s="342"/>
      <c r="ED3" s="165" t="s">
        <v>298</v>
      </c>
      <c r="EE3" s="166" t="s">
        <v>181</v>
      </c>
    </row>
    <row r="4" spans="1:135">
      <c r="A4" s="26" t="s">
        <v>258</v>
      </c>
      <c r="B4" s="171">
        <v>83</v>
      </c>
      <c r="C4" s="44">
        <v>1</v>
      </c>
      <c r="D4" s="172">
        <v>20</v>
      </c>
      <c r="E4" s="173">
        <v>16.399999999999999</v>
      </c>
      <c r="F4" s="174"/>
      <c r="G4" s="44">
        <v>1</v>
      </c>
      <c r="H4" s="172">
        <v>10.6</v>
      </c>
      <c r="I4" s="173">
        <v>11.1</v>
      </c>
      <c r="J4" s="173"/>
      <c r="K4" s="175">
        <f>AVERAGE(D4:F4)</f>
        <v>18.2</v>
      </c>
      <c r="L4" s="176">
        <f>AVERAGE(H4:J4)</f>
        <v>10.85</v>
      </c>
      <c r="N4" s="26" t="s">
        <v>195</v>
      </c>
      <c r="O4" s="171">
        <v>83</v>
      </c>
      <c r="P4" s="44">
        <v>1</v>
      </c>
      <c r="Q4" s="172">
        <v>20</v>
      </c>
      <c r="R4" s="173">
        <v>18.8</v>
      </c>
      <c r="S4" s="174"/>
      <c r="T4" s="44">
        <v>1</v>
      </c>
      <c r="U4" s="172">
        <v>4.5</v>
      </c>
      <c r="V4" s="173">
        <v>1.8</v>
      </c>
      <c r="W4" s="173"/>
      <c r="X4" s="175">
        <f>AVERAGE(Q4:S4)</f>
        <v>19.399999999999999</v>
      </c>
      <c r="Y4" s="176">
        <f>AVERAGE(U4:W4)</f>
        <v>3.15</v>
      </c>
      <c r="AA4" s="44">
        <v>1</v>
      </c>
      <c r="AB4" s="172">
        <v>14.3</v>
      </c>
      <c r="AC4" s="173">
        <v>8.5</v>
      </c>
      <c r="AD4" s="174"/>
      <c r="AE4" s="44">
        <v>1</v>
      </c>
      <c r="AF4" s="172">
        <v>3.7</v>
      </c>
      <c r="AG4" s="173">
        <v>12.8</v>
      </c>
      <c r="AH4" s="173">
        <v>2.8</v>
      </c>
      <c r="AI4" s="175">
        <f>AVERAGE(AB4:AD4)</f>
        <v>11.4</v>
      </c>
      <c r="AJ4" s="176">
        <f>AVERAGE(AF4:AH4)</f>
        <v>6.4333333333333336</v>
      </c>
      <c r="AL4" s="44">
        <v>1</v>
      </c>
      <c r="AM4" s="172">
        <v>20</v>
      </c>
      <c r="AN4" s="173">
        <v>13.8</v>
      </c>
      <c r="AO4" s="174"/>
      <c r="AP4" s="44">
        <v>1</v>
      </c>
      <c r="AQ4" s="172">
        <v>13.5</v>
      </c>
      <c r="AR4" s="173">
        <v>3.8</v>
      </c>
      <c r="AS4" s="173">
        <v>9.4</v>
      </c>
      <c r="AT4" s="175">
        <f>AVERAGE(AM4:AO4)</f>
        <v>16.899999999999999</v>
      </c>
      <c r="AU4" s="176">
        <f>AVERAGE(AQ4:AS4)</f>
        <v>8.9</v>
      </c>
      <c r="AW4" s="44">
        <v>1</v>
      </c>
      <c r="AX4" s="172">
        <v>15.1</v>
      </c>
      <c r="AY4" s="173">
        <v>10.9</v>
      </c>
      <c r="AZ4" s="174"/>
      <c r="BA4" s="44">
        <v>1</v>
      </c>
      <c r="BB4" s="172">
        <v>4.0999999999999996</v>
      </c>
      <c r="BC4" s="173">
        <v>3.7</v>
      </c>
      <c r="BD4" s="173"/>
      <c r="BE4" s="175">
        <f>AVERAGE(AX4:AZ4)</f>
        <v>13</v>
      </c>
      <c r="BF4" s="176">
        <f>AVERAGE(BB4:BD4)</f>
        <v>3.9</v>
      </c>
      <c r="BH4" s="44">
        <v>1</v>
      </c>
      <c r="BI4" s="177">
        <v>13.5</v>
      </c>
      <c r="BJ4" s="178">
        <v>11.8</v>
      </c>
      <c r="BK4" s="179"/>
      <c r="BL4" s="44">
        <v>1</v>
      </c>
      <c r="BM4" s="177">
        <v>5.3</v>
      </c>
      <c r="BN4" s="178">
        <v>3.9</v>
      </c>
      <c r="BO4" s="178"/>
      <c r="BP4" s="175">
        <f>AVERAGE(BI4:BK4)</f>
        <v>12.65</v>
      </c>
      <c r="BQ4" s="176">
        <f>AVERAGE(BM4:BO4)</f>
        <v>4.5999999999999996</v>
      </c>
      <c r="BS4" s="44">
        <v>1</v>
      </c>
      <c r="BT4" s="177">
        <v>14.7</v>
      </c>
      <c r="BU4" s="178">
        <v>16.7</v>
      </c>
      <c r="BV4" s="179"/>
      <c r="BW4" s="44">
        <v>1</v>
      </c>
      <c r="BX4" s="177">
        <v>5.4</v>
      </c>
      <c r="BY4" s="178">
        <v>8.3000000000000007</v>
      </c>
      <c r="BZ4" s="178"/>
      <c r="CA4" s="175">
        <f>AVERAGE(BT4:BV4)</f>
        <v>15.7</v>
      </c>
      <c r="CB4" s="176">
        <f>AVERAGE(BX4:BZ4)</f>
        <v>6.8500000000000005</v>
      </c>
      <c r="CD4" s="44">
        <v>1</v>
      </c>
      <c r="CE4" s="177">
        <v>19.100000000000001</v>
      </c>
      <c r="CF4" s="178">
        <v>12.1</v>
      </c>
      <c r="CG4" s="179"/>
      <c r="CH4" s="44">
        <v>1</v>
      </c>
      <c r="CI4" s="177">
        <v>13.6</v>
      </c>
      <c r="CJ4" s="178">
        <v>8.9</v>
      </c>
      <c r="CK4" s="178"/>
      <c r="CL4" s="175">
        <f>AVERAGE(CE4:CG4)</f>
        <v>15.600000000000001</v>
      </c>
      <c r="CM4" s="176">
        <f>AVERAGE(CI4:CK4)</f>
        <v>11.25</v>
      </c>
      <c r="CO4" s="44">
        <v>1</v>
      </c>
      <c r="CP4" s="177">
        <v>12.4</v>
      </c>
      <c r="CQ4" s="178">
        <v>9.6999999999999993</v>
      </c>
      <c r="CR4" s="179"/>
      <c r="CS4" s="44">
        <v>1</v>
      </c>
      <c r="CT4" s="177">
        <v>6.2</v>
      </c>
      <c r="CU4" s="178">
        <v>8.9</v>
      </c>
      <c r="CV4" s="178"/>
      <c r="CW4" s="175">
        <f>AVERAGE(CP4:CR4)</f>
        <v>11.05</v>
      </c>
      <c r="CX4" s="176">
        <f>AVERAGE(CT4:CV4)</f>
        <v>7.5500000000000007</v>
      </c>
      <c r="CZ4" s="44">
        <v>1</v>
      </c>
      <c r="DA4" s="177">
        <v>20</v>
      </c>
      <c r="DB4" s="178">
        <v>8.3000000000000007</v>
      </c>
      <c r="DC4" s="179"/>
      <c r="DD4" s="44">
        <v>1</v>
      </c>
      <c r="DE4" s="177">
        <v>8.9</v>
      </c>
      <c r="DF4" s="178">
        <v>17.399999999999999</v>
      </c>
      <c r="DG4" s="178"/>
      <c r="DH4" s="175">
        <f>AVERAGE(DA4:DC4)</f>
        <v>14.15</v>
      </c>
      <c r="DI4" s="176">
        <f>AVERAGE(DE4:DG4)</f>
        <v>13.149999999999999</v>
      </c>
      <c r="DK4" s="44">
        <v>1</v>
      </c>
      <c r="DL4" s="177">
        <v>20</v>
      </c>
      <c r="DM4" s="178">
        <v>10.8</v>
      </c>
      <c r="DN4" s="179"/>
      <c r="DO4" s="44">
        <v>1</v>
      </c>
      <c r="DP4" s="177">
        <v>4.7</v>
      </c>
      <c r="DQ4" s="178">
        <v>11.4</v>
      </c>
      <c r="DR4" s="178"/>
      <c r="DS4" s="175">
        <f>AVERAGE(DL4:DN4)</f>
        <v>15.4</v>
      </c>
      <c r="DT4" s="176">
        <f>AVERAGE(DP4:DR4)</f>
        <v>8.0500000000000007</v>
      </c>
      <c r="DV4" s="44">
        <v>1</v>
      </c>
      <c r="DW4" s="177">
        <v>18.100000000000001</v>
      </c>
      <c r="DX4" s="178">
        <v>10.199999999999999</v>
      </c>
      <c r="DY4" s="179"/>
      <c r="DZ4" s="44">
        <v>1</v>
      </c>
      <c r="EA4" s="177">
        <v>5.9</v>
      </c>
      <c r="EB4" s="178">
        <v>15</v>
      </c>
      <c r="EC4" s="178">
        <v>14.6</v>
      </c>
      <c r="ED4" s="175">
        <f>AVERAGE(DW4:DY4)</f>
        <v>14.15</v>
      </c>
      <c r="EE4" s="176">
        <f>AVERAGE(EA4:EC4)</f>
        <v>11.833333333333334</v>
      </c>
    </row>
    <row r="5" spans="1:135">
      <c r="A5" s="155"/>
      <c r="B5" s="180">
        <v>84</v>
      </c>
      <c r="C5" s="44">
        <v>2</v>
      </c>
      <c r="D5" s="172">
        <v>14.3</v>
      </c>
      <c r="E5" s="173">
        <v>13.9</v>
      </c>
      <c r="F5" s="174"/>
      <c r="G5" s="44">
        <v>2</v>
      </c>
      <c r="H5" s="172">
        <v>9.4</v>
      </c>
      <c r="I5" s="173">
        <v>20</v>
      </c>
      <c r="J5" s="173">
        <v>10.6</v>
      </c>
      <c r="K5" s="181">
        <f t="shared" ref="K5:K19" si="0">AVERAGE(D5:F5)</f>
        <v>14.100000000000001</v>
      </c>
      <c r="L5" s="182">
        <f t="shared" ref="L5:L19" si="1">AVERAGE(H5:J5)</f>
        <v>13.333333333333334</v>
      </c>
      <c r="N5" s="155"/>
      <c r="O5" s="180">
        <v>84</v>
      </c>
      <c r="P5" s="44">
        <v>2</v>
      </c>
      <c r="Q5" s="172">
        <v>16.3</v>
      </c>
      <c r="R5" s="173">
        <v>7.9</v>
      </c>
      <c r="S5" s="174"/>
      <c r="T5" s="44">
        <v>2</v>
      </c>
      <c r="U5" s="172">
        <v>3.1</v>
      </c>
      <c r="V5" s="173">
        <v>2.5</v>
      </c>
      <c r="W5" s="173"/>
      <c r="X5" s="181">
        <f t="shared" ref="X5:X19" si="2">AVERAGE(Q5:S5)</f>
        <v>12.100000000000001</v>
      </c>
      <c r="Y5" s="182">
        <f t="shared" ref="Y5:Y19" si="3">AVERAGE(U5:W5)</f>
        <v>2.8</v>
      </c>
      <c r="AA5" s="44">
        <v>2</v>
      </c>
      <c r="AB5" s="172">
        <v>15.7</v>
      </c>
      <c r="AC5" s="173">
        <v>10.9</v>
      </c>
      <c r="AD5" s="174"/>
      <c r="AE5" s="44">
        <v>2</v>
      </c>
      <c r="AF5" s="172">
        <v>7.1</v>
      </c>
      <c r="AG5" s="173">
        <v>3.9</v>
      </c>
      <c r="AH5" s="173"/>
      <c r="AI5" s="181">
        <f t="shared" ref="AI5:AI19" si="4">AVERAGE(AB5:AD5)</f>
        <v>13.3</v>
      </c>
      <c r="AJ5" s="182">
        <f t="shared" ref="AJ5:AJ19" si="5">AVERAGE(AF5:AH5)</f>
        <v>5.5</v>
      </c>
      <c r="AL5" s="44">
        <v>2</v>
      </c>
      <c r="AM5" s="172">
        <v>20</v>
      </c>
      <c r="AN5" s="173">
        <v>20</v>
      </c>
      <c r="AO5" s="174"/>
      <c r="AP5" s="44">
        <v>2</v>
      </c>
      <c r="AQ5" s="172">
        <v>4.3</v>
      </c>
      <c r="AR5" s="173">
        <v>5.6</v>
      </c>
      <c r="AS5" s="173"/>
      <c r="AT5" s="181">
        <f t="shared" ref="AT5:AT19" si="6">AVERAGE(AM5:AO5)</f>
        <v>20</v>
      </c>
      <c r="AU5" s="182">
        <f t="shared" ref="AU5:AU19" si="7">AVERAGE(AQ5:AS5)</f>
        <v>4.9499999999999993</v>
      </c>
      <c r="AW5" s="44">
        <v>2</v>
      </c>
      <c r="AX5" s="172">
        <v>10.7</v>
      </c>
      <c r="AY5" s="173">
        <v>17.899999999999999</v>
      </c>
      <c r="AZ5" s="174"/>
      <c r="BA5" s="44">
        <v>2</v>
      </c>
      <c r="BB5" s="172">
        <v>4.2</v>
      </c>
      <c r="BC5" s="173">
        <v>5.9</v>
      </c>
      <c r="BD5" s="173"/>
      <c r="BE5" s="181">
        <f t="shared" ref="BE5:BE19" si="8">AVERAGE(AX5:AZ5)</f>
        <v>14.299999999999999</v>
      </c>
      <c r="BF5" s="182">
        <f t="shared" ref="BF5:BF19" si="9">AVERAGE(BB5:BD5)</f>
        <v>5.0500000000000007</v>
      </c>
      <c r="BH5" s="44">
        <v>2</v>
      </c>
      <c r="BI5" s="177">
        <v>14.7</v>
      </c>
      <c r="BJ5" s="178">
        <v>20</v>
      </c>
      <c r="BK5" s="179"/>
      <c r="BL5" s="44">
        <v>2</v>
      </c>
      <c r="BM5" s="177">
        <v>3.9</v>
      </c>
      <c r="BN5" s="178">
        <v>6.7</v>
      </c>
      <c r="BO5" s="178"/>
      <c r="BP5" s="181">
        <f t="shared" ref="BP5:BP19" si="10">AVERAGE(BI5:BK5)</f>
        <v>17.350000000000001</v>
      </c>
      <c r="BQ5" s="182">
        <f t="shared" ref="BQ5:BQ19" si="11">AVERAGE(BM5:BO5)</f>
        <v>5.3</v>
      </c>
      <c r="BS5" s="44">
        <v>2</v>
      </c>
      <c r="BT5" s="177">
        <v>6.8</v>
      </c>
      <c r="BU5" s="178">
        <v>11.5</v>
      </c>
      <c r="BV5" s="179"/>
      <c r="BW5" s="44">
        <v>2</v>
      </c>
      <c r="BX5" s="177">
        <v>6.9</v>
      </c>
      <c r="BY5" s="178">
        <v>4.9000000000000004</v>
      </c>
      <c r="BZ5" s="178"/>
      <c r="CA5" s="181">
        <f t="shared" ref="CA5:CA19" si="12">AVERAGE(BT5:BV5)</f>
        <v>9.15</v>
      </c>
      <c r="CB5" s="182">
        <f t="shared" ref="CB5:CB19" si="13">AVERAGE(BX5:BZ5)</f>
        <v>5.9</v>
      </c>
      <c r="CD5" s="44">
        <v>2</v>
      </c>
      <c r="CE5" s="177">
        <v>20</v>
      </c>
      <c r="CF5" s="178">
        <v>7.5</v>
      </c>
      <c r="CG5" s="179"/>
      <c r="CH5" s="44">
        <v>2</v>
      </c>
      <c r="CI5" s="177">
        <v>9.6</v>
      </c>
      <c r="CJ5" s="178">
        <v>3.5</v>
      </c>
      <c r="CK5" s="178"/>
      <c r="CL5" s="181">
        <f t="shared" ref="CL5:CL19" si="14">AVERAGE(CE5:CG5)</f>
        <v>13.75</v>
      </c>
      <c r="CM5" s="182">
        <f t="shared" ref="CM5:CM19" si="15">AVERAGE(CI5:CK5)</f>
        <v>6.55</v>
      </c>
      <c r="CO5" s="44">
        <v>2</v>
      </c>
      <c r="CP5" s="177">
        <v>20</v>
      </c>
      <c r="CQ5" s="178">
        <v>11.9</v>
      </c>
      <c r="CR5" s="179"/>
      <c r="CS5" s="44">
        <v>2</v>
      </c>
      <c r="CT5" s="177">
        <v>6.9</v>
      </c>
      <c r="CU5" s="178">
        <v>2.2000000000000002</v>
      </c>
      <c r="CV5" s="178"/>
      <c r="CW5" s="181">
        <f t="shared" ref="CW5:CW19" si="16">AVERAGE(CP5:CR5)</f>
        <v>15.95</v>
      </c>
      <c r="CX5" s="182">
        <f t="shared" ref="CX5:CX19" si="17">AVERAGE(CT5:CV5)</f>
        <v>4.5500000000000007</v>
      </c>
      <c r="CZ5" s="44">
        <v>2</v>
      </c>
      <c r="DA5" s="177">
        <v>16.399999999999999</v>
      </c>
      <c r="DB5" s="178">
        <v>13.3</v>
      </c>
      <c r="DC5" s="179"/>
      <c r="DD5" s="44">
        <v>2</v>
      </c>
      <c r="DE5" s="177">
        <v>1.5</v>
      </c>
      <c r="DF5" s="178">
        <v>6.9</v>
      </c>
      <c r="DG5" s="178"/>
      <c r="DH5" s="181">
        <f t="shared" ref="DH5:DH19" si="18">AVERAGE(DA5:DC5)</f>
        <v>14.85</v>
      </c>
      <c r="DI5" s="182">
        <f t="shared" ref="DI5:DI19" si="19">AVERAGE(DE5:DG5)</f>
        <v>4.2</v>
      </c>
      <c r="DK5" s="44">
        <v>2</v>
      </c>
      <c r="DL5" s="177">
        <v>8.6999999999999993</v>
      </c>
      <c r="DM5" s="178">
        <v>18.100000000000001</v>
      </c>
      <c r="DN5" s="179"/>
      <c r="DO5" s="44">
        <v>2</v>
      </c>
      <c r="DP5" s="177">
        <v>3.7</v>
      </c>
      <c r="DQ5" s="178">
        <v>8.1999999999999993</v>
      </c>
      <c r="DR5" s="178">
        <v>2.5</v>
      </c>
      <c r="DS5" s="181">
        <f t="shared" ref="DS5:DS19" si="20">AVERAGE(DL5:DN5)</f>
        <v>13.4</v>
      </c>
      <c r="DT5" s="182">
        <f t="shared" ref="DT5:DT19" si="21">AVERAGE(DP5:DR5)</f>
        <v>4.8</v>
      </c>
      <c r="DV5" s="44">
        <v>2</v>
      </c>
      <c r="DW5" s="177">
        <v>20</v>
      </c>
      <c r="DX5" s="178">
        <v>13.8</v>
      </c>
      <c r="DY5" s="179"/>
      <c r="DZ5" s="44">
        <v>2</v>
      </c>
      <c r="EA5" s="177">
        <v>2.7</v>
      </c>
      <c r="EB5" s="178">
        <v>1.1000000000000001</v>
      </c>
      <c r="EC5" s="178"/>
      <c r="ED5" s="181">
        <f t="shared" ref="ED5:ED19" si="22">AVERAGE(DW5:DY5)</f>
        <v>16.899999999999999</v>
      </c>
      <c r="EE5" s="182">
        <f t="shared" ref="EE5:EE19" si="23">AVERAGE(EA5:EC5)</f>
        <v>1.9000000000000001</v>
      </c>
    </row>
    <row r="6" spans="1:135">
      <c r="A6" s="155"/>
      <c r="B6" s="180">
        <v>85</v>
      </c>
      <c r="C6" s="44">
        <v>3</v>
      </c>
      <c r="D6" s="172">
        <v>13.4</v>
      </c>
      <c r="E6" s="173">
        <v>11.3</v>
      </c>
      <c r="F6" s="174"/>
      <c r="G6" s="44">
        <v>3</v>
      </c>
      <c r="H6" s="172">
        <v>10.5</v>
      </c>
      <c r="I6" s="173">
        <v>16.399999999999999</v>
      </c>
      <c r="J6" s="173"/>
      <c r="K6" s="181">
        <f t="shared" si="0"/>
        <v>12.350000000000001</v>
      </c>
      <c r="L6" s="182">
        <f t="shared" si="1"/>
        <v>13.45</v>
      </c>
      <c r="N6" s="155"/>
      <c r="O6" s="180">
        <v>85</v>
      </c>
      <c r="P6" s="44">
        <v>3</v>
      </c>
      <c r="Q6" s="172">
        <v>19.600000000000001</v>
      </c>
      <c r="R6" s="173">
        <v>8.9</v>
      </c>
      <c r="S6" s="174"/>
      <c r="T6" s="44">
        <v>3</v>
      </c>
      <c r="U6" s="172">
        <v>3.9</v>
      </c>
      <c r="V6" s="173">
        <v>1.9</v>
      </c>
      <c r="W6" s="173"/>
      <c r="X6" s="181">
        <f t="shared" si="2"/>
        <v>14.25</v>
      </c>
      <c r="Y6" s="182">
        <f>AVERAGE(U6:W6)</f>
        <v>2.9</v>
      </c>
      <c r="AA6" s="44">
        <v>3</v>
      </c>
      <c r="AB6" s="172">
        <v>16.2</v>
      </c>
      <c r="AC6" s="173">
        <v>20</v>
      </c>
      <c r="AD6" s="174"/>
      <c r="AE6" s="44">
        <v>3</v>
      </c>
      <c r="AF6" s="172">
        <v>4.5999999999999996</v>
      </c>
      <c r="AG6" s="173">
        <v>8.4</v>
      </c>
      <c r="AH6" s="173"/>
      <c r="AI6" s="181">
        <f t="shared" si="4"/>
        <v>18.100000000000001</v>
      </c>
      <c r="AJ6" s="182">
        <f t="shared" si="5"/>
        <v>6.5</v>
      </c>
      <c r="AL6" s="44">
        <v>3</v>
      </c>
      <c r="AM6" s="172">
        <v>7.5</v>
      </c>
      <c r="AN6" s="173">
        <v>10.8</v>
      </c>
      <c r="AO6" s="174"/>
      <c r="AP6" s="44">
        <v>3</v>
      </c>
      <c r="AQ6" s="172">
        <v>2.4</v>
      </c>
      <c r="AR6" s="173">
        <v>7.8</v>
      </c>
      <c r="AS6" s="173"/>
      <c r="AT6" s="181">
        <f t="shared" si="6"/>
        <v>9.15</v>
      </c>
      <c r="AU6" s="182">
        <f t="shared" si="7"/>
        <v>5.0999999999999996</v>
      </c>
      <c r="AW6" s="44">
        <v>3</v>
      </c>
      <c r="AX6" s="172">
        <v>20</v>
      </c>
      <c r="AY6" s="173">
        <v>13.4</v>
      </c>
      <c r="AZ6" s="174"/>
      <c r="BA6" s="44">
        <v>3</v>
      </c>
      <c r="BB6" s="172">
        <v>2.1</v>
      </c>
      <c r="BC6" s="173">
        <v>5.0999999999999996</v>
      </c>
      <c r="BD6" s="173"/>
      <c r="BE6" s="181">
        <f t="shared" si="8"/>
        <v>16.7</v>
      </c>
      <c r="BF6" s="182">
        <f t="shared" si="9"/>
        <v>3.5999999999999996</v>
      </c>
      <c r="BH6" s="44">
        <v>3</v>
      </c>
      <c r="BI6" s="177">
        <v>9.8000000000000007</v>
      </c>
      <c r="BJ6" s="178">
        <v>12.9</v>
      </c>
      <c r="BK6" s="179"/>
      <c r="BL6" s="44">
        <v>3</v>
      </c>
      <c r="BM6" s="177">
        <v>3.9</v>
      </c>
      <c r="BN6" s="178">
        <v>4.7</v>
      </c>
      <c r="BO6" s="178"/>
      <c r="BP6" s="181">
        <f t="shared" si="10"/>
        <v>11.350000000000001</v>
      </c>
      <c r="BQ6" s="182">
        <f t="shared" si="11"/>
        <v>4.3</v>
      </c>
      <c r="BS6" s="44">
        <v>3</v>
      </c>
      <c r="BT6" s="177">
        <v>9.1</v>
      </c>
      <c r="BU6" s="178">
        <v>8.4</v>
      </c>
      <c r="BV6" s="179"/>
      <c r="BW6" s="44">
        <v>3</v>
      </c>
      <c r="BX6" s="177">
        <v>3.4</v>
      </c>
      <c r="BY6" s="178">
        <v>4.4000000000000004</v>
      </c>
      <c r="BZ6" s="178"/>
      <c r="CA6" s="181">
        <f t="shared" si="12"/>
        <v>8.75</v>
      </c>
      <c r="CB6" s="182">
        <f t="shared" si="13"/>
        <v>3.9000000000000004</v>
      </c>
      <c r="CD6" s="44">
        <v>3</v>
      </c>
      <c r="CE6" s="177">
        <v>7.6</v>
      </c>
      <c r="CF6" s="178">
        <v>7.8</v>
      </c>
      <c r="CG6" s="179"/>
      <c r="CH6" s="44">
        <v>3</v>
      </c>
      <c r="CI6" s="177">
        <v>6.6</v>
      </c>
      <c r="CJ6" s="178">
        <v>8.6999999999999993</v>
      </c>
      <c r="CK6" s="178"/>
      <c r="CL6" s="181">
        <f t="shared" si="14"/>
        <v>7.6999999999999993</v>
      </c>
      <c r="CM6" s="182">
        <f t="shared" si="15"/>
        <v>7.6499999999999995</v>
      </c>
      <c r="CO6" s="44">
        <v>3</v>
      </c>
      <c r="CP6" s="177">
        <v>6.6</v>
      </c>
      <c r="CQ6" s="178">
        <v>12.1</v>
      </c>
      <c r="CR6" s="179"/>
      <c r="CS6" s="44">
        <v>3</v>
      </c>
      <c r="CT6" s="177">
        <v>1.7</v>
      </c>
      <c r="CU6" s="178">
        <v>3.5</v>
      </c>
      <c r="CV6" s="178"/>
      <c r="CW6" s="181">
        <f t="shared" si="16"/>
        <v>9.35</v>
      </c>
      <c r="CX6" s="182">
        <f t="shared" si="17"/>
        <v>2.6</v>
      </c>
      <c r="CZ6" s="44">
        <v>3</v>
      </c>
      <c r="DA6" s="177">
        <v>10.6</v>
      </c>
      <c r="DB6" s="178">
        <v>15.5</v>
      </c>
      <c r="DC6" s="179"/>
      <c r="DD6" s="44">
        <v>3</v>
      </c>
      <c r="DE6" s="177">
        <v>5.2</v>
      </c>
      <c r="DF6" s="178">
        <v>2.9</v>
      </c>
      <c r="DG6" s="178"/>
      <c r="DH6" s="181">
        <f t="shared" si="18"/>
        <v>13.05</v>
      </c>
      <c r="DI6" s="182">
        <f t="shared" si="19"/>
        <v>4.05</v>
      </c>
      <c r="DK6" s="44">
        <v>3</v>
      </c>
      <c r="DL6" s="177">
        <v>11.3</v>
      </c>
      <c r="DM6" s="178">
        <v>7.3</v>
      </c>
      <c r="DN6" s="179"/>
      <c r="DO6" s="44">
        <v>3</v>
      </c>
      <c r="DP6" s="177">
        <v>3.9</v>
      </c>
      <c r="DQ6" s="178">
        <v>2.8</v>
      </c>
      <c r="DR6" s="178"/>
      <c r="DS6" s="181">
        <f t="shared" si="20"/>
        <v>9.3000000000000007</v>
      </c>
      <c r="DT6" s="182">
        <f t="shared" si="21"/>
        <v>3.3499999999999996</v>
      </c>
      <c r="DV6" s="44">
        <v>3</v>
      </c>
      <c r="DW6" s="177">
        <v>10.199999999999999</v>
      </c>
      <c r="DX6" s="178">
        <v>17.2</v>
      </c>
      <c r="DY6" s="179"/>
      <c r="DZ6" s="44">
        <v>3</v>
      </c>
      <c r="EA6" s="177">
        <v>15.7</v>
      </c>
      <c r="EB6" s="178">
        <v>6.5</v>
      </c>
      <c r="EC6" s="178"/>
      <c r="ED6" s="181">
        <f t="shared" si="22"/>
        <v>13.7</v>
      </c>
      <c r="EE6" s="182">
        <f t="shared" si="23"/>
        <v>11.1</v>
      </c>
    </row>
    <row r="7" spans="1:135">
      <c r="A7" s="155"/>
      <c r="B7" s="180">
        <v>86</v>
      </c>
      <c r="C7" s="44">
        <v>4</v>
      </c>
      <c r="D7" s="172">
        <v>9.3000000000000007</v>
      </c>
      <c r="E7" s="173">
        <v>12.5</v>
      </c>
      <c r="F7" s="174"/>
      <c r="G7" s="44">
        <v>4</v>
      </c>
      <c r="H7" s="172">
        <v>12.3</v>
      </c>
      <c r="I7" s="173">
        <v>14.7</v>
      </c>
      <c r="J7" s="173"/>
      <c r="K7" s="181">
        <f t="shared" si="0"/>
        <v>10.9</v>
      </c>
      <c r="L7" s="182">
        <f t="shared" si="1"/>
        <v>13.5</v>
      </c>
      <c r="N7" s="155"/>
      <c r="O7" s="180">
        <v>86</v>
      </c>
      <c r="P7" s="44">
        <v>4</v>
      </c>
      <c r="Q7" s="172">
        <v>6.2</v>
      </c>
      <c r="R7" s="173">
        <v>7.9</v>
      </c>
      <c r="S7" s="174"/>
      <c r="T7" s="44">
        <v>4</v>
      </c>
      <c r="U7" s="172">
        <v>5.8</v>
      </c>
      <c r="V7" s="173">
        <v>2.9</v>
      </c>
      <c r="W7" s="173"/>
      <c r="X7" s="181">
        <f t="shared" si="2"/>
        <v>7.0500000000000007</v>
      </c>
      <c r="Y7" s="182">
        <f t="shared" si="3"/>
        <v>4.3499999999999996</v>
      </c>
      <c r="AA7" s="44">
        <v>4</v>
      </c>
      <c r="AB7" s="172">
        <v>16.8</v>
      </c>
      <c r="AC7" s="173">
        <v>11.7</v>
      </c>
      <c r="AD7" s="174"/>
      <c r="AE7" s="44">
        <v>4</v>
      </c>
      <c r="AF7" s="172">
        <v>2.9</v>
      </c>
      <c r="AG7" s="173">
        <v>1.8</v>
      </c>
      <c r="AH7" s="173"/>
      <c r="AI7" s="181">
        <f t="shared" si="4"/>
        <v>14.25</v>
      </c>
      <c r="AJ7" s="182">
        <f t="shared" si="5"/>
        <v>2.35</v>
      </c>
      <c r="AL7" s="44">
        <v>4</v>
      </c>
      <c r="AM7" s="172">
        <v>14.2</v>
      </c>
      <c r="AN7" s="173">
        <v>9.1</v>
      </c>
      <c r="AO7" s="174"/>
      <c r="AP7" s="44">
        <v>4</v>
      </c>
      <c r="AQ7" s="172">
        <v>4.9000000000000004</v>
      </c>
      <c r="AR7" s="173">
        <v>2.5</v>
      </c>
      <c r="AS7" s="173"/>
      <c r="AT7" s="181">
        <f t="shared" si="6"/>
        <v>11.649999999999999</v>
      </c>
      <c r="AU7" s="182">
        <f t="shared" si="7"/>
        <v>3.7</v>
      </c>
      <c r="AW7" s="44">
        <v>4</v>
      </c>
      <c r="AX7" s="172">
        <v>9.6999999999999993</v>
      </c>
      <c r="AY7" s="173">
        <v>18.2</v>
      </c>
      <c r="AZ7" s="174"/>
      <c r="BA7" s="44">
        <v>4</v>
      </c>
      <c r="BB7" s="172">
        <v>2.6</v>
      </c>
      <c r="BC7" s="173">
        <v>3.6</v>
      </c>
      <c r="BD7" s="173"/>
      <c r="BE7" s="181">
        <f t="shared" si="8"/>
        <v>13.95</v>
      </c>
      <c r="BF7" s="182">
        <f t="shared" si="9"/>
        <v>3.1</v>
      </c>
      <c r="BH7" s="44">
        <v>4</v>
      </c>
      <c r="BI7" s="177">
        <v>8.9</v>
      </c>
      <c r="BJ7" s="178">
        <v>7.6</v>
      </c>
      <c r="BK7" s="179"/>
      <c r="BL7" s="44">
        <v>4</v>
      </c>
      <c r="BM7" s="177">
        <v>1.7</v>
      </c>
      <c r="BN7" s="178">
        <v>1.9</v>
      </c>
      <c r="BO7" s="178"/>
      <c r="BP7" s="181">
        <f t="shared" si="10"/>
        <v>8.25</v>
      </c>
      <c r="BQ7" s="182">
        <f t="shared" si="11"/>
        <v>1.7999999999999998</v>
      </c>
      <c r="BS7" s="44">
        <v>4</v>
      </c>
      <c r="BT7" s="177">
        <v>20</v>
      </c>
      <c r="BU7" s="178">
        <v>16.100000000000001</v>
      </c>
      <c r="BV7" s="179"/>
      <c r="BW7" s="44">
        <v>4</v>
      </c>
      <c r="BX7" s="177">
        <v>2.2000000000000002</v>
      </c>
      <c r="BY7" s="178">
        <v>1.4</v>
      </c>
      <c r="BZ7" s="178"/>
      <c r="CA7" s="181">
        <f t="shared" si="12"/>
        <v>18.05</v>
      </c>
      <c r="CB7" s="182">
        <f t="shared" si="13"/>
        <v>1.8</v>
      </c>
      <c r="CD7" s="44">
        <v>4</v>
      </c>
      <c r="CE7" s="177">
        <v>13.9</v>
      </c>
      <c r="CF7" s="178">
        <v>7.9</v>
      </c>
      <c r="CG7" s="179"/>
      <c r="CH7" s="44">
        <v>4</v>
      </c>
      <c r="CI7" s="177">
        <v>6.4</v>
      </c>
      <c r="CJ7" s="178">
        <v>3.2</v>
      </c>
      <c r="CK7" s="178"/>
      <c r="CL7" s="181">
        <f t="shared" si="14"/>
        <v>10.9</v>
      </c>
      <c r="CM7" s="182">
        <f t="shared" si="15"/>
        <v>4.8000000000000007</v>
      </c>
      <c r="CO7" s="44">
        <v>4</v>
      </c>
      <c r="CP7" s="177">
        <v>12.2</v>
      </c>
      <c r="CQ7" s="178">
        <v>18.899999999999999</v>
      </c>
      <c r="CR7" s="179"/>
      <c r="CS7" s="44">
        <v>4</v>
      </c>
      <c r="CT7" s="177">
        <v>3.9</v>
      </c>
      <c r="CU7" s="178">
        <v>2.4</v>
      </c>
      <c r="CV7" s="178"/>
      <c r="CW7" s="181">
        <f t="shared" si="16"/>
        <v>15.549999999999999</v>
      </c>
      <c r="CX7" s="182">
        <f t="shared" si="17"/>
        <v>3.15</v>
      </c>
      <c r="CZ7" s="44">
        <v>4</v>
      </c>
      <c r="DA7" s="177">
        <v>9.5</v>
      </c>
      <c r="DB7" s="178">
        <v>6.5</v>
      </c>
      <c r="DC7" s="179"/>
      <c r="DD7" s="44">
        <v>4</v>
      </c>
      <c r="DE7" s="177">
        <v>3.2</v>
      </c>
      <c r="DF7" s="178">
        <v>4.7</v>
      </c>
      <c r="DG7" s="178"/>
      <c r="DH7" s="181">
        <f t="shared" si="18"/>
        <v>8</v>
      </c>
      <c r="DI7" s="182">
        <f t="shared" si="19"/>
        <v>3.95</v>
      </c>
      <c r="DK7" s="44">
        <v>4</v>
      </c>
      <c r="DL7" s="177">
        <v>14.6</v>
      </c>
      <c r="DM7" s="178">
        <v>5.9</v>
      </c>
      <c r="DN7" s="179"/>
      <c r="DO7" s="44">
        <v>4</v>
      </c>
      <c r="DP7" s="177">
        <v>4.9000000000000004</v>
      </c>
      <c r="DQ7" s="178">
        <v>4.5999999999999996</v>
      </c>
      <c r="DR7" s="178"/>
      <c r="DS7" s="181">
        <f t="shared" si="20"/>
        <v>10.25</v>
      </c>
      <c r="DT7" s="182">
        <f t="shared" si="21"/>
        <v>4.75</v>
      </c>
      <c r="DV7" s="44">
        <v>4</v>
      </c>
      <c r="DW7" s="177">
        <v>6.8</v>
      </c>
      <c r="DX7" s="178">
        <v>11.5</v>
      </c>
      <c r="DY7" s="179"/>
      <c r="DZ7" s="44">
        <v>4</v>
      </c>
      <c r="EA7" s="177">
        <v>4.9000000000000004</v>
      </c>
      <c r="EB7" s="178">
        <v>0.7</v>
      </c>
      <c r="EC7" s="178"/>
      <c r="ED7" s="181">
        <f t="shared" si="22"/>
        <v>9.15</v>
      </c>
      <c r="EE7" s="182">
        <f t="shared" si="23"/>
        <v>2.8000000000000003</v>
      </c>
    </row>
    <row r="8" spans="1:135">
      <c r="A8" s="26" t="s">
        <v>195</v>
      </c>
      <c r="B8" s="171">
        <v>87</v>
      </c>
      <c r="C8" s="44">
        <v>5</v>
      </c>
      <c r="D8" s="172">
        <v>7.2</v>
      </c>
      <c r="E8" s="173">
        <v>7.6</v>
      </c>
      <c r="F8" s="174"/>
      <c r="G8" s="44">
        <v>5</v>
      </c>
      <c r="H8" s="172">
        <v>16.8</v>
      </c>
      <c r="I8" s="173">
        <v>15.3</v>
      </c>
      <c r="J8" s="173"/>
      <c r="K8" s="181">
        <f t="shared" si="0"/>
        <v>7.4</v>
      </c>
      <c r="L8" s="182">
        <f t="shared" si="1"/>
        <v>16.05</v>
      </c>
      <c r="N8" s="26" t="s">
        <v>195</v>
      </c>
      <c r="O8" s="171">
        <v>87</v>
      </c>
      <c r="P8" s="44">
        <v>5</v>
      </c>
      <c r="Q8" s="172">
        <v>8.1</v>
      </c>
      <c r="R8" s="173">
        <v>14.9</v>
      </c>
      <c r="S8" s="174"/>
      <c r="T8" s="44">
        <v>5</v>
      </c>
      <c r="U8" s="172">
        <v>1.4</v>
      </c>
      <c r="V8" s="173">
        <v>0.6</v>
      </c>
      <c r="W8" s="173"/>
      <c r="X8" s="181">
        <f t="shared" si="2"/>
        <v>11.5</v>
      </c>
      <c r="Y8" s="182">
        <f t="shared" si="3"/>
        <v>1</v>
      </c>
      <c r="AA8" s="44">
        <v>5</v>
      </c>
      <c r="AB8" s="172">
        <v>10.6</v>
      </c>
      <c r="AC8" s="173">
        <v>6.5</v>
      </c>
      <c r="AD8" s="174"/>
      <c r="AE8" s="44">
        <v>5</v>
      </c>
      <c r="AF8" s="172">
        <v>3.6</v>
      </c>
      <c r="AG8" s="173">
        <v>3.6</v>
      </c>
      <c r="AH8" s="173"/>
      <c r="AI8" s="181">
        <f t="shared" si="4"/>
        <v>8.5500000000000007</v>
      </c>
      <c r="AJ8" s="182">
        <f t="shared" si="5"/>
        <v>3.6</v>
      </c>
      <c r="AL8" s="44">
        <v>5</v>
      </c>
      <c r="AM8" s="172">
        <v>15.4</v>
      </c>
      <c r="AN8" s="173">
        <v>7.7</v>
      </c>
      <c r="AO8" s="174"/>
      <c r="AP8" s="44">
        <v>5</v>
      </c>
      <c r="AQ8" s="172">
        <v>3.3</v>
      </c>
      <c r="AR8" s="173">
        <v>7.8</v>
      </c>
      <c r="AS8" s="173"/>
      <c r="AT8" s="181">
        <f t="shared" si="6"/>
        <v>11.55</v>
      </c>
      <c r="AU8" s="182">
        <f t="shared" si="7"/>
        <v>5.55</v>
      </c>
      <c r="AW8" s="44">
        <v>5</v>
      </c>
      <c r="AX8" s="172">
        <v>9.9</v>
      </c>
      <c r="AY8" s="173">
        <v>10.1</v>
      </c>
      <c r="AZ8" s="174"/>
      <c r="BA8" s="44">
        <v>5</v>
      </c>
      <c r="BB8" s="172">
        <v>10.9</v>
      </c>
      <c r="BC8" s="173">
        <v>7.9</v>
      </c>
      <c r="BD8" s="173"/>
      <c r="BE8" s="181">
        <f t="shared" si="8"/>
        <v>10</v>
      </c>
      <c r="BF8" s="182">
        <f t="shared" si="9"/>
        <v>9.4</v>
      </c>
      <c r="BH8" s="44">
        <v>5</v>
      </c>
      <c r="BI8" s="177">
        <v>7.8</v>
      </c>
      <c r="BJ8" s="178">
        <v>8.8000000000000007</v>
      </c>
      <c r="BK8" s="179"/>
      <c r="BL8" s="44">
        <v>5</v>
      </c>
      <c r="BM8" s="177">
        <v>3.5</v>
      </c>
      <c r="BN8" s="178">
        <v>8.9</v>
      </c>
      <c r="BO8" s="178"/>
      <c r="BP8" s="181">
        <f t="shared" si="10"/>
        <v>8.3000000000000007</v>
      </c>
      <c r="BQ8" s="182">
        <f t="shared" si="11"/>
        <v>6.2</v>
      </c>
      <c r="BS8" s="44">
        <v>5</v>
      </c>
      <c r="BT8" s="177">
        <v>10.9</v>
      </c>
      <c r="BU8" s="178">
        <v>9.3000000000000007</v>
      </c>
      <c r="BV8" s="179"/>
      <c r="BW8" s="44">
        <v>5</v>
      </c>
      <c r="BX8" s="177">
        <v>1.1000000000000001</v>
      </c>
      <c r="BY8" s="178">
        <v>1.7</v>
      </c>
      <c r="BZ8" s="178"/>
      <c r="CA8" s="181">
        <f t="shared" si="12"/>
        <v>10.100000000000001</v>
      </c>
      <c r="CB8" s="182">
        <f t="shared" si="13"/>
        <v>1.4</v>
      </c>
      <c r="CD8" s="44">
        <v>5</v>
      </c>
      <c r="CE8" s="177">
        <v>5.0999999999999996</v>
      </c>
      <c r="CF8" s="178">
        <v>6.9</v>
      </c>
      <c r="CG8" s="179"/>
      <c r="CH8" s="44">
        <v>5</v>
      </c>
      <c r="CI8" s="177">
        <v>4.8</v>
      </c>
      <c r="CJ8" s="178">
        <v>6.9</v>
      </c>
      <c r="CK8" s="178"/>
      <c r="CL8" s="181">
        <f t="shared" si="14"/>
        <v>6</v>
      </c>
      <c r="CM8" s="182">
        <f t="shared" si="15"/>
        <v>5.85</v>
      </c>
      <c r="CO8" s="44">
        <v>5</v>
      </c>
      <c r="CP8" s="177">
        <v>16.2</v>
      </c>
      <c r="CQ8" s="178">
        <v>11.1</v>
      </c>
      <c r="CR8" s="179"/>
      <c r="CS8" s="44">
        <v>5</v>
      </c>
      <c r="CT8" s="177">
        <v>9.3000000000000007</v>
      </c>
      <c r="CU8" s="178">
        <v>13.2</v>
      </c>
      <c r="CV8" s="178"/>
      <c r="CW8" s="181">
        <f t="shared" si="16"/>
        <v>13.649999999999999</v>
      </c>
      <c r="CX8" s="182">
        <f t="shared" si="17"/>
        <v>11.25</v>
      </c>
      <c r="CZ8" s="44">
        <v>5</v>
      </c>
      <c r="DA8" s="177">
        <v>15.9</v>
      </c>
      <c r="DB8" s="178">
        <v>5.5</v>
      </c>
      <c r="DC8" s="179"/>
      <c r="DD8" s="44">
        <v>5</v>
      </c>
      <c r="DE8" s="177">
        <v>7.1</v>
      </c>
      <c r="DF8" s="178">
        <v>5.4</v>
      </c>
      <c r="DG8" s="178"/>
      <c r="DH8" s="181">
        <f t="shared" si="18"/>
        <v>10.7</v>
      </c>
      <c r="DI8" s="182">
        <f t="shared" si="19"/>
        <v>6.25</v>
      </c>
      <c r="DK8" s="44">
        <v>5</v>
      </c>
      <c r="DL8" s="177">
        <v>9.5</v>
      </c>
      <c r="DM8" s="178">
        <v>6.5</v>
      </c>
      <c r="DN8" s="179"/>
      <c r="DO8" s="44">
        <v>5</v>
      </c>
      <c r="DP8" s="177">
        <v>14.6</v>
      </c>
      <c r="DQ8" s="178">
        <v>2.1</v>
      </c>
      <c r="DR8" s="178">
        <v>3.1</v>
      </c>
      <c r="DS8" s="181">
        <f t="shared" si="20"/>
        <v>8</v>
      </c>
      <c r="DT8" s="182">
        <f t="shared" si="21"/>
        <v>6.6000000000000005</v>
      </c>
      <c r="DV8" s="44">
        <v>5</v>
      </c>
      <c r="DW8" s="177">
        <v>8.9</v>
      </c>
      <c r="DX8" s="178">
        <v>15.9</v>
      </c>
      <c r="DY8" s="179"/>
      <c r="DZ8" s="44">
        <v>5</v>
      </c>
      <c r="EA8" s="177">
        <v>15.4</v>
      </c>
      <c r="EB8" s="178">
        <v>10.9</v>
      </c>
      <c r="EC8" s="178"/>
      <c r="ED8" s="181">
        <f t="shared" si="22"/>
        <v>12.4</v>
      </c>
      <c r="EE8" s="182">
        <f t="shared" si="23"/>
        <v>13.15</v>
      </c>
    </row>
    <row r="9" spans="1:135">
      <c r="A9" s="155"/>
      <c r="B9" s="180">
        <v>88</v>
      </c>
      <c r="C9" s="44">
        <v>6</v>
      </c>
      <c r="D9" s="172">
        <v>20</v>
      </c>
      <c r="E9" s="173">
        <v>10.9</v>
      </c>
      <c r="F9" s="174"/>
      <c r="G9" s="44">
        <v>6</v>
      </c>
      <c r="H9" s="172">
        <v>8.8000000000000007</v>
      </c>
      <c r="I9" s="173">
        <v>18.899999999999999</v>
      </c>
      <c r="J9" s="173"/>
      <c r="K9" s="181">
        <f t="shared" si="0"/>
        <v>15.45</v>
      </c>
      <c r="L9" s="182">
        <f t="shared" si="1"/>
        <v>13.85</v>
      </c>
      <c r="N9" s="155"/>
      <c r="O9" s="180">
        <v>88</v>
      </c>
      <c r="P9" s="44">
        <v>6</v>
      </c>
      <c r="Q9" s="172">
        <v>10.8</v>
      </c>
      <c r="R9" s="173">
        <v>14.6</v>
      </c>
      <c r="S9" s="174"/>
      <c r="T9" s="44">
        <v>6</v>
      </c>
      <c r="U9" s="172">
        <v>2.8</v>
      </c>
      <c r="V9" s="173">
        <v>1.9</v>
      </c>
      <c r="W9" s="173"/>
      <c r="X9" s="181">
        <f t="shared" si="2"/>
        <v>12.7</v>
      </c>
      <c r="Y9" s="182">
        <f t="shared" si="3"/>
        <v>2.3499999999999996</v>
      </c>
      <c r="AA9" s="44">
        <v>6</v>
      </c>
      <c r="AB9" s="172">
        <v>14.1</v>
      </c>
      <c r="AC9" s="173">
        <v>12.3</v>
      </c>
      <c r="AD9" s="174"/>
      <c r="AE9" s="44">
        <v>6</v>
      </c>
      <c r="AF9" s="172">
        <v>1.4</v>
      </c>
      <c r="AG9" s="173">
        <v>1.3</v>
      </c>
      <c r="AH9" s="173"/>
      <c r="AI9" s="181">
        <f t="shared" si="4"/>
        <v>13.2</v>
      </c>
      <c r="AJ9" s="182">
        <f t="shared" si="5"/>
        <v>1.35</v>
      </c>
      <c r="AL9" s="44">
        <v>6</v>
      </c>
      <c r="AM9" s="172">
        <v>7.7</v>
      </c>
      <c r="AN9" s="173">
        <v>5.8</v>
      </c>
      <c r="AO9" s="174"/>
      <c r="AP9" s="44">
        <v>6</v>
      </c>
      <c r="AQ9" s="172">
        <v>2.2999999999999998</v>
      </c>
      <c r="AR9" s="173">
        <v>1.7</v>
      </c>
      <c r="AS9" s="173"/>
      <c r="AT9" s="181">
        <f t="shared" si="6"/>
        <v>6.75</v>
      </c>
      <c r="AU9" s="182">
        <f t="shared" si="7"/>
        <v>2</v>
      </c>
      <c r="AW9" s="44">
        <v>6</v>
      </c>
      <c r="AX9" s="172">
        <v>6.6</v>
      </c>
      <c r="AY9" s="173">
        <v>5.0999999999999996</v>
      </c>
      <c r="AZ9" s="174"/>
      <c r="BA9" s="44">
        <v>6</v>
      </c>
      <c r="BB9" s="172">
        <v>1.9</v>
      </c>
      <c r="BC9" s="173">
        <v>3.8</v>
      </c>
      <c r="BD9" s="173"/>
      <c r="BE9" s="181">
        <f t="shared" si="8"/>
        <v>5.85</v>
      </c>
      <c r="BF9" s="182">
        <f t="shared" si="9"/>
        <v>2.8499999999999996</v>
      </c>
      <c r="BH9" s="44">
        <v>6</v>
      </c>
      <c r="BI9" s="177">
        <v>8.1</v>
      </c>
      <c r="BJ9" s="178">
        <v>17.399999999999999</v>
      </c>
      <c r="BK9" s="179"/>
      <c r="BL9" s="44">
        <v>6</v>
      </c>
      <c r="BM9" s="177">
        <v>2.7</v>
      </c>
      <c r="BN9" s="178">
        <v>5.0999999999999996</v>
      </c>
      <c r="BO9" s="178"/>
      <c r="BP9" s="181">
        <f t="shared" si="10"/>
        <v>12.75</v>
      </c>
      <c r="BQ9" s="182">
        <f t="shared" si="11"/>
        <v>3.9</v>
      </c>
      <c r="BS9" s="44">
        <v>6</v>
      </c>
      <c r="BT9" s="177">
        <v>5.9</v>
      </c>
      <c r="BU9" s="178">
        <v>15.7</v>
      </c>
      <c r="BV9" s="179">
        <v>10.1</v>
      </c>
      <c r="BW9" s="44">
        <v>6</v>
      </c>
      <c r="BX9" s="177">
        <v>1.9</v>
      </c>
      <c r="BY9" s="178">
        <v>2.7</v>
      </c>
      <c r="BZ9" s="178"/>
      <c r="CA9" s="181">
        <f t="shared" si="12"/>
        <v>10.566666666666668</v>
      </c>
      <c r="CB9" s="182">
        <f t="shared" si="13"/>
        <v>2.2999999999999998</v>
      </c>
      <c r="CD9" s="44">
        <v>6</v>
      </c>
      <c r="CE9" s="177">
        <v>9.4</v>
      </c>
      <c r="CF9" s="178">
        <v>6.3</v>
      </c>
      <c r="CG9" s="179"/>
      <c r="CH9" s="44">
        <v>6</v>
      </c>
      <c r="CI9" s="177">
        <v>5.4</v>
      </c>
      <c r="CJ9" s="178">
        <v>5.6</v>
      </c>
      <c r="CK9" s="178"/>
      <c r="CL9" s="181">
        <f t="shared" si="14"/>
        <v>7.85</v>
      </c>
      <c r="CM9" s="182">
        <f t="shared" si="15"/>
        <v>5.5</v>
      </c>
      <c r="CO9" s="44">
        <v>6</v>
      </c>
      <c r="CP9" s="177">
        <v>12.8</v>
      </c>
      <c r="CQ9" s="178">
        <v>9.9</v>
      </c>
      <c r="CR9" s="179"/>
      <c r="CS9" s="44">
        <v>6</v>
      </c>
      <c r="CT9" s="177">
        <v>2.4</v>
      </c>
      <c r="CU9" s="178">
        <v>1.2</v>
      </c>
      <c r="CV9" s="178"/>
      <c r="CW9" s="181">
        <f t="shared" si="16"/>
        <v>11.350000000000001</v>
      </c>
      <c r="CX9" s="182">
        <f t="shared" si="17"/>
        <v>1.7999999999999998</v>
      </c>
      <c r="CZ9" s="44">
        <v>6</v>
      </c>
      <c r="DA9" s="177">
        <v>7.4</v>
      </c>
      <c r="DB9" s="178">
        <v>8.3000000000000007</v>
      </c>
      <c r="DC9" s="179"/>
      <c r="DD9" s="44">
        <v>6</v>
      </c>
      <c r="DE9" s="177">
        <v>1.8</v>
      </c>
      <c r="DF9" s="178">
        <v>2.9</v>
      </c>
      <c r="DG9" s="178"/>
      <c r="DH9" s="181">
        <f t="shared" si="18"/>
        <v>7.8500000000000005</v>
      </c>
      <c r="DI9" s="182">
        <f t="shared" si="19"/>
        <v>2.35</v>
      </c>
      <c r="DK9" s="44">
        <v>6</v>
      </c>
      <c r="DL9" s="177">
        <v>7.9</v>
      </c>
      <c r="DM9" s="178">
        <v>8.5</v>
      </c>
      <c r="DN9" s="179"/>
      <c r="DO9" s="44">
        <v>6</v>
      </c>
      <c r="DP9" s="177">
        <v>3.9</v>
      </c>
      <c r="DQ9" s="178">
        <v>8.6999999999999993</v>
      </c>
      <c r="DR9" s="178"/>
      <c r="DS9" s="181">
        <f t="shared" si="20"/>
        <v>8.1999999999999993</v>
      </c>
      <c r="DT9" s="182">
        <f t="shared" si="21"/>
        <v>6.3</v>
      </c>
      <c r="DV9" s="44">
        <v>6</v>
      </c>
      <c r="DW9" s="177">
        <v>17.899999999999999</v>
      </c>
      <c r="DX9" s="178">
        <v>5.8</v>
      </c>
      <c r="DY9" s="179"/>
      <c r="DZ9" s="44">
        <v>6</v>
      </c>
      <c r="EA9" s="177">
        <v>2.2999999999999998</v>
      </c>
      <c r="EB9" s="178">
        <v>0.7</v>
      </c>
      <c r="EC9" s="178"/>
      <c r="ED9" s="181">
        <f t="shared" si="22"/>
        <v>11.85</v>
      </c>
      <c r="EE9" s="182">
        <f t="shared" si="23"/>
        <v>1.5</v>
      </c>
    </row>
    <row r="10" spans="1:135">
      <c r="A10" s="26" t="s">
        <v>195</v>
      </c>
      <c r="B10" s="171">
        <v>89</v>
      </c>
      <c r="C10" s="44">
        <v>7</v>
      </c>
      <c r="D10" s="172">
        <v>11.3</v>
      </c>
      <c r="E10" s="173">
        <v>10.6</v>
      </c>
      <c r="F10" s="174"/>
      <c r="G10" s="44">
        <v>7</v>
      </c>
      <c r="H10" s="172">
        <v>16.100000000000001</v>
      </c>
      <c r="I10" s="173">
        <v>12.6</v>
      </c>
      <c r="J10" s="173"/>
      <c r="K10" s="181">
        <f t="shared" si="0"/>
        <v>10.95</v>
      </c>
      <c r="L10" s="182">
        <f t="shared" si="1"/>
        <v>14.350000000000001</v>
      </c>
      <c r="N10" s="26" t="s">
        <v>195</v>
      </c>
      <c r="O10" s="171">
        <v>89</v>
      </c>
      <c r="P10" s="44">
        <v>7</v>
      </c>
      <c r="Q10" s="172">
        <v>15.4</v>
      </c>
      <c r="R10" s="173">
        <v>20</v>
      </c>
      <c r="S10" s="174"/>
      <c r="T10" s="44">
        <v>7</v>
      </c>
      <c r="U10" s="172">
        <v>3.4</v>
      </c>
      <c r="V10" s="173">
        <v>2.9</v>
      </c>
      <c r="W10" s="173"/>
      <c r="X10" s="181">
        <f t="shared" si="2"/>
        <v>17.7</v>
      </c>
      <c r="Y10" s="182">
        <f t="shared" si="3"/>
        <v>3.15</v>
      </c>
      <c r="AA10" s="44">
        <v>7</v>
      </c>
      <c r="AB10" s="172">
        <v>17.2</v>
      </c>
      <c r="AC10" s="173">
        <v>6.9</v>
      </c>
      <c r="AD10" s="174"/>
      <c r="AE10" s="44">
        <v>7</v>
      </c>
      <c r="AF10" s="172">
        <v>1.7</v>
      </c>
      <c r="AG10" s="173">
        <v>1.5</v>
      </c>
      <c r="AH10" s="173"/>
      <c r="AI10" s="181">
        <f t="shared" si="4"/>
        <v>12.05</v>
      </c>
      <c r="AJ10" s="182">
        <f t="shared" si="5"/>
        <v>1.6</v>
      </c>
      <c r="AL10" s="44">
        <v>7</v>
      </c>
      <c r="AM10" s="172">
        <v>12.6</v>
      </c>
      <c r="AN10" s="173">
        <v>8.4</v>
      </c>
      <c r="AO10" s="174"/>
      <c r="AP10" s="44">
        <v>7</v>
      </c>
      <c r="AQ10" s="172">
        <v>2.2999999999999998</v>
      </c>
      <c r="AR10" s="173">
        <v>4.9000000000000004</v>
      </c>
      <c r="AS10" s="173"/>
      <c r="AT10" s="181">
        <f t="shared" si="6"/>
        <v>10.5</v>
      </c>
      <c r="AU10" s="182">
        <f t="shared" si="7"/>
        <v>3.6</v>
      </c>
      <c r="AW10" s="44">
        <v>7</v>
      </c>
      <c r="AX10" s="172">
        <v>9.6</v>
      </c>
      <c r="AY10" s="173">
        <v>8.9</v>
      </c>
      <c r="AZ10" s="174"/>
      <c r="BA10" s="44">
        <v>7</v>
      </c>
      <c r="BB10" s="172">
        <v>3.1</v>
      </c>
      <c r="BC10" s="173">
        <v>1.8</v>
      </c>
      <c r="BD10" s="173"/>
      <c r="BE10" s="181">
        <f t="shared" si="8"/>
        <v>9.25</v>
      </c>
      <c r="BF10" s="182">
        <f t="shared" si="9"/>
        <v>2.4500000000000002</v>
      </c>
      <c r="BH10" s="44">
        <v>7</v>
      </c>
      <c r="BI10" s="177">
        <v>9.6999999999999993</v>
      </c>
      <c r="BJ10" s="178">
        <v>9.6999999999999993</v>
      </c>
      <c r="BK10" s="179"/>
      <c r="BL10" s="44">
        <v>7</v>
      </c>
      <c r="BM10" s="177">
        <v>3.9</v>
      </c>
      <c r="BN10" s="178">
        <v>5.2</v>
      </c>
      <c r="BO10" s="178"/>
      <c r="BP10" s="181">
        <f t="shared" si="10"/>
        <v>9.6999999999999993</v>
      </c>
      <c r="BQ10" s="182">
        <f t="shared" si="11"/>
        <v>4.55</v>
      </c>
      <c r="BS10" s="44">
        <v>7</v>
      </c>
      <c r="BT10" s="177">
        <v>12.9</v>
      </c>
      <c r="BU10" s="178">
        <v>11.4</v>
      </c>
      <c r="BV10" s="179"/>
      <c r="BW10" s="44">
        <v>7</v>
      </c>
      <c r="BX10" s="177">
        <v>13.6</v>
      </c>
      <c r="BY10" s="178">
        <v>11.2</v>
      </c>
      <c r="BZ10" s="178"/>
      <c r="CA10" s="181">
        <f t="shared" si="12"/>
        <v>12.15</v>
      </c>
      <c r="CB10" s="182">
        <f t="shared" si="13"/>
        <v>12.399999999999999</v>
      </c>
      <c r="CD10" s="44">
        <v>7</v>
      </c>
      <c r="CE10" s="177">
        <v>10.3</v>
      </c>
      <c r="CF10" s="178">
        <v>9.6999999999999993</v>
      </c>
      <c r="CG10" s="179"/>
      <c r="CH10" s="44">
        <v>7</v>
      </c>
      <c r="CI10" s="177">
        <v>4.0999999999999996</v>
      </c>
      <c r="CJ10" s="178">
        <v>3.9</v>
      </c>
      <c r="CK10" s="178"/>
      <c r="CL10" s="181">
        <f t="shared" si="14"/>
        <v>10</v>
      </c>
      <c r="CM10" s="182">
        <f t="shared" si="15"/>
        <v>4</v>
      </c>
      <c r="CO10" s="44">
        <v>7</v>
      </c>
      <c r="CP10" s="177">
        <v>15.2</v>
      </c>
      <c r="CQ10" s="178">
        <v>20</v>
      </c>
      <c r="CR10" s="179"/>
      <c r="CS10" s="44">
        <v>7</v>
      </c>
      <c r="CT10" s="177">
        <v>4.5</v>
      </c>
      <c r="CU10" s="178">
        <v>9.4</v>
      </c>
      <c r="CV10" s="178"/>
      <c r="CW10" s="181">
        <f t="shared" si="16"/>
        <v>17.600000000000001</v>
      </c>
      <c r="CX10" s="182">
        <f t="shared" si="17"/>
        <v>6.95</v>
      </c>
      <c r="CZ10" s="44">
        <v>7</v>
      </c>
      <c r="DA10" s="177">
        <v>10.5</v>
      </c>
      <c r="DB10" s="178">
        <v>7.1</v>
      </c>
      <c r="DC10" s="179"/>
      <c r="DD10" s="44">
        <v>7</v>
      </c>
      <c r="DE10" s="177">
        <v>4.3</v>
      </c>
      <c r="DF10" s="178">
        <v>15.5</v>
      </c>
      <c r="DG10" s="178">
        <v>12.9</v>
      </c>
      <c r="DH10" s="181">
        <f t="shared" si="18"/>
        <v>8.8000000000000007</v>
      </c>
      <c r="DI10" s="182">
        <f t="shared" si="19"/>
        <v>10.9</v>
      </c>
      <c r="DK10" s="44">
        <v>7</v>
      </c>
      <c r="DL10" s="177">
        <v>13.4</v>
      </c>
      <c r="DM10" s="178">
        <v>14.9</v>
      </c>
      <c r="DN10" s="179"/>
      <c r="DO10" s="44">
        <v>7</v>
      </c>
      <c r="DP10" s="177">
        <v>12.1</v>
      </c>
      <c r="DQ10" s="178">
        <v>6.9</v>
      </c>
      <c r="DR10" s="178"/>
      <c r="DS10" s="181">
        <f t="shared" si="20"/>
        <v>14.15</v>
      </c>
      <c r="DT10" s="182">
        <f t="shared" si="21"/>
        <v>9.5</v>
      </c>
      <c r="DV10" s="44">
        <v>7</v>
      </c>
      <c r="DW10" s="177">
        <v>14.9</v>
      </c>
      <c r="DX10" s="178">
        <v>6.9</v>
      </c>
      <c r="DY10" s="179"/>
      <c r="DZ10" s="44">
        <v>7</v>
      </c>
      <c r="EA10" s="177">
        <v>11.3</v>
      </c>
      <c r="EB10" s="178">
        <v>8.1</v>
      </c>
      <c r="EC10" s="178"/>
      <c r="ED10" s="181">
        <f t="shared" si="22"/>
        <v>10.9</v>
      </c>
      <c r="EE10" s="182">
        <f t="shared" si="23"/>
        <v>9.6999999999999993</v>
      </c>
    </row>
    <row r="11" spans="1:135">
      <c r="A11" s="155"/>
      <c r="B11" s="180">
        <v>90</v>
      </c>
      <c r="C11" s="44">
        <v>8</v>
      </c>
      <c r="D11" s="172">
        <v>9.9</v>
      </c>
      <c r="E11" s="173">
        <v>11.5</v>
      </c>
      <c r="F11" s="174"/>
      <c r="G11" s="44">
        <v>8</v>
      </c>
      <c r="H11" s="172">
        <v>10.6</v>
      </c>
      <c r="I11" s="173">
        <v>14.3</v>
      </c>
      <c r="J11" s="173"/>
      <c r="K11" s="181">
        <f t="shared" si="0"/>
        <v>10.7</v>
      </c>
      <c r="L11" s="182">
        <f t="shared" si="1"/>
        <v>12.45</v>
      </c>
      <c r="N11" s="155"/>
      <c r="O11" s="180">
        <v>90</v>
      </c>
      <c r="P11" s="44">
        <v>8</v>
      </c>
      <c r="Q11" s="172">
        <v>17.2</v>
      </c>
      <c r="R11" s="173">
        <v>17.600000000000001</v>
      </c>
      <c r="S11" s="174"/>
      <c r="T11" s="44">
        <v>8</v>
      </c>
      <c r="U11" s="172">
        <v>1.6</v>
      </c>
      <c r="V11" s="173">
        <v>0.9</v>
      </c>
      <c r="W11" s="173"/>
      <c r="X11" s="181">
        <f t="shared" si="2"/>
        <v>17.399999999999999</v>
      </c>
      <c r="Y11" s="182">
        <f t="shared" si="3"/>
        <v>1.25</v>
      </c>
      <c r="AA11" s="44">
        <v>8</v>
      </c>
      <c r="AB11" s="172">
        <v>7.6</v>
      </c>
      <c r="AC11" s="173">
        <v>10.1</v>
      </c>
      <c r="AD11" s="174"/>
      <c r="AE11" s="44">
        <v>8</v>
      </c>
      <c r="AF11" s="172">
        <v>1.9</v>
      </c>
      <c r="AG11" s="173">
        <v>0.7</v>
      </c>
      <c r="AH11" s="173"/>
      <c r="AI11" s="181">
        <f t="shared" si="4"/>
        <v>8.85</v>
      </c>
      <c r="AJ11" s="182">
        <f t="shared" si="5"/>
        <v>1.2999999999999998</v>
      </c>
      <c r="AL11" s="44">
        <v>8</v>
      </c>
      <c r="AM11" s="172">
        <v>10.8</v>
      </c>
      <c r="AN11" s="173">
        <v>6.9</v>
      </c>
      <c r="AO11" s="174"/>
      <c r="AP11" s="44">
        <v>8</v>
      </c>
      <c r="AQ11" s="172">
        <v>8.6</v>
      </c>
      <c r="AR11" s="173">
        <v>2.9</v>
      </c>
      <c r="AS11" s="173"/>
      <c r="AT11" s="181">
        <f t="shared" si="6"/>
        <v>8.8500000000000014</v>
      </c>
      <c r="AU11" s="182">
        <f t="shared" si="7"/>
        <v>5.75</v>
      </c>
      <c r="AW11" s="44">
        <v>8</v>
      </c>
      <c r="AX11" s="172">
        <v>13.4</v>
      </c>
      <c r="AY11" s="173">
        <v>9.9</v>
      </c>
      <c r="AZ11" s="174"/>
      <c r="BA11" s="44">
        <v>8</v>
      </c>
      <c r="BB11" s="172">
        <v>3.2</v>
      </c>
      <c r="BC11" s="173">
        <v>4.3</v>
      </c>
      <c r="BD11" s="173"/>
      <c r="BE11" s="181">
        <f t="shared" si="8"/>
        <v>11.65</v>
      </c>
      <c r="BF11" s="182">
        <f t="shared" si="9"/>
        <v>3.75</v>
      </c>
      <c r="BH11" s="44">
        <v>8</v>
      </c>
      <c r="BI11" s="177">
        <v>15.2</v>
      </c>
      <c r="BJ11" s="178">
        <v>10.3</v>
      </c>
      <c r="BK11" s="179"/>
      <c r="BL11" s="44">
        <v>8</v>
      </c>
      <c r="BM11" s="177">
        <v>2.5</v>
      </c>
      <c r="BN11" s="178">
        <v>1.8</v>
      </c>
      <c r="BO11" s="178"/>
      <c r="BP11" s="181">
        <f t="shared" si="10"/>
        <v>12.75</v>
      </c>
      <c r="BQ11" s="182">
        <f t="shared" si="11"/>
        <v>2.15</v>
      </c>
      <c r="BS11" s="44">
        <v>8</v>
      </c>
      <c r="BT11" s="177">
        <v>9.8000000000000007</v>
      </c>
      <c r="BU11" s="178">
        <v>7.8</v>
      </c>
      <c r="BV11" s="179"/>
      <c r="BW11" s="44">
        <v>8</v>
      </c>
      <c r="BX11" s="177">
        <v>10.1</v>
      </c>
      <c r="BY11" s="178">
        <v>3.6</v>
      </c>
      <c r="BZ11" s="178"/>
      <c r="CA11" s="181">
        <f t="shared" si="12"/>
        <v>8.8000000000000007</v>
      </c>
      <c r="CB11" s="182">
        <f t="shared" si="13"/>
        <v>6.85</v>
      </c>
      <c r="CD11" s="44">
        <v>8</v>
      </c>
      <c r="CE11" s="177">
        <v>11.1</v>
      </c>
      <c r="CF11" s="178">
        <v>6.1</v>
      </c>
      <c r="CG11" s="179"/>
      <c r="CH11" s="44">
        <v>8</v>
      </c>
      <c r="CI11" s="177">
        <v>9.9</v>
      </c>
      <c r="CJ11" s="178">
        <v>9.4</v>
      </c>
      <c r="CK11" s="178"/>
      <c r="CL11" s="181">
        <f t="shared" si="14"/>
        <v>8.6</v>
      </c>
      <c r="CM11" s="182">
        <f t="shared" si="15"/>
        <v>9.65</v>
      </c>
      <c r="CO11" s="44">
        <v>8</v>
      </c>
      <c r="CP11" s="177">
        <v>9.4</v>
      </c>
      <c r="CQ11" s="178">
        <v>12.2</v>
      </c>
      <c r="CR11" s="179"/>
      <c r="CS11" s="44">
        <v>8</v>
      </c>
      <c r="CT11" s="177">
        <v>3.4</v>
      </c>
      <c r="CU11" s="178">
        <v>3.3</v>
      </c>
      <c r="CV11" s="178"/>
      <c r="CW11" s="181">
        <f t="shared" si="16"/>
        <v>10.8</v>
      </c>
      <c r="CX11" s="182">
        <f t="shared" si="17"/>
        <v>3.3499999999999996</v>
      </c>
      <c r="CZ11" s="44">
        <v>8</v>
      </c>
      <c r="DA11" s="177">
        <v>5.8</v>
      </c>
      <c r="DB11" s="178">
        <v>5.3</v>
      </c>
      <c r="DC11" s="179"/>
      <c r="DD11" s="44">
        <v>8</v>
      </c>
      <c r="DE11" s="177">
        <v>4.5</v>
      </c>
      <c r="DF11" s="178">
        <v>4.0999999999999996</v>
      </c>
      <c r="DG11" s="178"/>
      <c r="DH11" s="181">
        <f t="shared" si="18"/>
        <v>5.55</v>
      </c>
      <c r="DI11" s="182">
        <f t="shared" si="19"/>
        <v>4.3</v>
      </c>
      <c r="DK11" s="44">
        <v>8</v>
      </c>
      <c r="DL11" s="177">
        <v>8.8000000000000007</v>
      </c>
      <c r="DM11" s="178">
        <v>16.8</v>
      </c>
      <c r="DN11" s="179"/>
      <c r="DO11" s="44">
        <v>8</v>
      </c>
      <c r="DP11" s="177">
        <v>3.9</v>
      </c>
      <c r="DQ11" s="178">
        <v>3.9</v>
      </c>
      <c r="DR11" s="178"/>
      <c r="DS11" s="181">
        <f t="shared" si="20"/>
        <v>12.8</v>
      </c>
      <c r="DT11" s="182">
        <f t="shared" si="21"/>
        <v>3.9</v>
      </c>
      <c r="DV11" s="44">
        <v>8</v>
      </c>
      <c r="DW11" s="177">
        <v>8.4</v>
      </c>
      <c r="DX11" s="178">
        <v>6.8</v>
      </c>
      <c r="DY11" s="179"/>
      <c r="DZ11" s="44">
        <v>8</v>
      </c>
      <c r="EA11" s="177">
        <v>4.3</v>
      </c>
      <c r="EB11" s="178">
        <v>8.3000000000000007</v>
      </c>
      <c r="EC11" s="178"/>
      <c r="ED11" s="181">
        <f t="shared" si="22"/>
        <v>7.6</v>
      </c>
      <c r="EE11" s="182">
        <f t="shared" si="23"/>
        <v>6.3000000000000007</v>
      </c>
    </row>
    <row r="12" spans="1:135">
      <c r="A12" s="155"/>
      <c r="B12" s="180">
        <v>97</v>
      </c>
      <c r="C12" s="44">
        <v>9</v>
      </c>
      <c r="D12" s="172">
        <v>11.9</v>
      </c>
      <c r="E12" s="173">
        <v>18.899999999999999</v>
      </c>
      <c r="F12" s="174"/>
      <c r="G12" s="44">
        <v>9</v>
      </c>
      <c r="H12" s="172">
        <v>15.1</v>
      </c>
      <c r="I12" s="173">
        <v>9.9</v>
      </c>
      <c r="J12" s="173"/>
      <c r="K12" s="181">
        <f t="shared" si="0"/>
        <v>15.399999999999999</v>
      </c>
      <c r="L12" s="182">
        <f t="shared" si="1"/>
        <v>12.5</v>
      </c>
      <c r="N12" s="155"/>
      <c r="O12" s="180">
        <v>97</v>
      </c>
      <c r="P12" s="44">
        <v>9</v>
      </c>
      <c r="Q12" s="172">
        <v>9.1</v>
      </c>
      <c r="R12" s="173">
        <v>11.9</v>
      </c>
      <c r="S12" s="174"/>
      <c r="T12" s="44">
        <v>9</v>
      </c>
      <c r="U12" s="172">
        <v>3.9</v>
      </c>
      <c r="V12" s="173">
        <v>8.9</v>
      </c>
      <c r="W12" s="173"/>
      <c r="X12" s="181">
        <f t="shared" si="2"/>
        <v>10.5</v>
      </c>
      <c r="Y12" s="182">
        <f t="shared" si="3"/>
        <v>6.4</v>
      </c>
      <c r="AA12" s="44">
        <v>9</v>
      </c>
      <c r="AB12" s="172">
        <v>7.7</v>
      </c>
      <c r="AC12" s="173">
        <v>11.2</v>
      </c>
      <c r="AD12" s="174"/>
      <c r="AE12" s="44">
        <v>9</v>
      </c>
      <c r="AF12" s="172">
        <v>0.9</v>
      </c>
      <c r="AG12" s="173">
        <v>2.6</v>
      </c>
      <c r="AH12" s="173"/>
      <c r="AI12" s="181">
        <f t="shared" si="4"/>
        <v>9.4499999999999993</v>
      </c>
      <c r="AJ12" s="182">
        <f t="shared" si="5"/>
        <v>1.75</v>
      </c>
      <c r="AL12" s="44">
        <v>9</v>
      </c>
      <c r="AM12" s="172">
        <v>9.9</v>
      </c>
      <c r="AN12" s="173">
        <v>8.9</v>
      </c>
      <c r="AO12" s="174"/>
      <c r="AP12" s="44">
        <v>9</v>
      </c>
      <c r="AQ12" s="172">
        <v>3.8</v>
      </c>
      <c r="AR12" s="173">
        <v>5.6</v>
      </c>
      <c r="AS12" s="173"/>
      <c r="AT12" s="181">
        <f t="shared" si="6"/>
        <v>9.4</v>
      </c>
      <c r="AU12" s="182">
        <f t="shared" si="7"/>
        <v>4.6999999999999993</v>
      </c>
      <c r="AW12" s="44">
        <v>9</v>
      </c>
      <c r="AX12" s="172">
        <v>10.8</v>
      </c>
      <c r="AY12" s="173">
        <v>12.2</v>
      </c>
      <c r="AZ12" s="174"/>
      <c r="BA12" s="44">
        <v>9</v>
      </c>
      <c r="BB12" s="172">
        <v>1.6</v>
      </c>
      <c r="BC12" s="173">
        <v>3.4</v>
      </c>
      <c r="BD12" s="173"/>
      <c r="BE12" s="181">
        <f t="shared" si="8"/>
        <v>11.5</v>
      </c>
      <c r="BF12" s="182">
        <f t="shared" si="9"/>
        <v>2.5</v>
      </c>
      <c r="BH12" s="44">
        <v>9</v>
      </c>
      <c r="BI12" s="177">
        <v>20</v>
      </c>
      <c r="BJ12" s="178">
        <v>14.5</v>
      </c>
      <c r="BK12" s="179"/>
      <c r="BL12" s="44">
        <v>9</v>
      </c>
      <c r="BM12" s="177">
        <v>5.8</v>
      </c>
      <c r="BN12" s="178">
        <v>3.5</v>
      </c>
      <c r="BO12" s="178"/>
      <c r="BP12" s="181">
        <f t="shared" si="10"/>
        <v>17.25</v>
      </c>
      <c r="BQ12" s="182">
        <f t="shared" si="11"/>
        <v>4.6500000000000004</v>
      </c>
      <c r="BS12" s="44">
        <v>9</v>
      </c>
      <c r="BT12" s="177">
        <v>10.199999999999999</v>
      </c>
      <c r="BU12" s="178">
        <v>11.7</v>
      </c>
      <c r="BV12" s="179"/>
      <c r="BW12" s="44">
        <v>9</v>
      </c>
      <c r="BX12" s="177">
        <v>1.9</v>
      </c>
      <c r="BY12" s="178">
        <v>3.4</v>
      </c>
      <c r="BZ12" s="178"/>
      <c r="CA12" s="181">
        <f t="shared" si="12"/>
        <v>10.95</v>
      </c>
      <c r="CB12" s="182">
        <f t="shared" si="13"/>
        <v>2.65</v>
      </c>
      <c r="CD12" s="44">
        <v>9</v>
      </c>
      <c r="CE12" s="177">
        <v>15.8</v>
      </c>
      <c r="CF12" s="178">
        <v>16.899999999999999</v>
      </c>
      <c r="CG12" s="179"/>
      <c r="CH12" s="44">
        <v>9</v>
      </c>
      <c r="CI12" s="177">
        <v>6.4</v>
      </c>
      <c r="CJ12" s="178">
        <v>6.2</v>
      </c>
      <c r="CK12" s="178"/>
      <c r="CL12" s="181">
        <f t="shared" si="14"/>
        <v>16.350000000000001</v>
      </c>
      <c r="CM12" s="182">
        <f t="shared" si="15"/>
        <v>6.3000000000000007</v>
      </c>
      <c r="CO12" s="44">
        <v>9</v>
      </c>
      <c r="CP12" s="177">
        <v>8.8000000000000007</v>
      </c>
      <c r="CQ12" s="178">
        <v>9.3000000000000007</v>
      </c>
      <c r="CR12" s="179"/>
      <c r="CS12" s="44">
        <v>9</v>
      </c>
      <c r="CT12" s="177">
        <v>3.9</v>
      </c>
      <c r="CU12" s="178">
        <v>1.8</v>
      </c>
      <c r="CV12" s="178"/>
      <c r="CW12" s="181">
        <f t="shared" si="16"/>
        <v>9.0500000000000007</v>
      </c>
      <c r="CX12" s="182">
        <f t="shared" si="17"/>
        <v>2.85</v>
      </c>
      <c r="CZ12" s="44">
        <v>9</v>
      </c>
      <c r="DA12" s="177">
        <v>8.5</v>
      </c>
      <c r="DB12" s="178">
        <v>10.6</v>
      </c>
      <c r="DC12" s="179"/>
      <c r="DD12" s="44">
        <v>9</v>
      </c>
      <c r="DE12" s="177">
        <v>5.0999999999999996</v>
      </c>
      <c r="DF12" s="178">
        <v>3.4</v>
      </c>
      <c r="DG12" s="178"/>
      <c r="DH12" s="181">
        <f t="shared" si="18"/>
        <v>9.5500000000000007</v>
      </c>
      <c r="DI12" s="182">
        <f t="shared" si="19"/>
        <v>4.25</v>
      </c>
      <c r="DK12" s="44">
        <v>9</v>
      </c>
      <c r="DL12" s="177">
        <v>7.5</v>
      </c>
      <c r="DM12" s="178">
        <v>5.6</v>
      </c>
      <c r="DN12" s="179"/>
      <c r="DO12" s="44">
        <v>9</v>
      </c>
      <c r="DP12" s="177">
        <v>2.9</v>
      </c>
      <c r="DQ12" s="178">
        <v>2.9</v>
      </c>
      <c r="DR12" s="178"/>
      <c r="DS12" s="181">
        <f t="shared" si="20"/>
        <v>6.55</v>
      </c>
      <c r="DT12" s="182">
        <f t="shared" si="21"/>
        <v>2.9</v>
      </c>
      <c r="DV12" s="44">
        <v>9</v>
      </c>
      <c r="DW12" s="177">
        <v>20</v>
      </c>
      <c r="DX12" s="178">
        <v>13.7</v>
      </c>
      <c r="DY12" s="179"/>
      <c r="DZ12" s="44">
        <v>9</v>
      </c>
      <c r="EA12" s="177">
        <v>2.5</v>
      </c>
      <c r="EB12" s="178">
        <v>2.7</v>
      </c>
      <c r="EC12" s="178"/>
      <c r="ED12" s="181">
        <f t="shared" si="22"/>
        <v>16.850000000000001</v>
      </c>
      <c r="EE12" s="182">
        <f t="shared" si="23"/>
        <v>2.6</v>
      </c>
    </row>
    <row r="13" spans="1:135">
      <c r="A13" s="26" t="s">
        <v>195</v>
      </c>
      <c r="B13" s="171">
        <v>98</v>
      </c>
      <c r="C13" s="44">
        <v>10</v>
      </c>
      <c r="D13" s="172">
        <v>15.8</v>
      </c>
      <c r="E13" s="173">
        <v>14.4</v>
      </c>
      <c r="F13" s="174"/>
      <c r="G13" s="44">
        <v>10</v>
      </c>
      <c r="H13" s="172">
        <v>13.1</v>
      </c>
      <c r="I13" s="173">
        <v>17.399999999999999</v>
      </c>
      <c r="J13" s="173"/>
      <c r="K13" s="181">
        <f t="shared" si="0"/>
        <v>15.100000000000001</v>
      </c>
      <c r="L13" s="182">
        <f t="shared" si="1"/>
        <v>15.25</v>
      </c>
      <c r="N13" s="26" t="s">
        <v>195</v>
      </c>
      <c r="O13" s="171">
        <v>98</v>
      </c>
      <c r="P13" s="44">
        <v>10</v>
      </c>
      <c r="Q13" s="172">
        <v>9.1</v>
      </c>
      <c r="R13" s="173">
        <v>12.2</v>
      </c>
      <c r="S13" s="174"/>
      <c r="T13" s="44">
        <v>10</v>
      </c>
      <c r="U13" s="172">
        <v>1.1000000000000001</v>
      </c>
      <c r="V13" s="173">
        <v>0.9</v>
      </c>
      <c r="W13" s="173"/>
      <c r="X13" s="181">
        <f t="shared" si="2"/>
        <v>10.649999999999999</v>
      </c>
      <c r="Y13" s="182">
        <f t="shared" si="3"/>
        <v>1</v>
      </c>
      <c r="AA13" s="44">
        <v>10</v>
      </c>
      <c r="AB13" s="172">
        <v>20</v>
      </c>
      <c r="AC13" s="173">
        <v>7.6</v>
      </c>
      <c r="AD13" s="174"/>
      <c r="AE13" s="44">
        <v>10</v>
      </c>
      <c r="AF13" s="172">
        <v>2.1</v>
      </c>
      <c r="AG13" s="173">
        <v>1.9</v>
      </c>
      <c r="AH13" s="173"/>
      <c r="AI13" s="181">
        <f t="shared" si="4"/>
        <v>13.8</v>
      </c>
      <c r="AJ13" s="182">
        <f t="shared" si="5"/>
        <v>2</v>
      </c>
      <c r="AL13" s="44">
        <v>10</v>
      </c>
      <c r="AM13" s="172">
        <v>7.5</v>
      </c>
      <c r="AN13" s="173">
        <v>10.7</v>
      </c>
      <c r="AO13" s="174"/>
      <c r="AP13" s="44">
        <v>10</v>
      </c>
      <c r="AQ13" s="172">
        <v>5.4</v>
      </c>
      <c r="AR13" s="173">
        <v>2.9</v>
      </c>
      <c r="AS13" s="173">
        <v>4.2</v>
      </c>
      <c r="AT13" s="181">
        <f t="shared" si="6"/>
        <v>9.1</v>
      </c>
      <c r="AU13" s="182">
        <f t="shared" si="7"/>
        <v>4.166666666666667</v>
      </c>
      <c r="AW13" s="44">
        <v>10</v>
      </c>
      <c r="AX13" s="172">
        <v>16.600000000000001</v>
      </c>
      <c r="AY13" s="173">
        <v>14.7</v>
      </c>
      <c r="AZ13" s="174"/>
      <c r="BA13" s="44">
        <v>10</v>
      </c>
      <c r="BB13" s="172">
        <v>1.9</v>
      </c>
      <c r="BC13" s="173">
        <v>3.9</v>
      </c>
      <c r="BD13" s="173"/>
      <c r="BE13" s="181">
        <f t="shared" si="8"/>
        <v>15.65</v>
      </c>
      <c r="BF13" s="182">
        <f t="shared" si="9"/>
        <v>2.9</v>
      </c>
      <c r="BH13" s="44">
        <v>10</v>
      </c>
      <c r="BI13" s="177">
        <v>17.399999999999999</v>
      </c>
      <c r="BJ13" s="178">
        <v>9.1</v>
      </c>
      <c r="BK13" s="179"/>
      <c r="BL13" s="44">
        <v>10</v>
      </c>
      <c r="BM13" s="177">
        <v>5.7</v>
      </c>
      <c r="BN13" s="178">
        <v>11.9</v>
      </c>
      <c r="BO13" s="178">
        <v>4.5</v>
      </c>
      <c r="BP13" s="181">
        <f t="shared" si="10"/>
        <v>13.25</v>
      </c>
      <c r="BQ13" s="182">
        <f t="shared" si="11"/>
        <v>7.3666666666666671</v>
      </c>
      <c r="BS13" s="44">
        <v>10</v>
      </c>
      <c r="BT13" s="177">
        <v>7.5</v>
      </c>
      <c r="BU13" s="178">
        <v>7.4</v>
      </c>
      <c r="BV13" s="179"/>
      <c r="BW13" s="44">
        <v>10</v>
      </c>
      <c r="BX13" s="177">
        <v>9.9</v>
      </c>
      <c r="BY13" s="178">
        <v>4.7</v>
      </c>
      <c r="BZ13" s="178"/>
      <c r="CA13" s="181">
        <f t="shared" si="12"/>
        <v>7.45</v>
      </c>
      <c r="CB13" s="182">
        <f t="shared" si="13"/>
        <v>7.3000000000000007</v>
      </c>
      <c r="CD13" s="44">
        <v>10</v>
      </c>
      <c r="CE13" s="177">
        <v>9.4</v>
      </c>
      <c r="CF13" s="178">
        <v>12.7</v>
      </c>
      <c r="CG13" s="179"/>
      <c r="CH13" s="44">
        <v>10</v>
      </c>
      <c r="CI13" s="177">
        <v>8.5</v>
      </c>
      <c r="CJ13" s="178">
        <v>5.2</v>
      </c>
      <c r="CK13" s="178"/>
      <c r="CL13" s="181">
        <f t="shared" si="14"/>
        <v>11.05</v>
      </c>
      <c r="CM13" s="182">
        <f t="shared" si="15"/>
        <v>6.85</v>
      </c>
      <c r="CO13" s="44">
        <v>10</v>
      </c>
      <c r="CP13" s="177">
        <v>5.0999999999999996</v>
      </c>
      <c r="CQ13" s="178">
        <v>9.3000000000000007</v>
      </c>
      <c r="CR13" s="179"/>
      <c r="CS13" s="44">
        <v>10</v>
      </c>
      <c r="CT13" s="177">
        <v>6.9</v>
      </c>
      <c r="CU13" s="178">
        <v>9.4</v>
      </c>
      <c r="CV13" s="178"/>
      <c r="CW13" s="181">
        <f t="shared" si="16"/>
        <v>7.2</v>
      </c>
      <c r="CX13" s="182">
        <f t="shared" si="17"/>
        <v>8.15</v>
      </c>
      <c r="CZ13" s="44">
        <v>10</v>
      </c>
      <c r="DA13" s="177">
        <v>12.7</v>
      </c>
      <c r="DB13" s="178">
        <v>12.5</v>
      </c>
      <c r="DC13" s="179"/>
      <c r="DD13" s="44">
        <v>10</v>
      </c>
      <c r="DE13" s="177">
        <v>14.4</v>
      </c>
      <c r="DF13" s="178">
        <v>7.3</v>
      </c>
      <c r="DG13" s="178"/>
      <c r="DH13" s="181">
        <f t="shared" si="18"/>
        <v>12.6</v>
      </c>
      <c r="DI13" s="182">
        <f t="shared" si="19"/>
        <v>10.85</v>
      </c>
      <c r="DK13" s="44">
        <v>10</v>
      </c>
      <c r="DL13" s="177">
        <v>8.5</v>
      </c>
      <c r="DM13" s="178">
        <v>7.1</v>
      </c>
      <c r="DN13" s="179"/>
      <c r="DO13" s="44">
        <v>10</v>
      </c>
      <c r="DP13" s="177">
        <v>5.9</v>
      </c>
      <c r="DQ13" s="178">
        <v>5.6</v>
      </c>
      <c r="DR13" s="178"/>
      <c r="DS13" s="181">
        <f t="shared" si="20"/>
        <v>7.8</v>
      </c>
      <c r="DT13" s="182">
        <f t="shared" si="21"/>
        <v>5.75</v>
      </c>
      <c r="DV13" s="44">
        <v>10</v>
      </c>
      <c r="DW13" s="177">
        <v>6.9</v>
      </c>
      <c r="DX13" s="178">
        <v>8.8000000000000007</v>
      </c>
      <c r="DY13" s="179"/>
      <c r="DZ13" s="44">
        <v>10</v>
      </c>
      <c r="EA13" s="177">
        <v>5.9</v>
      </c>
      <c r="EB13" s="178">
        <v>7.6</v>
      </c>
      <c r="EC13" s="178"/>
      <c r="ED13" s="181">
        <f t="shared" si="22"/>
        <v>7.8500000000000005</v>
      </c>
      <c r="EE13" s="182">
        <f t="shared" si="23"/>
        <v>6.75</v>
      </c>
    </row>
    <row r="14" spans="1:135">
      <c r="A14" s="155"/>
      <c r="B14" s="180">
        <v>99</v>
      </c>
      <c r="C14" s="44">
        <v>11</v>
      </c>
      <c r="D14" s="172">
        <v>16.399999999999999</v>
      </c>
      <c r="E14" s="173">
        <v>9.5</v>
      </c>
      <c r="F14" s="174"/>
      <c r="G14" s="44">
        <v>11</v>
      </c>
      <c r="H14" s="172">
        <v>6.8</v>
      </c>
      <c r="I14" s="173">
        <v>20</v>
      </c>
      <c r="J14" s="173"/>
      <c r="K14" s="181">
        <f t="shared" si="0"/>
        <v>12.95</v>
      </c>
      <c r="L14" s="182">
        <f t="shared" si="1"/>
        <v>13.4</v>
      </c>
      <c r="N14" s="155"/>
      <c r="O14" s="180">
        <v>99</v>
      </c>
      <c r="P14" s="44">
        <v>11</v>
      </c>
      <c r="Q14" s="172">
        <v>20</v>
      </c>
      <c r="R14" s="173">
        <v>8.5</v>
      </c>
      <c r="S14" s="174"/>
      <c r="T14" s="44">
        <v>11</v>
      </c>
      <c r="U14" s="172">
        <v>2.8</v>
      </c>
      <c r="V14" s="173">
        <v>1.1000000000000001</v>
      </c>
      <c r="W14" s="173"/>
      <c r="X14" s="181">
        <f>AVERAGE(Q14:S14)</f>
        <v>14.25</v>
      </c>
      <c r="Y14" s="182">
        <f t="shared" si="3"/>
        <v>1.95</v>
      </c>
      <c r="AA14" s="44">
        <v>11</v>
      </c>
      <c r="AB14" s="172">
        <v>8.9</v>
      </c>
      <c r="AC14" s="173">
        <v>8.5</v>
      </c>
      <c r="AD14" s="174"/>
      <c r="AE14" s="44">
        <v>11</v>
      </c>
      <c r="AF14" s="172">
        <v>1.9</v>
      </c>
      <c r="AG14" s="173">
        <v>1.9</v>
      </c>
      <c r="AH14" s="173"/>
      <c r="AI14" s="181">
        <f t="shared" si="4"/>
        <v>8.6999999999999993</v>
      </c>
      <c r="AJ14" s="182">
        <f t="shared" si="5"/>
        <v>1.9</v>
      </c>
      <c r="AL14" s="44">
        <v>11</v>
      </c>
      <c r="AM14" s="172">
        <v>16.600000000000001</v>
      </c>
      <c r="AN14" s="173">
        <v>11.9</v>
      </c>
      <c r="AO14" s="174"/>
      <c r="AP14" s="44">
        <v>11</v>
      </c>
      <c r="AQ14" s="172">
        <v>1.8</v>
      </c>
      <c r="AR14" s="173">
        <v>3.3</v>
      </c>
      <c r="AS14" s="173"/>
      <c r="AT14" s="181">
        <f t="shared" si="6"/>
        <v>14.25</v>
      </c>
      <c r="AU14" s="182">
        <f t="shared" si="7"/>
        <v>2.5499999999999998</v>
      </c>
      <c r="AW14" s="44">
        <v>11</v>
      </c>
      <c r="AX14" s="172">
        <v>6.9</v>
      </c>
      <c r="AY14" s="173">
        <v>13.7</v>
      </c>
      <c r="AZ14" s="174"/>
      <c r="BA14" s="44">
        <v>11</v>
      </c>
      <c r="BB14" s="172">
        <v>2.4</v>
      </c>
      <c r="BC14" s="173">
        <v>3.9</v>
      </c>
      <c r="BD14" s="173"/>
      <c r="BE14" s="181">
        <f t="shared" si="8"/>
        <v>10.3</v>
      </c>
      <c r="BF14" s="182">
        <f t="shared" si="9"/>
        <v>3.15</v>
      </c>
      <c r="BH14" s="44">
        <v>11</v>
      </c>
      <c r="BI14" s="177">
        <v>11.4</v>
      </c>
      <c r="BJ14" s="178">
        <v>9.5</v>
      </c>
      <c r="BK14" s="179"/>
      <c r="BL14" s="44">
        <v>11</v>
      </c>
      <c r="BM14" s="177">
        <v>3.4</v>
      </c>
      <c r="BN14" s="178">
        <v>4.5</v>
      </c>
      <c r="BO14" s="178"/>
      <c r="BP14" s="181">
        <f t="shared" si="10"/>
        <v>10.45</v>
      </c>
      <c r="BQ14" s="182">
        <f t="shared" si="11"/>
        <v>3.95</v>
      </c>
      <c r="BS14" s="44">
        <v>11</v>
      </c>
      <c r="BT14" s="177">
        <v>9.6999999999999993</v>
      </c>
      <c r="BU14" s="178">
        <v>11.5</v>
      </c>
      <c r="BV14" s="179"/>
      <c r="BW14" s="44">
        <v>11</v>
      </c>
      <c r="BX14" s="177">
        <v>1.8</v>
      </c>
      <c r="BY14" s="178">
        <v>3.6</v>
      </c>
      <c r="BZ14" s="178"/>
      <c r="CA14" s="181">
        <f t="shared" si="12"/>
        <v>10.6</v>
      </c>
      <c r="CB14" s="182">
        <f t="shared" si="13"/>
        <v>2.7</v>
      </c>
      <c r="CD14" s="44">
        <v>11</v>
      </c>
      <c r="CE14" s="177">
        <v>6.4</v>
      </c>
      <c r="CF14" s="178">
        <v>10.6</v>
      </c>
      <c r="CG14" s="179"/>
      <c r="CH14" s="44">
        <v>11</v>
      </c>
      <c r="CI14" s="177">
        <v>2.7</v>
      </c>
      <c r="CJ14" s="178">
        <v>4.8</v>
      </c>
      <c r="CK14" s="178"/>
      <c r="CL14" s="181">
        <f t="shared" si="14"/>
        <v>8.5</v>
      </c>
      <c r="CM14" s="182">
        <f t="shared" si="15"/>
        <v>3.75</v>
      </c>
      <c r="CO14" s="44">
        <v>11</v>
      </c>
      <c r="CP14" s="177">
        <v>8.1</v>
      </c>
      <c r="CQ14" s="178">
        <v>8.9</v>
      </c>
      <c r="CR14" s="179"/>
      <c r="CS14" s="44">
        <v>11</v>
      </c>
      <c r="CT14" s="177">
        <v>3.4</v>
      </c>
      <c r="CU14" s="178">
        <v>3.6</v>
      </c>
      <c r="CV14" s="178"/>
      <c r="CW14" s="181">
        <f t="shared" si="16"/>
        <v>8.5</v>
      </c>
      <c r="CX14" s="182">
        <f t="shared" si="17"/>
        <v>3.5</v>
      </c>
      <c r="CZ14" s="44">
        <v>11</v>
      </c>
      <c r="DA14" s="177">
        <v>9.9</v>
      </c>
      <c r="DB14" s="178">
        <v>9.6999999999999993</v>
      </c>
      <c r="DC14" s="179"/>
      <c r="DD14" s="44">
        <v>11</v>
      </c>
      <c r="DE14" s="177">
        <v>1.9</v>
      </c>
      <c r="DF14" s="178">
        <v>1.6</v>
      </c>
      <c r="DG14" s="178"/>
      <c r="DH14" s="181">
        <f t="shared" si="18"/>
        <v>9.8000000000000007</v>
      </c>
      <c r="DI14" s="182">
        <f t="shared" si="19"/>
        <v>1.75</v>
      </c>
      <c r="DK14" s="44">
        <v>11</v>
      </c>
      <c r="DL14" s="177">
        <v>20</v>
      </c>
      <c r="DM14" s="178">
        <v>7.8</v>
      </c>
      <c r="DN14" s="179"/>
      <c r="DO14" s="44">
        <v>11</v>
      </c>
      <c r="DP14" s="177">
        <v>4.0999999999999996</v>
      </c>
      <c r="DQ14" s="178">
        <v>4.5</v>
      </c>
      <c r="DR14" s="178"/>
      <c r="DS14" s="181">
        <f t="shared" si="20"/>
        <v>13.9</v>
      </c>
      <c r="DT14" s="182">
        <f t="shared" si="21"/>
        <v>4.3</v>
      </c>
      <c r="DV14" s="44">
        <v>11</v>
      </c>
      <c r="DW14" s="177">
        <v>7.3</v>
      </c>
      <c r="DX14" s="178">
        <v>5.8</v>
      </c>
      <c r="DY14" s="179"/>
      <c r="DZ14" s="44">
        <v>11</v>
      </c>
      <c r="EA14" s="177">
        <v>4.0999999999999996</v>
      </c>
      <c r="EB14" s="178">
        <v>9.6</v>
      </c>
      <c r="EC14" s="178"/>
      <c r="ED14" s="181">
        <f t="shared" si="22"/>
        <v>6.55</v>
      </c>
      <c r="EE14" s="182">
        <f t="shared" si="23"/>
        <v>6.85</v>
      </c>
    </row>
    <row r="15" spans="1:135">
      <c r="A15" s="155"/>
      <c r="B15" s="180">
        <v>91</v>
      </c>
      <c r="C15" s="44">
        <v>12</v>
      </c>
      <c r="D15" s="172">
        <v>14.5</v>
      </c>
      <c r="E15" s="173">
        <v>12.8</v>
      </c>
      <c r="F15" s="174"/>
      <c r="G15" s="44">
        <v>12</v>
      </c>
      <c r="H15" s="172">
        <v>16.7</v>
      </c>
      <c r="I15" s="173">
        <v>8.4</v>
      </c>
      <c r="J15" s="173"/>
      <c r="K15" s="181">
        <f t="shared" si="0"/>
        <v>13.65</v>
      </c>
      <c r="L15" s="182">
        <f t="shared" si="1"/>
        <v>12.55</v>
      </c>
      <c r="N15" s="155"/>
      <c r="O15" s="180">
        <v>91</v>
      </c>
      <c r="P15" s="44">
        <v>12</v>
      </c>
      <c r="Q15" s="172">
        <v>6.4</v>
      </c>
      <c r="R15" s="173">
        <v>16.2</v>
      </c>
      <c r="S15" s="174"/>
      <c r="T15" s="44">
        <v>12</v>
      </c>
      <c r="U15" s="172">
        <v>2.2999999999999998</v>
      </c>
      <c r="V15" s="173">
        <v>4.5</v>
      </c>
      <c r="W15" s="173"/>
      <c r="X15" s="181">
        <f t="shared" si="2"/>
        <v>11.3</v>
      </c>
      <c r="Y15" s="182">
        <f t="shared" si="3"/>
        <v>3.4</v>
      </c>
      <c r="AA15" s="44">
        <v>12</v>
      </c>
      <c r="AB15" s="172">
        <v>20</v>
      </c>
      <c r="AC15" s="173">
        <v>19.100000000000001</v>
      </c>
      <c r="AD15" s="174"/>
      <c r="AE15" s="44">
        <v>12</v>
      </c>
      <c r="AF15" s="172">
        <v>2.8</v>
      </c>
      <c r="AG15" s="173">
        <v>2.8</v>
      </c>
      <c r="AH15" s="173"/>
      <c r="AI15" s="181">
        <f t="shared" si="4"/>
        <v>19.55</v>
      </c>
      <c r="AJ15" s="182">
        <f t="shared" si="5"/>
        <v>2.8</v>
      </c>
      <c r="AL15" s="44">
        <v>12</v>
      </c>
      <c r="AM15" s="172">
        <v>7.1</v>
      </c>
      <c r="AN15" s="173">
        <v>19.2</v>
      </c>
      <c r="AO15" s="174"/>
      <c r="AP15" s="44">
        <v>12</v>
      </c>
      <c r="AQ15" s="172">
        <v>0.6</v>
      </c>
      <c r="AR15" s="173">
        <v>1.2</v>
      </c>
      <c r="AS15" s="173"/>
      <c r="AT15" s="181">
        <f t="shared" si="6"/>
        <v>13.149999999999999</v>
      </c>
      <c r="AU15" s="182">
        <f t="shared" si="7"/>
        <v>0.89999999999999991</v>
      </c>
      <c r="AW15" s="44">
        <v>12</v>
      </c>
      <c r="AX15" s="172">
        <v>20</v>
      </c>
      <c r="AY15" s="173">
        <v>9.3000000000000007</v>
      </c>
      <c r="AZ15" s="174"/>
      <c r="BA15" s="44">
        <v>12</v>
      </c>
      <c r="BB15" s="172">
        <v>3.8</v>
      </c>
      <c r="BC15" s="173">
        <v>1.2</v>
      </c>
      <c r="BD15" s="173"/>
      <c r="BE15" s="181">
        <f t="shared" si="8"/>
        <v>14.65</v>
      </c>
      <c r="BF15" s="182">
        <f t="shared" si="9"/>
        <v>2.5</v>
      </c>
      <c r="BH15" s="44">
        <v>12</v>
      </c>
      <c r="BI15" s="177">
        <v>8.8000000000000007</v>
      </c>
      <c r="BJ15" s="178">
        <v>9.5</v>
      </c>
      <c r="BK15" s="179"/>
      <c r="BL15" s="44">
        <v>12</v>
      </c>
      <c r="BM15" s="177">
        <v>2.1</v>
      </c>
      <c r="BN15" s="178">
        <v>4.5999999999999996</v>
      </c>
      <c r="BO15" s="178"/>
      <c r="BP15" s="181">
        <f t="shared" si="10"/>
        <v>9.15</v>
      </c>
      <c r="BQ15" s="182">
        <f t="shared" si="11"/>
        <v>3.3499999999999996</v>
      </c>
      <c r="BS15" s="44">
        <v>12</v>
      </c>
      <c r="BT15" s="177">
        <v>9.5</v>
      </c>
      <c r="BU15" s="178">
        <v>12.6</v>
      </c>
      <c r="BV15" s="179"/>
      <c r="BW15" s="44">
        <v>12</v>
      </c>
      <c r="BX15" s="177">
        <v>11.3</v>
      </c>
      <c r="BY15" s="178">
        <v>9.3000000000000007</v>
      </c>
      <c r="BZ15" s="178"/>
      <c r="CA15" s="181">
        <f t="shared" si="12"/>
        <v>11.05</v>
      </c>
      <c r="CB15" s="182">
        <f t="shared" si="13"/>
        <v>10.3</v>
      </c>
      <c r="CD15" s="44">
        <v>12</v>
      </c>
      <c r="CE15" s="177">
        <v>20</v>
      </c>
      <c r="CF15" s="178">
        <v>11.7</v>
      </c>
      <c r="CG15" s="179"/>
      <c r="CH15" s="44">
        <v>12</v>
      </c>
      <c r="CI15" s="177">
        <v>7.8</v>
      </c>
      <c r="CJ15" s="178">
        <v>12.8</v>
      </c>
      <c r="CK15" s="178"/>
      <c r="CL15" s="181">
        <f t="shared" si="14"/>
        <v>15.85</v>
      </c>
      <c r="CM15" s="182">
        <f t="shared" si="15"/>
        <v>10.3</v>
      </c>
      <c r="CO15" s="44">
        <v>12</v>
      </c>
      <c r="CP15" s="177">
        <v>6.7</v>
      </c>
      <c r="CQ15" s="178">
        <v>6.9</v>
      </c>
      <c r="CR15" s="179"/>
      <c r="CS15" s="44">
        <v>12</v>
      </c>
      <c r="CT15" s="177">
        <v>5.2</v>
      </c>
      <c r="CU15" s="178">
        <v>2.9</v>
      </c>
      <c r="CV15" s="178"/>
      <c r="CW15" s="181">
        <f t="shared" si="16"/>
        <v>6.8000000000000007</v>
      </c>
      <c r="CX15" s="182">
        <f t="shared" si="17"/>
        <v>4.05</v>
      </c>
      <c r="CZ15" s="44">
        <v>12</v>
      </c>
      <c r="DA15" s="177">
        <v>7.6</v>
      </c>
      <c r="DB15" s="178">
        <v>15.5</v>
      </c>
      <c r="DC15" s="179"/>
      <c r="DD15" s="44">
        <v>12</v>
      </c>
      <c r="DE15" s="177">
        <v>7.5</v>
      </c>
      <c r="DF15" s="178">
        <v>3.9</v>
      </c>
      <c r="DG15" s="178"/>
      <c r="DH15" s="181">
        <f t="shared" si="18"/>
        <v>11.55</v>
      </c>
      <c r="DI15" s="182">
        <f t="shared" si="19"/>
        <v>5.7</v>
      </c>
      <c r="DK15" s="44">
        <v>12</v>
      </c>
      <c r="DL15" s="177">
        <v>8.3000000000000007</v>
      </c>
      <c r="DM15" s="178">
        <v>6.1</v>
      </c>
      <c r="DN15" s="179"/>
      <c r="DO15" s="44">
        <v>12</v>
      </c>
      <c r="DP15" s="177">
        <v>5.2</v>
      </c>
      <c r="DQ15" s="178">
        <v>9.6</v>
      </c>
      <c r="DR15" s="178"/>
      <c r="DS15" s="181">
        <f t="shared" si="20"/>
        <v>7.2</v>
      </c>
      <c r="DT15" s="182">
        <f t="shared" si="21"/>
        <v>7.4</v>
      </c>
      <c r="DV15" s="44">
        <v>12</v>
      </c>
      <c r="DW15" s="177">
        <v>12.8</v>
      </c>
      <c r="DX15" s="178">
        <v>15.7</v>
      </c>
      <c r="DY15" s="179"/>
      <c r="DZ15" s="44">
        <v>12</v>
      </c>
      <c r="EA15" s="177">
        <v>6.1</v>
      </c>
      <c r="EB15" s="178">
        <v>6.7</v>
      </c>
      <c r="EC15" s="178"/>
      <c r="ED15" s="181">
        <f t="shared" si="22"/>
        <v>14.25</v>
      </c>
      <c r="EE15" s="182">
        <f t="shared" si="23"/>
        <v>6.4</v>
      </c>
    </row>
    <row r="16" spans="1:135">
      <c r="A16" s="26" t="s">
        <v>195</v>
      </c>
      <c r="B16" s="171">
        <v>92</v>
      </c>
      <c r="C16" s="44">
        <v>13</v>
      </c>
      <c r="D16" s="172">
        <v>8.9</v>
      </c>
      <c r="E16" s="173">
        <v>11.5</v>
      </c>
      <c r="F16" s="174"/>
      <c r="G16" s="44">
        <v>13</v>
      </c>
      <c r="H16" s="172">
        <v>6.9</v>
      </c>
      <c r="I16" s="173">
        <v>12.6</v>
      </c>
      <c r="J16" s="173"/>
      <c r="K16" s="181">
        <f t="shared" si="0"/>
        <v>10.199999999999999</v>
      </c>
      <c r="L16" s="182">
        <f t="shared" si="1"/>
        <v>9.75</v>
      </c>
      <c r="N16" s="26" t="s">
        <v>195</v>
      </c>
      <c r="O16" s="171">
        <v>92</v>
      </c>
      <c r="P16" s="44">
        <v>13</v>
      </c>
      <c r="Q16" s="172">
        <v>18.3</v>
      </c>
      <c r="R16" s="173">
        <v>15.3</v>
      </c>
      <c r="S16" s="174"/>
      <c r="T16" s="44">
        <v>13</v>
      </c>
      <c r="U16" s="172">
        <v>2.6</v>
      </c>
      <c r="V16" s="173">
        <v>1.3</v>
      </c>
      <c r="W16" s="173"/>
      <c r="X16" s="181">
        <f t="shared" si="2"/>
        <v>16.8</v>
      </c>
      <c r="Y16" s="182">
        <f t="shared" si="3"/>
        <v>1.9500000000000002</v>
      </c>
      <c r="AA16" s="44">
        <v>13</v>
      </c>
      <c r="AB16" s="172">
        <v>6.1</v>
      </c>
      <c r="AC16" s="173">
        <v>7.4</v>
      </c>
      <c r="AD16" s="174"/>
      <c r="AE16" s="44">
        <v>13</v>
      </c>
      <c r="AF16" s="172">
        <v>2.4</v>
      </c>
      <c r="AG16" s="173">
        <v>2.9</v>
      </c>
      <c r="AH16" s="173"/>
      <c r="AI16" s="181">
        <f t="shared" si="4"/>
        <v>6.75</v>
      </c>
      <c r="AJ16" s="182">
        <f t="shared" si="5"/>
        <v>2.65</v>
      </c>
      <c r="AL16" s="44">
        <v>13</v>
      </c>
      <c r="AM16" s="172">
        <v>20</v>
      </c>
      <c r="AN16" s="173">
        <v>7.3</v>
      </c>
      <c r="AO16" s="174"/>
      <c r="AP16" s="44">
        <v>13</v>
      </c>
      <c r="AQ16" s="172">
        <v>7.2</v>
      </c>
      <c r="AR16" s="173">
        <v>4.5999999999999996</v>
      </c>
      <c r="AS16" s="173"/>
      <c r="AT16" s="181">
        <f t="shared" si="6"/>
        <v>13.65</v>
      </c>
      <c r="AU16" s="182">
        <f t="shared" si="7"/>
        <v>5.9</v>
      </c>
      <c r="AW16" s="44">
        <v>13</v>
      </c>
      <c r="AX16" s="172">
        <v>7.1</v>
      </c>
      <c r="AY16" s="173">
        <v>12.9</v>
      </c>
      <c r="AZ16" s="174"/>
      <c r="BA16" s="44">
        <v>13</v>
      </c>
      <c r="BB16" s="172">
        <v>6.9</v>
      </c>
      <c r="BC16" s="173">
        <v>2.9</v>
      </c>
      <c r="BD16" s="173"/>
      <c r="BE16" s="181">
        <f t="shared" si="8"/>
        <v>10</v>
      </c>
      <c r="BF16" s="182">
        <f t="shared" si="9"/>
        <v>4.9000000000000004</v>
      </c>
      <c r="BH16" s="44">
        <v>13</v>
      </c>
      <c r="BI16" s="177">
        <v>14.7</v>
      </c>
      <c r="BJ16" s="178">
        <v>13.9</v>
      </c>
      <c r="BK16" s="179"/>
      <c r="BL16" s="44">
        <v>13</v>
      </c>
      <c r="BM16" s="177">
        <v>4.2</v>
      </c>
      <c r="BN16" s="178">
        <v>1.7</v>
      </c>
      <c r="BO16" s="178"/>
      <c r="BP16" s="181">
        <f t="shared" si="10"/>
        <v>14.3</v>
      </c>
      <c r="BQ16" s="182">
        <f t="shared" si="11"/>
        <v>2.95</v>
      </c>
      <c r="BS16" s="44">
        <v>13</v>
      </c>
      <c r="BT16" s="177">
        <v>6.9</v>
      </c>
      <c r="BU16" s="178">
        <v>20</v>
      </c>
      <c r="BV16" s="179"/>
      <c r="BW16" s="44">
        <v>13</v>
      </c>
      <c r="BX16" s="177">
        <v>7.3</v>
      </c>
      <c r="BY16" s="178">
        <v>10.1</v>
      </c>
      <c r="BZ16" s="178"/>
      <c r="CA16" s="181">
        <f t="shared" si="12"/>
        <v>13.45</v>
      </c>
      <c r="CB16" s="182">
        <f t="shared" si="13"/>
        <v>8.6999999999999993</v>
      </c>
      <c r="CD16" s="44">
        <v>13</v>
      </c>
      <c r="CE16" s="177">
        <v>5.7</v>
      </c>
      <c r="CF16" s="178">
        <v>6.8</v>
      </c>
      <c r="CG16" s="179"/>
      <c r="CH16" s="44">
        <v>13</v>
      </c>
      <c r="CI16" s="177">
        <v>7.4</v>
      </c>
      <c r="CJ16" s="178">
        <v>9.1999999999999993</v>
      </c>
      <c r="CK16" s="178"/>
      <c r="CL16" s="181">
        <f t="shared" si="14"/>
        <v>6.25</v>
      </c>
      <c r="CM16" s="182">
        <f t="shared" si="15"/>
        <v>8.3000000000000007</v>
      </c>
      <c r="CO16" s="44">
        <v>13</v>
      </c>
      <c r="CP16" s="177">
        <v>6.1</v>
      </c>
      <c r="CQ16" s="178">
        <v>19.899999999999999</v>
      </c>
      <c r="CR16" s="179"/>
      <c r="CS16" s="44">
        <v>13</v>
      </c>
      <c r="CT16" s="177">
        <v>3.9</v>
      </c>
      <c r="CU16" s="178">
        <v>4.0999999999999996</v>
      </c>
      <c r="CV16" s="178"/>
      <c r="CW16" s="181">
        <f t="shared" si="16"/>
        <v>13</v>
      </c>
      <c r="CX16" s="182">
        <f t="shared" si="17"/>
        <v>4</v>
      </c>
      <c r="CZ16" s="44">
        <v>13</v>
      </c>
      <c r="DA16" s="177">
        <v>9.3000000000000007</v>
      </c>
      <c r="DB16" s="178">
        <v>12.5</v>
      </c>
      <c r="DC16" s="179"/>
      <c r="DD16" s="44">
        <v>13</v>
      </c>
      <c r="DE16" s="177">
        <v>7.1</v>
      </c>
      <c r="DF16" s="178">
        <v>10.3</v>
      </c>
      <c r="DG16" s="178"/>
      <c r="DH16" s="181">
        <f t="shared" si="18"/>
        <v>10.9</v>
      </c>
      <c r="DI16" s="182">
        <f t="shared" si="19"/>
        <v>8.6999999999999993</v>
      </c>
      <c r="DK16" s="44">
        <v>13</v>
      </c>
      <c r="DL16" s="177">
        <v>12.8</v>
      </c>
      <c r="DM16" s="178">
        <v>6.3</v>
      </c>
      <c r="DN16" s="179"/>
      <c r="DO16" s="44">
        <v>13</v>
      </c>
      <c r="DP16" s="177">
        <v>11.6</v>
      </c>
      <c r="DQ16" s="178">
        <v>17.899999999999999</v>
      </c>
      <c r="DR16" s="178"/>
      <c r="DS16" s="181">
        <f t="shared" si="20"/>
        <v>9.5500000000000007</v>
      </c>
      <c r="DT16" s="182">
        <f t="shared" si="21"/>
        <v>14.75</v>
      </c>
      <c r="DV16" s="44">
        <v>13</v>
      </c>
      <c r="DW16" s="177">
        <v>14.3</v>
      </c>
      <c r="DX16" s="178">
        <v>6.4</v>
      </c>
      <c r="DY16" s="179"/>
      <c r="DZ16" s="44">
        <v>13</v>
      </c>
      <c r="EA16" s="177">
        <v>13.5</v>
      </c>
      <c r="EB16" s="178">
        <v>9.5</v>
      </c>
      <c r="EC16" s="178"/>
      <c r="ED16" s="181">
        <f t="shared" si="22"/>
        <v>10.350000000000001</v>
      </c>
      <c r="EE16" s="182">
        <f t="shared" si="23"/>
        <v>11.5</v>
      </c>
    </row>
    <row r="17" spans="1:135">
      <c r="A17" s="26" t="s">
        <v>195</v>
      </c>
      <c r="B17" s="171">
        <v>93</v>
      </c>
      <c r="C17" s="44">
        <v>14</v>
      </c>
      <c r="D17" s="172">
        <v>8.5</v>
      </c>
      <c r="E17" s="173">
        <v>15.9</v>
      </c>
      <c r="F17" s="174"/>
      <c r="G17" s="44">
        <v>14</v>
      </c>
      <c r="H17" s="172">
        <v>11.7</v>
      </c>
      <c r="I17" s="173">
        <v>16.600000000000001</v>
      </c>
      <c r="J17" s="173"/>
      <c r="K17" s="181">
        <f t="shared" si="0"/>
        <v>12.2</v>
      </c>
      <c r="L17" s="182">
        <f t="shared" si="1"/>
        <v>14.15</v>
      </c>
      <c r="N17" s="26" t="s">
        <v>195</v>
      </c>
      <c r="O17" s="171">
        <v>93</v>
      </c>
      <c r="P17" s="44">
        <v>14</v>
      </c>
      <c r="Q17" s="172">
        <v>7.5</v>
      </c>
      <c r="R17" s="173">
        <v>14.5</v>
      </c>
      <c r="S17" s="174"/>
      <c r="T17" s="44">
        <v>14</v>
      </c>
      <c r="U17" s="172">
        <v>2.5</v>
      </c>
      <c r="V17" s="173">
        <v>4.0999999999999996</v>
      </c>
      <c r="W17" s="173"/>
      <c r="X17" s="181">
        <f t="shared" si="2"/>
        <v>11</v>
      </c>
      <c r="Y17" s="182">
        <f t="shared" si="3"/>
        <v>3.3</v>
      </c>
      <c r="AA17" s="44">
        <v>14</v>
      </c>
      <c r="AB17" s="172">
        <v>9.5</v>
      </c>
      <c r="AC17" s="173">
        <v>12.8</v>
      </c>
      <c r="AD17" s="174"/>
      <c r="AE17" s="44">
        <v>14</v>
      </c>
      <c r="AF17" s="172">
        <v>6.8</v>
      </c>
      <c r="AG17" s="173">
        <v>4.3</v>
      </c>
      <c r="AH17" s="173"/>
      <c r="AI17" s="181">
        <f t="shared" si="4"/>
        <v>11.15</v>
      </c>
      <c r="AJ17" s="182">
        <f t="shared" si="5"/>
        <v>5.55</v>
      </c>
      <c r="AL17" s="44">
        <v>14</v>
      </c>
      <c r="AM17" s="172">
        <v>6.1</v>
      </c>
      <c r="AN17" s="173">
        <v>13.1</v>
      </c>
      <c r="AO17" s="174"/>
      <c r="AP17" s="44">
        <v>14</v>
      </c>
      <c r="AQ17" s="172">
        <v>4.3</v>
      </c>
      <c r="AR17" s="173">
        <v>4.5999999999999996</v>
      </c>
      <c r="AS17" s="173"/>
      <c r="AT17" s="181">
        <f t="shared" si="6"/>
        <v>9.6</v>
      </c>
      <c r="AU17" s="182">
        <f t="shared" si="7"/>
        <v>4.4499999999999993</v>
      </c>
      <c r="AW17" s="44">
        <v>14</v>
      </c>
      <c r="AX17" s="172">
        <v>11.7</v>
      </c>
      <c r="AY17" s="173">
        <v>10.7</v>
      </c>
      <c r="AZ17" s="174"/>
      <c r="BA17" s="44">
        <v>14</v>
      </c>
      <c r="BB17" s="183">
        <v>18.399999999999999</v>
      </c>
      <c r="BC17" s="173">
        <v>4.5</v>
      </c>
      <c r="BD17" s="173">
        <v>4.0999999999999996</v>
      </c>
      <c r="BE17" s="181">
        <f t="shared" si="8"/>
        <v>11.2</v>
      </c>
      <c r="BF17" s="182">
        <f t="shared" si="9"/>
        <v>9</v>
      </c>
      <c r="BH17" s="44">
        <v>14</v>
      </c>
      <c r="BI17" s="177">
        <v>6.9</v>
      </c>
      <c r="BJ17" s="178">
        <v>16.8</v>
      </c>
      <c r="BK17" s="179"/>
      <c r="BL17" s="44">
        <v>14</v>
      </c>
      <c r="BM17" s="183">
        <v>2.5</v>
      </c>
      <c r="BN17" s="184">
        <v>9.1999999999999993</v>
      </c>
      <c r="BO17" s="178">
        <v>4.4000000000000004</v>
      </c>
      <c r="BP17" s="181">
        <f t="shared" si="10"/>
        <v>11.850000000000001</v>
      </c>
      <c r="BQ17" s="182">
        <f t="shared" si="11"/>
        <v>5.3666666666666671</v>
      </c>
      <c r="BS17" s="44">
        <v>14</v>
      </c>
      <c r="BT17" s="177">
        <v>8.3000000000000007</v>
      </c>
      <c r="BU17" s="178">
        <v>9.9</v>
      </c>
      <c r="BV17" s="179"/>
      <c r="BW17" s="44">
        <v>14</v>
      </c>
      <c r="BX17" s="183">
        <v>10.4</v>
      </c>
      <c r="BY17" s="184">
        <v>20</v>
      </c>
      <c r="BZ17" s="178"/>
      <c r="CA17" s="181">
        <f t="shared" si="12"/>
        <v>9.1000000000000014</v>
      </c>
      <c r="CB17" s="182">
        <f t="shared" si="13"/>
        <v>15.2</v>
      </c>
      <c r="CD17" s="44">
        <v>14</v>
      </c>
      <c r="CE17" s="177">
        <v>6.8</v>
      </c>
      <c r="CF17" s="178">
        <v>13.3</v>
      </c>
      <c r="CG17" s="179"/>
      <c r="CH17" s="44">
        <v>14</v>
      </c>
      <c r="CI17" s="183">
        <v>6.1</v>
      </c>
      <c r="CJ17" s="184">
        <v>14.6</v>
      </c>
      <c r="CK17" s="178"/>
      <c r="CL17" s="181">
        <f t="shared" si="14"/>
        <v>10.050000000000001</v>
      </c>
      <c r="CM17" s="182">
        <f t="shared" si="15"/>
        <v>10.35</v>
      </c>
      <c r="CO17" s="44">
        <v>14</v>
      </c>
      <c r="CP17" s="177">
        <v>7.2</v>
      </c>
      <c r="CQ17" s="178">
        <v>7.5</v>
      </c>
      <c r="CR17" s="179"/>
      <c r="CS17" s="44">
        <v>14</v>
      </c>
      <c r="CT17" s="183">
        <v>7.2</v>
      </c>
      <c r="CU17" s="184">
        <v>8.8000000000000007</v>
      </c>
      <c r="CV17" s="178"/>
      <c r="CW17" s="181">
        <f t="shared" si="16"/>
        <v>7.35</v>
      </c>
      <c r="CX17" s="182">
        <f t="shared" si="17"/>
        <v>8</v>
      </c>
      <c r="CZ17" s="44">
        <v>14</v>
      </c>
      <c r="DA17" s="177">
        <v>6.9</v>
      </c>
      <c r="DB17" s="178">
        <v>8.8000000000000007</v>
      </c>
      <c r="DC17" s="179"/>
      <c r="DD17" s="44">
        <v>14</v>
      </c>
      <c r="DE17" s="183">
        <v>5.6</v>
      </c>
      <c r="DF17" s="184">
        <v>2.4</v>
      </c>
      <c r="DG17" s="178"/>
      <c r="DH17" s="181">
        <f t="shared" si="18"/>
        <v>7.8500000000000005</v>
      </c>
      <c r="DI17" s="182">
        <f t="shared" si="19"/>
        <v>4</v>
      </c>
      <c r="DK17" s="44">
        <v>14</v>
      </c>
      <c r="DL17" s="177">
        <v>15.5</v>
      </c>
      <c r="DM17" s="178">
        <v>12.6</v>
      </c>
      <c r="DN17" s="179"/>
      <c r="DO17" s="44">
        <v>14</v>
      </c>
      <c r="DP17" s="183">
        <v>12.3</v>
      </c>
      <c r="DQ17" s="184">
        <v>7.7</v>
      </c>
      <c r="DR17" s="178"/>
      <c r="DS17" s="181">
        <f t="shared" si="20"/>
        <v>14.05</v>
      </c>
      <c r="DT17" s="182">
        <f t="shared" si="21"/>
        <v>10</v>
      </c>
      <c r="DV17" s="44">
        <v>14</v>
      </c>
      <c r="DW17" s="177">
        <v>9.5</v>
      </c>
      <c r="DX17" s="178">
        <v>16.2</v>
      </c>
      <c r="DY17" s="179"/>
      <c r="DZ17" s="44">
        <v>14</v>
      </c>
      <c r="EA17" s="183">
        <v>6.9</v>
      </c>
      <c r="EB17" s="184">
        <v>5.7</v>
      </c>
      <c r="EC17" s="178"/>
      <c r="ED17" s="181">
        <f t="shared" si="22"/>
        <v>12.85</v>
      </c>
      <c r="EE17" s="182">
        <f t="shared" si="23"/>
        <v>6.3000000000000007</v>
      </c>
    </row>
    <row r="18" spans="1:135">
      <c r="A18" s="26" t="s">
        <v>195</v>
      </c>
      <c r="B18" s="171">
        <v>94</v>
      </c>
      <c r="C18" s="44">
        <v>15</v>
      </c>
      <c r="D18" s="172">
        <v>9.3000000000000007</v>
      </c>
      <c r="E18" s="173">
        <v>16.8</v>
      </c>
      <c r="F18" s="174"/>
      <c r="G18" s="44">
        <v>15</v>
      </c>
      <c r="H18" s="172">
        <v>10.199999999999999</v>
      </c>
      <c r="I18" s="173">
        <v>11.3</v>
      </c>
      <c r="J18" s="173"/>
      <c r="K18" s="181">
        <f t="shared" si="0"/>
        <v>13.05</v>
      </c>
      <c r="L18" s="182">
        <f t="shared" si="1"/>
        <v>10.75</v>
      </c>
      <c r="N18" s="26" t="s">
        <v>195</v>
      </c>
      <c r="O18" s="171">
        <v>94</v>
      </c>
      <c r="P18" s="44">
        <v>15</v>
      </c>
      <c r="Q18" s="172">
        <v>8.3000000000000007</v>
      </c>
      <c r="R18" s="173">
        <v>7.9</v>
      </c>
      <c r="S18" s="174"/>
      <c r="T18" s="44">
        <v>15</v>
      </c>
      <c r="U18" s="172">
        <v>1.4</v>
      </c>
      <c r="V18" s="173">
        <v>1.1000000000000001</v>
      </c>
      <c r="W18" s="173"/>
      <c r="X18" s="181">
        <f t="shared" si="2"/>
        <v>8.1000000000000014</v>
      </c>
      <c r="Y18" s="182">
        <f t="shared" si="3"/>
        <v>1.25</v>
      </c>
      <c r="AA18" s="44">
        <v>15</v>
      </c>
      <c r="AB18" s="172">
        <v>13.6</v>
      </c>
      <c r="AC18" s="173">
        <v>20</v>
      </c>
      <c r="AD18" s="174"/>
      <c r="AE18" s="44">
        <v>15</v>
      </c>
      <c r="AF18" s="172">
        <v>4.9000000000000004</v>
      </c>
      <c r="AG18" s="173">
        <v>3.9</v>
      </c>
      <c r="AH18" s="173"/>
      <c r="AI18" s="181">
        <f t="shared" si="4"/>
        <v>16.8</v>
      </c>
      <c r="AJ18" s="182">
        <f t="shared" si="5"/>
        <v>4.4000000000000004</v>
      </c>
      <c r="AL18" s="44">
        <v>15</v>
      </c>
      <c r="AM18" s="172">
        <v>20</v>
      </c>
      <c r="AN18" s="173">
        <v>7.8</v>
      </c>
      <c r="AO18" s="174"/>
      <c r="AP18" s="44">
        <v>15</v>
      </c>
      <c r="AQ18" s="172">
        <v>6.8</v>
      </c>
      <c r="AR18" s="173">
        <v>4.9000000000000004</v>
      </c>
      <c r="AS18" s="173"/>
      <c r="AT18" s="181">
        <f t="shared" si="6"/>
        <v>13.9</v>
      </c>
      <c r="AU18" s="182">
        <f t="shared" si="7"/>
        <v>5.85</v>
      </c>
      <c r="AW18" s="44">
        <v>15</v>
      </c>
      <c r="AX18" s="172">
        <v>6.1</v>
      </c>
      <c r="AY18" s="173">
        <v>10.3</v>
      </c>
      <c r="AZ18" s="174"/>
      <c r="BA18" s="44">
        <v>15</v>
      </c>
      <c r="BB18" s="172">
        <v>3.3</v>
      </c>
      <c r="BC18" s="173">
        <v>2.9</v>
      </c>
      <c r="BD18" s="173"/>
      <c r="BE18" s="181">
        <f t="shared" si="8"/>
        <v>8.1999999999999993</v>
      </c>
      <c r="BF18" s="182">
        <f t="shared" si="9"/>
        <v>3.0999999999999996</v>
      </c>
      <c r="BH18" s="44">
        <v>15</v>
      </c>
      <c r="BI18" s="177">
        <v>13.9</v>
      </c>
      <c r="BJ18" s="178">
        <v>17.5</v>
      </c>
      <c r="BK18" s="179"/>
      <c r="BL18" s="44">
        <v>15</v>
      </c>
      <c r="BM18" s="183">
        <v>5.0999999999999996</v>
      </c>
      <c r="BN18" s="184">
        <v>6.7</v>
      </c>
      <c r="BO18" s="178"/>
      <c r="BP18" s="181">
        <f t="shared" si="10"/>
        <v>15.7</v>
      </c>
      <c r="BQ18" s="182">
        <f t="shared" si="11"/>
        <v>5.9</v>
      </c>
      <c r="BS18" s="44">
        <v>15</v>
      </c>
      <c r="BT18" s="177">
        <v>6.9</v>
      </c>
      <c r="BU18" s="178">
        <v>7.4</v>
      </c>
      <c r="BV18" s="179"/>
      <c r="BW18" s="44">
        <v>15</v>
      </c>
      <c r="BX18" s="183">
        <v>9.1</v>
      </c>
      <c r="BY18" s="184">
        <v>7.6</v>
      </c>
      <c r="BZ18" s="178"/>
      <c r="CA18" s="181">
        <f t="shared" si="12"/>
        <v>7.15</v>
      </c>
      <c r="CB18" s="182">
        <f t="shared" si="13"/>
        <v>8.35</v>
      </c>
      <c r="CD18" s="44">
        <v>15</v>
      </c>
      <c r="CE18" s="177">
        <v>12.9</v>
      </c>
      <c r="CF18" s="178">
        <v>12.5</v>
      </c>
      <c r="CG18" s="179"/>
      <c r="CH18" s="44">
        <v>15</v>
      </c>
      <c r="CI18" s="183">
        <v>11.6</v>
      </c>
      <c r="CJ18" s="184">
        <v>11.6</v>
      </c>
      <c r="CK18" s="178"/>
      <c r="CL18" s="181">
        <f t="shared" si="14"/>
        <v>12.7</v>
      </c>
      <c r="CM18" s="182">
        <f t="shared" si="15"/>
        <v>11.6</v>
      </c>
      <c r="CO18" s="44">
        <v>15</v>
      </c>
      <c r="CP18" s="177">
        <v>12.5</v>
      </c>
      <c r="CQ18" s="178">
        <v>12.5</v>
      </c>
      <c r="CR18" s="179"/>
      <c r="CS18" s="44">
        <v>15</v>
      </c>
      <c r="CT18" s="183">
        <v>8.9</v>
      </c>
      <c r="CU18" s="184">
        <v>8.5</v>
      </c>
      <c r="CV18" s="178"/>
      <c r="CW18" s="181">
        <f t="shared" si="16"/>
        <v>12.5</v>
      </c>
      <c r="CX18" s="182">
        <f t="shared" si="17"/>
        <v>8.6999999999999993</v>
      </c>
      <c r="CZ18" s="44">
        <v>15</v>
      </c>
      <c r="DA18" s="177">
        <v>7.6</v>
      </c>
      <c r="DB18" s="178">
        <v>5.8</v>
      </c>
      <c r="DC18" s="179"/>
      <c r="DD18" s="44">
        <v>15</v>
      </c>
      <c r="DE18" s="183">
        <v>3.9</v>
      </c>
      <c r="DF18" s="184">
        <v>9.1</v>
      </c>
      <c r="DG18" s="178">
        <v>4.5</v>
      </c>
      <c r="DH18" s="181">
        <f t="shared" si="18"/>
        <v>6.6999999999999993</v>
      </c>
      <c r="DI18" s="182">
        <f t="shared" si="19"/>
        <v>5.833333333333333</v>
      </c>
      <c r="DK18" s="44">
        <v>15</v>
      </c>
      <c r="DL18" s="177">
        <v>10.5</v>
      </c>
      <c r="DM18" s="178">
        <v>8.1</v>
      </c>
      <c r="DN18" s="179"/>
      <c r="DO18" s="44">
        <v>15</v>
      </c>
      <c r="DP18" s="183">
        <v>3.9</v>
      </c>
      <c r="DQ18" s="184">
        <v>6.1</v>
      </c>
      <c r="DR18" s="178"/>
      <c r="DS18" s="181">
        <f t="shared" si="20"/>
        <v>9.3000000000000007</v>
      </c>
      <c r="DT18" s="182">
        <f t="shared" si="21"/>
        <v>5</v>
      </c>
      <c r="DV18" s="44">
        <v>15</v>
      </c>
      <c r="DW18" s="177">
        <v>9.9</v>
      </c>
      <c r="DX18" s="178">
        <v>4.9000000000000004</v>
      </c>
      <c r="DY18" s="179"/>
      <c r="DZ18" s="44">
        <v>15</v>
      </c>
      <c r="EA18" s="183">
        <v>10.199999999999999</v>
      </c>
      <c r="EB18" s="184">
        <v>8.6999999999999993</v>
      </c>
      <c r="EC18" s="178"/>
      <c r="ED18" s="181">
        <f t="shared" si="22"/>
        <v>7.4</v>
      </c>
      <c r="EE18" s="182">
        <f t="shared" si="23"/>
        <v>9.4499999999999993</v>
      </c>
    </row>
    <row r="19" spans="1:135">
      <c r="A19" s="26" t="s">
        <v>195</v>
      </c>
      <c r="B19" s="171">
        <v>95</v>
      </c>
      <c r="C19" s="44">
        <v>16</v>
      </c>
      <c r="D19" s="172">
        <v>6.9</v>
      </c>
      <c r="E19" s="173">
        <v>20</v>
      </c>
      <c r="F19" s="174">
        <v>14.7</v>
      </c>
      <c r="G19" s="44">
        <v>16</v>
      </c>
      <c r="H19" s="172">
        <v>12.9</v>
      </c>
      <c r="I19" s="173">
        <v>14.9</v>
      </c>
      <c r="J19" s="173"/>
      <c r="K19" s="181">
        <f t="shared" si="0"/>
        <v>13.866666666666665</v>
      </c>
      <c r="L19" s="182">
        <f t="shared" si="1"/>
        <v>13.9</v>
      </c>
      <c r="N19" s="26" t="s">
        <v>195</v>
      </c>
      <c r="O19" s="171">
        <v>95</v>
      </c>
      <c r="P19" s="44">
        <v>16</v>
      </c>
      <c r="Q19" s="172">
        <v>20</v>
      </c>
      <c r="R19" s="173">
        <v>8.6999999999999993</v>
      </c>
      <c r="S19" s="174"/>
      <c r="T19" s="44">
        <v>16</v>
      </c>
      <c r="U19" s="172">
        <v>3.3</v>
      </c>
      <c r="V19" s="173">
        <v>1.9</v>
      </c>
      <c r="W19" s="173"/>
      <c r="X19" s="181">
        <f t="shared" si="2"/>
        <v>14.35</v>
      </c>
      <c r="Y19" s="182">
        <f t="shared" si="3"/>
        <v>2.5999999999999996</v>
      </c>
      <c r="AA19" s="44">
        <v>16</v>
      </c>
      <c r="AB19" s="172">
        <v>14.3</v>
      </c>
      <c r="AC19" s="173">
        <v>15.4</v>
      </c>
      <c r="AD19" s="174"/>
      <c r="AE19" s="44">
        <v>16</v>
      </c>
      <c r="AF19" s="172">
        <v>5.6</v>
      </c>
      <c r="AG19" s="173">
        <v>5.3</v>
      </c>
      <c r="AH19" s="173"/>
      <c r="AI19" s="181">
        <f t="shared" si="4"/>
        <v>14.850000000000001</v>
      </c>
      <c r="AJ19" s="182">
        <f t="shared" si="5"/>
        <v>5.4499999999999993</v>
      </c>
      <c r="AL19" s="44">
        <v>16</v>
      </c>
      <c r="AM19" s="172">
        <v>8.8000000000000007</v>
      </c>
      <c r="AN19" s="173">
        <v>9.1999999999999993</v>
      </c>
      <c r="AO19" s="174"/>
      <c r="AP19" s="44">
        <v>16</v>
      </c>
      <c r="AQ19" s="172">
        <v>6.6</v>
      </c>
      <c r="AR19" s="173">
        <v>5.2</v>
      </c>
      <c r="AS19" s="173"/>
      <c r="AT19" s="181">
        <f t="shared" si="6"/>
        <v>9</v>
      </c>
      <c r="AU19" s="182">
        <f t="shared" si="7"/>
        <v>5.9</v>
      </c>
      <c r="AW19" s="44">
        <v>16</v>
      </c>
      <c r="AX19" s="172">
        <v>8.1</v>
      </c>
      <c r="AY19" s="173">
        <v>12.3</v>
      </c>
      <c r="AZ19" s="174"/>
      <c r="BA19" s="44">
        <v>16</v>
      </c>
      <c r="BB19" s="172">
        <v>3.4</v>
      </c>
      <c r="BC19" s="173">
        <v>3.9</v>
      </c>
      <c r="BD19" s="173"/>
      <c r="BE19" s="181">
        <f t="shared" si="8"/>
        <v>10.199999999999999</v>
      </c>
      <c r="BF19" s="182">
        <f t="shared" si="9"/>
        <v>3.65</v>
      </c>
      <c r="BH19" s="44">
        <v>16</v>
      </c>
      <c r="BI19" s="177">
        <v>12.7</v>
      </c>
      <c r="BJ19" s="178">
        <v>11.9</v>
      </c>
      <c r="BK19" s="179"/>
      <c r="BL19" s="44">
        <v>16</v>
      </c>
      <c r="BM19" s="177">
        <v>8.1999999999999993</v>
      </c>
      <c r="BN19" s="178">
        <v>8.1</v>
      </c>
      <c r="BO19" s="178"/>
      <c r="BP19" s="181">
        <f t="shared" si="10"/>
        <v>12.3</v>
      </c>
      <c r="BQ19" s="182">
        <f t="shared" si="11"/>
        <v>8.1499999999999986</v>
      </c>
      <c r="BS19" s="44">
        <v>16</v>
      </c>
      <c r="BT19" s="177">
        <v>6.1</v>
      </c>
      <c r="BU19" s="178">
        <v>9.4</v>
      </c>
      <c r="BV19" s="179"/>
      <c r="BW19" s="44">
        <v>16</v>
      </c>
      <c r="BX19" s="177">
        <v>10.8</v>
      </c>
      <c r="BY19" s="178">
        <v>7.4</v>
      </c>
      <c r="BZ19" s="178"/>
      <c r="CA19" s="181">
        <f t="shared" si="12"/>
        <v>7.75</v>
      </c>
      <c r="CB19" s="182">
        <f t="shared" si="13"/>
        <v>9.1000000000000014</v>
      </c>
      <c r="CD19" s="44">
        <v>16</v>
      </c>
      <c r="CE19" s="177">
        <v>14.7</v>
      </c>
      <c r="CF19" s="178">
        <v>6.2</v>
      </c>
      <c r="CG19" s="179"/>
      <c r="CH19" s="44">
        <v>16</v>
      </c>
      <c r="CI19" s="177">
        <v>10.9</v>
      </c>
      <c r="CJ19" s="178">
        <v>8.6</v>
      </c>
      <c r="CK19" s="178"/>
      <c r="CL19" s="181">
        <f t="shared" si="14"/>
        <v>10.45</v>
      </c>
      <c r="CM19" s="182">
        <f t="shared" si="15"/>
        <v>9.75</v>
      </c>
      <c r="CO19" s="44">
        <v>16</v>
      </c>
      <c r="CP19" s="177">
        <v>6.6</v>
      </c>
      <c r="CQ19" s="178">
        <v>7.1</v>
      </c>
      <c r="CR19" s="179"/>
      <c r="CS19" s="44">
        <v>16</v>
      </c>
      <c r="CT19" s="177">
        <v>4.5</v>
      </c>
      <c r="CU19" s="178">
        <v>7.1</v>
      </c>
      <c r="CV19" s="178"/>
      <c r="CW19" s="181">
        <f t="shared" si="16"/>
        <v>6.85</v>
      </c>
      <c r="CX19" s="182">
        <f t="shared" si="17"/>
        <v>5.8</v>
      </c>
      <c r="CZ19" s="44">
        <v>16</v>
      </c>
      <c r="DA19" s="177">
        <v>7.9</v>
      </c>
      <c r="DB19" s="178">
        <v>9.4</v>
      </c>
      <c r="DC19" s="179"/>
      <c r="DD19" s="44">
        <v>16</v>
      </c>
      <c r="DE19" s="177">
        <v>10.4</v>
      </c>
      <c r="DF19" s="178">
        <v>4.5</v>
      </c>
      <c r="DG19" s="178"/>
      <c r="DH19" s="181">
        <f t="shared" si="18"/>
        <v>8.65</v>
      </c>
      <c r="DI19" s="182">
        <f t="shared" si="19"/>
        <v>7.45</v>
      </c>
      <c r="DK19" s="44">
        <v>16</v>
      </c>
      <c r="DL19" s="177">
        <v>11.9</v>
      </c>
      <c r="DM19" s="178">
        <v>9.1</v>
      </c>
      <c r="DN19" s="179"/>
      <c r="DO19" s="44">
        <v>16</v>
      </c>
      <c r="DP19" s="177">
        <v>4.3</v>
      </c>
      <c r="DQ19" s="178">
        <v>9.8000000000000007</v>
      </c>
      <c r="DR19" s="178"/>
      <c r="DS19" s="181">
        <f t="shared" si="20"/>
        <v>10.5</v>
      </c>
      <c r="DT19" s="182">
        <f t="shared" si="21"/>
        <v>7.0500000000000007</v>
      </c>
      <c r="DV19" s="44">
        <v>16</v>
      </c>
      <c r="DW19" s="177">
        <v>6.9</v>
      </c>
      <c r="DX19" s="178">
        <v>9.9</v>
      </c>
      <c r="DY19" s="179"/>
      <c r="DZ19" s="44">
        <v>16</v>
      </c>
      <c r="EA19" s="177">
        <v>4.9000000000000004</v>
      </c>
      <c r="EB19" s="178">
        <v>9.9</v>
      </c>
      <c r="EC19" s="178"/>
      <c r="ED19" s="181">
        <f t="shared" si="22"/>
        <v>8.4</v>
      </c>
      <c r="EE19" s="182">
        <f t="shared" si="23"/>
        <v>7.4</v>
      </c>
    </row>
    <row r="20" spans="1:135" ht="15" thickBot="1">
      <c r="A20" s="155"/>
      <c r="N20" s="155"/>
    </row>
    <row r="21" spans="1:135" ht="16.5">
      <c r="A21" s="155"/>
      <c r="B21" s="162" t="s">
        <v>176</v>
      </c>
      <c r="C21" s="163" t="s">
        <v>1</v>
      </c>
      <c r="D21" s="337" t="s">
        <v>197</v>
      </c>
      <c r="E21" s="343"/>
      <c r="F21" s="344"/>
      <c r="G21" s="164" t="s">
        <v>1</v>
      </c>
      <c r="H21" s="340" t="s">
        <v>198</v>
      </c>
      <c r="I21" s="341"/>
      <c r="J21" s="342"/>
      <c r="K21" s="165" t="s">
        <v>298</v>
      </c>
      <c r="L21" s="166" t="s">
        <v>200</v>
      </c>
      <c r="N21" s="155"/>
      <c r="O21" s="162" t="s">
        <v>176</v>
      </c>
      <c r="P21" s="163" t="s">
        <v>310</v>
      </c>
      <c r="Q21" s="337" t="s">
        <v>197</v>
      </c>
      <c r="R21" s="343"/>
      <c r="S21" s="344"/>
      <c r="T21" s="164"/>
      <c r="U21" s="340" t="s">
        <v>198</v>
      </c>
      <c r="V21" s="341"/>
      <c r="W21" s="342"/>
      <c r="X21" s="165" t="s">
        <v>298</v>
      </c>
      <c r="Y21" s="166" t="s">
        <v>200</v>
      </c>
      <c r="AA21" s="163" t="s">
        <v>311</v>
      </c>
      <c r="AB21" s="337" t="s">
        <v>197</v>
      </c>
      <c r="AC21" s="343"/>
      <c r="AD21" s="344"/>
      <c r="AE21" s="164"/>
      <c r="AF21" s="340" t="s">
        <v>198</v>
      </c>
      <c r="AG21" s="341"/>
      <c r="AH21" s="342"/>
      <c r="AI21" s="165" t="s">
        <v>298</v>
      </c>
      <c r="AJ21" s="166" t="s">
        <v>200</v>
      </c>
      <c r="AL21" s="163" t="s">
        <v>312</v>
      </c>
      <c r="AM21" s="337" t="s">
        <v>197</v>
      </c>
      <c r="AN21" s="343"/>
      <c r="AO21" s="344"/>
      <c r="AP21" s="164"/>
      <c r="AQ21" s="340" t="s">
        <v>198</v>
      </c>
      <c r="AR21" s="341"/>
      <c r="AS21" s="342"/>
      <c r="AT21" s="165" t="s">
        <v>298</v>
      </c>
      <c r="AU21" s="166" t="s">
        <v>200</v>
      </c>
      <c r="AW21" s="163" t="s">
        <v>313</v>
      </c>
      <c r="AX21" s="337" t="s">
        <v>197</v>
      </c>
      <c r="AY21" s="343"/>
      <c r="AZ21" s="344"/>
      <c r="BA21" s="164"/>
      <c r="BB21" s="340" t="s">
        <v>198</v>
      </c>
      <c r="BC21" s="341"/>
      <c r="BD21" s="342"/>
      <c r="BE21" s="165" t="s">
        <v>298</v>
      </c>
      <c r="BF21" s="166" t="s">
        <v>200</v>
      </c>
      <c r="BH21" s="167" t="s">
        <v>314</v>
      </c>
      <c r="BI21" s="337" t="s">
        <v>197</v>
      </c>
      <c r="BJ21" s="343"/>
      <c r="BK21" s="344"/>
      <c r="BL21" s="164"/>
      <c r="BM21" s="340" t="s">
        <v>198</v>
      </c>
      <c r="BN21" s="341"/>
      <c r="BO21" s="342"/>
      <c r="BP21" s="165" t="s">
        <v>298</v>
      </c>
      <c r="BQ21" s="166" t="s">
        <v>200</v>
      </c>
      <c r="BS21" s="168" t="s">
        <v>315</v>
      </c>
      <c r="BT21" s="337" t="s">
        <v>197</v>
      </c>
      <c r="BU21" s="343"/>
      <c r="BV21" s="344"/>
      <c r="BW21" s="164"/>
      <c r="BX21" s="340" t="s">
        <v>198</v>
      </c>
      <c r="BY21" s="341"/>
      <c r="BZ21" s="342"/>
      <c r="CA21" s="165" t="s">
        <v>298</v>
      </c>
      <c r="CB21" s="166" t="s">
        <v>200</v>
      </c>
      <c r="CD21" s="163" t="s">
        <v>316</v>
      </c>
      <c r="CE21" s="337" t="s">
        <v>197</v>
      </c>
      <c r="CF21" s="343"/>
      <c r="CG21" s="344"/>
      <c r="CH21" s="164"/>
      <c r="CI21" s="340" t="s">
        <v>198</v>
      </c>
      <c r="CJ21" s="341"/>
      <c r="CK21" s="342"/>
      <c r="CL21" s="165" t="s">
        <v>298</v>
      </c>
      <c r="CM21" s="166" t="s">
        <v>200</v>
      </c>
      <c r="CO21" s="169" t="s">
        <v>317</v>
      </c>
      <c r="CP21" s="337" t="s">
        <v>197</v>
      </c>
      <c r="CQ21" s="343"/>
      <c r="CR21" s="344"/>
      <c r="CS21" s="164"/>
      <c r="CT21" s="340" t="s">
        <v>198</v>
      </c>
      <c r="CU21" s="341"/>
      <c r="CV21" s="342"/>
      <c r="CW21" s="165" t="s">
        <v>298</v>
      </c>
      <c r="CX21" s="166" t="s">
        <v>200</v>
      </c>
      <c r="CZ21" s="170" t="s">
        <v>318</v>
      </c>
      <c r="DA21" s="337" t="s">
        <v>197</v>
      </c>
      <c r="DB21" s="343"/>
      <c r="DC21" s="344"/>
      <c r="DD21" s="164"/>
      <c r="DE21" s="340" t="s">
        <v>198</v>
      </c>
      <c r="DF21" s="341"/>
      <c r="DG21" s="342"/>
      <c r="DH21" s="165" t="s">
        <v>298</v>
      </c>
      <c r="DI21" s="166" t="s">
        <v>200</v>
      </c>
      <c r="DK21" s="158" t="s">
        <v>292</v>
      </c>
      <c r="DL21" s="337" t="s">
        <v>319</v>
      </c>
      <c r="DM21" s="343"/>
      <c r="DN21" s="344"/>
      <c r="DO21" s="164"/>
      <c r="DP21" s="340" t="s">
        <v>198</v>
      </c>
      <c r="DQ21" s="341"/>
      <c r="DR21" s="342"/>
      <c r="DS21" s="165" t="s">
        <v>298</v>
      </c>
      <c r="DT21" s="166" t="s">
        <v>200</v>
      </c>
      <c r="DV21" s="159" t="s">
        <v>293</v>
      </c>
      <c r="DW21" s="337" t="s">
        <v>197</v>
      </c>
      <c r="DX21" s="343"/>
      <c r="DY21" s="344"/>
      <c r="DZ21" s="164"/>
      <c r="EA21" s="340" t="s">
        <v>198</v>
      </c>
      <c r="EB21" s="341"/>
      <c r="EC21" s="342"/>
      <c r="ED21" s="165" t="s">
        <v>298</v>
      </c>
      <c r="EE21" s="166" t="s">
        <v>200</v>
      </c>
    </row>
    <row r="22" spans="1:135">
      <c r="A22" s="155"/>
      <c r="B22" s="180">
        <v>84</v>
      </c>
      <c r="C22" s="44">
        <v>2</v>
      </c>
      <c r="D22" s="172">
        <v>14.3</v>
      </c>
      <c r="E22" s="173">
        <v>13.9</v>
      </c>
      <c r="F22" s="174"/>
      <c r="G22" s="44">
        <v>2</v>
      </c>
      <c r="H22" s="172">
        <v>9.4</v>
      </c>
      <c r="I22" s="173">
        <v>20</v>
      </c>
      <c r="J22" s="173">
        <v>10.6</v>
      </c>
      <c r="K22" s="181">
        <f t="shared" ref="K22:K24" si="24">AVERAGE(D22:F22)</f>
        <v>14.100000000000001</v>
      </c>
      <c r="L22" s="182">
        <f t="shared" ref="L22:L24" si="25">AVERAGE(H22:J22)</f>
        <v>13.333333333333334</v>
      </c>
      <c r="N22" s="155"/>
      <c r="O22" s="180">
        <v>84</v>
      </c>
      <c r="P22" s="44">
        <v>2</v>
      </c>
      <c r="Q22" s="172">
        <v>16.3</v>
      </c>
      <c r="R22" s="173">
        <v>7.9</v>
      </c>
      <c r="S22" s="174"/>
      <c r="T22" s="44">
        <v>2</v>
      </c>
      <c r="U22" s="172">
        <v>3.1</v>
      </c>
      <c r="V22" s="173">
        <v>2.5</v>
      </c>
      <c r="W22" s="173"/>
      <c r="X22" s="181">
        <f t="shared" ref="X22:X24" si="26">AVERAGE(Q22:S22)</f>
        <v>12.100000000000001</v>
      </c>
      <c r="Y22" s="182">
        <f t="shared" ref="Y22:Y24" si="27">AVERAGE(U22:W22)</f>
        <v>2.8</v>
      </c>
      <c r="AA22" s="44">
        <v>2</v>
      </c>
      <c r="AB22" s="172">
        <v>15.7</v>
      </c>
      <c r="AC22" s="173">
        <v>10.9</v>
      </c>
      <c r="AD22" s="174"/>
      <c r="AE22" s="44">
        <v>2</v>
      </c>
      <c r="AF22" s="172">
        <v>7.1</v>
      </c>
      <c r="AG22" s="173">
        <v>3.9</v>
      </c>
      <c r="AH22" s="173"/>
      <c r="AI22" s="181">
        <f t="shared" ref="AI22:AI24" si="28">AVERAGE(AB22:AD22)</f>
        <v>13.3</v>
      </c>
      <c r="AJ22" s="182">
        <f t="shared" ref="AJ22:AJ24" si="29">AVERAGE(AF22:AH22)</f>
        <v>5.5</v>
      </c>
      <c r="AL22" s="44">
        <v>2</v>
      </c>
      <c r="AM22" s="172">
        <v>20</v>
      </c>
      <c r="AN22" s="173">
        <v>20</v>
      </c>
      <c r="AO22" s="174"/>
      <c r="AP22" s="44">
        <v>2</v>
      </c>
      <c r="AQ22" s="172">
        <v>4.3</v>
      </c>
      <c r="AR22" s="173">
        <v>5.6</v>
      </c>
      <c r="AS22" s="173"/>
      <c r="AT22" s="181">
        <f t="shared" ref="AT22:AT29" si="30">AVERAGE(AM22:AO22)</f>
        <v>20</v>
      </c>
      <c r="AU22" s="182">
        <f t="shared" ref="AU22:AU29" si="31">AVERAGE(AQ22:AS22)</f>
        <v>4.9499999999999993</v>
      </c>
      <c r="AW22" s="44">
        <v>2</v>
      </c>
      <c r="AX22" s="172">
        <v>10.7</v>
      </c>
      <c r="AY22" s="173">
        <v>17.899999999999999</v>
      </c>
      <c r="AZ22" s="174"/>
      <c r="BA22" s="44">
        <v>2</v>
      </c>
      <c r="BB22" s="172">
        <v>4.2</v>
      </c>
      <c r="BC22" s="173">
        <v>5.9</v>
      </c>
      <c r="BD22" s="173"/>
      <c r="BE22" s="181">
        <f t="shared" ref="BE22:BE29" si="32">AVERAGE(AX22:AZ22)</f>
        <v>14.299999999999999</v>
      </c>
      <c r="BF22" s="182">
        <f t="shared" ref="BF22:BF29" si="33">AVERAGE(BB22:BD22)</f>
        <v>5.0500000000000007</v>
      </c>
      <c r="BH22" s="44">
        <v>2</v>
      </c>
      <c r="BI22" s="177">
        <v>14.7</v>
      </c>
      <c r="BJ22" s="178">
        <v>20</v>
      </c>
      <c r="BK22" s="179"/>
      <c r="BL22" s="44">
        <v>2</v>
      </c>
      <c r="BM22" s="177">
        <v>3.9</v>
      </c>
      <c r="BN22" s="178">
        <v>6.7</v>
      </c>
      <c r="BO22" s="178"/>
      <c r="BP22" s="181">
        <f t="shared" ref="BP22:BP29" si="34">AVERAGE(BI22:BK22)</f>
        <v>17.350000000000001</v>
      </c>
      <c r="BQ22" s="182">
        <f>AVERAGE(BM22:BO22)</f>
        <v>5.3</v>
      </c>
      <c r="BS22" s="44">
        <v>2</v>
      </c>
      <c r="BT22" s="177">
        <v>6.8</v>
      </c>
      <c r="BU22" s="178">
        <v>11.5</v>
      </c>
      <c r="BV22" s="179"/>
      <c r="BW22" s="44">
        <v>2</v>
      </c>
      <c r="BX22" s="177">
        <v>6.9</v>
      </c>
      <c r="BY22" s="178">
        <v>4.9000000000000004</v>
      </c>
      <c r="BZ22" s="178"/>
      <c r="CA22" s="181">
        <f t="shared" ref="CA22:CA29" si="35">AVERAGE(BT22:BV22)</f>
        <v>9.15</v>
      </c>
      <c r="CB22" s="182">
        <f>AVERAGE(BX22:BZ22)</f>
        <v>5.9</v>
      </c>
      <c r="CD22" s="44">
        <v>2</v>
      </c>
      <c r="CE22" s="177">
        <v>20</v>
      </c>
      <c r="CF22" s="178">
        <v>7.5</v>
      </c>
      <c r="CG22" s="179"/>
      <c r="CH22" s="44">
        <v>2</v>
      </c>
      <c r="CI22" s="177">
        <v>9.6</v>
      </c>
      <c r="CJ22" s="178">
        <v>3.5</v>
      </c>
      <c r="CK22" s="178"/>
      <c r="CL22" s="181">
        <f t="shared" ref="CL22:CL29" si="36">AVERAGE(CE22:CG22)</f>
        <v>13.75</v>
      </c>
      <c r="CM22" s="182">
        <f>AVERAGE(CI22:CK22)</f>
        <v>6.55</v>
      </c>
      <c r="CO22" s="44">
        <v>2</v>
      </c>
      <c r="CP22" s="177">
        <v>20</v>
      </c>
      <c r="CQ22" s="178">
        <v>11.9</v>
      </c>
      <c r="CR22" s="179"/>
      <c r="CS22" s="44">
        <v>2</v>
      </c>
      <c r="CT22" s="177">
        <v>6.9</v>
      </c>
      <c r="CU22" s="178">
        <v>2.2000000000000002</v>
      </c>
      <c r="CV22" s="178"/>
      <c r="CW22" s="181">
        <f t="shared" ref="CW22:CW29" si="37">AVERAGE(CP22:CR22)</f>
        <v>15.95</v>
      </c>
      <c r="CX22" s="182">
        <f>AVERAGE(CT22:CV22)</f>
        <v>4.5500000000000007</v>
      </c>
      <c r="CZ22" s="44">
        <v>2</v>
      </c>
      <c r="DA22" s="177">
        <v>16.399999999999999</v>
      </c>
      <c r="DB22" s="178">
        <v>13.3</v>
      </c>
      <c r="DC22" s="179"/>
      <c r="DD22" s="44">
        <v>2</v>
      </c>
      <c r="DE22" s="177">
        <v>1.5</v>
      </c>
      <c r="DF22" s="178">
        <v>6.9</v>
      </c>
      <c r="DG22" s="178"/>
      <c r="DH22" s="181">
        <f t="shared" ref="DH22:DH29" si="38">AVERAGE(DA22:DC22)</f>
        <v>14.85</v>
      </c>
      <c r="DI22" s="182">
        <f>AVERAGE(DE22:DG22)</f>
        <v>4.2</v>
      </c>
      <c r="DK22" s="44">
        <v>2</v>
      </c>
      <c r="DL22" s="177">
        <v>8.6999999999999993</v>
      </c>
      <c r="DM22" s="178">
        <v>18.100000000000001</v>
      </c>
      <c r="DN22" s="179"/>
      <c r="DO22" s="44">
        <v>2</v>
      </c>
      <c r="DP22" s="177">
        <v>3.7</v>
      </c>
      <c r="DQ22" s="178">
        <v>8.1999999999999993</v>
      </c>
      <c r="DR22" s="178">
        <v>2.5</v>
      </c>
      <c r="DS22" s="181">
        <f t="shared" ref="DS22:DS29" si="39">AVERAGE(DL22:DN22)</f>
        <v>13.4</v>
      </c>
      <c r="DT22" s="182">
        <f>AVERAGE(DP22:DR22)</f>
        <v>4.8</v>
      </c>
      <c r="DV22" s="44">
        <v>2</v>
      </c>
      <c r="DW22" s="177">
        <v>20</v>
      </c>
      <c r="DX22" s="178">
        <v>13.8</v>
      </c>
      <c r="DY22" s="179"/>
      <c r="DZ22" s="44">
        <v>2</v>
      </c>
      <c r="EA22" s="177">
        <v>2.7</v>
      </c>
      <c r="EB22" s="178">
        <v>1.1000000000000001</v>
      </c>
      <c r="EC22" s="178"/>
      <c r="ED22" s="181">
        <f t="shared" ref="ED22:ED29" si="40">AVERAGE(DW22:DY22)</f>
        <v>16.899999999999999</v>
      </c>
      <c r="EE22" s="182">
        <f>AVERAGE(EA22:EC22)</f>
        <v>1.9000000000000001</v>
      </c>
    </row>
    <row r="23" spans="1:135">
      <c r="A23" s="155"/>
      <c r="B23" s="180">
        <v>85</v>
      </c>
      <c r="C23" s="44">
        <v>3</v>
      </c>
      <c r="D23" s="172">
        <v>13.4</v>
      </c>
      <c r="E23" s="173">
        <v>11.3</v>
      </c>
      <c r="F23" s="174"/>
      <c r="G23" s="44">
        <v>3</v>
      </c>
      <c r="H23" s="172">
        <v>10.5</v>
      </c>
      <c r="I23" s="173">
        <v>16.399999999999999</v>
      </c>
      <c r="J23" s="173"/>
      <c r="K23" s="181">
        <f t="shared" si="24"/>
        <v>12.350000000000001</v>
      </c>
      <c r="L23" s="182">
        <f t="shared" si="25"/>
        <v>13.45</v>
      </c>
      <c r="N23" s="155"/>
      <c r="O23" s="180">
        <v>85</v>
      </c>
      <c r="P23" s="44">
        <v>3</v>
      </c>
      <c r="Q23" s="172">
        <v>19.600000000000001</v>
      </c>
      <c r="R23" s="173">
        <v>8.9</v>
      </c>
      <c r="S23" s="174"/>
      <c r="T23" s="44">
        <v>3</v>
      </c>
      <c r="U23" s="172">
        <v>3.9</v>
      </c>
      <c r="V23" s="173">
        <v>1.9</v>
      </c>
      <c r="W23" s="173"/>
      <c r="X23" s="181">
        <f t="shared" si="26"/>
        <v>14.25</v>
      </c>
      <c r="Y23" s="182">
        <f t="shared" si="27"/>
        <v>2.9</v>
      </c>
      <c r="AA23" s="44">
        <v>3</v>
      </c>
      <c r="AB23" s="172">
        <v>16.2</v>
      </c>
      <c r="AC23" s="173">
        <v>20</v>
      </c>
      <c r="AD23" s="174"/>
      <c r="AE23" s="44">
        <v>3</v>
      </c>
      <c r="AF23" s="172">
        <v>4.5999999999999996</v>
      </c>
      <c r="AG23" s="173">
        <v>8.4</v>
      </c>
      <c r="AH23" s="173"/>
      <c r="AI23" s="181">
        <f t="shared" si="28"/>
        <v>18.100000000000001</v>
      </c>
      <c r="AJ23" s="182">
        <f t="shared" si="29"/>
        <v>6.5</v>
      </c>
      <c r="AL23" s="44">
        <v>3</v>
      </c>
      <c r="AM23" s="172">
        <v>7.5</v>
      </c>
      <c r="AN23" s="173">
        <v>10.8</v>
      </c>
      <c r="AO23" s="174"/>
      <c r="AP23" s="44">
        <v>3</v>
      </c>
      <c r="AQ23" s="172">
        <v>2.4</v>
      </c>
      <c r="AR23" s="173">
        <v>7.8</v>
      </c>
      <c r="AS23" s="173"/>
      <c r="AT23" s="181">
        <f t="shared" si="30"/>
        <v>9.15</v>
      </c>
      <c r="AU23" s="182">
        <f t="shared" si="31"/>
        <v>5.0999999999999996</v>
      </c>
      <c r="AW23" s="44">
        <v>3</v>
      </c>
      <c r="AX23" s="172">
        <v>20</v>
      </c>
      <c r="AY23" s="173">
        <v>13.4</v>
      </c>
      <c r="AZ23" s="174"/>
      <c r="BA23" s="44">
        <v>3</v>
      </c>
      <c r="BB23" s="172">
        <v>2.1</v>
      </c>
      <c r="BC23" s="173">
        <v>5.0999999999999996</v>
      </c>
      <c r="BD23" s="173"/>
      <c r="BE23" s="181">
        <f t="shared" si="32"/>
        <v>16.7</v>
      </c>
      <c r="BF23" s="182">
        <f t="shared" si="33"/>
        <v>3.5999999999999996</v>
      </c>
      <c r="BH23" s="44">
        <v>3</v>
      </c>
      <c r="BI23" s="177">
        <v>9.8000000000000007</v>
      </c>
      <c r="BJ23" s="178">
        <v>12.9</v>
      </c>
      <c r="BK23" s="179"/>
      <c r="BL23" s="44">
        <v>3</v>
      </c>
      <c r="BM23" s="177">
        <v>3.9</v>
      </c>
      <c r="BN23" s="178">
        <v>4.7</v>
      </c>
      <c r="BO23" s="178"/>
      <c r="BP23" s="181">
        <f t="shared" si="34"/>
        <v>11.350000000000001</v>
      </c>
      <c r="BQ23" s="182">
        <f t="shared" ref="BQ23:BQ29" si="41">AVERAGE(BM23:BO23)</f>
        <v>4.3</v>
      </c>
      <c r="BS23" s="44">
        <v>3</v>
      </c>
      <c r="BT23" s="177">
        <v>9.1</v>
      </c>
      <c r="BU23" s="178">
        <v>8.4</v>
      </c>
      <c r="BV23" s="179"/>
      <c r="BW23" s="44">
        <v>3</v>
      </c>
      <c r="BX23" s="177">
        <v>3.4</v>
      </c>
      <c r="BY23" s="178">
        <v>4.4000000000000004</v>
      </c>
      <c r="BZ23" s="178"/>
      <c r="CA23" s="181">
        <f t="shared" si="35"/>
        <v>8.75</v>
      </c>
      <c r="CB23" s="182">
        <f t="shared" ref="CB23:CB29" si="42">AVERAGE(BX23:BZ23)</f>
        <v>3.9000000000000004</v>
      </c>
      <c r="CD23" s="44">
        <v>3</v>
      </c>
      <c r="CE23" s="177">
        <v>7.6</v>
      </c>
      <c r="CF23" s="178">
        <v>7.8</v>
      </c>
      <c r="CG23" s="179"/>
      <c r="CH23" s="44">
        <v>3</v>
      </c>
      <c r="CI23" s="177">
        <v>6.6</v>
      </c>
      <c r="CJ23" s="178">
        <v>8.6999999999999993</v>
      </c>
      <c r="CK23" s="178"/>
      <c r="CL23" s="181">
        <f t="shared" si="36"/>
        <v>7.6999999999999993</v>
      </c>
      <c r="CM23" s="182">
        <f t="shared" ref="CM23:CM29" si="43">AVERAGE(CI23:CK23)</f>
        <v>7.6499999999999995</v>
      </c>
      <c r="CO23" s="44">
        <v>3</v>
      </c>
      <c r="CP23" s="177">
        <v>6.6</v>
      </c>
      <c r="CQ23" s="178">
        <v>12.1</v>
      </c>
      <c r="CR23" s="179"/>
      <c r="CS23" s="44">
        <v>3</v>
      </c>
      <c r="CT23" s="177">
        <v>1.7</v>
      </c>
      <c r="CU23" s="178">
        <v>3.5</v>
      </c>
      <c r="CV23" s="178"/>
      <c r="CW23" s="181">
        <f t="shared" si="37"/>
        <v>9.35</v>
      </c>
      <c r="CX23" s="182">
        <f t="shared" ref="CX23:CX29" si="44">AVERAGE(CT23:CV23)</f>
        <v>2.6</v>
      </c>
      <c r="CZ23" s="44">
        <v>3</v>
      </c>
      <c r="DA23" s="177">
        <v>10.6</v>
      </c>
      <c r="DB23" s="178">
        <v>15.5</v>
      </c>
      <c r="DC23" s="179"/>
      <c r="DD23" s="44">
        <v>3</v>
      </c>
      <c r="DE23" s="177">
        <v>5.2</v>
      </c>
      <c r="DF23" s="178">
        <v>2.9</v>
      </c>
      <c r="DG23" s="178"/>
      <c r="DH23" s="181">
        <f t="shared" si="38"/>
        <v>13.05</v>
      </c>
      <c r="DI23" s="182">
        <f t="shared" ref="DI23:DI29" si="45">AVERAGE(DE23:DG23)</f>
        <v>4.05</v>
      </c>
      <c r="DK23" s="44">
        <v>3</v>
      </c>
      <c r="DL23" s="177">
        <v>11.3</v>
      </c>
      <c r="DM23" s="178">
        <v>7.3</v>
      </c>
      <c r="DN23" s="179"/>
      <c r="DO23" s="44">
        <v>3</v>
      </c>
      <c r="DP23" s="177">
        <v>3.9</v>
      </c>
      <c r="DQ23" s="178">
        <v>2.8</v>
      </c>
      <c r="DR23" s="178"/>
      <c r="DS23" s="181">
        <f t="shared" si="39"/>
        <v>9.3000000000000007</v>
      </c>
      <c r="DT23" s="182">
        <f t="shared" ref="DT23:DT29" si="46">AVERAGE(DP23:DR23)</f>
        <v>3.3499999999999996</v>
      </c>
      <c r="DV23" s="44">
        <v>3</v>
      </c>
      <c r="DW23" s="177">
        <v>10.199999999999999</v>
      </c>
      <c r="DX23" s="178">
        <v>17.2</v>
      </c>
      <c r="DY23" s="179"/>
      <c r="DZ23" s="44">
        <v>3</v>
      </c>
      <c r="EA23" s="177">
        <v>15.7</v>
      </c>
      <c r="EB23" s="178">
        <v>6.5</v>
      </c>
      <c r="EC23" s="178"/>
      <c r="ED23" s="181">
        <f t="shared" si="40"/>
        <v>13.7</v>
      </c>
      <c r="EE23" s="182">
        <f t="shared" ref="EE23:EE29" si="47">AVERAGE(EA23:EC23)</f>
        <v>11.1</v>
      </c>
    </row>
    <row r="24" spans="1:135">
      <c r="A24" s="155"/>
      <c r="B24" s="180">
        <v>86</v>
      </c>
      <c r="C24" s="44">
        <v>4</v>
      </c>
      <c r="D24" s="172">
        <v>9.3000000000000007</v>
      </c>
      <c r="E24" s="173">
        <v>12.5</v>
      </c>
      <c r="F24" s="174"/>
      <c r="G24" s="44">
        <v>4</v>
      </c>
      <c r="H24" s="172">
        <v>12.3</v>
      </c>
      <c r="I24" s="173">
        <v>14.7</v>
      </c>
      <c r="J24" s="173"/>
      <c r="K24" s="181">
        <f t="shared" si="24"/>
        <v>10.9</v>
      </c>
      <c r="L24" s="182">
        <f t="shared" si="25"/>
        <v>13.5</v>
      </c>
      <c r="N24" s="155"/>
      <c r="O24" s="180">
        <v>86</v>
      </c>
      <c r="P24" s="44">
        <v>4</v>
      </c>
      <c r="Q24" s="172">
        <v>6.2</v>
      </c>
      <c r="R24" s="173">
        <v>7.9</v>
      </c>
      <c r="S24" s="174"/>
      <c r="T24" s="44">
        <v>4</v>
      </c>
      <c r="U24" s="172">
        <v>5.8</v>
      </c>
      <c r="V24" s="173">
        <v>2.9</v>
      </c>
      <c r="W24" s="173"/>
      <c r="X24" s="181">
        <f t="shared" si="26"/>
        <v>7.0500000000000007</v>
      </c>
      <c r="Y24" s="182">
        <f t="shared" si="27"/>
        <v>4.3499999999999996</v>
      </c>
      <c r="AA24" s="44">
        <v>4</v>
      </c>
      <c r="AB24" s="172">
        <v>16.8</v>
      </c>
      <c r="AC24" s="173">
        <v>11.7</v>
      </c>
      <c r="AD24" s="174"/>
      <c r="AE24" s="44">
        <v>4</v>
      </c>
      <c r="AF24" s="172">
        <v>2.9</v>
      </c>
      <c r="AG24" s="173">
        <v>1.8</v>
      </c>
      <c r="AH24" s="173"/>
      <c r="AI24" s="181">
        <f t="shared" si="28"/>
        <v>14.25</v>
      </c>
      <c r="AJ24" s="182">
        <f t="shared" si="29"/>
        <v>2.35</v>
      </c>
      <c r="AL24" s="44">
        <v>4</v>
      </c>
      <c r="AM24" s="172">
        <v>14.2</v>
      </c>
      <c r="AN24" s="173">
        <v>9.1</v>
      </c>
      <c r="AO24" s="174"/>
      <c r="AP24" s="44">
        <v>4</v>
      </c>
      <c r="AQ24" s="172">
        <v>4.9000000000000004</v>
      </c>
      <c r="AR24" s="173">
        <v>2.5</v>
      </c>
      <c r="AS24" s="173"/>
      <c r="AT24" s="181">
        <f t="shared" si="30"/>
        <v>11.649999999999999</v>
      </c>
      <c r="AU24" s="182">
        <f t="shared" si="31"/>
        <v>3.7</v>
      </c>
      <c r="AW24" s="44">
        <v>4</v>
      </c>
      <c r="AX24" s="172">
        <v>9.6999999999999993</v>
      </c>
      <c r="AY24" s="173">
        <v>18.2</v>
      </c>
      <c r="AZ24" s="174"/>
      <c r="BA24" s="44">
        <v>4</v>
      </c>
      <c r="BB24" s="172">
        <v>2.6</v>
      </c>
      <c r="BC24" s="173">
        <v>3.6</v>
      </c>
      <c r="BD24" s="173"/>
      <c r="BE24" s="181">
        <f t="shared" si="32"/>
        <v>13.95</v>
      </c>
      <c r="BF24" s="182">
        <f t="shared" si="33"/>
        <v>3.1</v>
      </c>
      <c r="BH24" s="44">
        <v>4</v>
      </c>
      <c r="BI24" s="177">
        <v>8.9</v>
      </c>
      <c r="BJ24" s="178">
        <v>7.6</v>
      </c>
      <c r="BK24" s="179"/>
      <c r="BL24" s="44">
        <v>4</v>
      </c>
      <c r="BM24" s="177">
        <v>1.7</v>
      </c>
      <c r="BN24" s="178">
        <v>1.9</v>
      </c>
      <c r="BO24" s="178"/>
      <c r="BP24" s="181">
        <f t="shared" si="34"/>
        <v>8.25</v>
      </c>
      <c r="BQ24" s="182">
        <f t="shared" si="41"/>
        <v>1.7999999999999998</v>
      </c>
      <c r="BS24" s="44">
        <v>4</v>
      </c>
      <c r="BT24" s="177">
        <v>20</v>
      </c>
      <c r="BU24" s="178">
        <v>16.100000000000001</v>
      </c>
      <c r="BV24" s="179"/>
      <c r="BW24" s="44">
        <v>4</v>
      </c>
      <c r="BX24" s="177">
        <v>2.2000000000000002</v>
      </c>
      <c r="BY24" s="178">
        <v>1.4</v>
      </c>
      <c r="BZ24" s="178"/>
      <c r="CA24" s="181">
        <f t="shared" si="35"/>
        <v>18.05</v>
      </c>
      <c r="CB24" s="182">
        <f t="shared" si="42"/>
        <v>1.8</v>
      </c>
      <c r="CD24" s="44">
        <v>4</v>
      </c>
      <c r="CE24" s="177">
        <v>13.9</v>
      </c>
      <c r="CF24" s="178">
        <v>7.9</v>
      </c>
      <c r="CG24" s="179"/>
      <c r="CH24" s="44">
        <v>4</v>
      </c>
      <c r="CI24" s="177">
        <v>6.4</v>
      </c>
      <c r="CJ24" s="178">
        <v>3.2</v>
      </c>
      <c r="CK24" s="178"/>
      <c r="CL24" s="181">
        <f t="shared" si="36"/>
        <v>10.9</v>
      </c>
      <c r="CM24" s="182">
        <f t="shared" si="43"/>
        <v>4.8000000000000007</v>
      </c>
      <c r="CO24" s="44">
        <v>4</v>
      </c>
      <c r="CP24" s="177">
        <v>12.2</v>
      </c>
      <c r="CQ24" s="178">
        <v>18.899999999999999</v>
      </c>
      <c r="CR24" s="179"/>
      <c r="CS24" s="44">
        <v>4</v>
      </c>
      <c r="CT24" s="177">
        <v>3.9</v>
      </c>
      <c r="CU24" s="178">
        <v>2.4</v>
      </c>
      <c r="CV24" s="178"/>
      <c r="CW24" s="181">
        <f t="shared" si="37"/>
        <v>15.549999999999999</v>
      </c>
      <c r="CX24" s="182">
        <f t="shared" si="44"/>
        <v>3.15</v>
      </c>
      <c r="CZ24" s="44">
        <v>4</v>
      </c>
      <c r="DA24" s="177">
        <v>9.5</v>
      </c>
      <c r="DB24" s="178">
        <v>6.5</v>
      </c>
      <c r="DC24" s="179"/>
      <c r="DD24" s="44">
        <v>4</v>
      </c>
      <c r="DE24" s="177">
        <v>3.2</v>
      </c>
      <c r="DF24" s="178">
        <v>4.7</v>
      </c>
      <c r="DG24" s="178"/>
      <c r="DH24" s="181">
        <f t="shared" si="38"/>
        <v>8</v>
      </c>
      <c r="DI24" s="182">
        <f t="shared" si="45"/>
        <v>3.95</v>
      </c>
      <c r="DK24" s="44">
        <v>4</v>
      </c>
      <c r="DL24" s="177">
        <v>14.6</v>
      </c>
      <c r="DM24" s="178">
        <v>5.9</v>
      </c>
      <c r="DN24" s="179"/>
      <c r="DO24" s="44">
        <v>4</v>
      </c>
      <c r="DP24" s="177">
        <v>4.9000000000000004</v>
      </c>
      <c r="DQ24" s="178">
        <v>4.5999999999999996</v>
      </c>
      <c r="DR24" s="178"/>
      <c r="DS24" s="181">
        <f t="shared" si="39"/>
        <v>10.25</v>
      </c>
      <c r="DT24" s="182">
        <f t="shared" si="46"/>
        <v>4.75</v>
      </c>
      <c r="DV24" s="44">
        <v>4</v>
      </c>
      <c r="DW24" s="177">
        <v>6.8</v>
      </c>
      <c r="DX24" s="178">
        <v>11.5</v>
      </c>
      <c r="DY24" s="179"/>
      <c r="DZ24" s="44">
        <v>4</v>
      </c>
      <c r="EA24" s="177">
        <v>4.9000000000000004</v>
      </c>
      <c r="EB24" s="178">
        <v>0.7</v>
      </c>
      <c r="EC24" s="178"/>
      <c r="ED24" s="181">
        <f t="shared" si="40"/>
        <v>9.15</v>
      </c>
      <c r="EE24" s="182">
        <f t="shared" si="47"/>
        <v>2.8000000000000003</v>
      </c>
    </row>
    <row r="25" spans="1:135">
      <c r="A25" s="155"/>
      <c r="B25" s="180">
        <v>88</v>
      </c>
      <c r="C25" s="44">
        <v>6</v>
      </c>
      <c r="D25" s="172">
        <v>20</v>
      </c>
      <c r="E25" s="173">
        <v>10.9</v>
      </c>
      <c r="F25" s="174"/>
      <c r="G25" s="44">
        <v>6</v>
      </c>
      <c r="H25" s="172">
        <v>8.8000000000000007</v>
      </c>
      <c r="I25" s="173">
        <v>18.899999999999999</v>
      </c>
      <c r="J25" s="173"/>
      <c r="K25" s="181">
        <f>AVERAGE(D25:F25)</f>
        <v>15.45</v>
      </c>
      <c r="L25" s="182">
        <f>AVERAGE(H25:J25)</f>
        <v>13.85</v>
      </c>
      <c r="N25" s="155"/>
      <c r="O25" s="180">
        <v>88</v>
      </c>
      <c r="P25" s="44">
        <v>6</v>
      </c>
      <c r="Q25" s="172">
        <v>10.8</v>
      </c>
      <c r="R25" s="173">
        <v>14.6</v>
      </c>
      <c r="S25" s="174"/>
      <c r="T25" s="44">
        <v>6</v>
      </c>
      <c r="U25" s="172">
        <v>2.8</v>
      </c>
      <c r="V25" s="173">
        <v>1.9</v>
      </c>
      <c r="W25" s="173"/>
      <c r="X25" s="181">
        <f>AVERAGE(Q25:S25)</f>
        <v>12.7</v>
      </c>
      <c r="Y25" s="182">
        <f>AVERAGE(U25:W25)</f>
        <v>2.3499999999999996</v>
      </c>
      <c r="AA25" s="44">
        <v>6</v>
      </c>
      <c r="AB25" s="172">
        <v>14.1</v>
      </c>
      <c r="AC25" s="173">
        <v>12.3</v>
      </c>
      <c r="AD25" s="174"/>
      <c r="AE25" s="44">
        <v>6</v>
      </c>
      <c r="AF25" s="172">
        <v>1.4</v>
      </c>
      <c r="AG25" s="173">
        <v>1.3</v>
      </c>
      <c r="AH25" s="173"/>
      <c r="AI25" s="181">
        <f>AVERAGE(AB25:AD25)</f>
        <v>13.2</v>
      </c>
      <c r="AJ25" s="182">
        <f>AVERAGE(AF25:AH25)</f>
        <v>1.35</v>
      </c>
      <c r="AL25" s="44">
        <v>6</v>
      </c>
      <c r="AM25" s="172">
        <v>7.7</v>
      </c>
      <c r="AN25" s="173">
        <v>5.8</v>
      </c>
      <c r="AO25" s="174"/>
      <c r="AP25" s="44">
        <v>6</v>
      </c>
      <c r="AQ25" s="172">
        <v>2.2999999999999998</v>
      </c>
      <c r="AR25" s="173">
        <v>1.7</v>
      </c>
      <c r="AS25" s="173"/>
      <c r="AT25" s="181">
        <f t="shared" si="30"/>
        <v>6.75</v>
      </c>
      <c r="AU25" s="182">
        <f t="shared" si="31"/>
        <v>2</v>
      </c>
      <c r="AW25" s="44">
        <v>6</v>
      </c>
      <c r="AX25" s="172">
        <v>6.6</v>
      </c>
      <c r="AY25" s="173">
        <v>5.0999999999999996</v>
      </c>
      <c r="AZ25" s="174"/>
      <c r="BA25" s="44">
        <v>6</v>
      </c>
      <c r="BB25" s="172">
        <v>1.9</v>
      </c>
      <c r="BC25" s="173">
        <v>3.8</v>
      </c>
      <c r="BD25" s="173"/>
      <c r="BE25" s="181">
        <f t="shared" si="32"/>
        <v>5.85</v>
      </c>
      <c r="BF25" s="182">
        <f t="shared" si="33"/>
        <v>2.8499999999999996</v>
      </c>
      <c r="BH25" s="44">
        <v>6</v>
      </c>
      <c r="BI25" s="177">
        <v>8.1</v>
      </c>
      <c r="BJ25" s="178">
        <v>17.399999999999999</v>
      </c>
      <c r="BK25" s="179"/>
      <c r="BL25" s="44">
        <v>6</v>
      </c>
      <c r="BM25" s="177">
        <v>2.7</v>
      </c>
      <c r="BN25" s="178">
        <v>5.0999999999999996</v>
      </c>
      <c r="BO25" s="178"/>
      <c r="BP25" s="181">
        <f t="shared" si="34"/>
        <v>12.75</v>
      </c>
      <c r="BQ25" s="182">
        <f t="shared" si="41"/>
        <v>3.9</v>
      </c>
      <c r="BS25" s="44">
        <v>6</v>
      </c>
      <c r="BT25" s="177">
        <v>5.9</v>
      </c>
      <c r="BU25" s="178">
        <v>15.7</v>
      </c>
      <c r="BV25" s="179">
        <v>10.1</v>
      </c>
      <c r="BW25" s="44">
        <v>6</v>
      </c>
      <c r="BX25" s="177">
        <v>1.9</v>
      </c>
      <c r="BY25" s="178">
        <v>2.7</v>
      </c>
      <c r="BZ25" s="178"/>
      <c r="CA25" s="181">
        <f t="shared" si="35"/>
        <v>10.566666666666668</v>
      </c>
      <c r="CB25" s="182">
        <f t="shared" si="42"/>
        <v>2.2999999999999998</v>
      </c>
      <c r="CD25" s="44">
        <v>6</v>
      </c>
      <c r="CE25" s="177">
        <v>9.4</v>
      </c>
      <c r="CF25" s="178">
        <v>6.3</v>
      </c>
      <c r="CG25" s="179"/>
      <c r="CH25" s="44">
        <v>6</v>
      </c>
      <c r="CI25" s="177">
        <v>5.4</v>
      </c>
      <c r="CJ25" s="178">
        <v>5.6</v>
      </c>
      <c r="CK25" s="178"/>
      <c r="CL25" s="181">
        <f t="shared" si="36"/>
        <v>7.85</v>
      </c>
      <c r="CM25" s="182">
        <f t="shared" si="43"/>
        <v>5.5</v>
      </c>
      <c r="CO25" s="44">
        <v>6</v>
      </c>
      <c r="CP25" s="177">
        <v>12.8</v>
      </c>
      <c r="CQ25" s="178">
        <v>9.9</v>
      </c>
      <c r="CR25" s="179"/>
      <c r="CS25" s="44">
        <v>6</v>
      </c>
      <c r="CT25" s="177">
        <v>2.4</v>
      </c>
      <c r="CU25" s="178">
        <v>1.2</v>
      </c>
      <c r="CV25" s="178"/>
      <c r="CW25" s="181">
        <f t="shared" si="37"/>
        <v>11.350000000000001</v>
      </c>
      <c r="CX25" s="182">
        <f t="shared" si="44"/>
        <v>1.7999999999999998</v>
      </c>
      <c r="CZ25" s="44">
        <v>6</v>
      </c>
      <c r="DA25" s="177">
        <v>7.4</v>
      </c>
      <c r="DB25" s="178">
        <v>8.3000000000000007</v>
      </c>
      <c r="DC25" s="179"/>
      <c r="DD25" s="44">
        <v>6</v>
      </c>
      <c r="DE25" s="177">
        <v>1.8</v>
      </c>
      <c r="DF25" s="178">
        <v>2.9</v>
      </c>
      <c r="DG25" s="178"/>
      <c r="DH25" s="181">
        <f t="shared" si="38"/>
        <v>7.8500000000000005</v>
      </c>
      <c r="DI25" s="182">
        <f t="shared" si="45"/>
        <v>2.35</v>
      </c>
      <c r="DK25" s="44">
        <v>6</v>
      </c>
      <c r="DL25" s="177">
        <v>7.9</v>
      </c>
      <c r="DM25" s="178">
        <v>8.5</v>
      </c>
      <c r="DN25" s="179"/>
      <c r="DO25" s="44">
        <v>6</v>
      </c>
      <c r="DP25" s="177">
        <v>3.9</v>
      </c>
      <c r="DQ25" s="178">
        <v>8.6999999999999993</v>
      </c>
      <c r="DR25" s="178"/>
      <c r="DS25" s="181">
        <f t="shared" si="39"/>
        <v>8.1999999999999993</v>
      </c>
      <c r="DT25" s="182">
        <f t="shared" si="46"/>
        <v>6.3</v>
      </c>
      <c r="DV25" s="44">
        <v>6</v>
      </c>
      <c r="DW25" s="177">
        <v>17.899999999999999</v>
      </c>
      <c r="DX25" s="178">
        <v>5.8</v>
      </c>
      <c r="DY25" s="179"/>
      <c r="DZ25" s="44">
        <v>6</v>
      </c>
      <c r="EA25" s="177">
        <v>2.2999999999999998</v>
      </c>
      <c r="EB25" s="178">
        <v>0.7</v>
      </c>
      <c r="EC25" s="178"/>
      <c r="ED25" s="181">
        <f t="shared" si="40"/>
        <v>11.85</v>
      </c>
      <c r="EE25" s="182">
        <f t="shared" si="47"/>
        <v>1.5</v>
      </c>
    </row>
    <row r="26" spans="1:135">
      <c r="A26" s="155"/>
      <c r="B26" s="180">
        <v>90</v>
      </c>
      <c r="C26" s="44">
        <v>8</v>
      </c>
      <c r="D26" s="172">
        <v>9.9</v>
      </c>
      <c r="E26" s="173">
        <v>11.5</v>
      </c>
      <c r="F26" s="174"/>
      <c r="G26" s="44">
        <v>8</v>
      </c>
      <c r="H26" s="172">
        <v>10.6</v>
      </c>
      <c r="I26" s="173">
        <v>14.3</v>
      </c>
      <c r="J26" s="173"/>
      <c r="K26" s="181">
        <f>AVERAGE(D26:F26)</f>
        <v>10.7</v>
      </c>
      <c r="L26" s="182">
        <f>AVERAGE(H26:J26)</f>
        <v>12.45</v>
      </c>
      <c r="N26" s="155"/>
      <c r="O26" s="180">
        <v>90</v>
      </c>
      <c r="P26" s="44">
        <v>8</v>
      </c>
      <c r="Q26" s="172">
        <v>17.2</v>
      </c>
      <c r="R26" s="173">
        <v>17.600000000000001</v>
      </c>
      <c r="S26" s="174"/>
      <c r="T26" s="44">
        <v>8</v>
      </c>
      <c r="U26" s="172">
        <v>1.6</v>
      </c>
      <c r="V26" s="173">
        <v>0.9</v>
      </c>
      <c r="W26" s="173"/>
      <c r="X26" s="181">
        <f>AVERAGE(Q26:S26)</f>
        <v>17.399999999999999</v>
      </c>
      <c r="Y26" s="182">
        <f>AVERAGE(U26:W26)</f>
        <v>1.25</v>
      </c>
      <c r="AA26" s="44">
        <v>8</v>
      </c>
      <c r="AB26" s="172">
        <v>7.6</v>
      </c>
      <c r="AC26" s="173">
        <v>10.1</v>
      </c>
      <c r="AD26" s="174"/>
      <c r="AE26" s="44">
        <v>8</v>
      </c>
      <c r="AF26" s="172">
        <v>1.9</v>
      </c>
      <c r="AG26" s="173">
        <v>0.7</v>
      </c>
      <c r="AH26" s="173"/>
      <c r="AI26" s="181">
        <f>AVERAGE(AB26:AD26)</f>
        <v>8.85</v>
      </c>
      <c r="AJ26" s="182">
        <f>AVERAGE(AF26:AH26)</f>
        <v>1.2999999999999998</v>
      </c>
      <c r="AL26" s="44">
        <v>8</v>
      </c>
      <c r="AM26" s="172">
        <v>10.8</v>
      </c>
      <c r="AN26" s="173">
        <v>6.9</v>
      </c>
      <c r="AO26" s="174"/>
      <c r="AP26" s="44">
        <v>8</v>
      </c>
      <c r="AQ26" s="172">
        <v>8.6</v>
      </c>
      <c r="AR26" s="173">
        <v>2.9</v>
      </c>
      <c r="AS26" s="173"/>
      <c r="AT26" s="181">
        <f t="shared" si="30"/>
        <v>8.8500000000000014</v>
      </c>
      <c r="AU26" s="182">
        <f t="shared" si="31"/>
        <v>5.75</v>
      </c>
      <c r="AW26" s="44">
        <v>8</v>
      </c>
      <c r="AX26" s="172">
        <v>13.4</v>
      </c>
      <c r="AY26" s="173">
        <v>9.9</v>
      </c>
      <c r="AZ26" s="174"/>
      <c r="BA26" s="44">
        <v>8</v>
      </c>
      <c r="BB26" s="172">
        <v>3.2</v>
      </c>
      <c r="BC26" s="173">
        <v>4.3</v>
      </c>
      <c r="BD26" s="173"/>
      <c r="BE26" s="181">
        <f t="shared" si="32"/>
        <v>11.65</v>
      </c>
      <c r="BF26" s="182">
        <f t="shared" si="33"/>
        <v>3.75</v>
      </c>
      <c r="BH26" s="44">
        <v>8</v>
      </c>
      <c r="BI26" s="177">
        <v>15.2</v>
      </c>
      <c r="BJ26" s="178">
        <v>10.3</v>
      </c>
      <c r="BK26" s="179"/>
      <c r="BL26" s="44">
        <v>8</v>
      </c>
      <c r="BM26" s="177">
        <v>2.5</v>
      </c>
      <c r="BN26" s="178">
        <v>1.8</v>
      </c>
      <c r="BO26" s="178"/>
      <c r="BP26" s="181">
        <f t="shared" si="34"/>
        <v>12.75</v>
      </c>
      <c r="BQ26" s="182">
        <f t="shared" si="41"/>
        <v>2.15</v>
      </c>
      <c r="BS26" s="44">
        <v>8</v>
      </c>
      <c r="BT26" s="177">
        <v>9.8000000000000007</v>
      </c>
      <c r="BU26" s="178">
        <v>7.8</v>
      </c>
      <c r="BV26" s="179"/>
      <c r="BW26" s="44">
        <v>8</v>
      </c>
      <c r="BX26" s="177">
        <v>10.1</v>
      </c>
      <c r="BY26" s="178">
        <v>3.6</v>
      </c>
      <c r="BZ26" s="178"/>
      <c r="CA26" s="181">
        <f t="shared" si="35"/>
        <v>8.8000000000000007</v>
      </c>
      <c r="CB26" s="182">
        <f t="shared" si="42"/>
        <v>6.85</v>
      </c>
      <c r="CD26" s="44">
        <v>8</v>
      </c>
      <c r="CE26" s="177">
        <v>11.1</v>
      </c>
      <c r="CF26" s="178">
        <v>6.1</v>
      </c>
      <c r="CG26" s="179"/>
      <c r="CH26" s="44">
        <v>8</v>
      </c>
      <c r="CI26" s="177">
        <v>9.9</v>
      </c>
      <c r="CJ26" s="178">
        <v>9.4</v>
      </c>
      <c r="CK26" s="178"/>
      <c r="CL26" s="181">
        <f t="shared" si="36"/>
        <v>8.6</v>
      </c>
      <c r="CM26" s="182">
        <f t="shared" si="43"/>
        <v>9.65</v>
      </c>
      <c r="CO26" s="44">
        <v>8</v>
      </c>
      <c r="CP26" s="177">
        <v>9.4</v>
      </c>
      <c r="CQ26" s="178">
        <v>12.2</v>
      </c>
      <c r="CR26" s="179"/>
      <c r="CS26" s="44">
        <v>8</v>
      </c>
      <c r="CT26" s="177">
        <v>3.4</v>
      </c>
      <c r="CU26" s="178">
        <v>3.3</v>
      </c>
      <c r="CV26" s="178"/>
      <c r="CW26" s="181">
        <f t="shared" si="37"/>
        <v>10.8</v>
      </c>
      <c r="CX26" s="182">
        <f t="shared" si="44"/>
        <v>3.3499999999999996</v>
      </c>
      <c r="CZ26" s="44">
        <v>8</v>
      </c>
      <c r="DA26" s="177">
        <v>5.8</v>
      </c>
      <c r="DB26" s="178">
        <v>5.3</v>
      </c>
      <c r="DC26" s="179"/>
      <c r="DD26" s="44">
        <v>8</v>
      </c>
      <c r="DE26" s="177">
        <v>4.5</v>
      </c>
      <c r="DF26" s="178">
        <v>4.0999999999999996</v>
      </c>
      <c r="DG26" s="178"/>
      <c r="DH26" s="181">
        <f t="shared" si="38"/>
        <v>5.55</v>
      </c>
      <c r="DI26" s="182">
        <f t="shared" si="45"/>
        <v>4.3</v>
      </c>
      <c r="DK26" s="44">
        <v>8</v>
      </c>
      <c r="DL26" s="177">
        <v>8.8000000000000007</v>
      </c>
      <c r="DM26" s="178">
        <v>16.8</v>
      </c>
      <c r="DN26" s="179"/>
      <c r="DO26" s="44">
        <v>8</v>
      </c>
      <c r="DP26" s="177">
        <v>3.9</v>
      </c>
      <c r="DQ26" s="178">
        <v>3.9</v>
      </c>
      <c r="DR26" s="178"/>
      <c r="DS26" s="181">
        <f t="shared" si="39"/>
        <v>12.8</v>
      </c>
      <c r="DT26" s="182">
        <f t="shared" si="46"/>
        <v>3.9</v>
      </c>
      <c r="DV26" s="44">
        <v>8</v>
      </c>
      <c r="DW26" s="177">
        <v>8.4</v>
      </c>
      <c r="DX26" s="178">
        <v>6.8</v>
      </c>
      <c r="DY26" s="179"/>
      <c r="DZ26" s="44">
        <v>8</v>
      </c>
      <c r="EA26" s="177">
        <v>4.3</v>
      </c>
      <c r="EB26" s="178">
        <v>8.3000000000000007</v>
      </c>
      <c r="EC26" s="178"/>
      <c r="ED26" s="181">
        <f t="shared" si="40"/>
        <v>7.6</v>
      </c>
      <c r="EE26" s="182">
        <f t="shared" si="47"/>
        <v>6.3000000000000007</v>
      </c>
    </row>
    <row r="27" spans="1:135">
      <c r="A27" s="155"/>
      <c r="B27" s="180">
        <v>97</v>
      </c>
      <c r="C27" s="44">
        <v>9</v>
      </c>
      <c r="D27" s="172">
        <v>11.9</v>
      </c>
      <c r="E27" s="173">
        <v>18.899999999999999</v>
      </c>
      <c r="F27" s="174"/>
      <c r="G27" s="44">
        <v>9</v>
      </c>
      <c r="H27" s="172">
        <v>15.1</v>
      </c>
      <c r="I27" s="173">
        <v>9.9</v>
      </c>
      <c r="J27" s="173"/>
      <c r="K27" s="181">
        <f>AVERAGE(D27:F27)</f>
        <v>15.399999999999999</v>
      </c>
      <c r="L27" s="182">
        <f>AVERAGE(H27:J27)</f>
        <v>12.5</v>
      </c>
      <c r="N27" s="155"/>
      <c r="O27" s="180">
        <v>97</v>
      </c>
      <c r="P27" s="44">
        <v>9</v>
      </c>
      <c r="Q27" s="172">
        <v>9.1</v>
      </c>
      <c r="R27" s="173">
        <v>11.9</v>
      </c>
      <c r="S27" s="174"/>
      <c r="T27" s="44">
        <v>9</v>
      </c>
      <c r="U27" s="172">
        <v>3.9</v>
      </c>
      <c r="V27" s="173">
        <v>8.9</v>
      </c>
      <c r="W27" s="173"/>
      <c r="X27" s="181">
        <f>AVERAGE(Q27:S27)</f>
        <v>10.5</v>
      </c>
      <c r="Y27" s="182">
        <f>AVERAGE(U27:W27)</f>
        <v>6.4</v>
      </c>
      <c r="AA27" s="44">
        <v>9</v>
      </c>
      <c r="AB27" s="172">
        <v>7.7</v>
      </c>
      <c r="AC27" s="173">
        <v>11.2</v>
      </c>
      <c r="AD27" s="174"/>
      <c r="AE27" s="44">
        <v>9</v>
      </c>
      <c r="AF27" s="172">
        <v>0.9</v>
      </c>
      <c r="AG27" s="173">
        <v>2.6</v>
      </c>
      <c r="AH27" s="173"/>
      <c r="AI27" s="181">
        <f>AVERAGE(AB27:AD27)</f>
        <v>9.4499999999999993</v>
      </c>
      <c r="AJ27" s="182">
        <f>AVERAGE(AF27:AH27)</f>
        <v>1.75</v>
      </c>
      <c r="AL27" s="44">
        <v>9</v>
      </c>
      <c r="AM27" s="172">
        <v>9.9</v>
      </c>
      <c r="AN27" s="173">
        <v>8.9</v>
      </c>
      <c r="AO27" s="174"/>
      <c r="AP27" s="44">
        <v>9</v>
      </c>
      <c r="AQ27" s="172">
        <v>3.8</v>
      </c>
      <c r="AR27" s="173">
        <v>5.6</v>
      </c>
      <c r="AS27" s="173"/>
      <c r="AT27" s="181">
        <f t="shared" si="30"/>
        <v>9.4</v>
      </c>
      <c r="AU27" s="182">
        <f t="shared" si="31"/>
        <v>4.6999999999999993</v>
      </c>
      <c r="AW27" s="44">
        <v>9</v>
      </c>
      <c r="AX27" s="172">
        <v>10.8</v>
      </c>
      <c r="AY27" s="173">
        <v>12.2</v>
      </c>
      <c r="AZ27" s="174"/>
      <c r="BA27" s="44">
        <v>9</v>
      </c>
      <c r="BB27" s="172">
        <v>1.6</v>
      </c>
      <c r="BC27" s="173">
        <v>3.4</v>
      </c>
      <c r="BD27" s="173"/>
      <c r="BE27" s="181">
        <f t="shared" si="32"/>
        <v>11.5</v>
      </c>
      <c r="BF27" s="182">
        <f t="shared" si="33"/>
        <v>2.5</v>
      </c>
      <c r="BH27" s="44">
        <v>9</v>
      </c>
      <c r="BI27" s="177">
        <v>20</v>
      </c>
      <c r="BJ27" s="178">
        <v>14.5</v>
      </c>
      <c r="BK27" s="179"/>
      <c r="BL27" s="44">
        <v>9</v>
      </c>
      <c r="BM27" s="177">
        <v>5.8</v>
      </c>
      <c r="BN27" s="178">
        <v>3.5</v>
      </c>
      <c r="BO27" s="178"/>
      <c r="BP27" s="181">
        <f t="shared" si="34"/>
        <v>17.25</v>
      </c>
      <c r="BQ27" s="182">
        <f t="shared" si="41"/>
        <v>4.6500000000000004</v>
      </c>
      <c r="BS27" s="44">
        <v>9</v>
      </c>
      <c r="BT27" s="177">
        <v>10.199999999999999</v>
      </c>
      <c r="BU27" s="178">
        <v>11.7</v>
      </c>
      <c r="BV27" s="179"/>
      <c r="BW27" s="44">
        <v>9</v>
      </c>
      <c r="BX27" s="177">
        <v>1.9</v>
      </c>
      <c r="BY27" s="178">
        <v>3.4</v>
      </c>
      <c r="BZ27" s="178"/>
      <c r="CA27" s="181">
        <f t="shared" si="35"/>
        <v>10.95</v>
      </c>
      <c r="CB27" s="182">
        <f t="shared" si="42"/>
        <v>2.65</v>
      </c>
      <c r="CD27" s="44">
        <v>9</v>
      </c>
      <c r="CE27" s="177">
        <v>15.8</v>
      </c>
      <c r="CF27" s="178">
        <v>16.899999999999999</v>
      </c>
      <c r="CG27" s="179"/>
      <c r="CH27" s="44">
        <v>9</v>
      </c>
      <c r="CI27" s="177">
        <v>6.4</v>
      </c>
      <c r="CJ27" s="178">
        <v>6.2</v>
      </c>
      <c r="CK27" s="178"/>
      <c r="CL27" s="181">
        <f t="shared" si="36"/>
        <v>16.350000000000001</v>
      </c>
      <c r="CM27" s="182">
        <f t="shared" si="43"/>
        <v>6.3000000000000007</v>
      </c>
      <c r="CO27" s="44">
        <v>9</v>
      </c>
      <c r="CP27" s="177">
        <v>8.8000000000000007</v>
      </c>
      <c r="CQ27" s="178">
        <v>9.3000000000000007</v>
      </c>
      <c r="CR27" s="179"/>
      <c r="CS27" s="44">
        <v>9</v>
      </c>
      <c r="CT27" s="177">
        <v>3.9</v>
      </c>
      <c r="CU27" s="178">
        <v>1.8</v>
      </c>
      <c r="CV27" s="178"/>
      <c r="CW27" s="181">
        <f t="shared" si="37"/>
        <v>9.0500000000000007</v>
      </c>
      <c r="CX27" s="182">
        <f t="shared" si="44"/>
        <v>2.85</v>
      </c>
      <c r="CZ27" s="44">
        <v>9</v>
      </c>
      <c r="DA27" s="177">
        <v>8.5</v>
      </c>
      <c r="DB27" s="178">
        <v>10.6</v>
      </c>
      <c r="DC27" s="179"/>
      <c r="DD27" s="44">
        <v>9</v>
      </c>
      <c r="DE27" s="177">
        <v>5.0999999999999996</v>
      </c>
      <c r="DF27" s="178">
        <v>3.4</v>
      </c>
      <c r="DG27" s="178"/>
      <c r="DH27" s="181">
        <f t="shared" si="38"/>
        <v>9.5500000000000007</v>
      </c>
      <c r="DI27" s="182">
        <f t="shared" si="45"/>
        <v>4.25</v>
      </c>
      <c r="DK27" s="44">
        <v>9</v>
      </c>
      <c r="DL27" s="177">
        <v>7.5</v>
      </c>
      <c r="DM27" s="178">
        <v>5.6</v>
      </c>
      <c r="DN27" s="179"/>
      <c r="DO27" s="44">
        <v>9</v>
      </c>
      <c r="DP27" s="177">
        <v>2.9</v>
      </c>
      <c r="DQ27" s="178">
        <v>2.9</v>
      </c>
      <c r="DR27" s="178"/>
      <c r="DS27" s="181">
        <f t="shared" si="39"/>
        <v>6.55</v>
      </c>
      <c r="DT27" s="182">
        <f t="shared" si="46"/>
        <v>2.9</v>
      </c>
      <c r="DV27" s="44">
        <v>9</v>
      </c>
      <c r="DW27" s="177">
        <v>20</v>
      </c>
      <c r="DX27" s="178">
        <v>13.7</v>
      </c>
      <c r="DY27" s="179"/>
      <c r="DZ27" s="44">
        <v>9</v>
      </c>
      <c r="EA27" s="177">
        <v>2.5</v>
      </c>
      <c r="EB27" s="178">
        <v>2.7</v>
      </c>
      <c r="EC27" s="178"/>
      <c r="ED27" s="181">
        <f t="shared" si="40"/>
        <v>16.850000000000001</v>
      </c>
      <c r="EE27" s="182">
        <f t="shared" si="47"/>
        <v>2.6</v>
      </c>
    </row>
    <row r="28" spans="1:135">
      <c r="A28" s="155"/>
      <c r="B28" s="180">
        <v>99</v>
      </c>
      <c r="C28" s="44">
        <v>11</v>
      </c>
      <c r="D28" s="172">
        <v>16.399999999999999</v>
      </c>
      <c r="E28" s="173">
        <v>9.5</v>
      </c>
      <c r="F28" s="174"/>
      <c r="G28" s="44">
        <v>11</v>
      </c>
      <c r="H28" s="172">
        <v>6.8</v>
      </c>
      <c r="I28" s="173">
        <v>20</v>
      </c>
      <c r="J28" s="173"/>
      <c r="K28" s="181">
        <f>AVERAGE(D28:F28)</f>
        <v>12.95</v>
      </c>
      <c r="L28" s="182">
        <f>AVERAGE(H28:J28)</f>
        <v>13.4</v>
      </c>
      <c r="N28" s="155"/>
      <c r="O28" s="180">
        <v>99</v>
      </c>
      <c r="P28" s="44">
        <v>11</v>
      </c>
      <c r="Q28" s="172">
        <v>20</v>
      </c>
      <c r="R28" s="173">
        <v>8.5</v>
      </c>
      <c r="S28" s="174"/>
      <c r="T28" s="44">
        <v>11</v>
      </c>
      <c r="U28" s="172">
        <v>2.8</v>
      </c>
      <c r="V28" s="173">
        <v>1.1000000000000001</v>
      </c>
      <c r="W28" s="173"/>
      <c r="X28" s="181">
        <f>AVERAGE(Q28:S28)</f>
        <v>14.25</v>
      </c>
      <c r="Y28" s="182">
        <f>AVERAGE(U28:W28)</f>
        <v>1.95</v>
      </c>
      <c r="AA28" s="44">
        <v>11</v>
      </c>
      <c r="AB28" s="172">
        <v>8.9</v>
      </c>
      <c r="AC28" s="173">
        <v>8.5</v>
      </c>
      <c r="AD28" s="174"/>
      <c r="AE28" s="44">
        <v>11</v>
      </c>
      <c r="AF28" s="172">
        <v>1.9</v>
      </c>
      <c r="AG28" s="173">
        <v>1.9</v>
      </c>
      <c r="AH28" s="173"/>
      <c r="AI28" s="181">
        <f>AVERAGE(AB28:AD28)</f>
        <v>8.6999999999999993</v>
      </c>
      <c r="AJ28" s="182">
        <f>AVERAGE(AF28:AH28)</f>
        <v>1.9</v>
      </c>
      <c r="AL28" s="44">
        <v>11</v>
      </c>
      <c r="AM28" s="172">
        <v>16.600000000000001</v>
      </c>
      <c r="AN28" s="173">
        <v>11.9</v>
      </c>
      <c r="AO28" s="174"/>
      <c r="AP28" s="44">
        <v>11</v>
      </c>
      <c r="AQ28" s="172">
        <v>1.8</v>
      </c>
      <c r="AR28" s="173">
        <v>3.3</v>
      </c>
      <c r="AS28" s="173"/>
      <c r="AT28" s="181">
        <f t="shared" si="30"/>
        <v>14.25</v>
      </c>
      <c r="AU28" s="182">
        <f t="shared" si="31"/>
        <v>2.5499999999999998</v>
      </c>
      <c r="AW28" s="44">
        <v>11</v>
      </c>
      <c r="AX28" s="172">
        <v>6.9</v>
      </c>
      <c r="AY28" s="173">
        <v>13.7</v>
      </c>
      <c r="AZ28" s="174"/>
      <c r="BA28" s="44">
        <v>11</v>
      </c>
      <c r="BB28" s="172">
        <v>2.4</v>
      </c>
      <c r="BC28" s="173">
        <v>3.9</v>
      </c>
      <c r="BD28" s="173"/>
      <c r="BE28" s="181">
        <f t="shared" si="32"/>
        <v>10.3</v>
      </c>
      <c r="BF28" s="182">
        <f t="shared" si="33"/>
        <v>3.15</v>
      </c>
      <c r="BH28" s="44">
        <v>11</v>
      </c>
      <c r="BI28" s="177">
        <v>11.4</v>
      </c>
      <c r="BJ28" s="178">
        <v>9.5</v>
      </c>
      <c r="BK28" s="179"/>
      <c r="BL28" s="44">
        <v>11</v>
      </c>
      <c r="BM28" s="177">
        <v>3.4</v>
      </c>
      <c r="BN28" s="178">
        <v>4.5</v>
      </c>
      <c r="BO28" s="178"/>
      <c r="BP28" s="181">
        <f t="shared" si="34"/>
        <v>10.45</v>
      </c>
      <c r="BQ28" s="182">
        <f t="shared" si="41"/>
        <v>3.95</v>
      </c>
      <c r="BS28" s="44">
        <v>11</v>
      </c>
      <c r="BT28" s="177">
        <v>9.6999999999999993</v>
      </c>
      <c r="BU28" s="178">
        <v>11.5</v>
      </c>
      <c r="BV28" s="179"/>
      <c r="BW28" s="44">
        <v>11</v>
      </c>
      <c r="BX28" s="177">
        <v>1.8</v>
      </c>
      <c r="BY28" s="178">
        <v>3.6</v>
      </c>
      <c r="BZ28" s="178"/>
      <c r="CA28" s="181">
        <f t="shared" si="35"/>
        <v>10.6</v>
      </c>
      <c r="CB28" s="182">
        <f t="shared" si="42"/>
        <v>2.7</v>
      </c>
      <c r="CD28" s="44">
        <v>11</v>
      </c>
      <c r="CE28" s="177">
        <v>6.4</v>
      </c>
      <c r="CF28" s="178">
        <v>10.6</v>
      </c>
      <c r="CG28" s="179"/>
      <c r="CH28" s="44">
        <v>11</v>
      </c>
      <c r="CI28" s="177">
        <v>2.7</v>
      </c>
      <c r="CJ28" s="178">
        <v>4.8</v>
      </c>
      <c r="CK28" s="178"/>
      <c r="CL28" s="181">
        <f t="shared" si="36"/>
        <v>8.5</v>
      </c>
      <c r="CM28" s="182">
        <f t="shared" si="43"/>
        <v>3.75</v>
      </c>
      <c r="CO28" s="44">
        <v>11</v>
      </c>
      <c r="CP28" s="177">
        <v>8.1</v>
      </c>
      <c r="CQ28" s="178">
        <v>8.9</v>
      </c>
      <c r="CR28" s="179"/>
      <c r="CS28" s="44">
        <v>11</v>
      </c>
      <c r="CT28" s="177">
        <v>3.4</v>
      </c>
      <c r="CU28" s="178">
        <v>3.6</v>
      </c>
      <c r="CV28" s="178"/>
      <c r="CW28" s="181">
        <f t="shared" si="37"/>
        <v>8.5</v>
      </c>
      <c r="CX28" s="182">
        <f t="shared" si="44"/>
        <v>3.5</v>
      </c>
      <c r="CZ28" s="44">
        <v>11</v>
      </c>
      <c r="DA28" s="177">
        <v>9.9</v>
      </c>
      <c r="DB28" s="178">
        <v>9.6999999999999993</v>
      </c>
      <c r="DC28" s="179"/>
      <c r="DD28" s="44">
        <v>11</v>
      </c>
      <c r="DE28" s="177">
        <v>1.9</v>
      </c>
      <c r="DF28" s="178">
        <v>1.6</v>
      </c>
      <c r="DG28" s="178"/>
      <c r="DH28" s="181">
        <f t="shared" si="38"/>
        <v>9.8000000000000007</v>
      </c>
      <c r="DI28" s="182">
        <f t="shared" si="45"/>
        <v>1.75</v>
      </c>
      <c r="DK28" s="44">
        <v>11</v>
      </c>
      <c r="DL28" s="177">
        <v>20</v>
      </c>
      <c r="DM28" s="178">
        <v>7.8</v>
      </c>
      <c r="DN28" s="179"/>
      <c r="DO28" s="44">
        <v>11</v>
      </c>
      <c r="DP28" s="177">
        <v>4.0999999999999996</v>
      </c>
      <c r="DQ28" s="178">
        <v>4.5</v>
      </c>
      <c r="DR28" s="178"/>
      <c r="DS28" s="181">
        <f t="shared" si="39"/>
        <v>13.9</v>
      </c>
      <c r="DT28" s="182">
        <f t="shared" si="46"/>
        <v>4.3</v>
      </c>
      <c r="DV28" s="44">
        <v>11</v>
      </c>
      <c r="DW28" s="177">
        <v>7.3</v>
      </c>
      <c r="DX28" s="178">
        <v>5.8</v>
      </c>
      <c r="DY28" s="179"/>
      <c r="DZ28" s="44">
        <v>11</v>
      </c>
      <c r="EA28" s="177">
        <v>4.0999999999999996</v>
      </c>
      <c r="EB28" s="178">
        <v>9.6</v>
      </c>
      <c r="EC28" s="178"/>
      <c r="ED28" s="181">
        <f t="shared" si="40"/>
        <v>6.55</v>
      </c>
      <c r="EE28" s="182">
        <f t="shared" si="47"/>
        <v>6.85</v>
      </c>
    </row>
    <row r="29" spans="1:135">
      <c r="A29" s="155"/>
      <c r="B29" s="180">
        <v>91</v>
      </c>
      <c r="C29" s="44">
        <v>12</v>
      </c>
      <c r="D29" s="172">
        <v>14.5</v>
      </c>
      <c r="E29" s="173">
        <v>12.8</v>
      </c>
      <c r="F29" s="174"/>
      <c r="G29" s="44">
        <v>12</v>
      </c>
      <c r="H29" s="172">
        <v>16.7</v>
      </c>
      <c r="I29" s="173">
        <v>8.4</v>
      </c>
      <c r="J29" s="173"/>
      <c r="K29" s="181">
        <f>AVERAGE(D29:F29)</f>
        <v>13.65</v>
      </c>
      <c r="L29" s="182">
        <f>AVERAGE(H29:J29)</f>
        <v>12.55</v>
      </c>
      <c r="N29" s="155"/>
      <c r="O29" s="180">
        <v>91</v>
      </c>
      <c r="P29" s="44">
        <v>12</v>
      </c>
      <c r="Q29" s="172">
        <v>6.4</v>
      </c>
      <c r="R29" s="173">
        <v>16.2</v>
      </c>
      <c r="S29" s="174"/>
      <c r="T29" s="44">
        <v>12</v>
      </c>
      <c r="U29" s="172">
        <v>2.2999999999999998</v>
      </c>
      <c r="V29" s="173">
        <v>4.5</v>
      </c>
      <c r="W29" s="173"/>
      <c r="X29" s="181">
        <f>AVERAGE(Q29:S29)</f>
        <v>11.3</v>
      </c>
      <c r="Y29" s="182">
        <f>AVERAGE(U29:W29)</f>
        <v>3.4</v>
      </c>
      <c r="AA29" s="44">
        <v>12</v>
      </c>
      <c r="AB29" s="172">
        <v>20</v>
      </c>
      <c r="AC29" s="173">
        <v>19.100000000000001</v>
      </c>
      <c r="AD29" s="174"/>
      <c r="AE29" s="44">
        <v>12</v>
      </c>
      <c r="AF29" s="172">
        <v>2.8</v>
      </c>
      <c r="AG29" s="173">
        <v>2.8</v>
      </c>
      <c r="AH29" s="173"/>
      <c r="AI29" s="181">
        <f>AVERAGE(AB29:AD29)</f>
        <v>19.55</v>
      </c>
      <c r="AJ29" s="182">
        <f>AVERAGE(AF29:AH29)</f>
        <v>2.8</v>
      </c>
      <c r="AL29" s="44">
        <v>12</v>
      </c>
      <c r="AM29" s="172">
        <v>7.1</v>
      </c>
      <c r="AN29" s="173">
        <v>19.2</v>
      </c>
      <c r="AO29" s="174"/>
      <c r="AP29" s="44">
        <v>12</v>
      </c>
      <c r="AQ29" s="172">
        <v>0.6</v>
      </c>
      <c r="AR29" s="173">
        <v>1.2</v>
      </c>
      <c r="AS29" s="173"/>
      <c r="AT29" s="181">
        <f t="shared" si="30"/>
        <v>13.149999999999999</v>
      </c>
      <c r="AU29" s="182">
        <f t="shared" si="31"/>
        <v>0.89999999999999991</v>
      </c>
      <c r="AW29" s="44">
        <v>12</v>
      </c>
      <c r="AX29" s="172">
        <v>20</v>
      </c>
      <c r="AY29" s="173">
        <v>9.3000000000000007</v>
      </c>
      <c r="AZ29" s="174"/>
      <c r="BA29" s="44">
        <v>12</v>
      </c>
      <c r="BB29" s="172">
        <v>3.8</v>
      </c>
      <c r="BC29" s="173">
        <v>1.2</v>
      </c>
      <c r="BD29" s="173"/>
      <c r="BE29" s="181">
        <f t="shared" si="32"/>
        <v>14.65</v>
      </c>
      <c r="BF29" s="182">
        <f t="shared" si="33"/>
        <v>2.5</v>
      </c>
      <c r="BH29" s="44">
        <v>12</v>
      </c>
      <c r="BI29" s="177">
        <v>8.8000000000000007</v>
      </c>
      <c r="BJ29" s="178">
        <v>9.5</v>
      </c>
      <c r="BK29" s="179"/>
      <c r="BL29" s="44">
        <v>12</v>
      </c>
      <c r="BM29" s="177">
        <v>2.1</v>
      </c>
      <c r="BN29" s="178">
        <v>4.5999999999999996</v>
      </c>
      <c r="BO29" s="178"/>
      <c r="BP29" s="181">
        <f t="shared" si="34"/>
        <v>9.15</v>
      </c>
      <c r="BQ29" s="182">
        <f t="shared" si="41"/>
        <v>3.3499999999999996</v>
      </c>
      <c r="BS29" s="44">
        <v>12</v>
      </c>
      <c r="BT29" s="177">
        <v>9.5</v>
      </c>
      <c r="BU29" s="178">
        <v>12.6</v>
      </c>
      <c r="BV29" s="179"/>
      <c r="BW29" s="44">
        <v>12</v>
      </c>
      <c r="BX29" s="177">
        <v>11.3</v>
      </c>
      <c r="BY29" s="178">
        <v>9.3000000000000007</v>
      </c>
      <c r="BZ29" s="178"/>
      <c r="CA29" s="181">
        <f t="shared" si="35"/>
        <v>11.05</v>
      </c>
      <c r="CB29" s="182">
        <f t="shared" si="42"/>
        <v>10.3</v>
      </c>
      <c r="CD29" s="44">
        <v>12</v>
      </c>
      <c r="CE29" s="177">
        <v>20</v>
      </c>
      <c r="CF29" s="178">
        <v>11.7</v>
      </c>
      <c r="CG29" s="179"/>
      <c r="CH29" s="44">
        <v>12</v>
      </c>
      <c r="CI29" s="177">
        <v>7.8</v>
      </c>
      <c r="CJ29" s="178">
        <v>12.8</v>
      </c>
      <c r="CK29" s="178"/>
      <c r="CL29" s="181">
        <f t="shared" si="36"/>
        <v>15.85</v>
      </c>
      <c r="CM29" s="182">
        <f t="shared" si="43"/>
        <v>10.3</v>
      </c>
      <c r="CO29" s="44">
        <v>12</v>
      </c>
      <c r="CP29" s="177">
        <v>6.7</v>
      </c>
      <c r="CQ29" s="178">
        <v>6.9</v>
      </c>
      <c r="CR29" s="179"/>
      <c r="CS29" s="44">
        <v>12</v>
      </c>
      <c r="CT29" s="177">
        <v>5.2</v>
      </c>
      <c r="CU29" s="178">
        <v>2.9</v>
      </c>
      <c r="CV29" s="178"/>
      <c r="CW29" s="181">
        <f t="shared" si="37"/>
        <v>6.8000000000000007</v>
      </c>
      <c r="CX29" s="182">
        <f t="shared" si="44"/>
        <v>4.05</v>
      </c>
      <c r="CZ29" s="44">
        <v>12</v>
      </c>
      <c r="DA29" s="177">
        <v>7.6</v>
      </c>
      <c r="DB29" s="178">
        <v>15.5</v>
      </c>
      <c r="DC29" s="179"/>
      <c r="DD29" s="44">
        <v>12</v>
      </c>
      <c r="DE29" s="177">
        <v>7.5</v>
      </c>
      <c r="DF29" s="178">
        <v>3.9</v>
      </c>
      <c r="DG29" s="178"/>
      <c r="DH29" s="181">
        <f t="shared" si="38"/>
        <v>11.55</v>
      </c>
      <c r="DI29" s="182">
        <f t="shared" si="45"/>
        <v>5.7</v>
      </c>
      <c r="DK29" s="44">
        <v>12</v>
      </c>
      <c r="DL29" s="177">
        <v>8.3000000000000007</v>
      </c>
      <c r="DM29" s="178">
        <v>6.1</v>
      </c>
      <c r="DN29" s="179"/>
      <c r="DO29" s="44">
        <v>12</v>
      </c>
      <c r="DP29" s="177">
        <v>5.2</v>
      </c>
      <c r="DQ29" s="178">
        <v>9.6</v>
      </c>
      <c r="DR29" s="178"/>
      <c r="DS29" s="181">
        <f t="shared" si="39"/>
        <v>7.2</v>
      </c>
      <c r="DT29" s="182">
        <f t="shared" si="46"/>
        <v>7.4</v>
      </c>
      <c r="DV29" s="44">
        <v>12</v>
      </c>
      <c r="DW29" s="177">
        <v>12.8</v>
      </c>
      <c r="DX29" s="178">
        <v>15.7</v>
      </c>
      <c r="DY29" s="179"/>
      <c r="DZ29" s="44">
        <v>12</v>
      </c>
      <c r="EA29" s="177">
        <v>6.1</v>
      </c>
      <c r="EB29" s="178">
        <v>6.7</v>
      </c>
      <c r="EC29" s="178"/>
      <c r="ED29" s="181">
        <f t="shared" si="40"/>
        <v>14.25</v>
      </c>
      <c r="EE29" s="182">
        <f t="shared" si="47"/>
        <v>6.4</v>
      </c>
    </row>
    <row r="30" spans="1:135" ht="15" thickBot="1">
      <c r="K30" s="185">
        <f>AVERAGE(K22:K29)</f>
        <v>13.187500000000002</v>
      </c>
      <c r="L30" s="186">
        <f>AVERAGE(L22:L29)</f>
        <v>13.129166666666666</v>
      </c>
      <c r="X30" s="185">
        <f>AVERAGE(X22:X29)</f>
        <v>12.44375</v>
      </c>
      <c r="Y30" s="186">
        <f>AVERAGE(Y22:Y29)</f>
        <v>3.1749999999999994</v>
      </c>
      <c r="AI30" s="185">
        <f>AVERAGE(AI22:AI29)</f>
        <v>13.175000000000001</v>
      </c>
      <c r="AJ30" s="186">
        <f>AVERAGE(AJ22:AJ29)</f>
        <v>2.9312499999999999</v>
      </c>
      <c r="AT30" s="185">
        <f>AVERAGE(AT22:AT29)</f>
        <v>11.649999999999999</v>
      </c>
      <c r="AU30" s="186">
        <f>AVERAGE(AU22:AU29)</f>
        <v>3.7062499999999998</v>
      </c>
      <c r="BE30" s="185">
        <f>AVERAGE(BE22:BE29)</f>
        <v>12.362500000000001</v>
      </c>
      <c r="BF30" s="186">
        <f>AVERAGE(BF22:BF29)</f>
        <v>3.3125</v>
      </c>
      <c r="BI30" s="187"/>
      <c r="BJ30" s="187"/>
      <c r="BK30" s="187"/>
      <c r="BL30" s="187"/>
      <c r="BM30" s="187"/>
      <c r="BN30" s="187"/>
      <c r="BO30" s="187"/>
      <c r="BP30" s="185">
        <f>AVERAGE(BP22:BP29)</f>
        <v>12.412500000000001</v>
      </c>
      <c r="BQ30" s="186">
        <f>AVERAGE(BQ22:BQ29)</f>
        <v>3.6749999999999998</v>
      </c>
      <c r="BT30" s="187"/>
      <c r="BU30" s="187"/>
      <c r="BV30" s="187"/>
      <c r="BW30" s="187"/>
      <c r="BX30" s="187"/>
      <c r="BY30" s="187"/>
      <c r="BZ30" s="187"/>
      <c r="CA30" s="185">
        <f>AVERAGE(CA22:CA29)</f>
        <v>10.989583333333334</v>
      </c>
      <c r="CB30" s="186">
        <f>AVERAGE(CB22:CB29)</f>
        <v>4.55</v>
      </c>
      <c r="CE30" s="187"/>
      <c r="CF30" s="187"/>
      <c r="CG30" s="187"/>
      <c r="CH30" s="187"/>
      <c r="CI30" s="187"/>
      <c r="CJ30" s="187"/>
      <c r="CK30" s="187"/>
      <c r="CL30" s="185">
        <f>AVERAGE(CL22:CL29)</f>
        <v>11.1875</v>
      </c>
      <c r="CM30" s="186">
        <f>AVERAGE(CM22:CM29)</f>
        <v>6.8125</v>
      </c>
      <c r="CP30" s="187"/>
      <c r="CQ30" s="187"/>
      <c r="CR30" s="187"/>
      <c r="CS30" s="187"/>
      <c r="CT30" s="187"/>
      <c r="CU30" s="187"/>
      <c r="CV30" s="187"/>
      <c r="CW30" s="185">
        <f>AVERAGE(CW22:CW29)</f>
        <v>10.918749999999999</v>
      </c>
      <c r="CX30" s="186">
        <f>AVERAGE(CX22:CX29)</f>
        <v>3.2312500000000002</v>
      </c>
      <c r="DA30" s="187"/>
      <c r="DB30" s="187"/>
      <c r="DC30" s="187"/>
      <c r="DD30" s="187"/>
      <c r="DE30" s="187"/>
      <c r="DF30" s="187"/>
      <c r="DG30" s="187"/>
      <c r="DH30" s="185">
        <f>AVERAGE(DH22:DH29)</f>
        <v>10.024999999999999</v>
      </c>
      <c r="DI30" s="186">
        <f>AVERAGE(DI22:DI29)</f>
        <v>3.8187499999999996</v>
      </c>
      <c r="DL30" s="187"/>
      <c r="DM30" s="187"/>
      <c r="DN30" s="187"/>
      <c r="DO30" s="187"/>
      <c r="DP30" s="187"/>
      <c r="DQ30" s="187"/>
      <c r="DR30" s="187"/>
      <c r="DS30" s="185">
        <f>AVERAGE(DS22:DS29)</f>
        <v>10.200000000000001</v>
      </c>
      <c r="DT30" s="186">
        <f>AVERAGE(DT22:DT29)</f>
        <v>4.7124999999999995</v>
      </c>
      <c r="DW30" s="187"/>
      <c r="DX30" s="187"/>
      <c r="DY30" s="187"/>
      <c r="DZ30" s="187"/>
      <c r="EA30" s="187"/>
      <c r="EB30" s="187"/>
      <c r="EC30" s="187"/>
      <c r="ED30" s="185">
        <f>AVERAGE(ED22:ED29)</f>
        <v>12.106250000000001</v>
      </c>
      <c r="EE30" s="186">
        <f>AVERAGE(EE22:EE29)</f>
        <v>4.9312500000000004</v>
      </c>
    </row>
    <row r="31" spans="1:135">
      <c r="A31" s="26" t="s">
        <v>195</v>
      </c>
      <c r="B31" s="171">
        <v>83</v>
      </c>
      <c r="C31" s="44">
        <v>1</v>
      </c>
      <c r="D31" s="172">
        <v>20</v>
      </c>
      <c r="E31" s="173">
        <v>16.399999999999999</v>
      </c>
      <c r="F31" s="174"/>
      <c r="G31" s="44">
        <v>1</v>
      </c>
      <c r="H31" s="172">
        <v>10.6</v>
      </c>
      <c r="I31" s="173">
        <v>11.1</v>
      </c>
      <c r="J31" s="173"/>
      <c r="K31" s="175">
        <f t="shared" ref="K31:K38" si="48">AVERAGE(D31:F31)</f>
        <v>18.2</v>
      </c>
      <c r="L31" s="176">
        <f t="shared" ref="L31:L38" si="49">AVERAGE(H31:J31)</f>
        <v>10.85</v>
      </c>
      <c r="N31" s="26" t="s">
        <v>195</v>
      </c>
      <c r="O31" s="171">
        <v>83</v>
      </c>
      <c r="P31" s="44">
        <v>1</v>
      </c>
      <c r="Q31" s="172">
        <v>20</v>
      </c>
      <c r="R31" s="173">
        <v>18.8</v>
      </c>
      <c r="S31" s="174"/>
      <c r="T31" s="44">
        <v>1</v>
      </c>
      <c r="U31" s="172">
        <v>4.5</v>
      </c>
      <c r="V31" s="173">
        <v>1.8</v>
      </c>
      <c r="W31" s="173"/>
      <c r="X31" s="175">
        <f t="shared" ref="X31:X38" si="50">AVERAGE(Q31:S31)</f>
        <v>19.399999999999999</v>
      </c>
      <c r="Y31" s="176">
        <f t="shared" ref="Y31:Y38" si="51">AVERAGE(U31:W31)</f>
        <v>3.15</v>
      </c>
      <c r="AA31" s="44">
        <v>1</v>
      </c>
      <c r="AB31" s="172">
        <v>14.3</v>
      </c>
      <c r="AC31" s="173">
        <v>8.5</v>
      </c>
      <c r="AD31" s="174"/>
      <c r="AE31" s="44">
        <v>1</v>
      </c>
      <c r="AF31" s="172">
        <v>3.7</v>
      </c>
      <c r="AG31" s="173">
        <v>12.8</v>
      </c>
      <c r="AH31" s="173">
        <v>2.8</v>
      </c>
      <c r="AI31" s="175">
        <f t="shared" ref="AI31:AI38" si="52">AVERAGE(AB31:AD31)</f>
        <v>11.4</v>
      </c>
      <c r="AJ31" s="176">
        <f t="shared" ref="AJ31:AJ38" si="53">AVERAGE(AF31:AH31)</f>
        <v>6.4333333333333336</v>
      </c>
      <c r="AL31" s="44">
        <v>1</v>
      </c>
      <c r="AM31" s="172">
        <v>20</v>
      </c>
      <c r="AN31" s="173">
        <v>13.8</v>
      </c>
      <c r="AO31" s="174"/>
      <c r="AP31" s="44">
        <v>1</v>
      </c>
      <c r="AQ31" s="172">
        <v>13.5</v>
      </c>
      <c r="AR31" s="173">
        <v>3.8</v>
      </c>
      <c r="AS31" s="173">
        <v>9.4</v>
      </c>
      <c r="AT31" s="175">
        <f>AVERAGE(AM31:AO31)</f>
        <v>16.899999999999999</v>
      </c>
      <c r="AU31" s="176">
        <f>AVERAGE(AQ31:AS31)</f>
        <v>8.9</v>
      </c>
      <c r="AW31" s="44">
        <v>1</v>
      </c>
      <c r="AX31" s="172">
        <v>15.1</v>
      </c>
      <c r="AY31" s="173">
        <v>10.9</v>
      </c>
      <c r="AZ31" s="174"/>
      <c r="BA31" s="44">
        <v>1</v>
      </c>
      <c r="BB31" s="172">
        <v>4.0999999999999996</v>
      </c>
      <c r="BC31" s="173">
        <v>3.7</v>
      </c>
      <c r="BD31" s="173"/>
      <c r="BE31" s="175">
        <f>AVERAGE(AX31:AZ31)</f>
        <v>13</v>
      </c>
      <c r="BF31" s="176">
        <f>AVERAGE(BB31:BD31)</f>
        <v>3.9</v>
      </c>
      <c r="BH31" s="44">
        <v>1</v>
      </c>
      <c r="BI31" s="177">
        <v>13.5</v>
      </c>
      <c r="BJ31" s="178">
        <v>11.8</v>
      </c>
      <c r="BK31" s="179"/>
      <c r="BL31" s="44">
        <v>1</v>
      </c>
      <c r="BM31" s="177">
        <v>5.3</v>
      </c>
      <c r="BN31" s="178">
        <v>3.9</v>
      </c>
      <c r="BO31" s="178"/>
      <c r="BP31" s="175">
        <f>AVERAGE(BI31:BK31)</f>
        <v>12.65</v>
      </c>
      <c r="BQ31" s="176">
        <f>AVERAGE(BM31:BO31)</f>
        <v>4.5999999999999996</v>
      </c>
      <c r="BS31" s="44">
        <v>1</v>
      </c>
      <c r="BT31" s="177">
        <v>14.7</v>
      </c>
      <c r="BU31" s="178">
        <v>16.7</v>
      </c>
      <c r="BV31" s="179"/>
      <c r="BW31" s="44">
        <v>1</v>
      </c>
      <c r="BX31" s="177">
        <v>5.4</v>
      </c>
      <c r="BY31" s="178">
        <v>8.3000000000000007</v>
      </c>
      <c r="BZ31" s="178"/>
      <c r="CA31" s="175">
        <f>AVERAGE(BT31:BV31)</f>
        <v>15.7</v>
      </c>
      <c r="CB31" s="176">
        <f>AVERAGE(BX31:BZ31)</f>
        <v>6.8500000000000005</v>
      </c>
      <c r="CD31" s="44">
        <v>1</v>
      </c>
      <c r="CE31" s="177">
        <v>19.100000000000001</v>
      </c>
      <c r="CF31" s="178">
        <v>12.1</v>
      </c>
      <c r="CG31" s="179"/>
      <c r="CH31" s="44">
        <v>1</v>
      </c>
      <c r="CI31" s="177">
        <v>13.6</v>
      </c>
      <c r="CJ31" s="178">
        <v>8.9</v>
      </c>
      <c r="CK31" s="178"/>
      <c r="CL31" s="175">
        <f>AVERAGE(CE31:CG31)</f>
        <v>15.600000000000001</v>
      </c>
      <c r="CM31" s="176">
        <f>AVERAGE(CI31:CK31)</f>
        <v>11.25</v>
      </c>
      <c r="CO31" s="44">
        <v>1</v>
      </c>
      <c r="CP31" s="177">
        <v>12.4</v>
      </c>
      <c r="CQ31" s="178">
        <v>9.6999999999999993</v>
      </c>
      <c r="CR31" s="179"/>
      <c r="CS31" s="44">
        <v>1</v>
      </c>
      <c r="CT31" s="177">
        <v>6.2</v>
      </c>
      <c r="CU31" s="178">
        <v>8.9</v>
      </c>
      <c r="CV31" s="178"/>
      <c r="CW31" s="175">
        <f>AVERAGE(CP31:CR31)</f>
        <v>11.05</v>
      </c>
      <c r="CX31" s="176">
        <f>AVERAGE(CT31:CV31)</f>
        <v>7.5500000000000007</v>
      </c>
      <c r="CZ31" s="44">
        <v>1</v>
      </c>
      <c r="DA31" s="177">
        <v>20</v>
      </c>
      <c r="DB31" s="178">
        <v>8.3000000000000007</v>
      </c>
      <c r="DC31" s="179"/>
      <c r="DD31" s="44">
        <v>1</v>
      </c>
      <c r="DE31" s="177">
        <v>8.9</v>
      </c>
      <c r="DF31" s="178">
        <v>17.399999999999999</v>
      </c>
      <c r="DG31" s="178"/>
      <c r="DH31" s="175">
        <f>AVERAGE(DA31:DC31)</f>
        <v>14.15</v>
      </c>
      <c r="DI31" s="176">
        <f>AVERAGE(DE31:DG31)</f>
        <v>13.149999999999999</v>
      </c>
      <c r="DK31" s="44">
        <v>1</v>
      </c>
      <c r="DL31" s="177">
        <v>20</v>
      </c>
      <c r="DM31" s="178">
        <v>10.8</v>
      </c>
      <c r="DN31" s="179"/>
      <c r="DO31" s="44">
        <v>1</v>
      </c>
      <c r="DP31" s="177">
        <v>4.7</v>
      </c>
      <c r="DQ31" s="178">
        <v>11.4</v>
      </c>
      <c r="DR31" s="178"/>
      <c r="DS31" s="175">
        <f>AVERAGE(DL31:DN31)</f>
        <v>15.4</v>
      </c>
      <c r="DT31" s="176">
        <f>AVERAGE(DP31:DR31)</f>
        <v>8.0500000000000007</v>
      </c>
      <c r="DV31" s="44">
        <v>1</v>
      </c>
      <c r="DW31" s="177">
        <v>18.100000000000001</v>
      </c>
      <c r="DX31" s="178">
        <v>10.199999999999999</v>
      </c>
      <c r="DY31" s="179"/>
      <c r="DZ31" s="44">
        <v>1</v>
      </c>
      <c r="EA31" s="177">
        <v>5.9</v>
      </c>
      <c r="EB31" s="178">
        <v>15</v>
      </c>
      <c r="EC31" s="178">
        <v>14.6</v>
      </c>
      <c r="ED31" s="175">
        <f>AVERAGE(DW31:DY31)</f>
        <v>14.15</v>
      </c>
      <c r="EE31" s="176">
        <f>AVERAGE(EA31:EC31)</f>
        <v>11.833333333333334</v>
      </c>
    </row>
    <row r="32" spans="1:135">
      <c r="A32" s="26" t="s">
        <v>195</v>
      </c>
      <c r="B32" s="171">
        <v>87</v>
      </c>
      <c r="C32" s="44">
        <v>5</v>
      </c>
      <c r="D32" s="172">
        <v>7.2</v>
      </c>
      <c r="E32" s="173">
        <v>7.6</v>
      </c>
      <c r="F32" s="174"/>
      <c r="G32" s="44">
        <v>5</v>
      </c>
      <c r="H32" s="172">
        <v>16.8</v>
      </c>
      <c r="I32" s="173">
        <v>15.3</v>
      </c>
      <c r="J32" s="173"/>
      <c r="K32" s="181">
        <f t="shared" si="48"/>
        <v>7.4</v>
      </c>
      <c r="L32" s="182">
        <f t="shared" si="49"/>
        <v>16.05</v>
      </c>
      <c r="N32" s="26" t="s">
        <v>195</v>
      </c>
      <c r="O32" s="171">
        <v>87</v>
      </c>
      <c r="P32" s="44">
        <v>5</v>
      </c>
      <c r="Q32" s="172">
        <v>8.1</v>
      </c>
      <c r="R32" s="173">
        <v>14.9</v>
      </c>
      <c r="S32" s="174"/>
      <c r="T32" s="44">
        <v>5</v>
      </c>
      <c r="U32" s="172">
        <v>1.4</v>
      </c>
      <c r="V32" s="173">
        <v>0.6</v>
      </c>
      <c r="W32" s="173"/>
      <c r="X32" s="181">
        <f t="shared" si="50"/>
        <v>11.5</v>
      </c>
      <c r="Y32" s="182">
        <f t="shared" si="51"/>
        <v>1</v>
      </c>
      <c r="AA32" s="44">
        <v>5</v>
      </c>
      <c r="AB32" s="172">
        <v>10.6</v>
      </c>
      <c r="AC32" s="173">
        <v>6.5</v>
      </c>
      <c r="AD32" s="174"/>
      <c r="AE32" s="44">
        <v>5</v>
      </c>
      <c r="AF32" s="172">
        <v>3.6</v>
      </c>
      <c r="AG32" s="173">
        <v>3.6</v>
      </c>
      <c r="AH32" s="173"/>
      <c r="AI32" s="181">
        <f t="shared" si="52"/>
        <v>8.5500000000000007</v>
      </c>
      <c r="AJ32" s="182">
        <f t="shared" si="53"/>
        <v>3.6</v>
      </c>
      <c r="AL32" s="44">
        <v>5</v>
      </c>
      <c r="AM32" s="172">
        <v>15.4</v>
      </c>
      <c r="AN32" s="173">
        <v>7.7</v>
      </c>
      <c r="AO32" s="174"/>
      <c r="AP32" s="44">
        <v>5</v>
      </c>
      <c r="AQ32" s="172">
        <v>3.3</v>
      </c>
      <c r="AR32" s="173">
        <v>7.8</v>
      </c>
      <c r="AS32" s="173"/>
      <c r="AT32" s="181">
        <f t="shared" ref="AT32:AT38" si="54">AVERAGE(AM32:AO32)</f>
        <v>11.55</v>
      </c>
      <c r="AU32" s="182">
        <f t="shared" ref="AU32:AU38" si="55">AVERAGE(AQ32:AS32)</f>
        <v>5.55</v>
      </c>
      <c r="AW32" s="44">
        <v>5</v>
      </c>
      <c r="AX32" s="172">
        <v>9.9</v>
      </c>
      <c r="AY32" s="173">
        <v>10.1</v>
      </c>
      <c r="AZ32" s="174"/>
      <c r="BA32" s="44">
        <v>5</v>
      </c>
      <c r="BB32" s="172">
        <v>10.9</v>
      </c>
      <c r="BC32" s="173">
        <v>7.9</v>
      </c>
      <c r="BD32" s="173"/>
      <c r="BE32" s="181">
        <f t="shared" ref="BE32:BE38" si="56">AVERAGE(AX32:AZ32)</f>
        <v>10</v>
      </c>
      <c r="BF32" s="182">
        <f t="shared" ref="BF32:BF38" si="57">AVERAGE(BB32:BD32)</f>
        <v>9.4</v>
      </c>
      <c r="BH32" s="44">
        <v>5</v>
      </c>
      <c r="BI32" s="177">
        <v>7.8</v>
      </c>
      <c r="BJ32" s="178">
        <v>8.8000000000000007</v>
      </c>
      <c r="BK32" s="179"/>
      <c r="BL32" s="44">
        <v>5</v>
      </c>
      <c r="BM32" s="177">
        <v>3.5</v>
      </c>
      <c r="BN32" s="178">
        <v>8.9</v>
      </c>
      <c r="BO32" s="178"/>
      <c r="BP32" s="181">
        <f t="shared" ref="BP32:BP38" si="58">AVERAGE(BI32:BK32)</f>
        <v>8.3000000000000007</v>
      </c>
      <c r="BQ32" s="182">
        <f t="shared" ref="BQ32:BQ38" si="59">AVERAGE(BM32:BO32)</f>
        <v>6.2</v>
      </c>
      <c r="BS32" s="44">
        <v>5</v>
      </c>
      <c r="BT32" s="177">
        <v>10.9</v>
      </c>
      <c r="BU32" s="178">
        <v>9.3000000000000007</v>
      </c>
      <c r="BV32" s="179"/>
      <c r="BW32" s="44">
        <v>5</v>
      </c>
      <c r="BX32" s="177">
        <v>1.1000000000000001</v>
      </c>
      <c r="BY32" s="178">
        <v>1.7</v>
      </c>
      <c r="BZ32" s="178"/>
      <c r="CA32" s="181">
        <f t="shared" ref="CA32:CA38" si="60">AVERAGE(BT32:BV32)</f>
        <v>10.100000000000001</v>
      </c>
      <c r="CB32" s="182">
        <f t="shared" ref="CB32:CB38" si="61">AVERAGE(BX32:BZ32)</f>
        <v>1.4</v>
      </c>
      <c r="CD32" s="44">
        <v>5</v>
      </c>
      <c r="CE32" s="177">
        <v>5.0999999999999996</v>
      </c>
      <c r="CF32" s="178">
        <v>6.9</v>
      </c>
      <c r="CG32" s="179"/>
      <c r="CH32" s="44">
        <v>5</v>
      </c>
      <c r="CI32" s="177">
        <v>4.8</v>
      </c>
      <c r="CJ32" s="178">
        <v>6.9</v>
      </c>
      <c r="CK32" s="178"/>
      <c r="CL32" s="181">
        <f t="shared" ref="CL32:CL38" si="62">AVERAGE(CE32:CG32)</f>
        <v>6</v>
      </c>
      <c r="CM32" s="182">
        <f t="shared" ref="CM32:CM38" si="63">AVERAGE(CI32:CK32)</f>
        <v>5.85</v>
      </c>
      <c r="CO32" s="44">
        <v>5</v>
      </c>
      <c r="CP32" s="177">
        <v>16.2</v>
      </c>
      <c r="CQ32" s="178">
        <v>11.1</v>
      </c>
      <c r="CR32" s="179"/>
      <c r="CS32" s="44">
        <v>5</v>
      </c>
      <c r="CT32" s="177">
        <v>9.3000000000000007</v>
      </c>
      <c r="CU32" s="178">
        <v>13.2</v>
      </c>
      <c r="CV32" s="178"/>
      <c r="CW32" s="181">
        <f t="shared" ref="CW32:CW38" si="64">AVERAGE(CP32:CR32)</f>
        <v>13.649999999999999</v>
      </c>
      <c r="CX32" s="182">
        <f>AVERAGE(CT32:CV32)</f>
        <v>11.25</v>
      </c>
      <c r="CZ32" s="44">
        <v>5</v>
      </c>
      <c r="DA32" s="177">
        <v>15.9</v>
      </c>
      <c r="DB32" s="178">
        <v>5.5</v>
      </c>
      <c r="DC32" s="179"/>
      <c r="DD32" s="44">
        <v>5</v>
      </c>
      <c r="DE32" s="177">
        <v>7.1</v>
      </c>
      <c r="DF32" s="178">
        <v>5.4</v>
      </c>
      <c r="DG32" s="178"/>
      <c r="DH32" s="181">
        <f t="shared" ref="DH32:DH38" si="65">AVERAGE(DA32:DC32)</f>
        <v>10.7</v>
      </c>
      <c r="DI32" s="182">
        <f>AVERAGE(DE32:DG32)</f>
        <v>6.25</v>
      </c>
      <c r="DK32" s="44">
        <v>5</v>
      </c>
      <c r="DL32" s="177">
        <v>9.5</v>
      </c>
      <c r="DM32" s="178">
        <v>6.5</v>
      </c>
      <c r="DN32" s="179"/>
      <c r="DO32" s="44">
        <v>5</v>
      </c>
      <c r="DP32" s="177">
        <v>14.6</v>
      </c>
      <c r="DQ32" s="178">
        <v>2.1</v>
      </c>
      <c r="DR32" s="178">
        <v>3.1</v>
      </c>
      <c r="DS32" s="181">
        <f t="shared" ref="DS32:DS38" si="66">AVERAGE(DL32:DN32)</f>
        <v>8</v>
      </c>
      <c r="DT32" s="182">
        <f>AVERAGE(DP32:DR32)</f>
        <v>6.6000000000000005</v>
      </c>
      <c r="DV32" s="44">
        <v>5</v>
      </c>
      <c r="DW32" s="177">
        <v>8.9</v>
      </c>
      <c r="DX32" s="178">
        <v>15.9</v>
      </c>
      <c r="DY32" s="179"/>
      <c r="DZ32" s="44">
        <v>5</v>
      </c>
      <c r="EA32" s="177">
        <v>15.4</v>
      </c>
      <c r="EB32" s="178">
        <v>10.9</v>
      </c>
      <c r="EC32" s="178"/>
      <c r="ED32" s="181">
        <f t="shared" ref="ED32:ED38" si="67">AVERAGE(DW32:DY32)</f>
        <v>12.4</v>
      </c>
      <c r="EE32" s="182">
        <f>AVERAGE(EA32:EC32)</f>
        <v>13.15</v>
      </c>
    </row>
    <row r="33" spans="1:135">
      <c r="A33" s="26" t="s">
        <v>195</v>
      </c>
      <c r="B33" s="171">
        <v>89</v>
      </c>
      <c r="C33" s="44">
        <v>7</v>
      </c>
      <c r="D33" s="172">
        <v>11.3</v>
      </c>
      <c r="E33" s="173">
        <v>10.6</v>
      </c>
      <c r="F33" s="174"/>
      <c r="G33" s="44">
        <v>7</v>
      </c>
      <c r="H33" s="172">
        <v>16.100000000000001</v>
      </c>
      <c r="I33" s="173">
        <v>12.6</v>
      </c>
      <c r="J33" s="173"/>
      <c r="K33" s="181">
        <f t="shared" si="48"/>
        <v>10.95</v>
      </c>
      <c r="L33" s="182">
        <f t="shared" si="49"/>
        <v>14.350000000000001</v>
      </c>
      <c r="N33" s="26" t="s">
        <v>195</v>
      </c>
      <c r="O33" s="171">
        <v>89</v>
      </c>
      <c r="P33" s="44">
        <v>7</v>
      </c>
      <c r="Q33" s="172">
        <v>15.4</v>
      </c>
      <c r="R33" s="173">
        <v>20</v>
      </c>
      <c r="S33" s="174"/>
      <c r="T33" s="44">
        <v>7</v>
      </c>
      <c r="U33" s="172">
        <v>3.4</v>
      </c>
      <c r="V33" s="173">
        <v>2.9</v>
      </c>
      <c r="W33" s="173"/>
      <c r="X33" s="181">
        <f>AVERAGE(Q33:S33)</f>
        <v>17.7</v>
      </c>
      <c r="Y33" s="182">
        <f t="shared" si="51"/>
        <v>3.15</v>
      </c>
      <c r="AA33" s="44">
        <v>7</v>
      </c>
      <c r="AB33" s="172">
        <v>17.2</v>
      </c>
      <c r="AC33" s="173">
        <v>6.9</v>
      </c>
      <c r="AD33" s="174"/>
      <c r="AE33" s="44">
        <v>7</v>
      </c>
      <c r="AF33" s="172">
        <v>1.7</v>
      </c>
      <c r="AG33" s="173">
        <v>1.5</v>
      </c>
      <c r="AH33" s="173"/>
      <c r="AI33" s="181">
        <f t="shared" si="52"/>
        <v>12.05</v>
      </c>
      <c r="AJ33" s="182">
        <f t="shared" si="53"/>
        <v>1.6</v>
      </c>
      <c r="AL33" s="44">
        <v>7</v>
      </c>
      <c r="AM33" s="172">
        <v>12.6</v>
      </c>
      <c r="AN33" s="173">
        <v>8.4</v>
      </c>
      <c r="AO33" s="174"/>
      <c r="AP33" s="44">
        <v>7</v>
      </c>
      <c r="AQ33" s="172">
        <v>2.2999999999999998</v>
      </c>
      <c r="AR33" s="173">
        <v>4.9000000000000004</v>
      </c>
      <c r="AS33" s="173"/>
      <c r="AT33" s="181">
        <f t="shared" si="54"/>
        <v>10.5</v>
      </c>
      <c r="AU33" s="182">
        <f t="shared" si="55"/>
        <v>3.6</v>
      </c>
      <c r="AW33" s="44">
        <v>7</v>
      </c>
      <c r="AX33" s="172">
        <v>9.6</v>
      </c>
      <c r="AY33" s="173">
        <v>8.9</v>
      </c>
      <c r="AZ33" s="174"/>
      <c r="BA33" s="44">
        <v>7</v>
      </c>
      <c r="BB33" s="172">
        <v>3.1</v>
      </c>
      <c r="BC33" s="173">
        <v>1.8</v>
      </c>
      <c r="BD33" s="173"/>
      <c r="BE33" s="181">
        <f t="shared" si="56"/>
        <v>9.25</v>
      </c>
      <c r="BF33" s="182">
        <f t="shared" si="57"/>
        <v>2.4500000000000002</v>
      </c>
      <c r="BH33" s="44">
        <v>7</v>
      </c>
      <c r="BI33" s="177">
        <v>9.6999999999999993</v>
      </c>
      <c r="BJ33" s="178">
        <v>9.6999999999999993</v>
      </c>
      <c r="BK33" s="179"/>
      <c r="BL33" s="44">
        <v>7</v>
      </c>
      <c r="BM33" s="177">
        <v>3.9</v>
      </c>
      <c r="BN33" s="178">
        <v>5.2</v>
      </c>
      <c r="BO33" s="178"/>
      <c r="BP33" s="181">
        <f t="shared" si="58"/>
        <v>9.6999999999999993</v>
      </c>
      <c r="BQ33" s="182">
        <f t="shared" si="59"/>
        <v>4.55</v>
      </c>
      <c r="BS33" s="44">
        <v>7</v>
      </c>
      <c r="BT33" s="177">
        <v>12.9</v>
      </c>
      <c r="BU33" s="178">
        <v>11.4</v>
      </c>
      <c r="BV33" s="179"/>
      <c r="BW33" s="44">
        <v>7</v>
      </c>
      <c r="BX33" s="177">
        <v>13.6</v>
      </c>
      <c r="BY33" s="178">
        <v>11.2</v>
      </c>
      <c r="BZ33" s="178"/>
      <c r="CA33" s="181">
        <f t="shared" si="60"/>
        <v>12.15</v>
      </c>
      <c r="CB33" s="182">
        <f t="shared" si="61"/>
        <v>12.399999999999999</v>
      </c>
      <c r="CD33" s="44">
        <v>7</v>
      </c>
      <c r="CE33" s="177">
        <v>10.3</v>
      </c>
      <c r="CF33" s="178">
        <v>9.6999999999999993</v>
      </c>
      <c r="CG33" s="179"/>
      <c r="CH33" s="44">
        <v>7</v>
      </c>
      <c r="CI33" s="177">
        <v>4.0999999999999996</v>
      </c>
      <c r="CJ33" s="178">
        <v>3.9</v>
      </c>
      <c r="CK33" s="178"/>
      <c r="CL33" s="181">
        <f t="shared" si="62"/>
        <v>10</v>
      </c>
      <c r="CM33" s="182">
        <f t="shared" si="63"/>
        <v>4</v>
      </c>
      <c r="CO33" s="44">
        <v>7</v>
      </c>
      <c r="CP33" s="177">
        <v>15.2</v>
      </c>
      <c r="CQ33" s="178">
        <v>20</v>
      </c>
      <c r="CR33" s="179"/>
      <c r="CS33" s="44">
        <v>7</v>
      </c>
      <c r="CT33" s="177">
        <v>4.5</v>
      </c>
      <c r="CU33" s="178">
        <v>9.4</v>
      </c>
      <c r="CV33" s="178"/>
      <c r="CW33" s="181">
        <f t="shared" si="64"/>
        <v>17.600000000000001</v>
      </c>
      <c r="CX33" s="182">
        <f t="shared" ref="CX33:CX38" si="68">AVERAGE(CT33:CV33)</f>
        <v>6.95</v>
      </c>
      <c r="CZ33" s="44">
        <v>7</v>
      </c>
      <c r="DA33" s="177">
        <v>10.5</v>
      </c>
      <c r="DB33" s="178">
        <v>7.1</v>
      </c>
      <c r="DC33" s="179"/>
      <c r="DD33" s="44">
        <v>7</v>
      </c>
      <c r="DE33" s="177">
        <v>4.3</v>
      </c>
      <c r="DF33" s="178">
        <v>15.5</v>
      </c>
      <c r="DG33" s="178">
        <v>12.9</v>
      </c>
      <c r="DH33" s="181">
        <f t="shared" si="65"/>
        <v>8.8000000000000007</v>
      </c>
      <c r="DI33" s="182">
        <f t="shared" ref="DI33:DI38" si="69">AVERAGE(DE33:DG33)</f>
        <v>10.9</v>
      </c>
      <c r="DK33" s="44">
        <v>7</v>
      </c>
      <c r="DL33" s="177">
        <v>13.4</v>
      </c>
      <c r="DM33" s="178">
        <v>14.9</v>
      </c>
      <c r="DN33" s="179"/>
      <c r="DO33" s="44">
        <v>7</v>
      </c>
      <c r="DP33" s="177">
        <v>12.1</v>
      </c>
      <c r="DQ33" s="178">
        <v>6.9</v>
      </c>
      <c r="DR33" s="178"/>
      <c r="DS33" s="181">
        <f t="shared" si="66"/>
        <v>14.15</v>
      </c>
      <c r="DT33" s="182">
        <f t="shared" ref="DT33:DT38" si="70">AVERAGE(DP33:DR33)</f>
        <v>9.5</v>
      </c>
      <c r="DV33" s="44">
        <v>7</v>
      </c>
      <c r="DW33" s="177">
        <v>14.9</v>
      </c>
      <c r="DX33" s="178">
        <v>6.9</v>
      </c>
      <c r="DY33" s="179"/>
      <c r="DZ33" s="44">
        <v>7</v>
      </c>
      <c r="EA33" s="177">
        <v>11.3</v>
      </c>
      <c r="EB33" s="178">
        <v>8.1</v>
      </c>
      <c r="EC33" s="178"/>
      <c r="ED33" s="181">
        <f t="shared" si="67"/>
        <v>10.9</v>
      </c>
      <c r="EE33" s="182">
        <f t="shared" ref="EE33:EE38" si="71">AVERAGE(EA33:EC33)</f>
        <v>9.6999999999999993</v>
      </c>
    </row>
    <row r="34" spans="1:135">
      <c r="A34" s="26" t="s">
        <v>195</v>
      </c>
      <c r="B34" s="171">
        <v>98</v>
      </c>
      <c r="C34" s="44">
        <v>10</v>
      </c>
      <c r="D34" s="172">
        <v>15.8</v>
      </c>
      <c r="E34" s="173">
        <v>14.4</v>
      </c>
      <c r="F34" s="174"/>
      <c r="G34" s="44">
        <v>10</v>
      </c>
      <c r="H34" s="172">
        <v>13.1</v>
      </c>
      <c r="I34" s="173">
        <v>17.399999999999999</v>
      </c>
      <c r="J34" s="173"/>
      <c r="K34" s="181">
        <f t="shared" si="48"/>
        <v>15.100000000000001</v>
      </c>
      <c r="L34" s="182">
        <f t="shared" si="49"/>
        <v>15.25</v>
      </c>
      <c r="N34" s="26" t="s">
        <v>195</v>
      </c>
      <c r="O34" s="171">
        <v>98</v>
      </c>
      <c r="P34" s="44">
        <v>10</v>
      </c>
      <c r="Q34" s="172">
        <v>9.1</v>
      </c>
      <c r="R34" s="173">
        <v>12.2</v>
      </c>
      <c r="S34" s="174"/>
      <c r="T34" s="44">
        <v>10</v>
      </c>
      <c r="U34" s="172">
        <v>1.1000000000000001</v>
      </c>
      <c r="V34" s="173">
        <v>0.9</v>
      </c>
      <c r="W34" s="173"/>
      <c r="X34" s="181">
        <f t="shared" si="50"/>
        <v>10.649999999999999</v>
      </c>
      <c r="Y34" s="182">
        <f t="shared" si="51"/>
        <v>1</v>
      </c>
      <c r="AA34" s="44">
        <v>10</v>
      </c>
      <c r="AB34" s="172">
        <v>20</v>
      </c>
      <c r="AC34" s="173">
        <v>7.6</v>
      </c>
      <c r="AD34" s="174"/>
      <c r="AE34" s="44">
        <v>10</v>
      </c>
      <c r="AF34" s="172">
        <v>2.1</v>
      </c>
      <c r="AG34" s="173">
        <v>1.9</v>
      </c>
      <c r="AH34" s="173"/>
      <c r="AI34" s="181">
        <f t="shared" si="52"/>
        <v>13.8</v>
      </c>
      <c r="AJ34" s="182">
        <f t="shared" si="53"/>
        <v>2</v>
      </c>
      <c r="AL34" s="44">
        <v>10</v>
      </c>
      <c r="AM34" s="172">
        <v>7.5</v>
      </c>
      <c r="AN34" s="173">
        <v>10.7</v>
      </c>
      <c r="AO34" s="174"/>
      <c r="AP34" s="44">
        <v>10</v>
      </c>
      <c r="AQ34" s="172">
        <v>5.4</v>
      </c>
      <c r="AR34" s="173">
        <v>2.9</v>
      </c>
      <c r="AS34" s="173">
        <v>4.2</v>
      </c>
      <c r="AT34" s="181">
        <f t="shared" si="54"/>
        <v>9.1</v>
      </c>
      <c r="AU34" s="182">
        <f t="shared" si="55"/>
        <v>4.166666666666667</v>
      </c>
      <c r="AW34" s="44">
        <v>10</v>
      </c>
      <c r="AX34" s="172">
        <v>16.600000000000001</v>
      </c>
      <c r="AY34" s="173">
        <v>14.7</v>
      </c>
      <c r="AZ34" s="174"/>
      <c r="BA34" s="44">
        <v>10</v>
      </c>
      <c r="BB34" s="172">
        <v>1.9</v>
      </c>
      <c r="BC34" s="173">
        <v>3.9</v>
      </c>
      <c r="BD34" s="173"/>
      <c r="BE34" s="181">
        <f t="shared" si="56"/>
        <v>15.65</v>
      </c>
      <c r="BF34" s="182">
        <f t="shared" si="57"/>
        <v>2.9</v>
      </c>
      <c r="BH34" s="44">
        <v>10</v>
      </c>
      <c r="BI34" s="177">
        <v>17.399999999999999</v>
      </c>
      <c r="BJ34" s="178">
        <v>9.1</v>
      </c>
      <c r="BK34" s="179"/>
      <c r="BL34" s="44">
        <v>10</v>
      </c>
      <c r="BM34" s="177">
        <v>5.7</v>
      </c>
      <c r="BN34" s="178">
        <v>11.9</v>
      </c>
      <c r="BO34" s="178">
        <v>4.5</v>
      </c>
      <c r="BP34" s="181">
        <f t="shared" si="58"/>
        <v>13.25</v>
      </c>
      <c r="BQ34" s="182">
        <f t="shared" si="59"/>
        <v>7.3666666666666671</v>
      </c>
      <c r="BS34" s="44">
        <v>10</v>
      </c>
      <c r="BT34" s="177">
        <v>7.5</v>
      </c>
      <c r="BU34" s="178">
        <v>7.4</v>
      </c>
      <c r="BV34" s="179"/>
      <c r="BW34" s="44">
        <v>10</v>
      </c>
      <c r="BX34" s="177">
        <v>9.9</v>
      </c>
      <c r="BY34" s="178">
        <v>4.7</v>
      </c>
      <c r="BZ34" s="178"/>
      <c r="CA34" s="181">
        <f t="shared" si="60"/>
        <v>7.45</v>
      </c>
      <c r="CB34" s="182">
        <f t="shared" si="61"/>
        <v>7.3000000000000007</v>
      </c>
      <c r="CD34" s="44">
        <v>10</v>
      </c>
      <c r="CE34" s="177">
        <v>9.4</v>
      </c>
      <c r="CF34" s="178">
        <v>12.7</v>
      </c>
      <c r="CG34" s="179"/>
      <c r="CH34" s="44">
        <v>10</v>
      </c>
      <c r="CI34" s="177">
        <v>8.5</v>
      </c>
      <c r="CJ34" s="178">
        <v>5.2</v>
      </c>
      <c r="CK34" s="178"/>
      <c r="CL34" s="181">
        <f t="shared" si="62"/>
        <v>11.05</v>
      </c>
      <c r="CM34" s="182">
        <f t="shared" si="63"/>
        <v>6.85</v>
      </c>
      <c r="CO34" s="44">
        <v>10</v>
      </c>
      <c r="CP34" s="177">
        <v>5.0999999999999996</v>
      </c>
      <c r="CQ34" s="178">
        <v>9.3000000000000007</v>
      </c>
      <c r="CR34" s="179"/>
      <c r="CS34" s="44">
        <v>10</v>
      </c>
      <c r="CT34" s="177">
        <v>6.9</v>
      </c>
      <c r="CU34" s="178">
        <v>9.4</v>
      </c>
      <c r="CV34" s="178"/>
      <c r="CW34" s="181">
        <f t="shared" si="64"/>
        <v>7.2</v>
      </c>
      <c r="CX34" s="182">
        <f t="shared" si="68"/>
        <v>8.15</v>
      </c>
      <c r="CZ34" s="44">
        <v>10</v>
      </c>
      <c r="DA34" s="177">
        <v>12.7</v>
      </c>
      <c r="DB34" s="178">
        <v>12.5</v>
      </c>
      <c r="DC34" s="179"/>
      <c r="DD34" s="44">
        <v>10</v>
      </c>
      <c r="DE34" s="177">
        <v>14.4</v>
      </c>
      <c r="DF34" s="178">
        <v>7.3</v>
      </c>
      <c r="DG34" s="178"/>
      <c r="DH34" s="181">
        <f t="shared" si="65"/>
        <v>12.6</v>
      </c>
      <c r="DI34" s="182">
        <f t="shared" si="69"/>
        <v>10.85</v>
      </c>
      <c r="DK34" s="44">
        <v>10</v>
      </c>
      <c r="DL34" s="177">
        <v>8.5</v>
      </c>
      <c r="DM34" s="178">
        <v>7.1</v>
      </c>
      <c r="DN34" s="179"/>
      <c r="DO34" s="44">
        <v>10</v>
      </c>
      <c r="DP34" s="177">
        <v>5.9</v>
      </c>
      <c r="DQ34" s="178">
        <v>5.6</v>
      </c>
      <c r="DR34" s="178"/>
      <c r="DS34" s="181">
        <f t="shared" si="66"/>
        <v>7.8</v>
      </c>
      <c r="DT34" s="182">
        <f t="shared" si="70"/>
        <v>5.75</v>
      </c>
      <c r="DV34" s="44">
        <v>10</v>
      </c>
      <c r="DW34" s="177">
        <v>6.9</v>
      </c>
      <c r="DX34" s="178">
        <v>8.8000000000000007</v>
      </c>
      <c r="DY34" s="179"/>
      <c r="DZ34" s="44">
        <v>10</v>
      </c>
      <c r="EA34" s="177">
        <v>5.9</v>
      </c>
      <c r="EB34" s="178">
        <v>7.6</v>
      </c>
      <c r="EC34" s="178"/>
      <c r="ED34" s="181">
        <f t="shared" si="67"/>
        <v>7.8500000000000005</v>
      </c>
      <c r="EE34" s="182">
        <f t="shared" si="71"/>
        <v>6.75</v>
      </c>
    </row>
    <row r="35" spans="1:135">
      <c r="A35" s="26" t="s">
        <v>195</v>
      </c>
      <c r="B35" s="171">
        <v>92</v>
      </c>
      <c r="C35" s="44">
        <v>13</v>
      </c>
      <c r="D35" s="172">
        <v>8.9</v>
      </c>
      <c r="E35" s="173">
        <v>11.5</v>
      </c>
      <c r="F35" s="174"/>
      <c r="G35" s="44">
        <v>13</v>
      </c>
      <c r="H35" s="172">
        <v>6.9</v>
      </c>
      <c r="I35" s="173">
        <v>12.6</v>
      </c>
      <c r="J35" s="173"/>
      <c r="K35" s="181">
        <f t="shared" si="48"/>
        <v>10.199999999999999</v>
      </c>
      <c r="L35" s="182">
        <f t="shared" si="49"/>
        <v>9.75</v>
      </c>
      <c r="N35" s="26" t="s">
        <v>195</v>
      </c>
      <c r="O35" s="171">
        <v>92</v>
      </c>
      <c r="P35" s="44">
        <v>13</v>
      </c>
      <c r="Q35" s="172">
        <v>18.3</v>
      </c>
      <c r="R35" s="173">
        <v>15.3</v>
      </c>
      <c r="S35" s="174"/>
      <c r="T35" s="44">
        <v>13</v>
      </c>
      <c r="U35" s="172">
        <v>2.6</v>
      </c>
      <c r="V35" s="173">
        <v>1.3</v>
      </c>
      <c r="W35" s="173"/>
      <c r="X35" s="181">
        <f>AVERAGE(Q35:S35)</f>
        <v>16.8</v>
      </c>
      <c r="Y35" s="182">
        <f t="shared" si="51"/>
        <v>1.9500000000000002</v>
      </c>
      <c r="AA35" s="44">
        <v>13</v>
      </c>
      <c r="AB35" s="172">
        <v>6.1</v>
      </c>
      <c r="AC35" s="173">
        <v>7.4</v>
      </c>
      <c r="AD35" s="174"/>
      <c r="AE35" s="44">
        <v>13</v>
      </c>
      <c r="AF35" s="172">
        <v>2.4</v>
      </c>
      <c r="AG35" s="173">
        <v>2.9</v>
      </c>
      <c r="AH35" s="173"/>
      <c r="AI35" s="181">
        <f t="shared" si="52"/>
        <v>6.75</v>
      </c>
      <c r="AJ35" s="182">
        <f t="shared" si="53"/>
        <v>2.65</v>
      </c>
      <c r="AL35" s="44">
        <v>13</v>
      </c>
      <c r="AM35" s="172">
        <v>20</v>
      </c>
      <c r="AN35" s="173">
        <v>7.3</v>
      </c>
      <c r="AO35" s="174"/>
      <c r="AP35" s="44">
        <v>13</v>
      </c>
      <c r="AQ35" s="172">
        <v>7.2</v>
      </c>
      <c r="AR35" s="173">
        <v>4.5999999999999996</v>
      </c>
      <c r="AS35" s="173"/>
      <c r="AT35" s="181">
        <f t="shared" si="54"/>
        <v>13.65</v>
      </c>
      <c r="AU35" s="182">
        <f t="shared" si="55"/>
        <v>5.9</v>
      </c>
      <c r="AW35" s="44">
        <v>13</v>
      </c>
      <c r="AX35" s="172">
        <v>7.1</v>
      </c>
      <c r="AY35" s="173">
        <v>12.9</v>
      </c>
      <c r="AZ35" s="174"/>
      <c r="BA35" s="44">
        <v>13</v>
      </c>
      <c r="BB35" s="172">
        <v>6.9</v>
      </c>
      <c r="BC35" s="173">
        <v>2.9</v>
      </c>
      <c r="BD35" s="173"/>
      <c r="BE35" s="181">
        <f t="shared" si="56"/>
        <v>10</v>
      </c>
      <c r="BF35" s="182">
        <f t="shared" si="57"/>
        <v>4.9000000000000004</v>
      </c>
      <c r="BH35" s="44">
        <v>13</v>
      </c>
      <c r="BI35" s="177">
        <v>14.7</v>
      </c>
      <c r="BJ35" s="178">
        <v>13.9</v>
      </c>
      <c r="BK35" s="179"/>
      <c r="BL35" s="44">
        <v>13</v>
      </c>
      <c r="BM35" s="177">
        <v>4.2</v>
      </c>
      <c r="BN35" s="178">
        <v>1.7</v>
      </c>
      <c r="BO35" s="178"/>
      <c r="BP35" s="181">
        <f t="shared" si="58"/>
        <v>14.3</v>
      </c>
      <c r="BQ35" s="182">
        <f t="shared" si="59"/>
        <v>2.95</v>
      </c>
      <c r="BS35" s="44">
        <v>13</v>
      </c>
      <c r="BT35" s="177">
        <v>6.9</v>
      </c>
      <c r="BU35" s="178">
        <v>20</v>
      </c>
      <c r="BV35" s="179"/>
      <c r="BW35" s="44">
        <v>13</v>
      </c>
      <c r="BX35" s="177">
        <v>7.3</v>
      </c>
      <c r="BY35" s="178">
        <v>10.1</v>
      </c>
      <c r="BZ35" s="178"/>
      <c r="CA35" s="181">
        <f t="shared" si="60"/>
        <v>13.45</v>
      </c>
      <c r="CB35" s="182">
        <f t="shared" si="61"/>
        <v>8.6999999999999993</v>
      </c>
      <c r="CD35" s="44">
        <v>13</v>
      </c>
      <c r="CE35" s="177">
        <v>5.7</v>
      </c>
      <c r="CF35" s="178">
        <v>6.8</v>
      </c>
      <c r="CG35" s="179"/>
      <c r="CH35" s="44">
        <v>13</v>
      </c>
      <c r="CI35" s="177">
        <v>7.4</v>
      </c>
      <c r="CJ35" s="178">
        <v>9.1999999999999993</v>
      </c>
      <c r="CK35" s="178"/>
      <c r="CL35" s="181">
        <f t="shared" si="62"/>
        <v>6.25</v>
      </c>
      <c r="CM35" s="182">
        <f t="shared" si="63"/>
        <v>8.3000000000000007</v>
      </c>
      <c r="CO35" s="44">
        <v>13</v>
      </c>
      <c r="CP35" s="177">
        <v>6.1</v>
      </c>
      <c r="CQ35" s="178">
        <v>19.899999999999999</v>
      </c>
      <c r="CR35" s="179"/>
      <c r="CS35" s="44">
        <v>13</v>
      </c>
      <c r="CT35" s="177">
        <v>3.9</v>
      </c>
      <c r="CU35" s="178">
        <v>4.0999999999999996</v>
      </c>
      <c r="CV35" s="178"/>
      <c r="CW35" s="181">
        <f t="shared" si="64"/>
        <v>13</v>
      </c>
      <c r="CX35" s="182">
        <f t="shared" si="68"/>
        <v>4</v>
      </c>
      <c r="CZ35" s="44">
        <v>13</v>
      </c>
      <c r="DA35" s="177">
        <v>9.3000000000000007</v>
      </c>
      <c r="DB35" s="178">
        <v>12.5</v>
      </c>
      <c r="DC35" s="179"/>
      <c r="DD35" s="44">
        <v>13</v>
      </c>
      <c r="DE35" s="177">
        <v>7.1</v>
      </c>
      <c r="DF35" s="178">
        <v>10.3</v>
      </c>
      <c r="DG35" s="178"/>
      <c r="DH35" s="181">
        <f t="shared" si="65"/>
        <v>10.9</v>
      </c>
      <c r="DI35" s="182">
        <f t="shared" si="69"/>
        <v>8.6999999999999993</v>
      </c>
      <c r="DK35" s="44">
        <v>13</v>
      </c>
      <c r="DL35" s="177">
        <v>12.8</v>
      </c>
      <c r="DM35" s="178">
        <v>6.3</v>
      </c>
      <c r="DN35" s="179"/>
      <c r="DO35" s="44">
        <v>13</v>
      </c>
      <c r="DP35" s="177">
        <v>11.6</v>
      </c>
      <c r="DQ35" s="178">
        <v>17.899999999999999</v>
      </c>
      <c r="DR35" s="178"/>
      <c r="DS35" s="181">
        <f t="shared" si="66"/>
        <v>9.5500000000000007</v>
      </c>
      <c r="DT35" s="182">
        <f t="shared" si="70"/>
        <v>14.75</v>
      </c>
      <c r="DV35" s="44">
        <v>13</v>
      </c>
      <c r="DW35" s="177">
        <v>14.3</v>
      </c>
      <c r="DX35" s="178">
        <v>6.4</v>
      </c>
      <c r="DY35" s="179"/>
      <c r="DZ35" s="44">
        <v>13</v>
      </c>
      <c r="EA35" s="177">
        <v>13.5</v>
      </c>
      <c r="EB35" s="178">
        <v>9.5</v>
      </c>
      <c r="EC35" s="178"/>
      <c r="ED35" s="181">
        <f t="shared" si="67"/>
        <v>10.350000000000001</v>
      </c>
      <c r="EE35" s="182">
        <f t="shared" si="71"/>
        <v>11.5</v>
      </c>
    </row>
    <row r="36" spans="1:135">
      <c r="A36" s="26" t="s">
        <v>195</v>
      </c>
      <c r="B36" s="171">
        <v>93</v>
      </c>
      <c r="C36" s="44">
        <v>14</v>
      </c>
      <c r="D36" s="172">
        <v>8.5</v>
      </c>
      <c r="E36" s="173">
        <v>15.9</v>
      </c>
      <c r="F36" s="174"/>
      <c r="G36" s="44">
        <v>14</v>
      </c>
      <c r="H36" s="172">
        <v>11.7</v>
      </c>
      <c r="I36" s="173">
        <v>16.600000000000001</v>
      </c>
      <c r="J36" s="173"/>
      <c r="K36" s="181">
        <f t="shared" si="48"/>
        <v>12.2</v>
      </c>
      <c r="L36" s="182">
        <f t="shared" si="49"/>
        <v>14.15</v>
      </c>
      <c r="N36" s="26" t="s">
        <v>195</v>
      </c>
      <c r="O36" s="171">
        <v>93</v>
      </c>
      <c r="P36" s="44">
        <v>14</v>
      </c>
      <c r="Q36" s="172">
        <v>7.5</v>
      </c>
      <c r="R36" s="173">
        <v>14.5</v>
      </c>
      <c r="S36" s="174"/>
      <c r="T36" s="44">
        <v>14</v>
      </c>
      <c r="U36" s="172">
        <v>2.5</v>
      </c>
      <c r="V36" s="173">
        <v>4.0999999999999996</v>
      </c>
      <c r="W36" s="173"/>
      <c r="X36" s="181">
        <f t="shared" si="50"/>
        <v>11</v>
      </c>
      <c r="Y36" s="182">
        <f t="shared" si="51"/>
        <v>3.3</v>
      </c>
      <c r="AA36" s="44">
        <v>14</v>
      </c>
      <c r="AB36" s="172">
        <v>9.5</v>
      </c>
      <c r="AC36" s="173">
        <v>12.8</v>
      </c>
      <c r="AD36" s="174"/>
      <c r="AE36" s="44">
        <v>14</v>
      </c>
      <c r="AF36" s="172">
        <v>6.8</v>
      </c>
      <c r="AG36" s="173">
        <v>4.3</v>
      </c>
      <c r="AH36" s="173"/>
      <c r="AI36" s="181">
        <f t="shared" si="52"/>
        <v>11.15</v>
      </c>
      <c r="AJ36" s="182">
        <f t="shared" si="53"/>
        <v>5.55</v>
      </c>
      <c r="AL36" s="44">
        <v>14</v>
      </c>
      <c r="AM36" s="172">
        <v>6.1</v>
      </c>
      <c r="AN36" s="173">
        <v>13.1</v>
      </c>
      <c r="AO36" s="174"/>
      <c r="AP36" s="44">
        <v>14</v>
      </c>
      <c r="AQ36" s="172">
        <v>4.3</v>
      </c>
      <c r="AR36" s="173">
        <v>4.5999999999999996</v>
      </c>
      <c r="AS36" s="173"/>
      <c r="AT36" s="181">
        <f t="shared" si="54"/>
        <v>9.6</v>
      </c>
      <c r="AU36" s="182">
        <f t="shared" si="55"/>
        <v>4.4499999999999993</v>
      </c>
      <c r="AW36" s="44">
        <v>14</v>
      </c>
      <c r="AX36" s="172">
        <v>11.7</v>
      </c>
      <c r="AY36" s="173">
        <v>10.7</v>
      </c>
      <c r="AZ36" s="174"/>
      <c r="BA36" s="44">
        <v>14</v>
      </c>
      <c r="BB36" s="183">
        <v>18.399999999999999</v>
      </c>
      <c r="BC36" s="173">
        <v>4.5</v>
      </c>
      <c r="BD36" s="173">
        <v>4.0999999999999996</v>
      </c>
      <c r="BE36" s="181">
        <f t="shared" si="56"/>
        <v>11.2</v>
      </c>
      <c r="BF36" s="182">
        <f t="shared" si="57"/>
        <v>9</v>
      </c>
      <c r="BH36" s="44">
        <v>14</v>
      </c>
      <c r="BI36" s="177">
        <v>6.9</v>
      </c>
      <c r="BJ36" s="178">
        <v>16.8</v>
      </c>
      <c r="BK36" s="179"/>
      <c r="BL36" s="44">
        <v>14</v>
      </c>
      <c r="BM36" s="183">
        <v>2.5</v>
      </c>
      <c r="BN36" s="184">
        <v>9.1999999999999993</v>
      </c>
      <c r="BO36" s="178">
        <v>4.4000000000000004</v>
      </c>
      <c r="BP36" s="181">
        <f t="shared" si="58"/>
        <v>11.850000000000001</v>
      </c>
      <c r="BQ36" s="182">
        <f t="shared" si="59"/>
        <v>5.3666666666666671</v>
      </c>
      <c r="BS36" s="44">
        <v>14</v>
      </c>
      <c r="BT36" s="177">
        <v>8.3000000000000007</v>
      </c>
      <c r="BU36" s="178">
        <v>9.9</v>
      </c>
      <c r="BV36" s="179"/>
      <c r="BW36" s="44">
        <v>14</v>
      </c>
      <c r="BX36" s="183">
        <v>10.4</v>
      </c>
      <c r="BY36" s="184">
        <v>20</v>
      </c>
      <c r="BZ36" s="178"/>
      <c r="CA36" s="181">
        <f t="shared" si="60"/>
        <v>9.1000000000000014</v>
      </c>
      <c r="CB36" s="182">
        <f t="shared" si="61"/>
        <v>15.2</v>
      </c>
      <c r="CD36" s="44">
        <v>14</v>
      </c>
      <c r="CE36" s="177">
        <v>6.8</v>
      </c>
      <c r="CF36" s="178">
        <v>13.3</v>
      </c>
      <c r="CG36" s="179"/>
      <c r="CH36" s="44">
        <v>14</v>
      </c>
      <c r="CI36" s="183">
        <v>6.1</v>
      </c>
      <c r="CJ36" s="184">
        <v>14.6</v>
      </c>
      <c r="CK36" s="178"/>
      <c r="CL36" s="181">
        <f t="shared" si="62"/>
        <v>10.050000000000001</v>
      </c>
      <c r="CM36" s="182">
        <f t="shared" si="63"/>
        <v>10.35</v>
      </c>
      <c r="CO36" s="44">
        <v>14</v>
      </c>
      <c r="CP36" s="177">
        <v>7.2</v>
      </c>
      <c r="CQ36" s="178">
        <v>7.5</v>
      </c>
      <c r="CR36" s="179"/>
      <c r="CS36" s="44">
        <v>14</v>
      </c>
      <c r="CT36" s="183">
        <v>7.2</v>
      </c>
      <c r="CU36" s="184">
        <v>8.8000000000000007</v>
      </c>
      <c r="CV36" s="178"/>
      <c r="CW36" s="181">
        <f t="shared" si="64"/>
        <v>7.35</v>
      </c>
      <c r="CX36" s="182">
        <f t="shared" si="68"/>
        <v>8</v>
      </c>
      <c r="CZ36" s="44">
        <v>14</v>
      </c>
      <c r="DA36" s="177">
        <v>6.9</v>
      </c>
      <c r="DB36" s="178">
        <v>8.8000000000000007</v>
      </c>
      <c r="DC36" s="179"/>
      <c r="DD36" s="44">
        <v>14</v>
      </c>
      <c r="DE36" s="183">
        <v>5.6</v>
      </c>
      <c r="DF36" s="184">
        <v>2.4</v>
      </c>
      <c r="DG36" s="178"/>
      <c r="DH36" s="181">
        <f t="shared" si="65"/>
        <v>7.8500000000000005</v>
      </c>
      <c r="DI36" s="182">
        <f t="shared" si="69"/>
        <v>4</v>
      </c>
      <c r="DK36" s="44">
        <v>14</v>
      </c>
      <c r="DL36" s="177">
        <v>15.5</v>
      </c>
      <c r="DM36" s="178">
        <v>12.6</v>
      </c>
      <c r="DN36" s="179"/>
      <c r="DO36" s="44">
        <v>14</v>
      </c>
      <c r="DP36" s="183">
        <v>12.3</v>
      </c>
      <c r="DQ36" s="184">
        <v>7.7</v>
      </c>
      <c r="DR36" s="178"/>
      <c r="DS36" s="181">
        <f t="shared" si="66"/>
        <v>14.05</v>
      </c>
      <c r="DT36" s="182">
        <f t="shared" si="70"/>
        <v>10</v>
      </c>
      <c r="DV36" s="44">
        <v>14</v>
      </c>
      <c r="DW36" s="177">
        <v>9.5</v>
      </c>
      <c r="DX36" s="178">
        <v>16.2</v>
      </c>
      <c r="DY36" s="179"/>
      <c r="DZ36" s="44">
        <v>14</v>
      </c>
      <c r="EA36" s="183">
        <v>6.9</v>
      </c>
      <c r="EB36" s="184">
        <v>5.7</v>
      </c>
      <c r="EC36" s="178"/>
      <c r="ED36" s="181">
        <f t="shared" si="67"/>
        <v>12.85</v>
      </c>
      <c r="EE36" s="182">
        <f t="shared" si="71"/>
        <v>6.3000000000000007</v>
      </c>
    </row>
    <row r="37" spans="1:135">
      <c r="A37" s="26" t="s">
        <v>195</v>
      </c>
      <c r="B37" s="171">
        <v>94</v>
      </c>
      <c r="C37" s="44">
        <v>15</v>
      </c>
      <c r="D37" s="172">
        <v>9.3000000000000007</v>
      </c>
      <c r="E37" s="173">
        <v>16.8</v>
      </c>
      <c r="F37" s="174"/>
      <c r="G37" s="44">
        <v>15</v>
      </c>
      <c r="H37" s="172">
        <v>10.199999999999999</v>
      </c>
      <c r="I37" s="173">
        <v>11.3</v>
      </c>
      <c r="J37" s="173"/>
      <c r="K37" s="181">
        <f t="shared" si="48"/>
        <v>13.05</v>
      </c>
      <c r="L37" s="182">
        <f t="shared" si="49"/>
        <v>10.75</v>
      </c>
      <c r="N37" s="26" t="s">
        <v>195</v>
      </c>
      <c r="O37" s="171">
        <v>94</v>
      </c>
      <c r="P37" s="44">
        <v>15</v>
      </c>
      <c r="Q37" s="172">
        <v>8.3000000000000007</v>
      </c>
      <c r="R37" s="173">
        <v>7.9</v>
      </c>
      <c r="S37" s="174"/>
      <c r="T37" s="44">
        <v>15</v>
      </c>
      <c r="U37" s="172">
        <v>1.4</v>
      </c>
      <c r="V37" s="173">
        <v>1.1000000000000001</v>
      </c>
      <c r="W37" s="173"/>
      <c r="X37" s="181">
        <f t="shared" si="50"/>
        <v>8.1000000000000014</v>
      </c>
      <c r="Y37" s="182">
        <f t="shared" si="51"/>
        <v>1.25</v>
      </c>
      <c r="AA37" s="44">
        <v>15</v>
      </c>
      <c r="AB37" s="172">
        <v>13.6</v>
      </c>
      <c r="AC37" s="173">
        <v>20</v>
      </c>
      <c r="AD37" s="174"/>
      <c r="AE37" s="44">
        <v>15</v>
      </c>
      <c r="AF37" s="172">
        <v>4.9000000000000004</v>
      </c>
      <c r="AG37" s="173">
        <v>3.9</v>
      </c>
      <c r="AH37" s="173"/>
      <c r="AI37" s="181">
        <f t="shared" si="52"/>
        <v>16.8</v>
      </c>
      <c r="AJ37" s="182">
        <f t="shared" si="53"/>
        <v>4.4000000000000004</v>
      </c>
      <c r="AL37" s="44">
        <v>15</v>
      </c>
      <c r="AM37" s="172">
        <v>20</v>
      </c>
      <c r="AN37" s="173">
        <v>7.8</v>
      </c>
      <c r="AO37" s="174"/>
      <c r="AP37" s="44">
        <v>15</v>
      </c>
      <c r="AQ37" s="172">
        <v>6.8</v>
      </c>
      <c r="AR37" s="173">
        <v>4.9000000000000004</v>
      </c>
      <c r="AS37" s="173"/>
      <c r="AT37" s="181">
        <f t="shared" si="54"/>
        <v>13.9</v>
      </c>
      <c r="AU37" s="182">
        <f t="shared" si="55"/>
        <v>5.85</v>
      </c>
      <c r="AW37" s="44">
        <v>15</v>
      </c>
      <c r="AX37" s="172">
        <v>6.1</v>
      </c>
      <c r="AY37" s="173">
        <v>10.3</v>
      </c>
      <c r="AZ37" s="174"/>
      <c r="BA37" s="44">
        <v>15</v>
      </c>
      <c r="BB37" s="172">
        <v>3.3</v>
      </c>
      <c r="BC37" s="173">
        <v>2.9</v>
      </c>
      <c r="BD37" s="173"/>
      <c r="BE37" s="181">
        <f t="shared" si="56"/>
        <v>8.1999999999999993</v>
      </c>
      <c r="BF37" s="182">
        <f t="shared" si="57"/>
        <v>3.0999999999999996</v>
      </c>
      <c r="BH37" s="44">
        <v>15</v>
      </c>
      <c r="BI37" s="177">
        <v>13.9</v>
      </c>
      <c r="BJ37" s="178">
        <v>17.5</v>
      </c>
      <c r="BK37" s="179"/>
      <c r="BL37" s="44">
        <v>15</v>
      </c>
      <c r="BM37" s="183">
        <v>5.0999999999999996</v>
      </c>
      <c r="BN37" s="184">
        <v>6.7</v>
      </c>
      <c r="BO37" s="178"/>
      <c r="BP37" s="181">
        <f t="shared" si="58"/>
        <v>15.7</v>
      </c>
      <c r="BQ37" s="182">
        <f t="shared" si="59"/>
        <v>5.9</v>
      </c>
      <c r="BS37" s="44">
        <v>15</v>
      </c>
      <c r="BT37" s="177">
        <v>6.9</v>
      </c>
      <c r="BU37" s="178">
        <v>7.4</v>
      </c>
      <c r="BV37" s="179"/>
      <c r="BW37" s="44">
        <v>15</v>
      </c>
      <c r="BX37" s="183">
        <v>9.1</v>
      </c>
      <c r="BY37" s="184">
        <v>7.6</v>
      </c>
      <c r="BZ37" s="178"/>
      <c r="CA37" s="181">
        <f t="shared" si="60"/>
        <v>7.15</v>
      </c>
      <c r="CB37" s="182">
        <f t="shared" si="61"/>
        <v>8.35</v>
      </c>
      <c r="CD37" s="44">
        <v>15</v>
      </c>
      <c r="CE37" s="177">
        <v>12.9</v>
      </c>
      <c r="CF37" s="178">
        <v>12.5</v>
      </c>
      <c r="CG37" s="179"/>
      <c r="CH37" s="44">
        <v>15</v>
      </c>
      <c r="CI37" s="183">
        <v>11.6</v>
      </c>
      <c r="CJ37" s="184">
        <v>11.6</v>
      </c>
      <c r="CK37" s="178"/>
      <c r="CL37" s="181">
        <f t="shared" si="62"/>
        <v>12.7</v>
      </c>
      <c r="CM37" s="182">
        <f t="shared" si="63"/>
        <v>11.6</v>
      </c>
      <c r="CO37" s="44">
        <v>15</v>
      </c>
      <c r="CP37" s="177">
        <v>12.5</v>
      </c>
      <c r="CQ37" s="178">
        <v>12.5</v>
      </c>
      <c r="CR37" s="179"/>
      <c r="CS37" s="44">
        <v>15</v>
      </c>
      <c r="CT37" s="183">
        <v>8.9</v>
      </c>
      <c r="CU37" s="184">
        <v>8.5</v>
      </c>
      <c r="CV37" s="178"/>
      <c r="CW37" s="181">
        <f t="shared" si="64"/>
        <v>12.5</v>
      </c>
      <c r="CX37" s="182">
        <f t="shared" si="68"/>
        <v>8.6999999999999993</v>
      </c>
      <c r="CZ37" s="44">
        <v>15</v>
      </c>
      <c r="DA37" s="177">
        <v>7.6</v>
      </c>
      <c r="DB37" s="178">
        <v>5.8</v>
      </c>
      <c r="DC37" s="179"/>
      <c r="DD37" s="44">
        <v>15</v>
      </c>
      <c r="DE37" s="183">
        <v>3.9</v>
      </c>
      <c r="DF37" s="184">
        <v>9.1</v>
      </c>
      <c r="DG37" s="178">
        <v>4.5</v>
      </c>
      <c r="DH37" s="181">
        <f t="shared" si="65"/>
        <v>6.6999999999999993</v>
      </c>
      <c r="DI37" s="182">
        <f t="shared" si="69"/>
        <v>5.833333333333333</v>
      </c>
      <c r="DK37" s="44">
        <v>15</v>
      </c>
      <c r="DL37" s="177">
        <v>10.5</v>
      </c>
      <c r="DM37" s="178">
        <v>8.1</v>
      </c>
      <c r="DN37" s="179"/>
      <c r="DO37" s="44">
        <v>15</v>
      </c>
      <c r="DP37" s="183">
        <v>3.9</v>
      </c>
      <c r="DQ37" s="184">
        <v>6.1</v>
      </c>
      <c r="DR37" s="178"/>
      <c r="DS37" s="181">
        <f t="shared" si="66"/>
        <v>9.3000000000000007</v>
      </c>
      <c r="DT37" s="182">
        <f t="shared" si="70"/>
        <v>5</v>
      </c>
      <c r="DV37" s="44">
        <v>15</v>
      </c>
      <c r="DW37" s="177">
        <v>9.9</v>
      </c>
      <c r="DX37" s="178">
        <v>4.9000000000000004</v>
      </c>
      <c r="DY37" s="179"/>
      <c r="DZ37" s="44">
        <v>15</v>
      </c>
      <c r="EA37" s="183">
        <v>10.199999999999999</v>
      </c>
      <c r="EB37" s="184">
        <v>8.6999999999999993</v>
      </c>
      <c r="EC37" s="178"/>
      <c r="ED37" s="181">
        <f t="shared" si="67"/>
        <v>7.4</v>
      </c>
      <c r="EE37" s="182">
        <f t="shared" si="71"/>
        <v>9.4499999999999993</v>
      </c>
    </row>
    <row r="38" spans="1:135">
      <c r="A38" s="26" t="s">
        <v>195</v>
      </c>
      <c r="B38" s="171">
        <v>95</v>
      </c>
      <c r="C38" s="44">
        <v>16</v>
      </c>
      <c r="D38" s="172">
        <v>6.9</v>
      </c>
      <c r="E38" s="173">
        <v>20</v>
      </c>
      <c r="F38" s="174">
        <v>14.7</v>
      </c>
      <c r="G38" s="44">
        <v>16</v>
      </c>
      <c r="H38" s="172">
        <v>12.9</v>
      </c>
      <c r="I38" s="173">
        <v>14.9</v>
      </c>
      <c r="J38" s="173"/>
      <c r="K38" s="181">
        <f t="shared" si="48"/>
        <v>13.866666666666665</v>
      </c>
      <c r="L38" s="182">
        <f t="shared" si="49"/>
        <v>13.9</v>
      </c>
      <c r="N38" s="26" t="s">
        <v>195</v>
      </c>
      <c r="O38" s="171">
        <v>95</v>
      </c>
      <c r="P38" s="44">
        <v>16</v>
      </c>
      <c r="Q38" s="172">
        <v>20</v>
      </c>
      <c r="R38" s="173">
        <v>8.6999999999999993</v>
      </c>
      <c r="S38" s="174"/>
      <c r="T38" s="44">
        <v>16</v>
      </c>
      <c r="U38" s="172">
        <v>3.3</v>
      </c>
      <c r="V38" s="173">
        <v>1.9</v>
      </c>
      <c r="W38" s="173"/>
      <c r="X38" s="181">
        <f t="shared" si="50"/>
        <v>14.35</v>
      </c>
      <c r="Y38" s="182">
        <f t="shared" si="51"/>
        <v>2.5999999999999996</v>
      </c>
      <c r="AA38" s="44">
        <v>16</v>
      </c>
      <c r="AB38" s="172">
        <v>14.3</v>
      </c>
      <c r="AC38" s="173">
        <v>15.4</v>
      </c>
      <c r="AD38" s="174"/>
      <c r="AE38" s="44">
        <v>16</v>
      </c>
      <c r="AF38" s="172">
        <v>5.6</v>
      </c>
      <c r="AG38" s="173">
        <v>5.3</v>
      </c>
      <c r="AH38" s="173"/>
      <c r="AI38" s="181">
        <f t="shared" si="52"/>
        <v>14.850000000000001</v>
      </c>
      <c r="AJ38" s="182">
        <f t="shared" si="53"/>
        <v>5.4499999999999993</v>
      </c>
      <c r="AL38" s="44">
        <v>16</v>
      </c>
      <c r="AM38" s="172">
        <v>8.8000000000000007</v>
      </c>
      <c r="AN38" s="173">
        <v>9.1999999999999993</v>
      </c>
      <c r="AO38" s="174"/>
      <c r="AP38" s="44">
        <v>16</v>
      </c>
      <c r="AQ38" s="172">
        <v>6.6</v>
      </c>
      <c r="AR38" s="173">
        <v>5.2</v>
      </c>
      <c r="AS38" s="173"/>
      <c r="AT38" s="181">
        <f t="shared" si="54"/>
        <v>9</v>
      </c>
      <c r="AU38" s="182">
        <f t="shared" si="55"/>
        <v>5.9</v>
      </c>
      <c r="AW38" s="44">
        <v>16</v>
      </c>
      <c r="AX38" s="172">
        <v>8.1</v>
      </c>
      <c r="AY38" s="173">
        <v>12.3</v>
      </c>
      <c r="AZ38" s="174"/>
      <c r="BA38" s="44">
        <v>16</v>
      </c>
      <c r="BB38" s="172">
        <v>3.4</v>
      </c>
      <c r="BC38" s="173">
        <v>3.9</v>
      </c>
      <c r="BD38" s="173"/>
      <c r="BE38" s="181">
        <f t="shared" si="56"/>
        <v>10.199999999999999</v>
      </c>
      <c r="BF38" s="182">
        <f t="shared" si="57"/>
        <v>3.65</v>
      </c>
      <c r="BH38" s="44">
        <v>16</v>
      </c>
      <c r="BI38" s="177">
        <v>12.7</v>
      </c>
      <c r="BJ38" s="178">
        <v>11.9</v>
      </c>
      <c r="BK38" s="179"/>
      <c r="BL38" s="44">
        <v>16</v>
      </c>
      <c r="BM38" s="177">
        <v>8.1999999999999993</v>
      </c>
      <c r="BN38" s="178">
        <v>8.1</v>
      </c>
      <c r="BO38" s="178"/>
      <c r="BP38" s="181">
        <f t="shared" si="58"/>
        <v>12.3</v>
      </c>
      <c r="BQ38" s="182">
        <f t="shared" si="59"/>
        <v>8.1499999999999986</v>
      </c>
      <c r="BS38" s="44">
        <v>16</v>
      </c>
      <c r="BT38" s="177">
        <v>6.1</v>
      </c>
      <c r="BU38" s="178">
        <v>9.4</v>
      </c>
      <c r="BV38" s="179"/>
      <c r="BW38" s="44">
        <v>16</v>
      </c>
      <c r="BX38" s="177">
        <v>10.8</v>
      </c>
      <c r="BY38" s="178">
        <v>7.4</v>
      </c>
      <c r="BZ38" s="178"/>
      <c r="CA38" s="181">
        <f t="shared" si="60"/>
        <v>7.75</v>
      </c>
      <c r="CB38" s="182">
        <f t="shared" si="61"/>
        <v>9.1000000000000014</v>
      </c>
      <c r="CD38" s="44">
        <v>16</v>
      </c>
      <c r="CE38" s="177">
        <v>14.7</v>
      </c>
      <c r="CF38" s="178">
        <v>6.2</v>
      </c>
      <c r="CG38" s="179"/>
      <c r="CH38" s="44">
        <v>16</v>
      </c>
      <c r="CI38" s="177">
        <v>10.9</v>
      </c>
      <c r="CJ38" s="178">
        <v>8.6</v>
      </c>
      <c r="CK38" s="178"/>
      <c r="CL38" s="181">
        <f t="shared" si="62"/>
        <v>10.45</v>
      </c>
      <c r="CM38" s="182">
        <f t="shared" si="63"/>
        <v>9.75</v>
      </c>
      <c r="CO38" s="44">
        <v>16</v>
      </c>
      <c r="CP38" s="177">
        <v>6.6</v>
      </c>
      <c r="CQ38" s="178">
        <v>7.1</v>
      </c>
      <c r="CR38" s="179"/>
      <c r="CS38" s="44">
        <v>16</v>
      </c>
      <c r="CT38" s="177">
        <v>4.5</v>
      </c>
      <c r="CU38" s="178">
        <v>7.1</v>
      </c>
      <c r="CV38" s="178"/>
      <c r="CW38" s="181">
        <f t="shared" si="64"/>
        <v>6.85</v>
      </c>
      <c r="CX38" s="182">
        <f t="shared" si="68"/>
        <v>5.8</v>
      </c>
      <c r="CZ38" s="44">
        <v>16</v>
      </c>
      <c r="DA38" s="177">
        <v>7.9</v>
      </c>
      <c r="DB38" s="178">
        <v>9.4</v>
      </c>
      <c r="DC38" s="179"/>
      <c r="DD38" s="44">
        <v>16</v>
      </c>
      <c r="DE38" s="177">
        <v>10.4</v>
      </c>
      <c r="DF38" s="178">
        <v>4.5</v>
      </c>
      <c r="DG38" s="178"/>
      <c r="DH38" s="181">
        <f t="shared" si="65"/>
        <v>8.65</v>
      </c>
      <c r="DI38" s="182">
        <f t="shared" si="69"/>
        <v>7.45</v>
      </c>
      <c r="DK38" s="44">
        <v>16</v>
      </c>
      <c r="DL38" s="177">
        <v>11.9</v>
      </c>
      <c r="DM38" s="178">
        <v>9.1</v>
      </c>
      <c r="DN38" s="179"/>
      <c r="DO38" s="44">
        <v>16</v>
      </c>
      <c r="DP38" s="177">
        <v>4.3</v>
      </c>
      <c r="DQ38" s="178">
        <v>9.8000000000000007</v>
      </c>
      <c r="DR38" s="178"/>
      <c r="DS38" s="181">
        <f t="shared" si="66"/>
        <v>10.5</v>
      </c>
      <c r="DT38" s="182">
        <f t="shared" si="70"/>
        <v>7.0500000000000007</v>
      </c>
      <c r="DV38" s="44">
        <v>16</v>
      </c>
      <c r="DW38" s="177">
        <v>6.9</v>
      </c>
      <c r="DX38" s="178">
        <v>9.9</v>
      </c>
      <c r="DY38" s="179"/>
      <c r="DZ38" s="44">
        <v>16</v>
      </c>
      <c r="EA38" s="177">
        <v>4.9000000000000004</v>
      </c>
      <c r="EB38" s="178">
        <v>9.9</v>
      </c>
      <c r="EC38" s="178"/>
      <c r="ED38" s="181">
        <f t="shared" si="67"/>
        <v>8.4</v>
      </c>
      <c r="EE38" s="182">
        <f t="shared" si="71"/>
        <v>7.4</v>
      </c>
    </row>
    <row r="39" spans="1:135">
      <c r="K39" s="185">
        <f>AVERAGE(K31:K38)</f>
        <v>12.620833333333332</v>
      </c>
      <c r="L39" s="186">
        <f>AVERAGE(L31:L38)</f>
        <v>13.131250000000001</v>
      </c>
      <c r="X39" s="185">
        <f>AVERAGE(X31:X38)</f>
        <v>13.6875</v>
      </c>
      <c r="Y39" s="186">
        <f>AVERAGE(Y31:Y38)</f>
        <v>2.1749999999999998</v>
      </c>
      <c r="AI39" s="185">
        <f>AVERAGE(AI31:AI38)</f>
        <v>11.918749999999999</v>
      </c>
      <c r="AJ39" s="186">
        <f>AVERAGE(AJ31:AJ38)</f>
        <v>3.9604166666666667</v>
      </c>
      <c r="AT39" s="185">
        <f>AVERAGE(AT31:AT38)</f>
        <v>11.775</v>
      </c>
      <c r="AU39" s="186">
        <f>AVERAGE(AU31:AU38)</f>
        <v>5.5395833333333329</v>
      </c>
      <c r="BE39" s="185">
        <f>AVERAGE(BE31:BE38)</f>
        <v>10.9375</v>
      </c>
      <c r="BF39" s="186">
        <f>AVERAGE(BF31:BF38)</f>
        <v>4.9124999999999996</v>
      </c>
      <c r="BP39" s="185">
        <f>AVERAGE(BP31:BP38)</f>
        <v>12.256250000000001</v>
      </c>
      <c r="BQ39" s="186">
        <f>AVERAGE(BQ31:BQ38)</f>
        <v>5.635416666666667</v>
      </c>
      <c r="CA39" s="185">
        <f>AVERAGE(CA31:CA38)</f>
        <v>10.356250000000003</v>
      </c>
      <c r="CB39" s="186">
        <f>AVERAGE(CB31:CB38)</f>
        <v>8.6624999999999996</v>
      </c>
      <c r="CL39" s="185">
        <f>AVERAGE(CL31:CL38)</f>
        <v>10.262500000000001</v>
      </c>
      <c r="CM39" s="186">
        <f>AVERAGE(CM31:CM38)</f>
        <v>8.4937500000000004</v>
      </c>
      <c r="CW39" s="185">
        <f>AVERAGE(CW31:CW38)</f>
        <v>11.149999999999999</v>
      </c>
      <c r="CX39" s="186">
        <f>AVERAGE(CX31:CX38)</f>
        <v>7.5499999999999989</v>
      </c>
      <c r="DH39" s="185">
        <f>AVERAGE(DH31:DH38)</f>
        <v>10.043750000000001</v>
      </c>
      <c r="DI39" s="186">
        <f>AVERAGE(DI31:DI38)</f>
        <v>8.3916666666666657</v>
      </c>
      <c r="DS39" s="185">
        <f>AVERAGE(DS31:DS38)</f>
        <v>11.093749999999998</v>
      </c>
      <c r="DT39" s="186">
        <f>AVERAGE(DT31:DT38)</f>
        <v>8.3375000000000004</v>
      </c>
      <c r="ED39" s="185">
        <f>AVERAGE(ED31:ED38)</f>
        <v>10.537500000000001</v>
      </c>
      <c r="EE39" s="186">
        <f>AVERAGE(EE31:EE38)</f>
        <v>9.5104166666666679</v>
      </c>
    </row>
  </sheetData>
  <mergeCells count="48">
    <mergeCell ref="EA21:EC21"/>
    <mergeCell ref="BT21:BV21"/>
    <mergeCell ref="BX21:BZ21"/>
    <mergeCell ref="CE21:CG21"/>
    <mergeCell ref="CI21:CK21"/>
    <mergeCell ref="CP21:CR21"/>
    <mergeCell ref="CT21:CV21"/>
    <mergeCell ref="DA21:DC21"/>
    <mergeCell ref="DE21:DG21"/>
    <mergeCell ref="DL21:DN21"/>
    <mergeCell ref="DP21:DR21"/>
    <mergeCell ref="DW21:DY21"/>
    <mergeCell ref="BM21:BO21"/>
    <mergeCell ref="D21:F21"/>
    <mergeCell ref="H21:J21"/>
    <mergeCell ref="Q21:S21"/>
    <mergeCell ref="U21:W21"/>
    <mergeCell ref="AB21:AD21"/>
    <mergeCell ref="AF21:AH21"/>
    <mergeCell ref="AM21:AO21"/>
    <mergeCell ref="AQ21:AS21"/>
    <mergeCell ref="AX21:AZ21"/>
    <mergeCell ref="BB21:BD21"/>
    <mergeCell ref="BI21:BK21"/>
    <mergeCell ref="EA3:EC3"/>
    <mergeCell ref="BT3:BV3"/>
    <mergeCell ref="BX3:BZ3"/>
    <mergeCell ref="CE3:CG3"/>
    <mergeCell ref="CI3:CK3"/>
    <mergeCell ref="CP3:CR3"/>
    <mergeCell ref="CT3:CV3"/>
    <mergeCell ref="DA3:DC3"/>
    <mergeCell ref="DE3:DG3"/>
    <mergeCell ref="DL3:DN3"/>
    <mergeCell ref="DP3:DR3"/>
    <mergeCell ref="DW3:DY3"/>
    <mergeCell ref="BM3:BO3"/>
    <mergeCell ref="D3:F3"/>
    <mergeCell ref="H3:J3"/>
    <mergeCell ref="Q3:S3"/>
    <mergeCell ref="U3:W3"/>
    <mergeCell ref="AB3:AD3"/>
    <mergeCell ref="AF3:AH3"/>
    <mergeCell ref="AM3:AO3"/>
    <mergeCell ref="AQ3:AS3"/>
    <mergeCell ref="AX3:AZ3"/>
    <mergeCell ref="BB3:BD3"/>
    <mergeCell ref="BI3:BK3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2"/>
  <sheetViews>
    <sheetView topLeftCell="FS4" zoomScale="120" zoomScaleNormal="120" workbookViewId="0">
      <selection activeCell="EE31" sqref="EE31:EE38"/>
    </sheetView>
  </sheetViews>
  <sheetFormatPr defaultRowHeight="13.5"/>
  <cols>
    <col min="1" max="1" width="21.25" style="223" customWidth="1"/>
    <col min="2" max="2" width="9" style="224"/>
    <col min="3" max="3" width="9" style="223"/>
    <col min="4" max="4" width="11.875" style="223" customWidth="1"/>
    <col min="5" max="7" width="9" style="223"/>
    <col min="8" max="8" width="11.875" style="223" customWidth="1"/>
    <col min="9" max="10" width="9" style="223"/>
    <col min="11" max="11" width="21.25" style="223" customWidth="1"/>
    <col min="12" max="12" width="9" style="224"/>
    <col min="13" max="13" width="9" style="223"/>
    <col min="14" max="14" width="11.875" style="223" customWidth="1"/>
    <col min="15" max="17" width="9" style="223"/>
    <col min="18" max="18" width="11.875" style="223" customWidth="1"/>
    <col min="19" max="20" width="9" style="223"/>
    <col min="21" max="21" width="21.25" style="223" customWidth="1"/>
    <col min="22" max="22" width="9" style="224"/>
    <col min="23" max="23" width="9" style="223"/>
    <col min="24" max="24" width="11.875" style="223" customWidth="1"/>
    <col min="25" max="27" width="9" style="223"/>
    <col min="28" max="28" width="11.875" style="223" customWidth="1"/>
    <col min="29" max="30" width="9" style="223"/>
    <col min="31" max="31" width="9.875" style="223" customWidth="1"/>
    <col min="32" max="32" width="11.875" style="223" customWidth="1"/>
    <col min="33" max="35" width="9" style="223"/>
    <col min="36" max="36" width="11.875" style="223" customWidth="1"/>
    <col min="37" max="38" width="9" style="223"/>
    <col min="39" max="39" width="9.75" style="223" customWidth="1"/>
    <col min="40" max="40" width="11.875" style="223" customWidth="1"/>
    <col min="41" max="41" width="9" style="223"/>
    <col min="42" max="42" width="12.25" style="223" customWidth="1"/>
    <col min="43" max="45" width="9" style="223"/>
    <col min="46" max="46" width="11.875" style="223" customWidth="1"/>
    <col min="47" max="50" width="9" style="223"/>
    <col min="51" max="51" width="9.875" style="223" customWidth="1"/>
    <col min="52" max="52" width="11.875" style="223" customWidth="1"/>
    <col min="53" max="53" width="9" style="223"/>
    <col min="54" max="54" width="11.375" style="223" customWidth="1"/>
    <col min="55" max="56" width="9" style="223"/>
    <col min="57" max="57" width="9.625" style="223" customWidth="1"/>
    <col min="58" max="58" width="11.875" style="223" customWidth="1"/>
    <col min="59" max="62" width="9" style="223"/>
    <col min="63" max="63" width="11" style="223" customWidth="1"/>
    <col min="64" max="64" width="11.875" style="223" customWidth="1"/>
    <col min="65" max="65" width="9" style="223"/>
    <col min="66" max="66" width="11.375" style="223" customWidth="1"/>
    <col min="67" max="69" width="9" style="223"/>
    <col min="70" max="70" width="11.875" style="223" customWidth="1"/>
    <col min="71" max="74" width="9" style="223"/>
    <col min="75" max="75" width="9.75" style="223" customWidth="1"/>
    <col min="76" max="76" width="11.875" style="223" customWidth="1"/>
    <col min="77" max="77" width="9" style="223"/>
    <col min="78" max="78" width="11.375" style="223" customWidth="1"/>
    <col min="79" max="81" width="9" style="223"/>
    <col min="82" max="82" width="11.875" style="223" customWidth="1"/>
    <col min="83" max="86" width="9" style="223"/>
    <col min="87" max="87" width="9.875" style="223" customWidth="1"/>
    <col min="88" max="88" width="11.875" style="223" customWidth="1"/>
    <col min="89" max="89" width="9" style="223"/>
    <col min="90" max="90" width="11.375" style="223" customWidth="1"/>
    <col min="91" max="92" width="9" style="223"/>
    <col min="93" max="93" width="10.5" style="223" customWidth="1"/>
    <col min="94" max="94" width="11.875" style="223" customWidth="1"/>
    <col min="95" max="98" width="9" style="223"/>
    <col min="99" max="99" width="10.125" style="223" customWidth="1"/>
    <col min="100" max="100" width="11.875" style="223" customWidth="1"/>
    <col min="101" max="101" width="9" style="223"/>
    <col min="102" max="102" width="11.375" style="223" customWidth="1"/>
    <col min="103" max="105" width="9" style="223"/>
    <col min="106" max="106" width="11.875" style="223" customWidth="1"/>
    <col min="107" max="107" width="9" style="223"/>
    <col min="108" max="108" width="11.75" style="223" customWidth="1"/>
    <col min="109" max="110" width="9" style="223"/>
    <col min="111" max="111" width="10.625" style="223" customWidth="1"/>
    <col min="112" max="112" width="11.875" style="223" customWidth="1"/>
    <col min="113" max="113" width="9" style="223"/>
    <col min="114" max="114" width="11.375" style="223" customWidth="1"/>
    <col min="115" max="116" width="9" style="223"/>
    <col min="117" max="117" width="9.75" style="223" customWidth="1"/>
    <col min="118" max="118" width="11.875" style="223" customWidth="1"/>
    <col min="119" max="122" width="9" style="223"/>
    <col min="123" max="123" width="10" style="223" customWidth="1"/>
    <col min="124" max="124" width="11.875" style="223" customWidth="1"/>
    <col min="125" max="125" width="9" style="223"/>
    <col min="126" max="126" width="11.375" style="223" customWidth="1"/>
    <col min="127" max="128" width="9" style="223"/>
    <col min="129" max="129" width="9.625" style="223" customWidth="1"/>
    <col min="130" max="130" width="11.875" style="223" customWidth="1"/>
    <col min="131" max="135" width="9" style="223"/>
    <col min="136" max="136" width="11.875" style="223" customWidth="1"/>
    <col min="137" max="137" width="9" style="223"/>
    <col min="138" max="138" width="11.375" style="223" customWidth="1"/>
    <col min="139" max="141" width="9" style="223"/>
    <col min="142" max="142" width="11.875" style="223" customWidth="1"/>
    <col min="143" max="143" width="9" style="223"/>
    <col min="144" max="144" width="11" style="223" customWidth="1"/>
    <col min="145" max="146" width="9" style="223"/>
    <col min="147" max="147" width="9.625" style="223" customWidth="1"/>
    <col min="148" max="148" width="9" style="223"/>
    <col min="149" max="149" width="9" style="225"/>
    <col min="150" max="150" width="9" style="223"/>
    <col min="151" max="151" width="9" style="225"/>
    <col min="152" max="152" width="9" style="223"/>
    <col min="153" max="153" width="9" style="225"/>
    <col min="154" max="154" width="9" style="223"/>
    <col min="155" max="155" width="9" style="225"/>
    <col min="156" max="156" width="9" style="223"/>
    <col min="157" max="157" width="9" style="225"/>
    <col min="158" max="158" width="9" style="223"/>
    <col min="159" max="159" width="9" style="225"/>
    <col min="160" max="160" width="9" style="223"/>
    <col min="161" max="161" width="9" style="225"/>
    <col min="162" max="162" width="9" style="223"/>
    <col min="163" max="163" width="9" style="225"/>
    <col min="164" max="164" width="9" style="223"/>
    <col min="165" max="165" width="9" style="225"/>
    <col min="166" max="166" width="9" style="223"/>
    <col min="167" max="167" width="10.375" style="223" customWidth="1"/>
    <col min="168" max="168" width="11.875" style="223" customWidth="1"/>
    <col min="169" max="169" width="9" style="223"/>
    <col min="170" max="170" width="11.375" style="223" customWidth="1"/>
    <col min="171" max="173" width="9" style="223"/>
    <col min="174" max="174" width="9.75" style="223" customWidth="1"/>
    <col min="175" max="175" width="7" style="223" customWidth="1"/>
    <col min="176" max="176" width="10.25" style="223" customWidth="1"/>
    <col min="177" max="180" width="9" style="223"/>
    <col min="181" max="181" width="9" style="225"/>
    <col min="182" max="182" width="9" style="223"/>
    <col min="183" max="183" width="9" style="225"/>
    <col min="184" max="184" width="9" style="223"/>
    <col min="185" max="185" width="9" style="225"/>
    <col min="186" max="186" width="9" style="223"/>
    <col min="187" max="187" width="9" style="225"/>
    <col min="188" max="188" width="9" style="223"/>
    <col min="189" max="189" width="9" style="225"/>
    <col min="190" max="190" width="9" style="223"/>
    <col min="191" max="191" width="9" style="225"/>
    <col min="192" max="192" width="9" style="223"/>
    <col min="193" max="193" width="9" style="225"/>
    <col min="194" max="194" width="9" style="223"/>
    <col min="195" max="195" width="9" style="225"/>
    <col min="196" max="196" width="9" style="223"/>
    <col min="197" max="197" width="9" style="225"/>
    <col min="198" max="16384" width="9" style="223"/>
  </cols>
  <sheetData>
    <row r="1" spans="1:197" s="155" customFormat="1" ht="14.25">
      <c r="A1" s="155">
        <v>20180821</v>
      </c>
      <c r="B1" s="156" t="s">
        <v>320</v>
      </c>
      <c r="C1" s="160"/>
      <c r="D1" s="188" t="s">
        <v>321</v>
      </c>
      <c r="E1" s="189"/>
      <c r="F1" s="189"/>
      <c r="G1" s="190"/>
      <c r="H1" s="191"/>
      <c r="I1" s="192"/>
      <c r="K1" s="155">
        <v>20180823</v>
      </c>
      <c r="L1" s="156" t="s">
        <v>322</v>
      </c>
      <c r="M1" s="160"/>
      <c r="N1" s="188" t="s">
        <v>321</v>
      </c>
      <c r="O1" s="189"/>
      <c r="P1" s="189"/>
      <c r="Q1" s="190"/>
      <c r="R1" s="191"/>
      <c r="S1" s="192"/>
      <c r="U1" s="155">
        <v>20180823</v>
      </c>
      <c r="V1" s="193" t="s">
        <v>323</v>
      </c>
      <c r="W1" s="160"/>
      <c r="X1" s="188" t="s">
        <v>321</v>
      </c>
      <c r="Y1" s="189"/>
      <c r="Z1" s="189"/>
      <c r="AA1" s="190"/>
      <c r="AB1" s="191"/>
      <c r="AC1" s="192"/>
      <c r="AE1" s="160"/>
      <c r="AF1" s="188" t="s">
        <v>321</v>
      </c>
      <c r="AG1" s="189"/>
      <c r="AH1" s="189"/>
      <c r="AI1" s="190"/>
      <c r="AJ1" s="191"/>
      <c r="AK1" s="192"/>
      <c r="AM1" s="160"/>
      <c r="AN1" s="188" t="s">
        <v>321</v>
      </c>
      <c r="AO1" s="189"/>
      <c r="AP1" s="189"/>
      <c r="AQ1" s="189"/>
      <c r="AR1" s="189"/>
      <c r="AS1" s="190"/>
      <c r="AT1" s="191"/>
      <c r="AU1" s="192"/>
      <c r="AY1" s="160"/>
      <c r="AZ1" s="188" t="s">
        <v>321</v>
      </c>
      <c r="BA1" s="189"/>
      <c r="BB1" s="189"/>
      <c r="BC1" s="189"/>
      <c r="BD1" s="189"/>
      <c r="BE1" s="190"/>
      <c r="BF1" s="191"/>
      <c r="BG1" s="192"/>
      <c r="BK1" s="160"/>
      <c r="BL1" s="188" t="s">
        <v>321</v>
      </c>
      <c r="BM1" s="189"/>
      <c r="BN1" s="189"/>
      <c r="BO1" s="189"/>
      <c r="BP1" s="189"/>
      <c r="BQ1" s="190"/>
      <c r="BR1" s="191"/>
      <c r="BS1" s="192"/>
      <c r="BW1" s="160"/>
      <c r="BX1" s="188" t="s">
        <v>321</v>
      </c>
      <c r="BY1" s="189"/>
      <c r="BZ1" s="189"/>
      <c r="CA1" s="189"/>
      <c r="CB1" s="189"/>
      <c r="CC1" s="190"/>
      <c r="CD1" s="191"/>
      <c r="CE1" s="192"/>
      <c r="CI1" s="160"/>
      <c r="CJ1" s="188" t="s">
        <v>321</v>
      </c>
      <c r="CK1" s="189"/>
      <c r="CL1" s="189"/>
      <c r="CM1" s="189"/>
      <c r="CN1" s="189"/>
      <c r="CO1" s="190"/>
      <c r="CP1" s="191"/>
      <c r="CQ1" s="192"/>
      <c r="CU1" s="160"/>
      <c r="CV1" s="188" t="s">
        <v>321</v>
      </c>
      <c r="CW1" s="189"/>
      <c r="CX1" s="189"/>
      <c r="CY1" s="189"/>
      <c r="CZ1" s="189"/>
      <c r="DA1" s="190"/>
      <c r="DB1" s="191"/>
      <c r="DC1" s="192"/>
      <c r="DG1" s="160"/>
      <c r="DH1" s="188" t="s">
        <v>321</v>
      </c>
      <c r="DI1" s="189"/>
      <c r="DJ1" s="189"/>
      <c r="DK1" s="189"/>
      <c r="DL1" s="189"/>
      <c r="DM1" s="190"/>
      <c r="DN1" s="191"/>
      <c r="DO1" s="192"/>
      <c r="DS1" s="160"/>
      <c r="DT1" s="188" t="s">
        <v>321</v>
      </c>
      <c r="DU1" s="189"/>
      <c r="DV1" s="189"/>
      <c r="DW1" s="189"/>
      <c r="DX1" s="189"/>
      <c r="DY1" s="190"/>
      <c r="DZ1" s="191"/>
      <c r="EA1" s="192"/>
      <c r="EE1" s="160"/>
      <c r="EF1" s="188" t="s">
        <v>321</v>
      </c>
      <c r="EG1" s="189"/>
      <c r="EH1" s="189"/>
      <c r="EI1" s="189"/>
      <c r="EJ1" s="189"/>
      <c r="EK1" s="190"/>
      <c r="EL1" s="191"/>
      <c r="EM1" s="192"/>
      <c r="EQ1" s="155" t="s">
        <v>324</v>
      </c>
      <c r="ES1" s="194"/>
      <c r="EU1" s="194"/>
      <c r="EW1" s="194"/>
      <c r="EY1" s="194"/>
      <c r="FA1" s="194"/>
      <c r="FC1" s="194"/>
      <c r="FE1" s="194"/>
      <c r="FG1" s="194"/>
      <c r="FI1" s="194"/>
      <c r="FK1" s="159" t="s">
        <v>309</v>
      </c>
      <c r="FL1" s="188" t="s">
        <v>325</v>
      </c>
      <c r="FM1" s="189"/>
      <c r="FN1" s="189"/>
      <c r="FO1" s="189"/>
      <c r="FP1" s="189"/>
      <c r="FQ1" s="190"/>
      <c r="FR1" s="191"/>
      <c r="FS1" s="192"/>
      <c r="FW1" s="159" t="s">
        <v>309</v>
      </c>
      <c r="FY1" s="194"/>
      <c r="GA1" s="194"/>
      <c r="GC1" s="194"/>
      <c r="GE1" s="194"/>
      <c r="GG1" s="194"/>
      <c r="GI1" s="194"/>
      <c r="GK1" s="194"/>
      <c r="GM1" s="194"/>
      <c r="GO1" s="194"/>
    </row>
    <row r="2" spans="1:197" s="155" customFormat="1" ht="15">
      <c r="A2" s="155">
        <v>20180821</v>
      </c>
      <c r="B2" s="160"/>
      <c r="C2" s="187"/>
      <c r="D2" s="161" t="s">
        <v>326</v>
      </c>
      <c r="E2" s="195"/>
      <c r="F2" s="195"/>
      <c r="G2" s="190"/>
      <c r="H2" s="161" t="s">
        <v>327</v>
      </c>
      <c r="I2" s="192"/>
      <c r="K2" s="155">
        <v>20180823</v>
      </c>
      <c r="L2" s="160"/>
      <c r="M2" s="187"/>
      <c r="N2" s="161" t="s">
        <v>327</v>
      </c>
      <c r="O2" s="195"/>
      <c r="P2" s="195"/>
      <c r="Q2" s="190"/>
      <c r="R2" s="161" t="s">
        <v>327</v>
      </c>
      <c r="S2" s="192"/>
      <c r="V2" s="196" t="s">
        <v>328</v>
      </c>
      <c r="W2" s="187"/>
      <c r="X2" s="161" t="s">
        <v>327</v>
      </c>
      <c r="Y2" s="195"/>
      <c r="Z2" s="195"/>
      <c r="AA2" s="190"/>
      <c r="AB2" s="161" t="s">
        <v>327</v>
      </c>
      <c r="AC2" s="192"/>
      <c r="AE2" s="155">
        <v>20180823</v>
      </c>
      <c r="AF2" s="161" t="s">
        <v>326</v>
      </c>
      <c r="AG2" s="195"/>
      <c r="AH2" s="195"/>
      <c r="AI2" s="190"/>
      <c r="AJ2" s="161" t="s">
        <v>327</v>
      </c>
      <c r="AK2" s="192"/>
      <c r="AM2" s="155">
        <v>20180824</v>
      </c>
      <c r="AN2" s="161" t="s">
        <v>327</v>
      </c>
      <c r="AO2" s="195"/>
      <c r="AP2" s="195"/>
      <c r="AQ2" s="195"/>
      <c r="AR2" s="195"/>
      <c r="AS2" s="155">
        <v>20180824</v>
      </c>
      <c r="AT2" s="161" t="s">
        <v>327</v>
      </c>
      <c r="AU2" s="192"/>
      <c r="AY2" s="155">
        <v>20180826</v>
      </c>
      <c r="AZ2" s="161" t="s">
        <v>327</v>
      </c>
      <c r="BA2" s="195"/>
      <c r="BB2" s="195"/>
      <c r="BC2" s="195"/>
      <c r="BD2" s="195"/>
      <c r="BE2" s="155">
        <v>20180826</v>
      </c>
      <c r="BF2" s="161" t="s">
        <v>327</v>
      </c>
      <c r="BG2" s="192"/>
      <c r="BK2" s="155">
        <v>20180828</v>
      </c>
      <c r="BL2" s="161" t="s">
        <v>327</v>
      </c>
      <c r="BM2" s="195"/>
      <c r="BN2" s="195"/>
      <c r="BO2" s="195"/>
      <c r="BP2" s="195"/>
      <c r="BQ2" s="190"/>
      <c r="BR2" s="161" t="s">
        <v>326</v>
      </c>
      <c r="BS2" s="192"/>
      <c r="BW2" s="155">
        <v>20180830</v>
      </c>
      <c r="BX2" s="161" t="s">
        <v>327</v>
      </c>
      <c r="BY2" s="195"/>
      <c r="BZ2" s="195"/>
      <c r="CA2" s="195"/>
      <c r="CB2" s="195"/>
      <c r="CC2" s="155">
        <v>20180830</v>
      </c>
      <c r="CD2" s="161" t="s">
        <v>327</v>
      </c>
      <c r="CE2" s="192"/>
      <c r="CI2" s="155">
        <v>20180906</v>
      </c>
      <c r="CJ2" s="161" t="s">
        <v>327</v>
      </c>
      <c r="CK2" s="195"/>
      <c r="CL2" s="195"/>
      <c r="CM2" s="195"/>
      <c r="CN2" s="195"/>
      <c r="CO2" s="155">
        <v>20180906</v>
      </c>
      <c r="CP2" s="161" t="s">
        <v>327</v>
      </c>
      <c r="CQ2" s="192"/>
      <c r="CU2" s="155">
        <v>20180913</v>
      </c>
      <c r="CV2" s="161" t="s">
        <v>327</v>
      </c>
      <c r="CW2" s="195"/>
      <c r="CX2" s="195"/>
      <c r="CY2" s="195"/>
      <c r="CZ2" s="195"/>
      <c r="DA2" s="155">
        <v>20180913</v>
      </c>
      <c r="DB2" s="161" t="s">
        <v>327</v>
      </c>
      <c r="DC2" s="192"/>
      <c r="DG2" s="155">
        <v>20180919</v>
      </c>
      <c r="DH2" s="161" t="s">
        <v>327</v>
      </c>
      <c r="DI2" s="195"/>
      <c r="DJ2" s="195"/>
      <c r="DK2" s="195"/>
      <c r="DL2" s="195"/>
      <c r="DM2" s="155">
        <v>20180919</v>
      </c>
      <c r="DN2" s="161" t="s">
        <v>327</v>
      </c>
      <c r="DO2" s="192"/>
      <c r="DS2" s="155">
        <v>20180927</v>
      </c>
      <c r="DT2" s="161" t="s">
        <v>327</v>
      </c>
      <c r="DU2" s="195"/>
      <c r="DV2" s="195"/>
      <c r="DW2" s="195"/>
      <c r="DX2" s="195"/>
      <c r="DY2" s="155">
        <v>20180927</v>
      </c>
      <c r="DZ2" s="161" t="s">
        <v>327</v>
      </c>
      <c r="EA2" s="192"/>
      <c r="EE2" s="155">
        <v>20181004</v>
      </c>
      <c r="EF2" s="161" t="s">
        <v>327</v>
      </c>
      <c r="EG2" s="195"/>
      <c r="EH2" s="195"/>
      <c r="EI2" s="195"/>
      <c r="EJ2" s="195"/>
      <c r="EK2" s="155">
        <v>20181004</v>
      </c>
      <c r="EL2" s="161" t="s">
        <v>327</v>
      </c>
      <c r="EM2" s="192"/>
      <c r="EQ2" s="155">
        <v>20181004</v>
      </c>
      <c r="ER2" s="155" t="s">
        <v>329</v>
      </c>
      <c r="ES2" s="194"/>
      <c r="EU2" s="194"/>
      <c r="EW2" s="194"/>
      <c r="EY2" s="194"/>
      <c r="FA2" s="194"/>
      <c r="FC2" s="194"/>
      <c r="FE2" s="194"/>
      <c r="FG2" s="194"/>
      <c r="FI2" s="194"/>
      <c r="FK2" s="155">
        <v>20181011</v>
      </c>
      <c r="FL2" s="161" t="s">
        <v>327</v>
      </c>
      <c r="FM2" s="195"/>
      <c r="FN2" s="195"/>
      <c r="FO2" s="195"/>
      <c r="FP2" s="195"/>
      <c r="FQ2" s="155">
        <v>20181011</v>
      </c>
      <c r="FR2" s="161" t="s">
        <v>327</v>
      </c>
      <c r="FS2" s="192"/>
      <c r="FW2" s="155">
        <v>20181011</v>
      </c>
      <c r="FX2" s="155" t="s">
        <v>330</v>
      </c>
      <c r="FY2" s="194"/>
      <c r="GA2" s="194"/>
      <c r="GC2" s="194"/>
      <c r="GE2" s="194"/>
      <c r="GG2" s="194"/>
      <c r="GI2" s="194"/>
      <c r="GK2" s="194"/>
      <c r="GM2" s="194"/>
      <c r="GO2" s="194"/>
    </row>
    <row r="3" spans="1:197" s="155" customFormat="1" ht="15.75" thickBot="1">
      <c r="C3" s="197" t="s">
        <v>177</v>
      </c>
      <c r="E3" s="189" t="s">
        <v>286</v>
      </c>
      <c r="F3" s="189"/>
      <c r="G3" s="197" t="s">
        <v>177</v>
      </c>
      <c r="I3" s="192" t="s">
        <v>331</v>
      </c>
      <c r="M3" s="197" t="s">
        <v>177</v>
      </c>
      <c r="O3" s="189" t="s">
        <v>286</v>
      </c>
      <c r="P3" s="189"/>
      <c r="Q3" s="197" t="s">
        <v>177</v>
      </c>
      <c r="S3" s="192" t="s">
        <v>286</v>
      </c>
      <c r="W3" s="197" t="s">
        <v>177</v>
      </c>
      <c r="Y3" s="189" t="s">
        <v>286</v>
      </c>
      <c r="Z3" s="189"/>
      <c r="AA3" s="197" t="s">
        <v>177</v>
      </c>
      <c r="AC3" s="192" t="s">
        <v>286</v>
      </c>
      <c r="AE3" s="198" t="s">
        <v>332</v>
      </c>
      <c r="AG3" s="189" t="s">
        <v>286</v>
      </c>
      <c r="AH3" s="189"/>
      <c r="AI3" s="198" t="s">
        <v>332</v>
      </c>
      <c r="AK3" s="192" t="s">
        <v>286</v>
      </c>
      <c r="AM3" s="198" t="s">
        <v>333</v>
      </c>
      <c r="AO3" s="189" t="s">
        <v>286</v>
      </c>
      <c r="AQ3" s="189" t="s">
        <v>286</v>
      </c>
      <c r="AS3" s="198" t="s">
        <v>333</v>
      </c>
      <c r="AU3" s="192" t="s">
        <v>286</v>
      </c>
      <c r="AW3" s="192" t="s">
        <v>286</v>
      </c>
      <c r="AY3" s="193" t="s">
        <v>334</v>
      </c>
      <c r="BA3" s="189" t="s">
        <v>286</v>
      </c>
      <c r="BC3" s="189" t="s">
        <v>286</v>
      </c>
      <c r="BE3" s="193" t="s">
        <v>334</v>
      </c>
      <c r="BG3" s="192" t="s">
        <v>286</v>
      </c>
      <c r="BI3" s="192" t="s">
        <v>286</v>
      </c>
      <c r="BK3" s="199" t="s">
        <v>335</v>
      </c>
      <c r="BM3" s="189" t="s">
        <v>286</v>
      </c>
      <c r="BO3" s="189" t="s">
        <v>286</v>
      </c>
      <c r="BQ3" s="199" t="s">
        <v>335</v>
      </c>
      <c r="BS3" s="192" t="s">
        <v>286</v>
      </c>
      <c r="BU3" s="192" t="s">
        <v>286</v>
      </c>
      <c r="BW3" s="200" t="s">
        <v>336</v>
      </c>
      <c r="BY3" s="189" t="s">
        <v>286</v>
      </c>
      <c r="CA3" s="189" t="s">
        <v>286</v>
      </c>
      <c r="CC3" s="200" t="s">
        <v>336</v>
      </c>
      <c r="CE3" s="192" t="s">
        <v>286</v>
      </c>
      <c r="CG3" s="192" t="s">
        <v>286</v>
      </c>
      <c r="CI3" s="201" t="s">
        <v>337</v>
      </c>
      <c r="CK3" s="189" t="s">
        <v>331</v>
      </c>
      <c r="CM3" s="189" t="s">
        <v>286</v>
      </c>
      <c r="CO3" s="201" t="s">
        <v>337</v>
      </c>
      <c r="CQ3" s="192" t="s">
        <v>286</v>
      </c>
      <c r="CS3" s="192" t="s">
        <v>286</v>
      </c>
      <c r="CU3" s="202" t="s">
        <v>338</v>
      </c>
      <c r="CW3" s="189" t="s">
        <v>286</v>
      </c>
      <c r="CY3" s="189" t="s">
        <v>331</v>
      </c>
      <c r="DA3" s="202" t="s">
        <v>339</v>
      </c>
      <c r="DC3" s="192" t="s">
        <v>286</v>
      </c>
      <c r="DE3" s="192" t="s">
        <v>286</v>
      </c>
      <c r="DG3" s="158" t="s">
        <v>340</v>
      </c>
      <c r="DI3" s="189" t="s">
        <v>286</v>
      </c>
      <c r="DK3" s="189" t="s">
        <v>286</v>
      </c>
      <c r="DM3" s="158" t="s">
        <v>341</v>
      </c>
      <c r="DO3" s="192" t="s">
        <v>286</v>
      </c>
      <c r="DQ3" s="192" t="s">
        <v>286</v>
      </c>
      <c r="DS3" s="203" t="s">
        <v>342</v>
      </c>
      <c r="DU3" s="189" t="s">
        <v>286</v>
      </c>
      <c r="DW3" s="189" t="s">
        <v>286</v>
      </c>
      <c r="DY3" s="203" t="s">
        <v>342</v>
      </c>
      <c r="EA3" s="192" t="s">
        <v>331</v>
      </c>
      <c r="EC3" s="192" t="s">
        <v>286</v>
      </c>
      <c r="EE3" s="158" t="s">
        <v>308</v>
      </c>
      <c r="EG3" s="189" t="s">
        <v>286</v>
      </c>
      <c r="EI3" s="189" t="s">
        <v>286</v>
      </c>
      <c r="EK3" s="158" t="s">
        <v>308</v>
      </c>
      <c r="EM3" s="192" t="s">
        <v>286</v>
      </c>
      <c r="EO3" s="192" t="s">
        <v>286</v>
      </c>
      <c r="EQ3" s="158" t="s">
        <v>308</v>
      </c>
      <c r="ES3" s="157" t="s">
        <v>343</v>
      </c>
      <c r="EU3" s="157" t="s">
        <v>219</v>
      </c>
      <c r="EW3" s="157" t="s">
        <v>344</v>
      </c>
      <c r="EY3" s="157" t="s">
        <v>220</v>
      </c>
      <c r="FA3" s="157" t="s">
        <v>188</v>
      </c>
      <c r="FC3" s="157" t="s">
        <v>189</v>
      </c>
      <c r="FE3" s="157" t="s">
        <v>345</v>
      </c>
      <c r="FG3" s="157" t="s">
        <v>221</v>
      </c>
      <c r="FI3" s="157" t="s">
        <v>346</v>
      </c>
      <c r="FK3" s="159" t="s">
        <v>309</v>
      </c>
      <c r="FM3" s="189" t="s">
        <v>286</v>
      </c>
      <c r="FO3" s="189" t="s">
        <v>286</v>
      </c>
      <c r="FQ3" s="159" t="s">
        <v>309</v>
      </c>
      <c r="FS3" s="192" t="s">
        <v>286</v>
      </c>
      <c r="FU3" s="192" t="s">
        <v>286</v>
      </c>
      <c r="FW3" s="159" t="s">
        <v>309</v>
      </c>
      <c r="FY3" s="157" t="s">
        <v>343</v>
      </c>
      <c r="GA3" s="157" t="s">
        <v>219</v>
      </c>
      <c r="GC3" s="157" t="s">
        <v>344</v>
      </c>
      <c r="GE3" s="157" t="s">
        <v>220</v>
      </c>
      <c r="GG3" s="157" t="s">
        <v>188</v>
      </c>
      <c r="GI3" s="157" t="s">
        <v>189</v>
      </c>
      <c r="GK3" s="157" t="s">
        <v>345</v>
      </c>
      <c r="GM3" s="157" t="s">
        <v>221</v>
      </c>
      <c r="GO3" s="157" t="s">
        <v>346</v>
      </c>
    </row>
    <row r="4" spans="1:197" s="155" customFormat="1" ht="15.75" thickBot="1">
      <c r="B4" s="162" t="s">
        <v>287</v>
      </c>
      <c r="C4" s="204" t="s">
        <v>180</v>
      </c>
      <c r="D4" s="205" t="s">
        <v>288</v>
      </c>
      <c r="E4" s="206" t="s">
        <v>347</v>
      </c>
      <c r="F4" s="195"/>
      <c r="G4" s="207" t="s">
        <v>181</v>
      </c>
      <c r="H4" s="205" t="s">
        <v>288</v>
      </c>
      <c r="I4" s="208" t="s">
        <v>226</v>
      </c>
      <c r="L4" s="162" t="s">
        <v>287</v>
      </c>
      <c r="M4" s="204" t="s">
        <v>180</v>
      </c>
      <c r="N4" s="205" t="s">
        <v>288</v>
      </c>
      <c r="O4" s="206" t="s">
        <v>289</v>
      </c>
      <c r="P4" s="195"/>
      <c r="Q4" s="207" t="s">
        <v>181</v>
      </c>
      <c r="R4" s="205" t="s">
        <v>288</v>
      </c>
      <c r="S4" s="208" t="s">
        <v>226</v>
      </c>
      <c r="V4" s="162" t="s">
        <v>287</v>
      </c>
      <c r="W4" s="204" t="s">
        <v>180</v>
      </c>
      <c r="X4" s="205" t="s">
        <v>288</v>
      </c>
      <c r="Y4" s="206" t="s">
        <v>289</v>
      </c>
      <c r="Z4" s="195"/>
      <c r="AA4" s="207" t="s">
        <v>348</v>
      </c>
      <c r="AB4" s="205" t="s">
        <v>288</v>
      </c>
      <c r="AC4" s="208" t="s">
        <v>226</v>
      </c>
      <c r="AE4" s="204" t="s">
        <v>180</v>
      </c>
      <c r="AF4" s="205" t="s">
        <v>288</v>
      </c>
      <c r="AG4" s="206" t="s">
        <v>289</v>
      </c>
      <c r="AH4" s="195"/>
      <c r="AI4" s="207" t="s">
        <v>181</v>
      </c>
      <c r="AJ4" s="205" t="s">
        <v>288</v>
      </c>
      <c r="AK4" s="208" t="s">
        <v>226</v>
      </c>
      <c r="AM4" s="209" t="s">
        <v>180</v>
      </c>
      <c r="AN4" s="205" t="s">
        <v>288</v>
      </c>
      <c r="AO4" s="206" t="s">
        <v>289</v>
      </c>
      <c r="AP4" s="205" t="s">
        <v>288</v>
      </c>
      <c r="AQ4" s="206" t="s">
        <v>289</v>
      </c>
      <c r="AR4" s="189"/>
      <c r="AS4" s="207" t="s">
        <v>181</v>
      </c>
      <c r="AT4" s="205" t="s">
        <v>288</v>
      </c>
      <c r="AU4" s="208" t="s">
        <v>226</v>
      </c>
      <c r="AV4" s="205" t="s">
        <v>288</v>
      </c>
      <c r="AW4" s="208" t="s">
        <v>226</v>
      </c>
      <c r="AY4" s="209" t="s">
        <v>180</v>
      </c>
      <c r="AZ4" s="205" t="s">
        <v>288</v>
      </c>
      <c r="BA4" s="206" t="s">
        <v>289</v>
      </c>
      <c r="BB4" s="205" t="s">
        <v>288</v>
      </c>
      <c r="BC4" s="206" t="s">
        <v>289</v>
      </c>
      <c r="BD4" s="189"/>
      <c r="BE4" s="207" t="s">
        <v>181</v>
      </c>
      <c r="BF4" s="205" t="s">
        <v>288</v>
      </c>
      <c r="BG4" s="208" t="s">
        <v>226</v>
      </c>
      <c r="BH4" s="205" t="s">
        <v>288</v>
      </c>
      <c r="BI4" s="208" t="s">
        <v>226</v>
      </c>
      <c r="BK4" s="209" t="s">
        <v>180</v>
      </c>
      <c r="BL4" s="205" t="s">
        <v>288</v>
      </c>
      <c r="BM4" s="206" t="s">
        <v>289</v>
      </c>
      <c r="BN4" s="205" t="s">
        <v>288</v>
      </c>
      <c r="BO4" s="206" t="s">
        <v>289</v>
      </c>
      <c r="BP4" s="189"/>
      <c r="BQ4" s="207" t="s">
        <v>181</v>
      </c>
      <c r="BR4" s="205" t="s">
        <v>288</v>
      </c>
      <c r="BS4" s="208" t="s">
        <v>226</v>
      </c>
      <c r="BT4" s="205" t="s">
        <v>288</v>
      </c>
      <c r="BU4" s="208" t="s">
        <v>226</v>
      </c>
      <c r="BW4" s="209" t="s">
        <v>180</v>
      </c>
      <c r="BX4" s="205" t="s">
        <v>288</v>
      </c>
      <c r="BY4" s="206" t="s">
        <v>289</v>
      </c>
      <c r="BZ4" s="205" t="s">
        <v>349</v>
      </c>
      <c r="CA4" s="206" t="s">
        <v>289</v>
      </c>
      <c r="CB4" s="189"/>
      <c r="CC4" s="207" t="s">
        <v>348</v>
      </c>
      <c r="CD4" s="205" t="s">
        <v>288</v>
      </c>
      <c r="CE4" s="208" t="s">
        <v>226</v>
      </c>
      <c r="CF4" s="205" t="s">
        <v>288</v>
      </c>
      <c r="CG4" s="208" t="s">
        <v>226</v>
      </c>
      <c r="CI4" s="209" t="s">
        <v>180</v>
      </c>
      <c r="CJ4" s="205" t="s">
        <v>349</v>
      </c>
      <c r="CK4" s="206" t="s">
        <v>289</v>
      </c>
      <c r="CL4" s="205" t="s">
        <v>288</v>
      </c>
      <c r="CM4" s="206" t="s">
        <v>289</v>
      </c>
      <c r="CN4" s="189"/>
      <c r="CO4" s="207" t="s">
        <v>348</v>
      </c>
      <c r="CP4" s="205" t="s">
        <v>288</v>
      </c>
      <c r="CQ4" s="208" t="s">
        <v>226</v>
      </c>
      <c r="CR4" s="205" t="s">
        <v>288</v>
      </c>
      <c r="CS4" s="208" t="s">
        <v>226</v>
      </c>
      <c r="CU4" s="209" t="s">
        <v>180</v>
      </c>
      <c r="CV4" s="205" t="s">
        <v>288</v>
      </c>
      <c r="CW4" s="206" t="s">
        <v>289</v>
      </c>
      <c r="CX4" s="205" t="s">
        <v>288</v>
      </c>
      <c r="CY4" s="206" t="s">
        <v>347</v>
      </c>
      <c r="CZ4" s="189"/>
      <c r="DA4" s="207" t="s">
        <v>181</v>
      </c>
      <c r="DB4" s="205" t="s">
        <v>288</v>
      </c>
      <c r="DC4" s="208" t="s">
        <v>226</v>
      </c>
      <c r="DD4" s="205" t="s">
        <v>288</v>
      </c>
      <c r="DE4" s="208" t="s">
        <v>226</v>
      </c>
      <c r="DG4" s="209" t="s">
        <v>180</v>
      </c>
      <c r="DH4" s="205" t="s">
        <v>288</v>
      </c>
      <c r="DI4" s="206" t="s">
        <v>289</v>
      </c>
      <c r="DJ4" s="205" t="s">
        <v>288</v>
      </c>
      <c r="DK4" s="206" t="s">
        <v>289</v>
      </c>
      <c r="DL4" s="189"/>
      <c r="DM4" s="207" t="s">
        <v>181</v>
      </c>
      <c r="DN4" s="205" t="s">
        <v>288</v>
      </c>
      <c r="DO4" s="208" t="s">
        <v>226</v>
      </c>
      <c r="DP4" s="205" t="s">
        <v>288</v>
      </c>
      <c r="DQ4" s="208" t="s">
        <v>226</v>
      </c>
      <c r="DS4" s="209" t="s">
        <v>180</v>
      </c>
      <c r="DT4" s="205" t="s">
        <v>288</v>
      </c>
      <c r="DU4" s="210" t="s">
        <v>289</v>
      </c>
      <c r="DV4" s="211" t="s">
        <v>288</v>
      </c>
      <c r="DW4" s="206" t="s">
        <v>289</v>
      </c>
      <c r="DX4" s="189"/>
      <c r="DY4" s="207" t="s">
        <v>181</v>
      </c>
      <c r="DZ4" s="205" t="s">
        <v>288</v>
      </c>
      <c r="EA4" s="208" t="s">
        <v>226</v>
      </c>
      <c r="EB4" s="205" t="s">
        <v>288</v>
      </c>
      <c r="EC4" s="208" t="s">
        <v>226</v>
      </c>
      <c r="EE4" s="209" t="s">
        <v>180</v>
      </c>
      <c r="EF4" s="205" t="s">
        <v>349</v>
      </c>
      <c r="EG4" s="210" t="s">
        <v>289</v>
      </c>
      <c r="EH4" s="211" t="s">
        <v>288</v>
      </c>
      <c r="EI4" s="206" t="s">
        <v>289</v>
      </c>
      <c r="EJ4" s="189"/>
      <c r="EK4" s="207" t="s">
        <v>181</v>
      </c>
      <c r="EL4" s="205" t="s">
        <v>288</v>
      </c>
      <c r="EM4" s="208" t="s">
        <v>226</v>
      </c>
      <c r="EN4" s="205" t="s">
        <v>288</v>
      </c>
      <c r="EO4" s="208" t="s">
        <v>226</v>
      </c>
      <c r="EQ4" s="207" t="s">
        <v>181</v>
      </c>
      <c r="ER4" s="172" t="s">
        <v>228</v>
      </c>
      <c r="ES4" s="212" t="s">
        <v>226</v>
      </c>
      <c r="ET4" s="172" t="s">
        <v>228</v>
      </c>
      <c r="EU4" s="212" t="s">
        <v>226</v>
      </c>
      <c r="EV4" s="172" t="s">
        <v>228</v>
      </c>
      <c r="EW4" s="212" t="s">
        <v>226</v>
      </c>
      <c r="EX4" s="172" t="s">
        <v>228</v>
      </c>
      <c r="EY4" s="212" t="s">
        <v>226</v>
      </c>
      <c r="EZ4" s="172" t="s">
        <v>228</v>
      </c>
      <c r="FA4" s="212" t="s">
        <v>226</v>
      </c>
      <c r="FB4" s="172" t="s">
        <v>228</v>
      </c>
      <c r="FC4" s="212" t="s">
        <v>226</v>
      </c>
      <c r="FD4" s="172" t="s">
        <v>228</v>
      </c>
      <c r="FE4" s="212" t="s">
        <v>226</v>
      </c>
      <c r="FF4" s="172" t="s">
        <v>228</v>
      </c>
      <c r="FG4" s="212" t="s">
        <v>226</v>
      </c>
      <c r="FH4" s="172" t="s">
        <v>228</v>
      </c>
      <c r="FI4" s="212" t="s">
        <v>226</v>
      </c>
      <c r="FK4" s="209" t="s">
        <v>180</v>
      </c>
      <c r="FL4" s="205" t="s">
        <v>288</v>
      </c>
      <c r="FM4" s="210" t="s">
        <v>289</v>
      </c>
      <c r="FN4" s="211" t="s">
        <v>288</v>
      </c>
      <c r="FO4" s="206" t="s">
        <v>289</v>
      </c>
      <c r="FP4" s="189"/>
      <c r="FQ4" s="207" t="s">
        <v>348</v>
      </c>
      <c r="FR4" s="205" t="s">
        <v>288</v>
      </c>
      <c r="FS4" s="208" t="s">
        <v>226</v>
      </c>
      <c r="FT4" s="205" t="s">
        <v>288</v>
      </c>
      <c r="FU4" s="208" t="s">
        <v>226</v>
      </c>
      <c r="FW4" s="207" t="s">
        <v>181</v>
      </c>
      <c r="FX4" s="172" t="s">
        <v>228</v>
      </c>
      <c r="FY4" s="212" t="s">
        <v>226</v>
      </c>
      <c r="FZ4" s="172" t="s">
        <v>228</v>
      </c>
      <c r="GA4" s="212" t="s">
        <v>226</v>
      </c>
      <c r="GB4" s="172" t="s">
        <v>228</v>
      </c>
      <c r="GC4" s="212" t="s">
        <v>226</v>
      </c>
      <c r="GD4" s="172" t="s">
        <v>228</v>
      </c>
      <c r="GE4" s="212" t="s">
        <v>226</v>
      </c>
      <c r="GF4" s="172" t="s">
        <v>228</v>
      </c>
      <c r="GG4" s="212" t="s">
        <v>226</v>
      </c>
      <c r="GH4" s="172" t="s">
        <v>228</v>
      </c>
      <c r="GI4" s="212" t="s">
        <v>226</v>
      </c>
      <c r="GJ4" s="172" t="s">
        <v>228</v>
      </c>
      <c r="GK4" s="212" t="s">
        <v>226</v>
      </c>
      <c r="GL4" s="172" t="s">
        <v>228</v>
      </c>
      <c r="GM4" s="212" t="s">
        <v>226</v>
      </c>
      <c r="GN4" s="172" t="s">
        <v>228</v>
      </c>
      <c r="GO4" s="212" t="s">
        <v>226</v>
      </c>
    </row>
    <row r="5" spans="1:197" s="155" customFormat="1" ht="14.25">
      <c r="A5" s="26" t="s">
        <v>258</v>
      </c>
      <c r="B5" s="171">
        <v>83</v>
      </c>
      <c r="C5" s="213">
        <v>1</v>
      </c>
      <c r="D5" s="113" t="s">
        <v>264</v>
      </c>
      <c r="E5" s="214">
        <v>1.0229999999999999</v>
      </c>
      <c r="F5" s="195"/>
      <c r="G5" s="215">
        <v>1</v>
      </c>
      <c r="H5" s="113" t="s">
        <v>268</v>
      </c>
      <c r="I5" s="216">
        <v>1.103</v>
      </c>
      <c r="K5" s="26" t="s">
        <v>258</v>
      </c>
      <c r="L5" s="171">
        <v>83</v>
      </c>
      <c r="M5" s="213">
        <v>1</v>
      </c>
      <c r="N5" s="113" t="s">
        <v>268</v>
      </c>
      <c r="O5" s="214">
        <v>1.103</v>
      </c>
      <c r="P5" s="195"/>
      <c r="Q5" s="215">
        <v>1</v>
      </c>
      <c r="R5" s="113" t="s">
        <v>233</v>
      </c>
      <c r="S5" s="216">
        <v>0.94899999999999995</v>
      </c>
      <c r="U5" s="26" t="s">
        <v>258</v>
      </c>
      <c r="V5" s="171">
        <v>83</v>
      </c>
      <c r="W5" s="213">
        <v>1</v>
      </c>
      <c r="X5" s="113"/>
      <c r="Y5" s="214"/>
      <c r="Z5" s="195"/>
      <c r="AA5" s="215">
        <v>1</v>
      </c>
      <c r="AB5" s="113"/>
      <c r="AC5" s="216"/>
      <c r="AE5" s="213">
        <v>1</v>
      </c>
      <c r="AF5" s="113" t="s">
        <v>263</v>
      </c>
      <c r="AG5" s="214">
        <v>1.1619999999999999</v>
      </c>
      <c r="AH5" s="195"/>
      <c r="AI5" s="215">
        <v>1</v>
      </c>
      <c r="AJ5" s="113" t="s">
        <v>237</v>
      </c>
      <c r="AK5" s="216">
        <v>0.17799999999999999</v>
      </c>
      <c r="AM5" s="217">
        <v>1</v>
      </c>
      <c r="AN5" s="113" t="s">
        <v>233</v>
      </c>
      <c r="AO5" s="214">
        <v>0.94899999999999995</v>
      </c>
      <c r="AP5" s="113" t="s">
        <v>268</v>
      </c>
      <c r="AQ5" s="214">
        <v>1.103</v>
      </c>
      <c r="AR5" s="195"/>
      <c r="AS5" s="215">
        <v>1</v>
      </c>
      <c r="AT5" s="113" t="s">
        <v>281</v>
      </c>
      <c r="AU5" s="216">
        <v>9.9000000000000005E-2</v>
      </c>
      <c r="AV5" s="113" t="s">
        <v>240</v>
      </c>
      <c r="AW5" s="216">
        <v>0.28299999999999997</v>
      </c>
      <c r="AY5" s="217">
        <v>1</v>
      </c>
      <c r="AZ5" s="113" t="s">
        <v>264</v>
      </c>
      <c r="BA5" s="214">
        <v>1.0229999999999999</v>
      </c>
      <c r="BB5" s="113" t="s">
        <v>268</v>
      </c>
      <c r="BC5" s="214">
        <v>1.103</v>
      </c>
      <c r="BD5" s="195"/>
      <c r="BE5" s="215">
        <v>1</v>
      </c>
      <c r="BF5" s="113" t="s">
        <v>245</v>
      </c>
      <c r="BG5" s="216">
        <v>0.22500000000000001</v>
      </c>
      <c r="BH5" s="113" t="s">
        <v>350</v>
      </c>
      <c r="BI5" s="216">
        <v>0.157</v>
      </c>
      <c r="BK5" s="217">
        <v>1</v>
      </c>
      <c r="BL5" s="113" t="s">
        <v>233</v>
      </c>
      <c r="BM5" s="206">
        <v>0.94899999999999995</v>
      </c>
      <c r="BN5" s="113" t="s">
        <v>242</v>
      </c>
      <c r="BO5" s="214">
        <v>0.73099999999999998</v>
      </c>
      <c r="BP5" s="195"/>
      <c r="BQ5" s="215">
        <v>1</v>
      </c>
      <c r="BR5" s="113" t="s">
        <v>238</v>
      </c>
      <c r="BS5" s="216">
        <v>0.157</v>
      </c>
      <c r="BT5" s="113" t="s">
        <v>267</v>
      </c>
      <c r="BU5" s="216">
        <v>0.35399999999999998</v>
      </c>
      <c r="BW5" s="217">
        <v>1</v>
      </c>
      <c r="BX5" s="113" t="s">
        <v>242</v>
      </c>
      <c r="BY5" s="206">
        <v>0.73099999999999998</v>
      </c>
      <c r="BZ5" s="113" t="s">
        <v>260</v>
      </c>
      <c r="CA5" s="214">
        <v>0.84299999999999997</v>
      </c>
      <c r="CB5" s="195"/>
      <c r="CC5" s="215">
        <v>1</v>
      </c>
      <c r="CD5" s="113" t="s">
        <v>256</v>
      </c>
      <c r="CE5" s="216">
        <v>0.40600000000000003</v>
      </c>
      <c r="CF5" s="113" t="s">
        <v>243</v>
      </c>
      <c r="CG5" s="216">
        <v>0.30599999999999999</v>
      </c>
      <c r="CI5" s="217">
        <v>1</v>
      </c>
      <c r="CJ5" s="113" t="s">
        <v>261</v>
      </c>
      <c r="CK5" s="206">
        <v>1.028</v>
      </c>
      <c r="CL5" s="113" t="s">
        <v>264</v>
      </c>
      <c r="CM5" s="214">
        <v>1.0229999999999999</v>
      </c>
      <c r="CN5" s="195"/>
      <c r="CO5" s="215">
        <v>1</v>
      </c>
      <c r="CP5" s="113" t="s">
        <v>240</v>
      </c>
      <c r="CQ5" s="216">
        <v>0.28299999999999997</v>
      </c>
      <c r="CR5" s="113" t="s">
        <v>240</v>
      </c>
      <c r="CS5" s="216">
        <v>0.28299999999999997</v>
      </c>
      <c r="CU5" s="217">
        <v>1</v>
      </c>
      <c r="CV5" s="113" t="s">
        <v>351</v>
      </c>
      <c r="CW5" s="206">
        <v>1.103</v>
      </c>
      <c r="CX5" s="113" t="s">
        <v>229</v>
      </c>
      <c r="CY5" s="214">
        <v>0.83099999999999996</v>
      </c>
      <c r="CZ5" s="195"/>
      <c r="DA5" s="215">
        <v>1</v>
      </c>
      <c r="DB5" s="113" t="s">
        <v>352</v>
      </c>
      <c r="DC5" s="216">
        <v>0.30599999999999999</v>
      </c>
      <c r="DD5" s="113" t="s">
        <v>239</v>
      </c>
      <c r="DE5" s="216">
        <v>0.56599999999999995</v>
      </c>
      <c r="DG5" s="217">
        <v>1</v>
      </c>
      <c r="DH5" s="113" t="s">
        <v>353</v>
      </c>
      <c r="DI5" s="206">
        <v>0.94899999999999995</v>
      </c>
      <c r="DJ5" s="113" t="s">
        <v>233</v>
      </c>
      <c r="DK5" s="214">
        <v>0.94899999999999995</v>
      </c>
      <c r="DL5" s="195"/>
      <c r="DM5" s="215">
        <v>1</v>
      </c>
      <c r="DN5" s="113" t="s">
        <v>243</v>
      </c>
      <c r="DO5" s="216">
        <v>0.30599999999999999</v>
      </c>
      <c r="DP5" s="113" t="s">
        <v>266</v>
      </c>
      <c r="DQ5" s="216">
        <v>0.221</v>
      </c>
      <c r="DS5" s="217">
        <v>1</v>
      </c>
      <c r="DT5" s="113" t="s">
        <v>268</v>
      </c>
      <c r="DU5" s="218">
        <v>1.103</v>
      </c>
      <c r="DV5" s="108" t="s">
        <v>248</v>
      </c>
      <c r="DW5" s="214">
        <v>0.59</v>
      </c>
      <c r="DX5" s="195"/>
      <c r="DY5" s="215">
        <v>1</v>
      </c>
      <c r="DZ5" s="113" t="s">
        <v>267</v>
      </c>
      <c r="EA5" s="216">
        <v>0.35399999999999998</v>
      </c>
      <c r="EB5" s="113" t="s">
        <v>257</v>
      </c>
      <c r="EC5" s="216">
        <v>0.377</v>
      </c>
      <c r="EE5" s="217">
        <v>1</v>
      </c>
      <c r="EF5" s="113"/>
      <c r="EG5" s="218"/>
      <c r="EH5" s="108" t="s">
        <v>233</v>
      </c>
      <c r="EI5" s="214">
        <v>0.94899999999999995</v>
      </c>
      <c r="EJ5" s="195"/>
      <c r="EK5" s="215">
        <v>1</v>
      </c>
      <c r="EL5" s="113"/>
      <c r="EM5" s="216"/>
      <c r="EN5" s="113" t="s">
        <v>246</v>
      </c>
      <c r="EO5" s="214">
        <v>0.35599999999999998</v>
      </c>
      <c r="EQ5" s="112">
        <v>1</v>
      </c>
      <c r="ER5" s="45" t="s">
        <v>259</v>
      </c>
      <c r="ES5" s="104">
        <v>8.5999999999999993E-2</v>
      </c>
      <c r="ET5" s="45" t="s">
        <v>354</v>
      </c>
      <c r="EU5" s="104">
        <v>9.6000000000000002E-2</v>
      </c>
      <c r="EV5" s="45" t="s">
        <v>285</v>
      </c>
      <c r="EW5" s="104">
        <v>6.8000000000000005E-2</v>
      </c>
      <c r="EX5" s="45" t="s">
        <v>246</v>
      </c>
      <c r="EY5" s="104">
        <v>0.35599999999999998</v>
      </c>
      <c r="EZ5" s="45" t="s">
        <v>238</v>
      </c>
      <c r="FA5" s="104">
        <v>0.157</v>
      </c>
      <c r="FB5" s="45" t="s">
        <v>247</v>
      </c>
      <c r="FC5" s="104">
        <v>0.125</v>
      </c>
      <c r="FD5" s="45" t="s">
        <v>256</v>
      </c>
      <c r="FE5" s="104">
        <v>0.40600000000000003</v>
      </c>
      <c r="FF5" s="45" t="s">
        <v>240</v>
      </c>
      <c r="FG5" s="104">
        <v>0.28299999999999997</v>
      </c>
      <c r="FH5" s="45" t="s">
        <v>240</v>
      </c>
      <c r="FI5" s="104">
        <v>0.28299999999999997</v>
      </c>
      <c r="FK5" s="217">
        <v>1</v>
      </c>
      <c r="FL5" s="113"/>
      <c r="FM5" s="218"/>
      <c r="FN5" s="108" t="s">
        <v>230</v>
      </c>
      <c r="FO5" s="214">
        <v>0.85099999999999998</v>
      </c>
      <c r="FP5" s="195"/>
      <c r="FQ5" s="215">
        <v>1</v>
      </c>
      <c r="FR5" s="113"/>
      <c r="FS5" s="216"/>
      <c r="FT5" s="113" t="s">
        <v>267</v>
      </c>
      <c r="FU5" s="219">
        <v>0.35399999999999998</v>
      </c>
      <c r="FW5" s="112">
        <v>1</v>
      </c>
      <c r="FX5" s="45" t="s">
        <v>254</v>
      </c>
      <c r="FY5" s="104">
        <v>5.3999999999999999E-2</v>
      </c>
      <c r="FZ5" s="45" t="s">
        <v>285</v>
      </c>
      <c r="GA5" s="104">
        <v>6.8000000000000005E-2</v>
      </c>
      <c r="GB5" s="45" t="s">
        <v>254</v>
      </c>
      <c r="GC5" s="104">
        <v>5.3999999999999999E-2</v>
      </c>
      <c r="GD5" s="45" t="s">
        <v>285</v>
      </c>
      <c r="GE5" s="104">
        <v>6.8000000000000005E-2</v>
      </c>
      <c r="GF5" s="45" t="s">
        <v>243</v>
      </c>
      <c r="GG5" s="104">
        <v>0.30599999999999999</v>
      </c>
      <c r="GH5" s="45" t="s">
        <v>250</v>
      </c>
      <c r="GI5" s="104">
        <v>0.125</v>
      </c>
      <c r="GJ5" s="45" t="s">
        <v>257</v>
      </c>
      <c r="GK5" s="104">
        <v>0.377</v>
      </c>
      <c r="GL5" s="45" t="s">
        <v>256</v>
      </c>
      <c r="GM5" s="104">
        <v>0.40600000000000003</v>
      </c>
      <c r="GN5" s="45" t="s">
        <v>267</v>
      </c>
      <c r="GO5" s="104">
        <v>0.35399999999999998</v>
      </c>
    </row>
    <row r="6" spans="1:197" s="155" customFormat="1" ht="14.25">
      <c r="B6" s="180">
        <v>84</v>
      </c>
      <c r="C6" s="213">
        <v>2</v>
      </c>
      <c r="D6" s="113" t="s">
        <v>264</v>
      </c>
      <c r="E6" s="214">
        <v>1.0229999999999999</v>
      </c>
      <c r="F6" s="195"/>
      <c r="G6" s="215">
        <v>2</v>
      </c>
      <c r="H6" s="113" t="s">
        <v>264</v>
      </c>
      <c r="I6" s="216">
        <v>1.0229999999999999</v>
      </c>
      <c r="L6" s="180">
        <v>84</v>
      </c>
      <c r="M6" s="213">
        <v>2</v>
      </c>
      <c r="N6" s="113" t="s">
        <v>231</v>
      </c>
      <c r="O6" s="214">
        <v>0.77400000000000002</v>
      </c>
      <c r="P6" s="195"/>
      <c r="Q6" s="215">
        <v>2</v>
      </c>
      <c r="R6" s="113" t="s">
        <v>268</v>
      </c>
      <c r="S6" s="216">
        <v>1.103</v>
      </c>
      <c r="V6" s="180">
        <v>84</v>
      </c>
      <c r="W6" s="213">
        <v>2</v>
      </c>
      <c r="X6" s="113"/>
      <c r="Y6" s="214"/>
      <c r="Z6" s="195"/>
      <c r="AA6" s="215">
        <v>2</v>
      </c>
      <c r="AB6" s="113"/>
      <c r="AC6" s="216"/>
      <c r="AE6" s="213">
        <v>2</v>
      </c>
      <c r="AF6" s="113" t="s">
        <v>263</v>
      </c>
      <c r="AG6" s="214">
        <v>1.1619999999999999</v>
      </c>
      <c r="AH6" s="195"/>
      <c r="AI6" s="215">
        <v>2</v>
      </c>
      <c r="AJ6" s="113" t="s">
        <v>245</v>
      </c>
      <c r="AK6" s="216">
        <v>0.22500000000000001</v>
      </c>
      <c r="AM6" s="217">
        <v>2</v>
      </c>
      <c r="AN6" s="113" t="s">
        <v>229</v>
      </c>
      <c r="AO6" s="214">
        <v>0.83099999999999996</v>
      </c>
      <c r="AP6" s="113" t="s">
        <v>264</v>
      </c>
      <c r="AQ6" s="214">
        <v>1.0229999999999999</v>
      </c>
      <c r="AR6" s="195"/>
      <c r="AS6" s="215">
        <v>2</v>
      </c>
      <c r="AT6" s="113" t="s">
        <v>257</v>
      </c>
      <c r="AU6" s="216">
        <v>0.377</v>
      </c>
      <c r="AV6" s="113" t="s">
        <v>256</v>
      </c>
      <c r="AW6" s="216">
        <v>0.40600000000000003</v>
      </c>
      <c r="AY6" s="217">
        <v>2</v>
      </c>
      <c r="AZ6" s="113" t="s">
        <v>269</v>
      </c>
      <c r="BA6" s="214">
        <v>1.425</v>
      </c>
      <c r="BB6" s="113" t="s">
        <v>229</v>
      </c>
      <c r="BC6" s="214">
        <v>0.83099999999999996</v>
      </c>
      <c r="BD6" s="195"/>
      <c r="BE6" s="215">
        <v>2</v>
      </c>
      <c r="BF6" s="113" t="s">
        <v>247</v>
      </c>
      <c r="BG6" s="216">
        <v>0.125</v>
      </c>
      <c r="BH6" s="113" t="s">
        <v>246</v>
      </c>
      <c r="BI6" s="216">
        <v>0.35599999999999998</v>
      </c>
      <c r="BK6" s="217">
        <v>2</v>
      </c>
      <c r="BL6" s="113" t="s">
        <v>351</v>
      </c>
      <c r="BM6" s="214">
        <v>1.103</v>
      </c>
      <c r="BN6" s="113" t="s">
        <v>260</v>
      </c>
      <c r="BO6" s="214">
        <v>0.84299999999999997</v>
      </c>
      <c r="BP6" s="195"/>
      <c r="BQ6" s="215">
        <v>2</v>
      </c>
      <c r="BR6" s="113" t="s">
        <v>246</v>
      </c>
      <c r="BS6" s="216">
        <v>0.35599999999999998</v>
      </c>
      <c r="BT6" s="113" t="s">
        <v>355</v>
      </c>
      <c r="BU6" s="216">
        <v>0.26200000000000001</v>
      </c>
      <c r="BW6" s="217">
        <v>2</v>
      </c>
      <c r="BX6" s="113" t="s">
        <v>356</v>
      </c>
      <c r="BY6" s="214">
        <v>0.83099999999999996</v>
      </c>
      <c r="BZ6" s="113" t="s">
        <v>235</v>
      </c>
      <c r="CA6" s="214">
        <v>0.78100000000000003</v>
      </c>
      <c r="CB6" s="195"/>
      <c r="CC6" s="215">
        <v>2</v>
      </c>
      <c r="CD6" s="113" t="s">
        <v>237</v>
      </c>
      <c r="CE6" s="216">
        <v>0.17799999999999999</v>
      </c>
      <c r="CF6" s="113" t="s">
        <v>256</v>
      </c>
      <c r="CG6" s="216">
        <v>0.40600000000000003</v>
      </c>
      <c r="CI6" s="217">
        <v>2</v>
      </c>
      <c r="CJ6" s="113" t="s">
        <v>264</v>
      </c>
      <c r="CK6" s="214">
        <v>1.0229999999999999</v>
      </c>
      <c r="CL6" s="113" t="s">
        <v>233</v>
      </c>
      <c r="CM6" s="214">
        <v>0.94899999999999995</v>
      </c>
      <c r="CN6" s="195"/>
      <c r="CO6" s="215">
        <v>2</v>
      </c>
      <c r="CP6" s="113" t="s">
        <v>246</v>
      </c>
      <c r="CQ6" s="216">
        <v>0.35599999999999998</v>
      </c>
      <c r="CR6" s="113" t="s">
        <v>256</v>
      </c>
      <c r="CS6" s="216">
        <v>0.40600000000000003</v>
      </c>
      <c r="CU6" s="217">
        <v>2</v>
      </c>
      <c r="CV6" s="113" t="s">
        <v>248</v>
      </c>
      <c r="CW6" s="214">
        <v>0.59</v>
      </c>
      <c r="CX6" s="113" t="s">
        <v>268</v>
      </c>
      <c r="CY6" s="214">
        <v>1.103</v>
      </c>
      <c r="CZ6" s="195"/>
      <c r="DA6" s="215">
        <v>2</v>
      </c>
      <c r="DB6" s="113" t="s">
        <v>352</v>
      </c>
      <c r="DC6" s="216">
        <v>0.30599999999999999</v>
      </c>
      <c r="DD6" s="113" t="s">
        <v>237</v>
      </c>
      <c r="DE6" s="216">
        <v>0.17799999999999999</v>
      </c>
      <c r="DG6" s="217">
        <v>2</v>
      </c>
      <c r="DH6" s="113" t="s">
        <v>248</v>
      </c>
      <c r="DI6" s="214">
        <v>0.59</v>
      </c>
      <c r="DJ6" s="113" t="s">
        <v>231</v>
      </c>
      <c r="DK6" s="214">
        <v>0.77400000000000002</v>
      </c>
      <c r="DL6" s="195"/>
      <c r="DM6" s="215">
        <v>2</v>
      </c>
      <c r="DN6" s="113" t="s">
        <v>240</v>
      </c>
      <c r="DO6" s="216">
        <v>0.28299999999999997</v>
      </c>
      <c r="DP6" s="113" t="s">
        <v>240</v>
      </c>
      <c r="DQ6" s="216">
        <v>0.28299999999999997</v>
      </c>
      <c r="DS6" s="217">
        <v>2</v>
      </c>
      <c r="DT6" s="113" t="s">
        <v>357</v>
      </c>
      <c r="DU6" s="214">
        <v>0.61599999999999999</v>
      </c>
      <c r="DV6" s="108" t="s">
        <v>229</v>
      </c>
      <c r="DW6" s="214">
        <v>0.83099999999999996</v>
      </c>
      <c r="DX6" s="195"/>
      <c r="DY6" s="215">
        <v>2</v>
      </c>
      <c r="DZ6" s="113" t="s">
        <v>237</v>
      </c>
      <c r="EA6" s="216">
        <v>0.17799999999999999</v>
      </c>
      <c r="EB6" s="113" t="s">
        <v>246</v>
      </c>
      <c r="EC6" s="216">
        <v>0.35599999999999998</v>
      </c>
      <c r="EE6" s="217">
        <v>2</v>
      </c>
      <c r="EF6" s="113"/>
      <c r="EG6" s="214"/>
      <c r="EH6" s="108" t="s">
        <v>242</v>
      </c>
      <c r="EI6" s="214">
        <v>0.73099999999999998</v>
      </c>
      <c r="EJ6" s="195"/>
      <c r="EK6" s="215">
        <v>2</v>
      </c>
      <c r="EL6" s="113"/>
      <c r="EM6" s="216"/>
      <c r="EN6" s="113" t="s">
        <v>238</v>
      </c>
      <c r="EO6" s="214">
        <v>0.157</v>
      </c>
      <c r="EQ6" s="112">
        <v>2</v>
      </c>
      <c r="ER6" s="45" t="s">
        <v>358</v>
      </c>
      <c r="ES6" s="104">
        <v>0.40600000000000003</v>
      </c>
      <c r="ET6" s="45" t="s">
        <v>240</v>
      </c>
      <c r="EU6" s="104">
        <v>0.28299999999999997</v>
      </c>
      <c r="EV6" s="45" t="s">
        <v>262</v>
      </c>
      <c r="EW6" s="104">
        <v>0.42</v>
      </c>
      <c r="EX6" s="45" t="s">
        <v>359</v>
      </c>
      <c r="EY6" s="104">
        <v>0.221</v>
      </c>
      <c r="EZ6" s="45" t="s">
        <v>360</v>
      </c>
      <c r="FA6" s="104">
        <v>0.14099999999999999</v>
      </c>
      <c r="FB6" s="45" t="s">
        <v>240</v>
      </c>
      <c r="FC6" s="104">
        <v>0.28299999999999997</v>
      </c>
      <c r="FD6" s="45" t="s">
        <v>240</v>
      </c>
      <c r="FE6" s="104">
        <v>0.28299999999999997</v>
      </c>
      <c r="FF6" s="45" t="s">
        <v>240</v>
      </c>
      <c r="FG6" s="104">
        <v>0.28299999999999997</v>
      </c>
      <c r="FH6" s="45" t="s">
        <v>256</v>
      </c>
      <c r="FI6" s="104">
        <v>0.40600000000000003</v>
      </c>
      <c r="FK6" s="217">
        <v>2</v>
      </c>
      <c r="FL6" s="113"/>
      <c r="FM6" s="214"/>
      <c r="FN6" s="108" t="s">
        <v>232</v>
      </c>
      <c r="FO6" s="214">
        <v>0.96199999999999997</v>
      </c>
      <c r="FP6" s="195"/>
      <c r="FQ6" s="215">
        <v>2</v>
      </c>
      <c r="FR6" s="113"/>
      <c r="FS6" s="216"/>
      <c r="FT6" s="113" t="s">
        <v>245</v>
      </c>
      <c r="FU6" s="219">
        <v>0.22500000000000001</v>
      </c>
      <c r="FW6" s="112">
        <v>2</v>
      </c>
      <c r="FX6" s="45" t="s">
        <v>361</v>
      </c>
      <c r="FY6" s="104">
        <v>0.182</v>
      </c>
      <c r="FZ6" s="45" t="s">
        <v>256</v>
      </c>
      <c r="GA6" s="104">
        <v>0.40600000000000003</v>
      </c>
      <c r="GB6" s="45" t="s">
        <v>267</v>
      </c>
      <c r="GC6" s="104">
        <v>0.35399999999999998</v>
      </c>
      <c r="GD6" s="45" t="s">
        <v>256</v>
      </c>
      <c r="GE6" s="104">
        <v>0.40600000000000003</v>
      </c>
      <c r="GF6" s="45" t="s">
        <v>273</v>
      </c>
      <c r="GG6" s="104">
        <v>0.251</v>
      </c>
      <c r="GH6" s="45" t="s">
        <v>238</v>
      </c>
      <c r="GI6" s="104">
        <v>0.157</v>
      </c>
      <c r="GJ6" s="45" t="s">
        <v>245</v>
      </c>
      <c r="GK6" s="104">
        <v>0.22500000000000001</v>
      </c>
      <c r="GL6" s="45" t="s">
        <v>358</v>
      </c>
      <c r="GM6" s="104">
        <v>0.40600000000000003</v>
      </c>
      <c r="GN6" s="45" t="s">
        <v>246</v>
      </c>
      <c r="GO6" s="104">
        <v>0.35599999999999998</v>
      </c>
    </row>
    <row r="7" spans="1:197" s="155" customFormat="1" ht="14.25">
      <c r="B7" s="180">
        <v>85</v>
      </c>
      <c r="C7" s="213">
        <v>3</v>
      </c>
      <c r="D7" s="113" t="s">
        <v>268</v>
      </c>
      <c r="E7" s="214">
        <v>1.103</v>
      </c>
      <c r="F7" s="195"/>
      <c r="G7" s="215">
        <v>3</v>
      </c>
      <c r="H7" s="113" t="s">
        <v>248</v>
      </c>
      <c r="I7" s="216">
        <v>0.59</v>
      </c>
      <c r="L7" s="180">
        <v>85</v>
      </c>
      <c r="M7" s="213">
        <v>3</v>
      </c>
      <c r="N7" s="113" t="s">
        <v>362</v>
      </c>
      <c r="O7" s="214">
        <v>0.54300000000000004</v>
      </c>
      <c r="P7" s="195"/>
      <c r="Q7" s="215">
        <v>3</v>
      </c>
      <c r="R7" s="113" t="s">
        <v>353</v>
      </c>
      <c r="S7" s="216">
        <v>0.94899999999999995</v>
      </c>
      <c r="V7" s="180">
        <v>85</v>
      </c>
      <c r="W7" s="213">
        <v>3</v>
      </c>
      <c r="X7" s="113"/>
      <c r="Y7" s="214"/>
      <c r="Z7" s="195"/>
      <c r="AA7" s="215">
        <v>3</v>
      </c>
      <c r="AB7" s="113"/>
      <c r="AC7" s="216"/>
      <c r="AE7" s="213">
        <v>3</v>
      </c>
      <c r="AF7" s="113" t="s">
        <v>236</v>
      </c>
      <c r="AG7" s="214">
        <v>0.59299999999999997</v>
      </c>
      <c r="AH7" s="195"/>
      <c r="AI7" s="215">
        <v>3</v>
      </c>
      <c r="AJ7" s="113" t="s">
        <v>240</v>
      </c>
      <c r="AK7" s="216">
        <v>0.28299999999999997</v>
      </c>
      <c r="AM7" s="217">
        <v>3</v>
      </c>
      <c r="AN7" s="113" t="s">
        <v>232</v>
      </c>
      <c r="AO7" s="214">
        <v>0.96199999999999997</v>
      </c>
      <c r="AP7" s="113" t="s">
        <v>260</v>
      </c>
      <c r="AQ7" s="214">
        <v>0.84299999999999997</v>
      </c>
      <c r="AR7" s="195"/>
      <c r="AS7" s="215">
        <v>3</v>
      </c>
      <c r="AT7" s="113" t="s">
        <v>240</v>
      </c>
      <c r="AU7" s="216">
        <v>0.28299999999999997</v>
      </c>
      <c r="AV7" s="113" t="s">
        <v>244</v>
      </c>
      <c r="AW7" s="216">
        <v>0.22500000000000001</v>
      </c>
      <c r="AY7" s="217">
        <v>3</v>
      </c>
      <c r="AZ7" s="113" t="s">
        <v>264</v>
      </c>
      <c r="BA7" s="214">
        <v>1.0229999999999999</v>
      </c>
      <c r="BB7" s="113" t="s">
        <v>248</v>
      </c>
      <c r="BC7" s="214">
        <v>0.59</v>
      </c>
      <c r="BD7" s="195"/>
      <c r="BE7" s="215">
        <v>3</v>
      </c>
      <c r="BF7" s="113" t="s">
        <v>246</v>
      </c>
      <c r="BG7" s="216">
        <v>0.35599999999999998</v>
      </c>
      <c r="BH7" s="113" t="s">
        <v>250</v>
      </c>
      <c r="BI7" s="216">
        <v>0.125</v>
      </c>
      <c r="BK7" s="217">
        <v>3</v>
      </c>
      <c r="BL7" s="113" t="s">
        <v>233</v>
      </c>
      <c r="BM7" s="214">
        <v>0.94899999999999995</v>
      </c>
      <c r="BN7" s="113" t="s">
        <v>263</v>
      </c>
      <c r="BO7" s="214">
        <v>1.1619999999999999</v>
      </c>
      <c r="BP7" s="195"/>
      <c r="BQ7" s="215">
        <v>3</v>
      </c>
      <c r="BR7" s="113" t="s">
        <v>250</v>
      </c>
      <c r="BS7" s="216">
        <v>0.125</v>
      </c>
      <c r="BT7" s="113" t="s">
        <v>240</v>
      </c>
      <c r="BU7" s="216">
        <v>0.28299999999999997</v>
      </c>
      <c r="BW7" s="217">
        <v>3</v>
      </c>
      <c r="BX7" s="113" t="s">
        <v>231</v>
      </c>
      <c r="BY7" s="214">
        <v>0.77400000000000002</v>
      </c>
      <c r="BZ7" s="113" t="s">
        <v>268</v>
      </c>
      <c r="CA7" s="214">
        <v>1.103</v>
      </c>
      <c r="CB7" s="195"/>
      <c r="CC7" s="215">
        <v>3</v>
      </c>
      <c r="CD7" s="113" t="s">
        <v>240</v>
      </c>
      <c r="CE7" s="216">
        <v>0.28299999999999997</v>
      </c>
      <c r="CF7" s="113" t="s">
        <v>240</v>
      </c>
      <c r="CG7" s="216">
        <v>0.28299999999999997</v>
      </c>
      <c r="CI7" s="217">
        <v>3</v>
      </c>
      <c r="CJ7" s="113" t="s">
        <v>261</v>
      </c>
      <c r="CK7" s="214">
        <v>1.028</v>
      </c>
      <c r="CL7" s="113" t="s">
        <v>248</v>
      </c>
      <c r="CM7" s="214">
        <v>0.59</v>
      </c>
      <c r="CN7" s="195"/>
      <c r="CO7" s="215">
        <v>3</v>
      </c>
      <c r="CP7" s="113" t="s">
        <v>352</v>
      </c>
      <c r="CQ7" s="216">
        <v>0.30599999999999999</v>
      </c>
      <c r="CR7" s="113" t="s">
        <v>246</v>
      </c>
      <c r="CS7" s="216">
        <v>0.35599999999999998</v>
      </c>
      <c r="CU7" s="217">
        <v>3</v>
      </c>
      <c r="CV7" s="113" t="s">
        <v>231</v>
      </c>
      <c r="CW7" s="214">
        <v>0.77400000000000002</v>
      </c>
      <c r="CX7" s="113" t="s">
        <v>272</v>
      </c>
      <c r="CY7" s="214">
        <v>0.499</v>
      </c>
      <c r="CZ7" s="195"/>
      <c r="DA7" s="215">
        <v>3</v>
      </c>
      <c r="DB7" s="113" t="s">
        <v>240</v>
      </c>
      <c r="DC7" s="216">
        <v>0.28299999999999997</v>
      </c>
      <c r="DD7" s="113" t="s">
        <v>240</v>
      </c>
      <c r="DE7" s="216">
        <v>0.28299999999999997</v>
      </c>
      <c r="DG7" s="217">
        <v>3</v>
      </c>
      <c r="DH7" s="113" t="s">
        <v>248</v>
      </c>
      <c r="DI7" s="214">
        <v>0.59</v>
      </c>
      <c r="DJ7" s="113" t="s">
        <v>252</v>
      </c>
      <c r="DK7" s="214">
        <v>0.54300000000000004</v>
      </c>
      <c r="DL7" s="195"/>
      <c r="DM7" s="215">
        <v>3</v>
      </c>
      <c r="DN7" s="113" t="s">
        <v>246</v>
      </c>
      <c r="DO7" s="216">
        <v>0.35599999999999998</v>
      </c>
      <c r="DP7" s="113" t="s">
        <v>234</v>
      </c>
      <c r="DQ7" s="216">
        <v>0.182</v>
      </c>
      <c r="DS7" s="217">
        <v>3</v>
      </c>
      <c r="DT7" s="113" t="s">
        <v>233</v>
      </c>
      <c r="DU7" s="214">
        <v>0.94899999999999995</v>
      </c>
      <c r="DV7" s="108" t="s">
        <v>242</v>
      </c>
      <c r="DW7" s="214">
        <v>0.73099999999999998</v>
      </c>
      <c r="DX7" s="195"/>
      <c r="DY7" s="215">
        <v>3</v>
      </c>
      <c r="DZ7" s="113" t="s">
        <v>238</v>
      </c>
      <c r="EA7" s="216">
        <v>0.157</v>
      </c>
      <c r="EB7" s="113" t="s">
        <v>363</v>
      </c>
      <c r="EC7" s="216">
        <v>0.32600000000000001</v>
      </c>
      <c r="EE7" s="217">
        <v>3</v>
      </c>
      <c r="EF7" s="113"/>
      <c r="EG7" s="214"/>
      <c r="EH7" s="108" t="s">
        <v>362</v>
      </c>
      <c r="EI7" s="214">
        <v>0.54300000000000004</v>
      </c>
      <c r="EJ7" s="195"/>
      <c r="EK7" s="215">
        <v>3</v>
      </c>
      <c r="EL7" s="113"/>
      <c r="EM7" s="216"/>
      <c r="EN7" s="113" t="s">
        <v>358</v>
      </c>
      <c r="EO7" s="214">
        <v>0.40600000000000003</v>
      </c>
      <c r="EQ7" s="112">
        <v>3</v>
      </c>
      <c r="ER7" s="45" t="s">
        <v>270</v>
      </c>
      <c r="ES7" s="104">
        <v>9.9000000000000005E-2</v>
      </c>
      <c r="ET7" s="45" t="s">
        <v>364</v>
      </c>
      <c r="EU7" s="104">
        <v>0.22500000000000001</v>
      </c>
      <c r="EV7" s="45" t="s">
        <v>240</v>
      </c>
      <c r="EW7" s="104">
        <v>0.28299999999999997</v>
      </c>
      <c r="EX7" s="45" t="s">
        <v>240</v>
      </c>
      <c r="EY7" s="104">
        <v>0.28299999999999997</v>
      </c>
      <c r="EZ7" s="45" t="s">
        <v>247</v>
      </c>
      <c r="FA7" s="104">
        <v>0.125</v>
      </c>
      <c r="FB7" s="45" t="s">
        <v>238</v>
      </c>
      <c r="FC7" s="104">
        <v>0.157</v>
      </c>
      <c r="FD7" s="45" t="s">
        <v>240</v>
      </c>
      <c r="FE7" s="104">
        <v>0.28299999999999997</v>
      </c>
      <c r="FF7" s="45" t="s">
        <v>271</v>
      </c>
      <c r="FG7" s="104">
        <v>0.107</v>
      </c>
      <c r="FH7" s="45" t="s">
        <v>238</v>
      </c>
      <c r="FI7" s="104">
        <v>0.157</v>
      </c>
      <c r="FK7" s="217">
        <v>3</v>
      </c>
      <c r="FL7" s="113"/>
      <c r="FM7" s="214"/>
      <c r="FN7" s="108" t="s">
        <v>233</v>
      </c>
      <c r="FO7" s="214">
        <v>0.94899999999999995</v>
      </c>
      <c r="FP7" s="195"/>
      <c r="FQ7" s="215">
        <v>3</v>
      </c>
      <c r="FR7" s="113"/>
      <c r="FS7" s="216"/>
      <c r="FT7" s="113" t="s">
        <v>267</v>
      </c>
      <c r="FU7" s="219">
        <v>0.35399999999999998</v>
      </c>
      <c r="FW7" s="112">
        <v>3</v>
      </c>
      <c r="FX7" s="45" t="s">
        <v>238</v>
      </c>
      <c r="FY7" s="104">
        <v>0.157</v>
      </c>
      <c r="FZ7" s="45" t="s">
        <v>244</v>
      </c>
      <c r="GA7" s="104">
        <v>0.22500000000000001</v>
      </c>
      <c r="GB7" s="45" t="s">
        <v>240</v>
      </c>
      <c r="GC7" s="104">
        <v>0.28299999999999997</v>
      </c>
      <c r="GD7" s="45" t="s">
        <v>245</v>
      </c>
      <c r="GE7" s="104">
        <v>0.22500000000000001</v>
      </c>
      <c r="GF7" s="45" t="s">
        <v>284</v>
      </c>
      <c r="GG7" s="104">
        <v>0.10199999999999999</v>
      </c>
      <c r="GH7" s="45" t="s">
        <v>237</v>
      </c>
      <c r="GI7" s="104">
        <v>0.17799999999999999</v>
      </c>
      <c r="GJ7" s="45" t="s">
        <v>364</v>
      </c>
      <c r="GK7" s="104">
        <v>0.22500000000000001</v>
      </c>
      <c r="GL7" s="45" t="s">
        <v>238</v>
      </c>
      <c r="GM7" s="104">
        <v>0.157</v>
      </c>
      <c r="GN7" s="45" t="s">
        <v>238</v>
      </c>
      <c r="GO7" s="104">
        <v>0.157</v>
      </c>
    </row>
    <row r="8" spans="1:197" s="155" customFormat="1" ht="14.25">
      <c r="B8" s="180">
        <v>86</v>
      </c>
      <c r="C8" s="213">
        <v>4</v>
      </c>
      <c r="D8" s="113" t="s">
        <v>269</v>
      </c>
      <c r="E8" s="214">
        <v>1.425</v>
      </c>
      <c r="F8" s="195"/>
      <c r="G8" s="215">
        <v>4</v>
      </c>
      <c r="H8" s="113" t="s">
        <v>264</v>
      </c>
      <c r="I8" s="216">
        <v>1.0229999999999999</v>
      </c>
      <c r="L8" s="180">
        <v>86</v>
      </c>
      <c r="M8" s="213">
        <v>4</v>
      </c>
      <c r="N8" s="113" t="s">
        <v>235</v>
      </c>
      <c r="O8" s="214">
        <v>0.78100000000000003</v>
      </c>
      <c r="P8" s="195"/>
      <c r="Q8" s="215">
        <v>4</v>
      </c>
      <c r="R8" s="113" t="s">
        <v>365</v>
      </c>
      <c r="S8" s="216">
        <v>1.0229999999999999</v>
      </c>
      <c r="V8" s="180">
        <v>86</v>
      </c>
      <c r="W8" s="213">
        <v>4</v>
      </c>
      <c r="X8" s="113"/>
      <c r="Y8" s="214"/>
      <c r="Z8" s="195"/>
      <c r="AA8" s="215">
        <v>4</v>
      </c>
      <c r="AB8" s="113"/>
      <c r="AC8" s="216"/>
      <c r="AE8" s="213">
        <v>4</v>
      </c>
      <c r="AF8" s="113" t="s">
        <v>242</v>
      </c>
      <c r="AG8" s="214">
        <v>0.73099999999999998</v>
      </c>
      <c r="AH8" s="195"/>
      <c r="AI8" s="215">
        <v>4</v>
      </c>
      <c r="AJ8" s="113" t="s">
        <v>281</v>
      </c>
      <c r="AK8" s="216">
        <v>9.9000000000000005E-2</v>
      </c>
      <c r="AM8" s="217">
        <v>4</v>
      </c>
      <c r="AN8" s="113" t="s">
        <v>366</v>
      </c>
      <c r="AO8" s="214">
        <v>0.84299999999999997</v>
      </c>
      <c r="AP8" s="113" t="s">
        <v>231</v>
      </c>
      <c r="AQ8" s="214">
        <v>0.77400000000000002</v>
      </c>
      <c r="AR8" s="195"/>
      <c r="AS8" s="215">
        <v>4</v>
      </c>
      <c r="AT8" s="113" t="s">
        <v>246</v>
      </c>
      <c r="AU8" s="216">
        <v>0.35599999999999998</v>
      </c>
      <c r="AV8" s="113" t="s">
        <v>240</v>
      </c>
      <c r="AW8" s="216">
        <v>0.28299999999999997</v>
      </c>
      <c r="AY8" s="217">
        <v>4</v>
      </c>
      <c r="AZ8" s="113" t="s">
        <v>230</v>
      </c>
      <c r="BA8" s="214">
        <v>0.85099999999999998</v>
      </c>
      <c r="BB8" s="113" t="s">
        <v>268</v>
      </c>
      <c r="BC8" s="214">
        <v>1.103</v>
      </c>
      <c r="BD8" s="195"/>
      <c r="BE8" s="215">
        <v>4</v>
      </c>
      <c r="BF8" s="113" t="s">
        <v>240</v>
      </c>
      <c r="BG8" s="216">
        <v>0.28299999999999997</v>
      </c>
      <c r="BH8" s="113" t="s">
        <v>238</v>
      </c>
      <c r="BI8" s="216">
        <v>0.157</v>
      </c>
      <c r="BK8" s="217">
        <v>4</v>
      </c>
      <c r="BL8" s="113" t="s">
        <v>264</v>
      </c>
      <c r="BM8" s="214">
        <v>1.0229999999999999</v>
      </c>
      <c r="BN8" s="113" t="s">
        <v>260</v>
      </c>
      <c r="BO8" s="214">
        <v>0.84299999999999997</v>
      </c>
      <c r="BP8" s="195"/>
      <c r="BQ8" s="215">
        <v>4</v>
      </c>
      <c r="BR8" s="113" t="s">
        <v>367</v>
      </c>
      <c r="BS8" s="216">
        <v>0.125</v>
      </c>
      <c r="BT8" s="113" t="s">
        <v>265</v>
      </c>
      <c r="BU8" s="216">
        <v>8.5999999999999993E-2</v>
      </c>
      <c r="BW8" s="217">
        <v>4</v>
      </c>
      <c r="BX8" s="113" t="s">
        <v>261</v>
      </c>
      <c r="BY8" s="214">
        <v>1.028</v>
      </c>
      <c r="BZ8" s="113" t="s">
        <v>230</v>
      </c>
      <c r="CA8" s="214">
        <v>0.85099999999999998</v>
      </c>
      <c r="CB8" s="195"/>
      <c r="CC8" s="215">
        <v>4</v>
      </c>
      <c r="CD8" s="113" t="s">
        <v>368</v>
      </c>
      <c r="CE8" s="216">
        <v>0.22500000000000001</v>
      </c>
      <c r="CF8" s="113" t="s">
        <v>238</v>
      </c>
      <c r="CG8" s="216">
        <v>0.157</v>
      </c>
      <c r="CI8" s="217">
        <v>4</v>
      </c>
      <c r="CJ8" s="113" t="s">
        <v>233</v>
      </c>
      <c r="CK8" s="214">
        <v>0.94899999999999995</v>
      </c>
      <c r="CL8" s="113" t="s">
        <v>233</v>
      </c>
      <c r="CM8" s="214">
        <v>0.94899999999999995</v>
      </c>
      <c r="CN8" s="195"/>
      <c r="CO8" s="215">
        <v>4</v>
      </c>
      <c r="CP8" s="113" t="s">
        <v>250</v>
      </c>
      <c r="CQ8" s="216">
        <v>0.125</v>
      </c>
      <c r="CR8" s="113" t="s">
        <v>247</v>
      </c>
      <c r="CS8" s="216">
        <v>0.125</v>
      </c>
      <c r="CU8" s="217">
        <v>4</v>
      </c>
      <c r="CV8" s="113" t="s">
        <v>233</v>
      </c>
      <c r="CW8" s="214">
        <v>0.94899999999999995</v>
      </c>
      <c r="CX8" s="113" t="s">
        <v>369</v>
      </c>
      <c r="CY8" s="214">
        <v>0.42</v>
      </c>
      <c r="CZ8" s="195"/>
      <c r="DA8" s="215">
        <v>4</v>
      </c>
      <c r="DB8" s="113" t="s">
        <v>246</v>
      </c>
      <c r="DC8" s="216">
        <v>0.35599999999999998</v>
      </c>
      <c r="DD8" s="113" t="s">
        <v>262</v>
      </c>
      <c r="DE8" s="216">
        <v>0.42</v>
      </c>
      <c r="DG8" s="217">
        <v>4</v>
      </c>
      <c r="DH8" s="113" t="s">
        <v>233</v>
      </c>
      <c r="DI8" s="214">
        <v>0.94899999999999995</v>
      </c>
      <c r="DJ8" s="113" t="s">
        <v>231</v>
      </c>
      <c r="DK8" s="214">
        <v>0.77400000000000002</v>
      </c>
      <c r="DL8" s="195"/>
      <c r="DM8" s="215">
        <v>4</v>
      </c>
      <c r="DN8" s="113" t="s">
        <v>245</v>
      </c>
      <c r="DO8" s="216">
        <v>0.22500000000000001</v>
      </c>
      <c r="DP8" s="113" t="s">
        <v>266</v>
      </c>
      <c r="DQ8" s="216">
        <v>0.221</v>
      </c>
      <c r="DS8" s="217">
        <v>4</v>
      </c>
      <c r="DT8" s="113" t="s">
        <v>251</v>
      </c>
      <c r="DU8" s="214">
        <v>0.437</v>
      </c>
      <c r="DV8" s="108" t="s">
        <v>242</v>
      </c>
      <c r="DW8" s="214">
        <v>0.73099999999999998</v>
      </c>
      <c r="DX8" s="195"/>
      <c r="DY8" s="215">
        <v>4</v>
      </c>
      <c r="DZ8" s="113" t="s">
        <v>246</v>
      </c>
      <c r="EA8" s="216">
        <v>0.35599999999999998</v>
      </c>
      <c r="EB8" s="113" t="s">
        <v>246</v>
      </c>
      <c r="EC8" s="216">
        <v>0.35599999999999998</v>
      </c>
      <c r="EE8" s="217">
        <v>4</v>
      </c>
      <c r="EF8" s="113"/>
      <c r="EG8" s="214"/>
      <c r="EH8" s="108" t="s">
        <v>236</v>
      </c>
      <c r="EI8" s="214">
        <v>0.59299999999999997</v>
      </c>
      <c r="EJ8" s="195"/>
      <c r="EK8" s="215">
        <v>4</v>
      </c>
      <c r="EL8" s="113"/>
      <c r="EM8" s="216"/>
      <c r="EN8" s="113" t="s">
        <v>240</v>
      </c>
      <c r="EO8" s="214">
        <v>0.28299999999999997</v>
      </c>
      <c r="EQ8" s="112">
        <v>4</v>
      </c>
      <c r="ER8" s="45" t="s">
        <v>246</v>
      </c>
      <c r="ES8" s="104">
        <v>0.35599999999999998</v>
      </c>
      <c r="ET8" s="45" t="s">
        <v>245</v>
      </c>
      <c r="EU8" s="104">
        <v>0.22500000000000001</v>
      </c>
      <c r="EV8" s="45" t="s">
        <v>240</v>
      </c>
      <c r="EW8" s="104">
        <v>0.28299999999999997</v>
      </c>
      <c r="EX8" s="45" t="s">
        <v>271</v>
      </c>
      <c r="EY8" s="104">
        <v>0.107</v>
      </c>
      <c r="EZ8" s="45" t="s">
        <v>238</v>
      </c>
      <c r="FA8" s="104">
        <v>0.157</v>
      </c>
      <c r="FB8" s="45" t="s">
        <v>238</v>
      </c>
      <c r="FC8" s="104">
        <v>0.157</v>
      </c>
      <c r="FD8" s="45" t="s">
        <v>244</v>
      </c>
      <c r="FE8" s="104">
        <v>0.22500000000000001</v>
      </c>
      <c r="FF8" s="45" t="s">
        <v>237</v>
      </c>
      <c r="FG8" s="104">
        <v>0.17799999999999999</v>
      </c>
      <c r="FH8" s="45" t="s">
        <v>234</v>
      </c>
      <c r="FI8" s="104">
        <v>0.182</v>
      </c>
      <c r="FK8" s="217">
        <v>4</v>
      </c>
      <c r="FL8" s="113"/>
      <c r="FM8" s="214"/>
      <c r="FN8" s="108" t="s">
        <v>233</v>
      </c>
      <c r="FO8" s="214">
        <v>0.94899999999999995</v>
      </c>
      <c r="FP8" s="195"/>
      <c r="FQ8" s="215">
        <v>4</v>
      </c>
      <c r="FR8" s="113"/>
      <c r="FS8" s="216"/>
      <c r="FT8" s="113" t="s">
        <v>266</v>
      </c>
      <c r="FU8" s="219">
        <v>0.221</v>
      </c>
      <c r="FW8" s="112">
        <v>4</v>
      </c>
      <c r="FX8" s="45" t="s">
        <v>370</v>
      </c>
      <c r="FY8" s="104">
        <v>3.9E-2</v>
      </c>
      <c r="FZ8" s="45" t="s">
        <v>371</v>
      </c>
      <c r="GA8" s="104">
        <v>9.9000000000000005E-2</v>
      </c>
      <c r="GB8" s="45" t="s">
        <v>360</v>
      </c>
      <c r="GC8" s="104">
        <v>0.14099999999999999</v>
      </c>
      <c r="GD8" s="45" t="s">
        <v>265</v>
      </c>
      <c r="GE8" s="104">
        <v>8.5999999999999993E-2</v>
      </c>
      <c r="GF8" s="45" t="s">
        <v>256</v>
      </c>
      <c r="GG8" s="104">
        <v>0.40600000000000003</v>
      </c>
      <c r="GH8" s="45" t="s">
        <v>250</v>
      </c>
      <c r="GI8" s="104">
        <v>0.125</v>
      </c>
      <c r="GJ8" s="45" t="s">
        <v>284</v>
      </c>
      <c r="GK8" s="104">
        <v>0.10199999999999999</v>
      </c>
      <c r="GL8" s="45" t="s">
        <v>271</v>
      </c>
      <c r="GM8" s="104">
        <v>0.107</v>
      </c>
      <c r="GN8" s="45" t="s">
        <v>240</v>
      </c>
      <c r="GO8" s="104">
        <v>0.28299999999999997</v>
      </c>
    </row>
    <row r="9" spans="1:197" s="155" customFormat="1" ht="14.25">
      <c r="A9" s="26" t="s">
        <v>372</v>
      </c>
      <c r="B9" s="171">
        <v>87</v>
      </c>
      <c r="C9" s="213">
        <v>5</v>
      </c>
      <c r="D9" s="113" t="s">
        <v>248</v>
      </c>
      <c r="E9" s="214">
        <v>0.59</v>
      </c>
      <c r="F9" s="195"/>
      <c r="G9" s="215">
        <v>5</v>
      </c>
      <c r="H9" s="113" t="s">
        <v>264</v>
      </c>
      <c r="I9" s="216">
        <v>1.0229999999999999</v>
      </c>
      <c r="K9" s="26" t="s">
        <v>258</v>
      </c>
      <c r="L9" s="171">
        <v>87</v>
      </c>
      <c r="M9" s="213">
        <v>5</v>
      </c>
      <c r="N9" s="113" t="s">
        <v>269</v>
      </c>
      <c r="O9" s="214">
        <v>1.425</v>
      </c>
      <c r="P9" s="195"/>
      <c r="Q9" s="215">
        <v>5</v>
      </c>
      <c r="R9" s="113" t="s">
        <v>242</v>
      </c>
      <c r="S9" s="216">
        <v>0.73099999999999998</v>
      </c>
      <c r="U9" s="26" t="s">
        <v>258</v>
      </c>
      <c r="V9" s="171">
        <v>87</v>
      </c>
      <c r="W9" s="213">
        <v>5</v>
      </c>
      <c r="X9" s="113"/>
      <c r="Y9" s="214"/>
      <c r="Z9" s="195"/>
      <c r="AA9" s="215">
        <v>5</v>
      </c>
      <c r="AB9" s="113"/>
      <c r="AC9" s="216"/>
      <c r="AE9" s="213">
        <v>5</v>
      </c>
      <c r="AF9" s="113" t="s">
        <v>233</v>
      </c>
      <c r="AG9" s="214">
        <v>0.94899999999999995</v>
      </c>
      <c r="AH9" s="195"/>
      <c r="AI9" s="215">
        <v>5</v>
      </c>
      <c r="AJ9" s="113" t="s">
        <v>244</v>
      </c>
      <c r="AK9" s="216">
        <v>0.22500000000000001</v>
      </c>
      <c r="AM9" s="217">
        <v>5</v>
      </c>
      <c r="AN9" s="113" t="s">
        <v>260</v>
      </c>
      <c r="AO9" s="214">
        <v>0.84299999999999997</v>
      </c>
      <c r="AP9" s="113" t="s">
        <v>229</v>
      </c>
      <c r="AQ9" s="214">
        <v>0.83099999999999996</v>
      </c>
      <c r="AR9" s="195"/>
      <c r="AS9" s="215">
        <v>5</v>
      </c>
      <c r="AT9" s="113" t="s">
        <v>240</v>
      </c>
      <c r="AU9" s="216">
        <v>0.28299999999999997</v>
      </c>
      <c r="AV9" s="113" t="s">
        <v>257</v>
      </c>
      <c r="AW9" s="216">
        <v>0.377</v>
      </c>
      <c r="AY9" s="217">
        <v>5</v>
      </c>
      <c r="AZ9" s="113" t="s">
        <v>232</v>
      </c>
      <c r="BA9" s="214">
        <v>0.96199999999999997</v>
      </c>
      <c r="BB9" s="113" t="s">
        <v>373</v>
      </c>
      <c r="BC9" s="214">
        <v>1.425</v>
      </c>
      <c r="BD9" s="195"/>
      <c r="BE9" s="215">
        <v>5</v>
      </c>
      <c r="BF9" s="113" t="s">
        <v>274</v>
      </c>
      <c r="BG9" s="216">
        <v>0.41199999999999998</v>
      </c>
      <c r="BH9" s="113" t="s">
        <v>276</v>
      </c>
      <c r="BI9" s="216">
        <v>0.28299999999999997</v>
      </c>
      <c r="BK9" s="217">
        <v>5</v>
      </c>
      <c r="BL9" s="113" t="s">
        <v>269</v>
      </c>
      <c r="BM9" s="214">
        <v>1.425</v>
      </c>
      <c r="BN9" s="113" t="s">
        <v>263</v>
      </c>
      <c r="BO9" s="214">
        <v>1.1619999999999999</v>
      </c>
      <c r="BP9" s="195"/>
      <c r="BQ9" s="215">
        <v>5</v>
      </c>
      <c r="BR9" s="113" t="s">
        <v>256</v>
      </c>
      <c r="BS9" s="216">
        <v>0.40600000000000003</v>
      </c>
      <c r="BT9" s="113" t="s">
        <v>369</v>
      </c>
      <c r="BU9" s="216">
        <v>0.42</v>
      </c>
      <c r="BW9" s="217">
        <v>5</v>
      </c>
      <c r="BX9" s="113" t="s">
        <v>263</v>
      </c>
      <c r="BY9" s="214">
        <v>1.1619999999999999</v>
      </c>
      <c r="BZ9" s="113" t="s">
        <v>263</v>
      </c>
      <c r="CA9" s="214">
        <v>1.1619999999999999</v>
      </c>
      <c r="CB9" s="195"/>
      <c r="CC9" s="215">
        <v>5</v>
      </c>
      <c r="CD9" s="113" t="s">
        <v>256</v>
      </c>
      <c r="CE9" s="216">
        <v>0.40600000000000003</v>
      </c>
      <c r="CF9" s="113" t="s">
        <v>251</v>
      </c>
      <c r="CG9" s="216">
        <v>0.437</v>
      </c>
      <c r="CI9" s="217">
        <v>5</v>
      </c>
      <c r="CJ9" s="113" t="s">
        <v>242</v>
      </c>
      <c r="CK9" s="214">
        <v>0.73099999999999998</v>
      </c>
      <c r="CL9" s="113" t="s">
        <v>374</v>
      </c>
      <c r="CM9" s="214">
        <v>0.73099999999999998</v>
      </c>
      <c r="CN9" s="195"/>
      <c r="CO9" s="215">
        <v>5</v>
      </c>
      <c r="CP9" s="113" t="s">
        <v>257</v>
      </c>
      <c r="CQ9" s="216">
        <v>0.377</v>
      </c>
      <c r="CR9" s="113" t="s">
        <v>245</v>
      </c>
      <c r="CS9" s="216">
        <v>0.22500000000000001</v>
      </c>
      <c r="CU9" s="217">
        <v>5</v>
      </c>
      <c r="CV9" s="113" t="s">
        <v>353</v>
      </c>
      <c r="CW9" s="214">
        <v>0.94899999999999995</v>
      </c>
      <c r="CX9" s="113" t="s">
        <v>229</v>
      </c>
      <c r="CY9" s="214">
        <v>0.83099999999999996</v>
      </c>
      <c r="CZ9" s="195"/>
      <c r="DA9" s="215">
        <v>5</v>
      </c>
      <c r="DB9" s="113" t="s">
        <v>233</v>
      </c>
      <c r="DC9" s="216">
        <v>0.94899999999999995</v>
      </c>
      <c r="DD9" s="113" t="s">
        <v>236</v>
      </c>
      <c r="DE9" s="216">
        <v>0.59299999999999997</v>
      </c>
      <c r="DG9" s="217">
        <v>5</v>
      </c>
      <c r="DH9" s="113" t="s">
        <v>268</v>
      </c>
      <c r="DI9" s="214">
        <v>1.103</v>
      </c>
      <c r="DJ9" s="113" t="s">
        <v>233</v>
      </c>
      <c r="DK9" s="214">
        <v>0.94899999999999995</v>
      </c>
      <c r="DL9" s="195"/>
      <c r="DM9" s="215">
        <v>5</v>
      </c>
      <c r="DN9" s="113" t="s">
        <v>233</v>
      </c>
      <c r="DO9" s="216">
        <v>0.94899999999999995</v>
      </c>
      <c r="DP9" s="113" t="s">
        <v>233</v>
      </c>
      <c r="DQ9" s="216">
        <v>0.94899999999999995</v>
      </c>
      <c r="DS9" s="217">
        <v>5</v>
      </c>
      <c r="DT9" s="113" t="s">
        <v>268</v>
      </c>
      <c r="DU9" s="214">
        <v>1.103</v>
      </c>
      <c r="DV9" s="108" t="s">
        <v>235</v>
      </c>
      <c r="DW9" s="214">
        <v>0.78100000000000003</v>
      </c>
      <c r="DX9" s="195"/>
      <c r="DY9" s="215">
        <v>5</v>
      </c>
      <c r="DZ9" s="113" t="s">
        <v>375</v>
      </c>
      <c r="EA9" s="216">
        <v>0.437</v>
      </c>
      <c r="EB9" s="113" t="s">
        <v>251</v>
      </c>
      <c r="EC9" s="216">
        <v>0.437</v>
      </c>
      <c r="EE9" s="217">
        <v>5</v>
      </c>
      <c r="EF9" s="113"/>
      <c r="EG9" s="214"/>
      <c r="EH9" s="108" t="s">
        <v>268</v>
      </c>
      <c r="EI9" s="214">
        <v>1.103</v>
      </c>
      <c r="EJ9" s="195"/>
      <c r="EK9" s="215">
        <v>5</v>
      </c>
      <c r="EL9" s="113"/>
      <c r="EM9" s="216"/>
      <c r="EN9" s="113" t="s">
        <v>241</v>
      </c>
      <c r="EO9" s="214">
        <v>0.61599999999999999</v>
      </c>
      <c r="EQ9" s="112">
        <v>5</v>
      </c>
      <c r="ER9" s="45" t="s">
        <v>350</v>
      </c>
      <c r="ES9" s="104">
        <v>0.157</v>
      </c>
      <c r="ET9" s="45" t="s">
        <v>270</v>
      </c>
      <c r="EU9" s="104">
        <v>9.9000000000000005E-2</v>
      </c>
      <c r="EV9" s="45" t="s">
        <v>283</v>
      </c>
      <c r="EW9" s="104">
        <v>0.26600000000000001</v>
      </c>
      <c r="EX9" s="45" t="s">
        <v>267</v>
      </c>
      <c r="EY9" s="104">
        <v>0.35399999999999998</v>
      </c>
      <c r="EZ9" s="45" t="s">
        <v>251</v>
      </c>
      <c r="FA9" s="104">
        <v>0.437</v>
      </c>
      <c r="FB9" s="45" t="s">
        <v>251</v>
      </c>
      <c r="FC9" s="104">
        <v>0.437</v>
      </c>
      <c r="FD9" s="45" t="s">
        <v>241</v>
      </c>
      <c r="FE9" s="104">
        <v>0.61599999999999999</v>
      </c>
      <c r="FF9" s="45" t="s">
        <v>257</v>
      </c>
      <c r="FG9" s="104">
        <v>0.377</v>
      </c>
      <c r="FH9" s="45" t="s">
        <v>233</v>
      </c>
      <c r="FI9" s="104">
        <v>0.94899999999999995</v>
      </c>
      <c r="FK9" s="217">
        <v>5</v>
      </c>
      <c r="FL9" s="113"/>
      <c r="FM9" s="214"/>
      <c r="FN9" s="108" t="s">
        <v>264</v>
      </c>
      <c r="FO9" s="214">
        <v>1.0229999999999999</v>
      </c>
      <c r="FP9" s="195"/>
      <c r="FQ9" s="215">
        <v>5</v>
      </c>
      <c r="FR9" s="113"/>
      <c r="FS9" s="216"/>
      <c r="FT9" s="113" t="s">
        <v>233</v>
      </c>
      <c r="FU9" s="219">
        <v>0.94899999999999995</v>
      </c>
      <c r="FW9" s="112">
        <v>5</v>
      </c>
      <c r="FX9" s="45" t="s">
        <v>238</v>
      </c>
      <c r="FY9" s="104">
        <v>0.157</v>
      </c>
      <c r="FZ9" s="45" t="s">
        <v>376</v>
      </c>
      <c r="GA9" s="104">
        <v>0.51800000000000002</v>
      </c>
      <c r="GB9" s="45" t="s">
        <v>240</v>
      </c>
      <c r="GC9" s="104">
        <v>0.28299999999999997</v>
      </c>
      <c r="GD9" s="45" t="s">
        <v>245</v>
      </c>
      <c r="GE9" s="104">
        <v>0.22500000000000001</v>
      </c>
      <c r="GF9" s="45" t="s">
        <v>256</v>
      </c>
      <c r="GG9" s="104">
        <v>0.40600000000000003</v>
      </c>
      <c r="GH9" s="45" t="s">
        <v>256</v>
      </c>
      <c r="GI9" s="104">
        <v>0.40600000000000003</v>
      </c>
      <c r="GJ9" s="45" t="s">
        <v>377</v>
      </c>
      <c r="GK9" s="104">
        <v>0.499</v>
      </c>
      <c r="GL9" s="45" t="s">
        <v>378</v>
      </c>
      <c r="GM9" s="104">
        <v>0.59299999999999997</v>
      </c>
      <c r="GN9" s="45" t="s">
        <v>248</v>
      </c>
      <c r="GO9" s="104">
        <v>0.59</v>
      </c>
    </row>
    <row r="10" spans="1:197" s="155" customFormat="1" ht="14.25">
      <c r="B10" s="180">
        <v>88</v>
      </c>
      <c r="C10" s="213">
        <v>6</v>
      </c>
      <c r="D10" s="113" t="s">
        <v>263</v>
      </c>
      <c r="E10" s="214">
        <v>1.1619999999999999</v>
      </c>
      <c r="F10" s="195"/>
      <c r="G10" s="215">
        <v>6</v>
      </c>
      <c r="H10" s="113" t="s">
        <v>261</v>
      </c>
      <c r="I10" s="216">
        <v>1.028</v>
      </c>
      <c r="L10" s="180">
        <v>88</v>
      </c>
      <c r="M10" s="213">
        <v>6</v>
      </c>
      <c r="N10" s="113" t="s">
        <v>263</v>
      </c>
      <c r="O10" s="214">
        <v>1.1619999999999999</v>
      </c>
      <c r="P10" s="195"/>
      <c r="Q10" s="215">
        <v>6</v>
      </c>
      <c r="R10" s="113" t="s">
        <v>231</v>
      </c>
      <c r="S10" s="216">
        <v>0.77400000000000002</v>
      </c>
      <c r="V10" s="180">
        <v>88</v>
      </c>
      <c r="W10" s="213">
        <v>6</v>
      </c>
      <c r="X10" s="113"/>
      <c r="Y10" s="214"/>
      <c r="Z10" s="195"/>
      <c r="AA10" s="215">
        <v>6</v>
      </c>
      <c r="AB10" s="113"/>
      <c r="AC10" s="216"/>
      <c r="AE10" s="213">
        <v>6</v>
      </c>
      <c r="AF10" s="113" t="s">
        <v>268</v>
      </c>
      <c r="AG10" s="214">
        <v>1.103</v>
      </c>
      <c r="AH10" s="195"/>
      <c r="AI10" s="215">
        <v>6</v>
      </c>
      <c r="AJ10" s="113" t="s">
        <v>246</v>
      </c>
      <c r="AK10" s="216">
        <v>0.35599999999999998</v>
      </c>
      <c r="AM10" s="217">
        <v>6</v>
      </c>
      <c r="AN10" s="113" t="s">
        <v>231</v>
      </c>
      <c r="AO10" s="214">
        <v>0.77400000000000002</v>
      </c>
      <c r="AP10" s="113" t="s">
        <v>379</v>
      </c>
      <c r="AQ10" s="214">
        <v>1.028</v>
      </c>
      <c r="AR10" s="195"/>
      <c r="AS10" s="215">
        <v>6</v>
      </c>
      <c r="AT10" s="113" t="s">
        <v>240</v>
      </c>
      <c r="AU10" s="216">
        <v>0.28299999999999997</v>
      </c>
      <c r="AV10" s="113" t="s">
        <v>245</v>
      </c>
      <c r="AW10" s="216">
        <v>0.22500000000000001</v>
      </c>
      <c r="AY10" s="217">
        <v>6</v>
      </c>
      <c r="AZ10" s="113" t="s">
        <v>251</v>
      </c>
      <c r="BA10" s="214">
        <v>0.437</v>
      </c>
      <c r="BB10" s="113" t="s">
        <v>351</v>
      </c>
      <c r="BC10" s="214">
        <v>1.103</v>
      </c>
      <c r="BD10" s="195"/>
      <c r="BE10" s="215">
        <v>6</v>
      </c>
      <c r="BF10" s="113" t="s">
        <v>240</v>
      </c>
      <c r="BG10" s="216">
        <v>0.28299999999999997</v>
      </c>
      <c r="BH10" s="113" t="s">
        <v>240</v>
      </c>
      <c r="BI10" s="216">
        <v>0.28299999999999997</v>
      </c>
      <c r="BK10" s="217">
        <v>6</v>
      </c>
      <c r="BL10" s="113" t="s">
        <v>248</v>
      </c>
      <c r="BM10" s="214">
        <v>0.78100000000000003</v>
      </c>
      <c r="BN10" s="113" t="s">
        <v>264</v>
      </c>
      <c r="BO10" s="214">
        <v>1.0229999999999999</v>
      </c>
      <c r="BP10" s="195"/>
      <c r="BQ10" s="215">
        <v>6</v>
      </c>
      <c r="BR10" s="113" t="s">
        <v>250</v>
      </c>
      <c r="BS10" s="216">
        <v>0.125</v>
      </c>
      <c r="BT10" s="113" t="s">
        <v>245</v>
      </c>
      <c r="BU10" s="216">
        <v>0.22500000000000001</v>
      </c>
      <c r="BW10" s="217">
        <v>6</v>
      </c>
      <c r="BX10" s="113" t="s">
        <v>248</v>
      </c>
      <c r="BY10" s="214">
        <v>0.59</v>
      </c>
      <c r="BZ10" s="113" t="s">
        <v>251</v>
      </c>
      <c r="CA10" s="214">
        <v>0.437</v>
      </c>
      <c r="CB10" s="195"/>
      <c r="CC10" s="215">
        <v>6</v>
      </c>
      <c r="CD10" s="113" t="s">
        <v>273</v>
      </c>
      <c r="CE10" s="216">
        <v>0.251</v>
      </c>
      <c r="CF10" s="113" t="s">
        <v>350</v>
      </c>
      <c r="CG10" s="216">
        <v>0.157</v>
      </c>
      <c r="CI10" s="217">
        <v>6</v>
      </c>
      <c r="CJ10" s="113" t="s">
        <v>351</v>
      </c>
      <c r="CK10" s="214">
        <v>1.103</v>
      </c>
      <c r="CL10" s="113" t="s">
        <v>248</v>
      </c>
      <c r="CM10" s="214">
        <v>0.59</v>
      </c>
      <c r="CN10" s="195"/>
      <c r="CO10" s="215">
        <v>6</v>
      </c>
      <c r="CP10" s="113" t="s">
        <v>364</v>
      </c>
      <c r="CQ10" s="216">
        <v>0.22500000000000001</v>
      </c>
      <c r="CR10" s="113" t="s">
        <v>245</v>
      </c>
      <c r="CS10" s="216">
        <v>0.22500000000000001</v>
      </c>
      <c r="CU10" s="217">
        <v>6</v>
      </c>
      <c r="CV10" s="113" t="s">
        <v>236</v>
      </c>
      <c r="CW10" s="214">
        <v>0.59299999999999997</v>
      </c>
      <c r="CX10" s="113" t="s">
        <v>268</v>
      </c>
      <c r="CY10" s="214">
        <v>1.103</v>
      </c>
      <c r="CZ10" s="195"/>
      <c r="DA10" s="215">
        <v>6</v>
      </c>
      <c r="DB10" s="113" t="s">
        <v>247</v>
      </c>
      <c r="DC10" s="216">
        <v>0.125</v>
      </c>
      <c r="DD10" s="113" t="s">
        <v>244</v>
      </c>
      <c r="DE10" s="216">
        <v>0.22500000000000001</v>
      </c>
      <c r="DG10" s="217">
        <v>6</v>
      </c>
      <c r="DH10" s="113" t="s">
        <v>268</v>
      </c>
      <c r="DI10" s="214">
        <v>1.103</v>
      </c>
      <c r="DJ10" s="113" t="s">
        <v>242</v>
      </c>
      <c r="DK10" s="214">
        <v>0.73099999999999998</v>
      </c>
      <c r="DL10" s="195"/>
      <c r="DM10" s="215">
        <v>6</v>
      </c>
      <c r="DN10" s="113" t="s">
        <v>256</v>
      </c>
      <c r="DO10" s="216">
        <v>0.40600000000000003</v>
      </c>
      <c r="DP10" s="113" t="s">
        <v>244</v>
      </c>
      <c r="DQ10" s="216">
        <v>0.22500000000000001</v>
      </c>
      <c r="DS10" s="217">
        <v>6</v>
      </c>
      <c r="DT10" s="113" t="s">
        <v>374</v>
      </c>
      <c r="DU10" s="214">
        <v>0.73099999999999998</v>
      </c>
      <c r="DV10" s="108" t="s">
        <v>248</v>
      </c>
      <c r="DW10" s="214">
        <v>0.59</v>
      </c>
      <c r="DX10" s="195"/>
      <c r="DY10" s="215">
        <v>6</v>
      </c>
      <c r="DZ10" s="113" t="s">
        <v>240</v>
      </c>
      <c r="EA10" s="216">
        <v>0.28299999999999997</v>
      </c>
      <c r="EB10" s="113" t="s">
        <v>244</v>
      </c>
      <c r="EC10" s="216">
        <v>0.22500000000000001</v>
      </c>
      <c r="EE10" s="217">
        <v>6</v>
      </c>
      <c r="EF10" s="113"/>
      <c r="EG10" s="214"/>
      <c r="EH10" s="108" t="s">
        <v>252</v>
      </c>
      <c r="EI10" s="214">
        <v>0.54300000000000004</v>
      </c>
      <c r="EJ10" s="195"/>
      <c r="EK10" s="215">
        <v>6</v>
      </c>
      <c r="EL10" s="113"/>
      <c r="EM10" s="216"/>
      <c r="EN10" s="113" t="s">
        <v>244</v>
      </c>
      <c r="EO10" s="214">
        <v>0.22500000000000001</v>
      </c>
      <c r="EQ10" s="112">
        <v>6</v>
      </c>
      <c r="ER10" s="45" t="s">
        <v>246</v>
      </c>
      <c r="ES10" s="104">
        <v>0.35599999999999998</v>
      </c>
      <c r="ET10" s="45" t="s">
        <v>246</v>
      </c>
      <c r="EU10" s="104">
        <v>0.35599999999999998</v>
      </c>
      <c r="EV10" s="45" t="s">
        <v>364</v>
      </c>
      <c r="EW10" s="104">
        <v>0.22500000000000001</v>
      </c>
      <c r="EX10" s="45" t="s">
        <v>250</v>
      </c>
      <c r="EY10" s="104">
        <v>0.125</v>
      </c>
      <c r="EZ10" s="45" t="s">
        <v>250</v>
      </c>
      <c r="FA10" s="104">
        <v>0.125</v>
      </c>
      <c r="FB10" s="45" t="s">
        <v>240</v>
      </c>
      <c r="FC10" s="104">
        <v>0.28299999999999997</v>
      </c>
      <c r="FD10" s="45" t="s">
        <v>358</v>
      </c>
      <c r="FE10" s="104">
        <v>0.40600000000000003</v>
      </c>
      <c r="FF10" s="45" t="s">
        <v>243</v>
      </c>
      <c r="FG10" s="104">
        <v>0.30599999999999999</v>
      </c>
      <c r="FH10" s="45" t="s">
        <v>380</v>
      </c>
      <c r="FI10" s="104">
        <v>8.5999999999999993E-2</v>
      </c>
      <c r="FK10" s="217">
        <v>6</v>
      </c>
      <c r="FL10" s="113"/>
      <c r="FM10" s="214"/>
      <c r="FN10" s="108" t="s">
        <v>381</v>
      </c>
      <c r="FO10" s="214">
        <v>0.47399999999999998</v>
      </c>
      <c r="FP10" s="195"/>
      <c r="FQ10" s="215">
        <v>6</v>
      </c>
      <c r="FR10" s="113"/>
      <c r="FS10" s="216"/>
      <c r="FT10" s="113" t="s">
        <v>244</v>
      </c>
      <c r="FU10" s="219">
        <v>0.22500000000000001</v>
      </c>
      <c r="FW10" s="112">
        <v>6</v>
      </c>
      <c r="FX10" s="45" t="s">
        <v>240</v>
      </c>
      <c r="FY10" s="104">
        <v>0.28299999999999997</v>
      </c>
      <c r="FZ10" s="45" t="s">
        <v>259</v>
      </c>
      <c r="GA10" s="104">
        <v>8.5999999999999993E-2</v>
      </c>
      <c r="GB10" s="45" t="s">
        <v>382</v>
      </c>
      <c r="GC10" s="104">
        <v>7.9000000000000001E-2</v>
      </c>
      <c r="GD10" s="45" t="s">
        <v>244</v>
      </c>
      <c r="GE10" s="104">
        <v>0.22500000000000001</v>
      </c>
      <c r="GF10" s="45" t="s">
        <v>350</v>
      </c>
      <c r="GG10" s="104">
        <v>0.157</v>
      </c>
      <c r="GH10" s="45" t="s">
        <v>237</v>
      </c>
      <c r="GI10" s="104">
        <v>0.17799999999999999</v>
      </c>
      <c r="GJ10" s="45" t="s">
        <v>243</v>
      </c>
      <c r="GK10" s="104">
        <v>0.30599999999999999</v>
      </c>
      <c r="GL10" s="45" t="s">
        <v>246</v>
      </c>
      <c r="GM10" s="104">
        <v>0.35599999999999998</v>
      </c>
      <c r="GN10" s="45" t="s">
        <v>383</v>
      </c>
      <c r="GO10" s="104">
        <v>0.28299999999999997</v>
      </c>
    </row>
    <row r="11" spans="1:197" s="155" customFormat="1" ht="14.25">
      <c r="A11" s="26" t="s">
        <v>258</v>
      </c>
      <c r="B11" s="171">
        <v>89</v>
      </c>
      <c r="C11" s="213">
        <v>7</v>
      </c>
      <c r="D11" s="113" t="s">
        <v>229</v>
      </c>
      <c r="E11" s="214">
        <v>0.83099999999999996</v>
      </c>
      <c r="F11" s="195"/>
      <c r="G11" s="215">
        <v>7</v>
      </c>
      <c r="H11" s="113" t="s">
        <v>264</v>
      </c>
      <c r="I11" s="216">
        <v>1.0229999999999999</v>
      </c>
      <c r="K11" s="26" t="s">
        <v>258</v>
      </c>
      <c r="L11" s="171">
        <v>89</v>
      </c>
      <c r="M11" s="213">
        <v>7</v>
      </c>
      <c r="N11" s="113" t="s">
        <v>264</v>
      </c>
      <c r="O11" s="214">
        <v>1.0229999999999999</v>
      </c>
      <c r="P11" s="195"/>
      <c r="Q11" s="215">
        <v>7</v>
      </c>
      <c r="R11" s="113" t="s">
        <v>231</v>
      </c>
      <c r="S11" s="216">
        <v>0.77400000000000002</v>
      </c>
      <c r="U11" s="26" t="s">
        <v>258</v>
      </c>
      <c r="V11" s="171">
        <v>89</v>
      </c>
      <c r="W11" s="213">
        <v>7</v>
      </c>
      <c r="X11" s="113"/>
      <c r="Y11" s="214"/>
      <c r="Z11" s="195"/>
      <c r="AA11" s="215">
        <v>7</v>
      </c>
      <c r="AB11" s="113"/>
      <c r="AC11" s="216"/>
      <c r="AE11" s="213">
        <v>7</v>
      </c>
      <c r="AF11" s="113" t="s">
        <v>235</v>
      </c>
      <c r="AG11" s="214">
        <v>0.78100000000000003</v>
      </c>
      <c r="AH11" s="195"/>
      <c r="AI11" s="215">
        <v>7</v>
      </c>
      <c r="AJ11" s="113" t="s">
        <v>358</v>
      </c>
      <c r="AK11" s="216">
        <v>0.40600000000000003</v>
      </c>
      <c r="AM11" s="217">
        <v>7</v>
      </c>
      <c r="AN11" s="113" t="s">
        <v>229</v>
      </c>
      <c r="AO11" s="214">
        <v>0.83099999999999996</v>
      </c>
      <c r="AP11" s="113" t="s">
        <v>233</v>
      </c>
      <c r="AQ11" s="214">
        <v>0.94899999999999995</v>
      </c>
      <c r="AR11" s="195"/>
      <c r="AS11" s="215">
        <v>7</v>
      </c>
      <c r="AT11" s="113" t="s">
        <v>246</v>
      </c>
      <c r="AU11" s="216">
        <v>0.35599999999999998</v>
      </c>
      <c r="AV11" s="113" t="s">
        <v>245</v>
      </c>
      <c r="AW11" s="216">
        <v>0.22500000000000001</v>
      </c>
      <c r="AY11" s="217">
        <v>7</v>
      </c>
      <c r="AZ11" s="113" t="s">
        <v>251</v>
      </c>
      <c r="BA11" s="214">
        <v>0.437</v>
      </c>
      <c r="BB11" s="113" t="s">
        <v>248</v>
      </c>
      <c r="BC11" s="214">
        <v>0.59</v>
      </c>
      <c r="BD11" s="195"/>
      <c r="BE11" s="215">
        <v>7</v>
      </c>
      <c r="BF11" s="113" t="s">
        <v>257</v>
      </c>
      <c r="BG11" s="216">
        <v>0.377</v>
      </c>
      <c r="BH11" s="113" t="s">
        <v>246</v>
      </c>
      <c r="BI11" s="216">
        <v>0.35599999999999998</v>
      </c>
      <c r="BK11" s="217">
        <v>7</v>
      </c>
      <c r="BL11" s="113" t="s">
        <v>231</v>
      </c>
      <c r="BM11" s="214">
        <v>0.77400000000000002</v>
      </c>
      <c r="BN11" s="113" t="s">
        <v>248</v>
      </c>
      <c r="BO11" s="214">
        <v>0.59</v>
      </c>
      <c r="BP11" s="195"/>
      <c r="BQ11" s="215">
        <v>7</v>
      </c>
      <c r="BR11" s="113" t="s">
        <v>238</v>
      </c>
      <c r="BS11" s="216">
        <v>0.157</v>
      </c>
      <c r="BT11" s="113" t="s">
        <v>246</v>
      </c>
      <c r="BU11" s="216">
        <v>0.35599999999999998</v>
      </c>
      <c r="BW11" s="217">
        <v>7</v>
      </c>
      <c r="BX11" s="113" t="s">
        <v>264</v>
      </c>
      <c r="BY11" s="214">
        <v>1.0229999999999999</v>
      </c>
      <c r="BZ11" s="113" t="s">
        <v>229</v>
      </c>
      <c r="CA11" s="214">
        <v>0.83099999999999996</v>
      </c>
      <c r="CB11" s="195"/>
      <c r="CC11" s="215">
        <v>7</v>
      </c>
      <c r="CD11" s="113" t="s">
        <v>274</v>
      </c>
      <c r="CE11" s="216">
        <v>0.41199999999999998</v>
      </c>
      <c r="CF11" s="113" t="s">
        <v>267</v>
      </c>
      <c r="CG11" s="216">
        <v>0.35399999999999998</v>
      </c>
      <c r="CI11" s="217">
        <v>7</v>
      </c>
      <c r="CJ11" s="113" t="s">
        <v>264</v>
      </c>
      <c r="CK11" s="214">
        <v>1.0229999999999999</v>
      </c>
      <c r="CL11" s="113" t="s">
        <v>249</v>
      </c>
      <c r="CM11" s="214">
        <v>1.0149999999999999</v>
      </c>
      <c r="CN11" s="195"/>
      <c r="CO11" s="215">
        <v>7</v>
      </c>
      <c r="CP11" s="113" t="s">
        <v>251</v>
      </c>
      <c r="CQ11" s="216">
        <v>0.437</v>
      </c>
      <c r="CR11" s="113" t="s">
        <v>266</v>
      </c>
      <c r="CS11" s="216">
        <v>0.221</v>
      </c>
      <c r="CU11" s="217">
        <v>7</v>
      </c>
      <c r="CV11" s="113" t="s">
        <v>353</v>
      </c>
      <c r="CW11" s="214">
        <v>0.94899999999999995</v>
      </c>
      <c r="CX11" s="113" t="s">
        <v>267</v>
      </c>
      <c r="CY11" s="214">
        <v>0.35399999999999998</v>
      </c>
      <c r="CZ11" s="195"/>
      <c r="DA11" s="215">
        <v>7</v>
      </c>
      <c r="DB11" s="113" t="s">
        <v>257</v>
      </c>
      <c r="DC11" s="216">
        <v>0.377</v>
      </c>
      <c r="DD11" s="113" t="s">
        <v>266</v>
      </c>
      <c r="DE11" s="216">
        <v>0.221</v>
      </c>
      <c r="DG11" s="217">
        <v>7</v>
      </c>
      <c r="DH11" s="113" t="s">
        <v>230</v>
      </c>
      <c r="DI11" s="214">
        <v>0.85099999999999998</v>
      </c>
      <c r="DJ11" s="113" t="s">
        <v>374</v>
      </c>
      <c r="DK11" s="214">
        <v>0.73099999999999998</v>
      </c>
      <c r="DL11" s="195"/>
      <c r="DM11" s="215">
        <v>7</v>
      </c>
      <c r="DN11" s="113" t="s">
        <v>248</v>
      </c>
      <c r="DO11" s="216">
        <v>0.59</v>
      </c>
      <c r="DP11" s="113" t="s">
        <v>262</v>
      </c>
      <c r="DQ11" s="216">
        <v>0.42</v>
      </c>
      <c r="DS11" s="217">
        <v>7</v>
      </c>
      <c r="DT11" s="113" t="s">
        <v>260</v>
      </c>
      <c r="DU11" s="214">
        <v>0.84299999999999997</v>
      </c>
      <c r="DV11" s="108" t="s">
        <v>233</v>
      </c>
      <c r="DW11" s="214">
        <v>0.94899999999999995</v>
      </c>
      <c r="DX11" s="195"/>
      <c r="DY11" s="215">
        <v>7</v>
      </c>
      <c r="DZ11" s="113" t="s">
        <v>241</v>
      </c>
      <c r="EA11" s="216">
        <v>0.61599999999999999</v>
      </c>
      <c r="EB11" s="113" t="s">
        <v>251</v>
      </c>
      <c r="EC11" s="216">
        <v>0.437</v>
      </c>
      <c r="EE11" s="217">
        <v>7</v>
      </c>
      <c r="EF11" s="113"/>
      <c r="EG11" s="214"/>
      <c r="EH11" s="108" t="s">
        <v>236</v>
      </c>
      <c r="EI11" s="214">
        <v>0.59299999999999997</v>
      </c>
      <c r="EJ11" s="195"/>
      <c r="EK11" s="215">
        <v>7</v>
      </c>
      <c r="EL11" s="113"/>
      <c r="EM11" s="216"/>
      <c r="EN11" s="113" t="s">
        <v>241</v>
      </c>
      <c r="EO11" s="214">
        <v>0.61599999999999999</v>
      </c>
      <c r="EQ11" s="112">
        <v>7</v>
      </c>
      <c r="ER11" s="45" t="s">
        <v>262</v>
      </c>
      <c r="ES11" s="104">
        <v>0.42</v>
      </c>
      <c r="ET11" s="45" t="s">
        <v>383</v>
      </c>
      <c r="EU11" s="104">
        <v>0.28299999999999997</v>
      </c>
      <c r="EV11" s="45" t="s">
        <v>384</v>
      </c>
      <c r="EW11" s="104">
        <v>0.28299999999999997</v>
      </c>
      <c r="EX11" s="45" t="s">
        <v>262</v>
      </c>
      <c r="EY11" s="104">
        <v>0.42</v>
      </c>
      <c r="EZ11" s="45" t="s">
        <v>352</v>
      </c>
      <c r="FA11" s="104">
        <v>0.30599999999999999</v>
      </c>
      <c r="FB11" s="45" t="s">
        <v>251</v>
      </c>
      <c r="FC11" s="104">
        <v>0.437</v>
      </c>
      <c r="FD11" s="45" t="s">
        <v>241</v>
      </c>
      <c r="FE11" s="104">
        <v>0.61599999999999999</v>
      </c>
      <c r="FF11" s="45" t="s">
        <v>233</v>
      </c>
      <c r="FG11" s="104">
        <v>0.94899999999999995</v>
      </c>
      <c r="FH11" s="45" t="s">
        <v>231</v>
      </c>
      <c r="FI11" s="104">
        <v>0.77400000000000002</v>
      </c>
      <c r="FK11" s="217">
        <v>7</v>
      </c>
      <c r="FL11" s="113"/>
      <c r="FM11" s="214"/>
      <c r="FN11" s="108" t="s">
        <v>263</v>
      </c>
      <c r="FO11" s="214">
        <v>1.1619999999999999</v>
      </c>
      <c r="FP11" s="195"/>
      <c r="FQ11" s="215">
        <v>7</v>
      </c>
      <c r="FR11" s="113"/>
      <c r="FS11" s="216"/>
      <c r="FT11" s="113" t="s">
        <v>233</v>
      </c>
      <c r="FU11" s="219">
        <v>0.94899999999999995</v>
      </c>
      <c r="FW11" s="112">
        <v>7</v>
      </c>
      <c r="FX11" s="45" t="s">
        <v>240</v>
      </c>
      <c r="FY11" s="104">
        <v>0.28299999999999997</v>
      </c>
      <c r="FZ11" s="45" t="s">
        <v>247</v>
      </c>
      <c r="GA11" s="104">
        <v>0.125</v>
      </c>
      <c r="GB11" s="45" t="s">
        <v>243</v>
      </c>
      <c r="GC11" s="104">
        <v>0.30599999999999999</v>
      </c>
      <c r="GD11" s="45" t="s">
        <v>358</v>
      </c>
      <c r="GE11" s="104">
        <v>0.40600000000000003</v>
      </c>
      <c r="GF11" s="45" t="s">
        <v>276</v>
      </c>
      <c r="GG11" s="104">
        <v>0.28299999999999997</v>
      </c>
      <c r="GH11" s="45" t="s">
        <v>262</v>
      </c>
      <c r="GI11" s="104">
        <v>0.42</v>
      </c>
      <c r="GJ11" s="45" t="s">
        <v>236</v>
      </c>
      <c r="GK11" s="104">
        <v>0.59299999999999997</v>
      </c>
      <c r="GL11" s="45" t="s">
        <v>251</v>
      </c>
      <c r="GM11" s="104">
        <v>0.437</v>
      </c>
      <c r="GN11" s="45" t="s">
        <v>251</v>
      </c>
      <c r="GO11" s="104">
        <v>0.437</v>
      </c>
    </row>
    <row r="12" spans="1:197" s="155" customFormat="1" ht="14.25">
      <c r="B12" s="180">
        <v>90</v>
      </c>
      <c r="C12" s="213">
        <v>8</v>
      </c>
      <c r="D12" s="139" t="s">
        <v>264</v>
      </c>
      <c r="E12" s="214">
        <v>1.0229999999999999</v>
      </c>
      <c r="F12" s="195"/>
      <c r="G12" s="215">
        <v>8</v>
      </c>
      <c r="H12" s="113" t="s">
        <v>268</v>
      </c>
      <c r="I12" s="216">
        <v>1.103</v>
      </c>
      <c r="L12" s="180">
        <v>90</v>
      </c>
      <c r="M12" s="213">
        <v>8</v>
      </c>
      <c r="N12" s="139" t="s">
        <v>374</v>
      </c>
      <c r="O12" s="214">
        <v>0.73099999999999998</v>
      </c>
      <c r="P12" s="195"/>
      <c r="Q12" s="215">
        <v>8</v>
      </c>
      <c r="R12" s="113" t="s">
        <v>248</v>
      </c>
      <c r="S12" s="216">
        <v>0.59</v>
      </c>
      <c r="V12" s="180">
        <v>90</v>
      </c>
      <c r="W12" s="213">
        <v>8</v>
      </c>
      <c r="X12" s="139"/>
      <c r="Y12" s="214"/>
      <c r="Z12" s="195"/>
      <c r="AA12" s="215">
        <v>8</v>
      </c>
      <c r="AB12" s="113"/>
      <c r="AC12" s="216"/>
      <c r="AE12" s="213">
        <v>8</v>
      </c>
      <c r="AF12" s="139" t="s">
        <v>269</v>
      </c>
      <c r="AG12" s="214">
        <v>1.425</v>
      </c>
      <c r="AH12" s="195"/>
      <c r="AI12" s="215">
        <v>8</v>
      </c>
      <c r="AJ12" s="113" t="s">
        <v>262</v>
      </c>
      <c r="AK12" s="216">
        <v>0.42</v>
      </c>
      <c r="AM12" s="217">
        <v>8</v>
      </c>
      <c r="AN12" s="139" t="s">
        <v>365</v>
      </c>
      <c r="AO12" s="214">
        <v>1.0229999999999999</v>
      </c>
      <c r="AP12" s="139" t="s">
        <v>269</v>
      </c>
      <c r="AQ12" s="214">
        <v>1.425</v>
      </c>
      <c r="AR12" s="195"/>
      <c r="AS12" s="215">
        <v>8</v>
      </c>
      <c r="AT12" s="113" t="s">
        <v>350</v>
      </c>
      <c r="AU12" s="216">
        <v>0.157</v>
      </c>
      <c r="AV12" s="113" t="s">
        <v>240</v>
      </c>
      <c r="AW12" s="216">
        <v>0.28299999999999997</v>
      </c>
      <c r="AY12" s="217">
        <v>8</v>
      </c>
      <c r="AZ12" s="139" t="s">
        <v>263</v>
      </c>
      <c r="BA12" s="214">
        <v>1.1619999999999999</v>
      </c>
      <c r="BB12" s="139" t="s">
        <v>260</v>
      </c>
      <c r="BC12" s="214">
        <v>0.84299999999999997</v>
      </c>
      <c r="BD12" s="195"/>
      <c r="BE12" s="215">
        <v>8</v>
      </c>
      <c r="BF12" s="113" t="s">
        <v>240</v>
      </c>
      <c r="BG12" s="216">
        <v>0.28299999999999997</v>
      </c>
      <c r="BH12" s="113" t="s">
        <v>246</v>
      </c>
      <c r="BI12" s="216">
        <v>0.35599999999999998</v>
      </c>
      <c r="BK12" s="217">
        <v>8</v>
      </c>
      <c r="BL12" s="139" t="s">
        <v>233</v>
      </c>
      <c r="BM12" s="214">
        <v>0.94899999999999995</v>
      </c>
      <c r="BN12" s="139" t="s">
        <v>261</v>
      </c>
      <c r="BO12" s="214">
        <v>1.028</v>
      </c>
      <c r="BP12" s="195"/>
      <c r="BQ12" s="215">
        <v>8</v>
      </c>
      <c r="BR12" s="113" t="s">
        <v>383</v>
      </c>
      <c r="BS12" s="216">
        <v>0.28299999999999997</v>
      </c>
      <c r="BT12" s="113" t="s">
        <v>240</v>
      </c>
      <c r="BU12" s="216">
        <v>0.28299999999999997</v>
      </c>
      <c r="BW12" s="217">
        <v>8</v>
      </c>
      <c r="BX12" s="139" t="s">
        <v>233</v>
      </c>
      <c r="BY12" s="214">
        <v>0.94899999999999995</v>
      </c>
      <c r="BZ12" s="139" t="s">
        <v>236</v>
      </c>
      <c r="CA12" s="214">
        <v>0.59299999999999997</v>
      </c>
      <c r="CB12" s="195"/>
      <c r="CC12" s="215">
        <v>8</v>
      </c>
      <c r="CD12" s="113" t="s">
        <v>383</v>
      </c>
      <c r="CE12" s="216">
        <v>0.28299999999999997</v>
      </c>
      <c r="CF12" s="113" t="s">
        <v>247</v>
      </c>
      <c r="CG12" s="216">
        <v>0.125</v>
      </c>
      <c r="CI12" s="217">
        <v>8</v>
      </c>
      <c r="CJ12" s="139" t="s">
        <v>251</v>
      </c>
      <c r="CK12" s="214">
        <v>0.437</v>
      </c>
      <c r="CL12" s="139" t="s">
        <v>268</v>
      </c>
      <c r="CM12" s="214">
        <v>1.103</v>
      </c>
      <c r="CN12" s="195"/>
      <c r="CO12" s="215">
        <v>8</v>
      </c>
      <c r="CP12" s="113" t="s">
        <v>256</v>
      </c>
      <c r="CQ12" s="216">
        <v>0.40600000000000003</v>
      </c>
      <c r="CR12" s="113" t="s">
        <v>243</v>
      </c>
      <c r="CS12" s="216">
        <v>0.30599999999999999</v>
      </c>
      <c r="CU12" s="217">
        <v>8</v>
      </c>
      <c r="CV12" s="139" t="s">
        <v>242</v>
      </c>
      <c r="CW12" s="214">
        <v>0.73099999999999998</v>
      </c>
      <c r="CX12" s="139" t="s">
        <v>229</v>
      </c>
      <c r="CY12" s="214">
        <v>0.83099999999999996</v>
      </c>
      <c r="CZ12" s="195"/>
      <c r="DA12" s="215">
        <v>8</v>
      </c>
      <c r="DB12" s="113" t="s">
        <v>235</v>
      </c>
      <c r="DC12" s="216">
        <v>0.78100000000000003</v>
      </c>
      <c r="DD12" s="113" t="s">
        <v>231</v>
      </c>
      <c r="DE12" s="216">
        <v>0.77400000000000002</v>
      </c>
      <c r="DG12" s="217">
        <v>8</v>
      </c>
      <c r="DH12" s="139" t="s">
        <v>233</v>
      </c>
      <c r="DI12" s="214">
        <v>0.94899999999999995</v>
      </c>
      <c r="DJ12" s="139" t="s">
        <v>248</v>
      </c>
      <c r="DK12" s="214">
        <v>0.59</v>
      </c>
      <c r="DL12" s="195"/>
      <c r="DM12" s="215">
        <v>8</v>
      </c>
      <c r="DN12" s="113" t="s">
        <v>240</v>
      </c>
      <c r="DO12" s="216">
        <v>0.28299999999999997</v>
      </c>
      <c r="DP12" s="113" t="s">
        <v>240</v>
      </c>
      <c r="DQ12" s="216">
        <v>0.28299999999999997</v>
      </c>
      <c r="DS12" s="217">
        <v>8</v>
      </c>
      <c r="DT12" s="139" t="s">
        <v>239</v>
      </c>
      <c r="DU12" s="214">
        <v>0.56599999999999995</v>
      </c>
      <c r="DV12" s="112" t="s">
        <v>229</v>
      </c>
      <c r="DW12" s="214">
        <v>0.83099999999999996</v>
      </c>
      <c r="DX12" s="195"/>
      <c r="DY12" s="215">
        <v>8</v>
      </c>
      <c r="DZ12" s="113" t="s">
        <v>243</v>
      </c>
      <c r="EA12" s="216">
        <v>0.30599999999999999</v>
      </c>
      <c r="EB12" s="113" t="s">
        <v>243</v>
      </c>
      <c r="EC12" s="216">
        <v>0.30599999999999999</v>
      </c>
      <c r="EE12" s="217">
        <v>8</v>
      </c>
      <c r="EF12" s="139"/>
      <c r="EG12" s="214"/>
      <c r="EH12" s="112" t="s">
        <v>248</v>
      </c>
      <c r="EI12" s="214">
        <v>0.59</v>
      </c>
      <c r="EJ12" s="195"/>
      <c r="EK12" s="215">
        <v>8</v>
      </c>
      <c r="EL12" s="113"/>
      <c r="EM12" s="216"/>
      <c r="EN12" s="113" t="s">
        <v>244</v>
      </c>
      <c r="EO12" s="214">
        <v>0.22500000000000001</v>
      </c>
      <c r="EQ12" s="112">
        <v>8</v>
      </c>
      <c r="ER12" s="45" t="s">
        <v>245</v>
      </c>
      <c r="ES12" s="104">
        <v>0.22500000000000001</v>
      </c>
      <c r="ET12" s="45" t="s">
        <v>245</v>
      </c>
      <c r="EU12" s="104">
        <v>0.22500000000000001</v>
      </c>
      <c r="EV12" s="45" t="s">
        <v>256</v>
      </c>
      <c r="EW12" s="104">
        <v>0.40600000000000003</v>
      </c>
      <c r="EX12" s="45" t="s">
        <v>262</v>
      </c>
      <c r="EY12" s="104">
        <v>0.42</v>
      </c>
      <c r="EZ12" s="45" t="s">
        <v>240</v>
      </c>
      <c r="FA12" s="104">
        <v>0.28299999999999997</v>
      </c>
      <c r="FB12" s="45" t="s">
        <v>243</v>
      </c>
      <c r="FC12" s="104">
        <v>0.30599999999999999</v>
      </c>
      <c r="FD12" s="45" t="s">
        <v>250</v>
      </c>
      <c r="FE12" s="104">
        <v>0.125</v>
      </c>
      <c r="FF12" s="45" t="s">
        <v>385</v>
      </c>
      <c r="FG12" s="104">
        <v>0.32600000000000001</v>
      </c>
      <c r="FH12" s="45" t="s">
        <v>244</v>
      </c>
      <c r="FI12" s="104">
        <v>0.22500000000000001</v>
      </c>
      <c r="FK12" s="217">
        <v>8</v>
      </c>
      <c r="FL12" s="139"/>
      <c r="FM12" s="214"/>
      <c r="FN12" s="112" t="s">
        <v>233</v>
      </c>
      <c r="FO12" s="214">
        <v>0.94899999999999995</v>
      </c>
      <c r="FP12" s="195"/>
      <c r="FQ12" s="215">
        <v>8</v>
      </c>
      <c r="FR12" s="113"/>
      <c r="FS12" s="216"/>
      <c r="FT12" s="113" t="s">
        <v>243</v>
      </c>
      <c r="FU12" s="219">
        <v>0.30599999999999999</v>
      </c>
      <c r="FW12" s="112">
        <v>8</v>
      </c>
      <c r="FX12" s="45" t="s">
        <v>262</v>
      </c>
      <c r="FY12" s="104">
        <v>0.42</v>
      </c>
      <c r="FZ12" s="45" t="s">
        <v>271</v>
      </c>
      <c r="GA12" s="104">
        <v>0.107</v>
      </c>
      <c r="GB12" s="45" t="s">
        <v>246</v>
      </c>
      <c r="GC12" s="104">
        <v>0.35599999999999998</v>
      </c>
      <c r="GD12" s="45" t="s">
        <v>240</v>
      </c>
      <c r="GE12" s="104">
        <v>0.28299999999999997</v>
      </c>
      <c r="GF12" s="45" t="s">
        <v>238</v>
      </c>
      <c r="GG12" s="104">
        <v>0.157</v>
      </c>
      <c r="GH12" s="45" t="s">
        <v>245</v>
      </c>
      <c r="GI12" s="104">
        <v>0.22500000000000001</v>
      </c>
      <c r="GJ12" s="45" t="s">
        <v>240</v>
      </c>
      <c r="GK12" s="104">
        <v>0.28299999999999997</v>
      </c>
      <c r="GL12" s="45" t="s">
        <v>240</v>
      </c>
      <c r="GM12" s="104">
        <v>0.28299999999999997</v>
      </c>
      <c r="GN12" s="45" t="s">
        <v>237</v>
      </c>
      <c r="GO12" s="104">
        <v>0.17799999999999999</v>
      </c>
    </row>
    <row r="13" spans="1:197" s="155" customFormat="1" ht="14.25">
      <c r="B13" s="180">
        <v>97</v>
      </c>
      <c r="C13" s="213">
        <v>9</v>
      </c>
      <c r="D13" s="113" t="s">
        <v>264</v>
      </c>
      <c r="E13" s="214">
        <v>1.0229999999999999</v>
      </c>
      <c r="F13" s="195"/>
      <c r="G13" s="215">
        <v>9</v>
      </c>
      <c r="H13" s="113" t="s">
        <v>261</v>
      </c>
      <c r="I13" s="216">
        <v>1.028</v>
      </c>
      <c r="L13" s="180">
        <v>97</v>
      </c>
      <c r="M13" s="213">
        <v>9</v>
      </c>
      <c r="N13" s="113" t="s">
        <v>242</v>
      </c>
      <c r="O13" s="214">
        <v>0.73099999999999998</v>
      </c>
      <c r="P13" s="195"/>
      <c r="Q13" s="215">
        <v>9</v>
      </c>
      <c r="R13" s="113" t="s">
        <v>230</v>
      </c>
      <c r="S13" s="216">
        <v>0.85099999999999998</v>
      </c>
      <c r="V13" s="180">
        <v>97</v>
      </c>
      <c r="W13" s="213">
        <v>9</v>
      </c>
      <c r="X13" s="113"/>
      <c r="Y13" s="214"/>
      <c r="Z13" s="195"/>
      <c r="AA13" s="215">
        <v>9</v>
      </c>
      <c r="AB13" s="113"/>
      <c r="AC13" s="216"/>
      <c r="AE13" s="213">
        <v>9</v>
      </c>
      <c r="AF13" s="113" t="s">
        <v>261</v>
      </c>
      <c r="AG13" s="214">
        <v>1.028</v>
      </c>
      <c r="AH13" s="195"/>
      <c r="AI13" s="215">
        <v>9</v>
      </c>
      <c r="AJ13" s="113" t="s">
        <v>244</v>
      </c>
      <c r="AK13" s="216">
        <v>0.22500000000000001</v>
      </c>
      <c r="AM13" s="217">
        <v>9</v>
      </c>
      <c r="AN13" s="113" t="s">
        <v>233</v>
      </c>
      <c r="AO13" s="214">
        <v>0.94899999999999995</v>
      </c>
      <c r="AP13" s="113" t="s">
        <v>229</v>
      </c>
      <c r="AQ13" s="214">
        <v>0.83099999999999996</v>
      </c>
      <c r="AR13" s="195"/>
      <c r="AS13" s="215">
        <v>9</v>
      </c>
      <c r="AT13" s="113" t="s">
        <v>259</v>
      </c>
      <c r="AU13" s="216">
        <v>8.5999999999999993E-2</v>
      </c>
      <c r="AV13" s="113" t="s">
        <v>246</v>
      </c>
      <c r="AW13" s="216">
        <v>0.35599999999999998</v>
      </c>
      <c r="AY13" s="217">
        <v>9</v>
      </c>
      <c r="AZ13" s="113" t="s">
        <v>241</v>
      </c>
      <c r="BA13" s="214">
        <v>0.61599999999999999</v>
      </c>
      <c r="BB13" s="113" t="s">
        <v>248</v>
      </c>
      <c r="BC13" s="214">
        <v>0.59</v>
      </c>
      <c r="BD13" s="195"/>
      <c r="BE13" s="215">
        <v>9</v>
      </c>
      <c r="BF13" s="113" t="s">
        <v>247</v>
      </c>
      <c r="BG13" s="216">
        <v>0.125</v>
      </c>
      <c r="BH13" s="113" t="s">
        <v>244</v>
      </c>
      <c r="BI13" s="216">
        <v>0.22500000000000001</v>
      </c>
      <c r="BK13" s="217">
        <v>9</v>
      </c>
      <c r="BL13" s="113" t="s">
        <v>242</v>
      </c>
      <c r="BM13" s="214">
        <v>0.73099999999999998</v>
      </c>
      <c r="BN13" s="113" t="s">
        <v>260</v>
      </c>
      <c r="BO13" s="214">
        <v>0.84299999999999997</v>
      </c>
      <c r="BP13" s="195"/>
      <c r="BQ13" s="215">
        <v>9</v>
      </c>
      <c r="BR13" s="113" t="s">
        <v>240</v>
      </c>
      <c r="BS13" s="216">
        <v>0.28299999999999997</v>
      </c>
      <c r="BT13" s="113" t="s">
        <v>240</v>
      </c>
      <c r="BU13" s="216">
        <v>0.28299999999999997</v>
      </c>
      <c r="BW13" s="217">
        <v>9</v>
      </c>
      <c r="BX13" s="113" t="s">
        <v>268</v>
      </c>
      <c r="BY13" s="214">
        <v>1.103</v>
      </c>
      <c r="BZ13" s="113" t="s">
        <v>233</v>
      </c>
      <c r="CA13" s="214">
        <v>0.94899999999999995</v>
      </c>
      <c r="CB13" s="195"/>
      <c r="CC13" s="215">
        <v>9</v>
      </c>
      <c r="CD13" s="113" t="s">
        <v>238</v>
      </c>
      <c r="CE13" s="216">
        <v>0.157</v>
      </c>
      <c r="CF13" s="113" t="s">
        <v>238</v>
      </c>
      <c r="CG13" s="216">
        <v>0.157</v>
      </c>
      <c r="CI13" s="217">
        <v>9</v>
      </c>
      <c r="CJ13" s="113" t="s">
        <v>235</v>
      </c>
      <c r="CK13" s="214">
        <v>0.78100000000000003</v>
      </c>
      <c r="CL13" s="113" t="s">
        <v>268</v>
      </c>
      <c r="CM13" s="214">
        <v>1.103</v>
      </c>
      <c r="CN13" s="195"/>
      <c r="CO13" s="215">
        <v>9</v>
      </c>
      <c r="CP13" s="113" t="s">
        <v>240</v>
      </c>
      <c r="CQ13" s="216">
        <v>0.28299999999999997</v>
      </c>
      <c r="CR13" s="113" t="s">
        <v>276</v>
      </c>
      <c r="CS13" s="216">
        <v>0.28299999999999997</v>
      </c>
      <c r="CU13" s="217">
        <v>9</v>
      </c>
      <c r="CV13" s="113" t="s">
        <v>240</v>
      </c>
      <c r="CW13" s="214">
        <v>0.28299999999999997</v>
      </c>
      <c r="CX13" s="113" t="s">
        <v>246</v>
      </c>
      <c r="CY13" s="214">
        <v>0.35599999999999998</v>
      </c>
      <c r="CZ13" s="195"/>
      <c r="DA13" s="215">
        <v>9</v>
      </c>
      <c r="DB13" s="113" t="s">
        <v>270</v>
      </c>
      <c r="DC13" s="216">
        <v>9.9000000000000005E-2</v>
      </c>
      <c r="DD13" s="113" t="s">
        <v>245</v>
      </c>
      <c r="DE13" s="216">
        <v>0.22500000000000001</v>
      </c>
      <c r="DG13" s="217">
        <v>9</v>
      </c>
      <c r="DH13" s="113" t="s">
        <v>251</v>
      </c>
      <c r="DI13" s="214">
        <v>0.437</v>
      </c>
      <c r="DJ13" s="113" t="s">
        <v>252</v>
      </c>
      <c r="DK13" s="214">
        <v>0.54300000000000004</v>
      </c>
      <c r="DL13" s="195"/>
      <c r="DM13" s="215">
        <v>9</v>
      </c>
      <c r="DN13" s="113" t="s">
        <v>245</v>
      </c>
      <c r="DO13" s="216">
        <v>0.22500000000000001</v>
      </c>
      <c r="DP13" s="113" t="s">
        <v>245</v>
      </c>
      <c r="DQ13" s="216">
        <v>0.22500000000000001</v>
      </c>
      <c r="DS13" s="217">
        <v>9</v>
      </c>
      <c r="DT13" s="113" t="s">
        <v>240</v>
      </c>
      <c r="DU13" s="214">
        <v>0.28299999999999997</v>
      </c>
      <c r="DV13" s="108" t="s">
        <v>238</v>
      </c>
      <c r="DW13" s="214">
        <v>0.157</v>
      </c>
      <c r="DX13" s="195"/>
      <c r="DY13" s="215">
        <v>9</v>
      </c>
      <c r="DZ13" s="113" t="s">
        <v>244</v>
      </c>
      <c r="EA13" s="216">
        <v>0.22500000000000001</v>
      </c>
      <c r="EB13" s="113" t="s">
        <v>271</v>
      </c>
      <c r="EC13" s="216">
        <v>0.107</v>
      </c>
      <c r="EE13" s="217">
        <v>9</v>
      </c>
      <c r="EF13" s="113"/>
      <c r="EG13" s="214"/>
      <c r="EH13" s="108" t="s">
        <v>384</v>
      </c>
      <c r="EI13" s="214">
        <v>0.28299999999999997</v>
      </c>
      <c r="EJ13" s="195"/>
      <c r="EK13" s="215">
        <v>9</v>
      </c>
      <c r="EL13" s="113"/>
      <c r="EM13" s="216"/>
      <c r="EN13" s="113" t="s">
        <v>245</v>
      </c>
      <c r="EO13" s="214">
        <v>0.22500000000000001</v>
      </c>
      <c r="EQ13" s="112">
        <v>9</v>
      </c>
      <c r="ER13" s="45" t="s">
        <v>386</v>
      </c>
      <c r="ES13" s="104">
        <v>0.107</v>
      </c>
      <c r="ET13" s="45" t="s">
        <v>238</v>
      </c>
      <c r="EU13" s="104">
        <v>0.157</v>
      </c>
      <c r="EV13" s="45" t="s">
        <v>271</v>
      </c>
      <c r="EW13" s="104">
        <v>0.107</v>
      </c>
      <c r="EX13" s="45" t="s">
        <v>266</v>
      </c>
      <c r="EY13" s="104">
        <v>0.221</v>
      </c>
      <c r="EZ13" s="45" t="s">
        <v>387</v>
      </c>
      <c r="FA13" s="104">
        <v>0.17799999999999999</v>
      </c>
      <c r="FB13" s="45" t="s">
        <v>238</v>
      </c>
      <c r="FC13" s="104">
        <v>0.157</v>
      </c>
      <c r="FD13" s="45" t="s">
        <v>240</v>
      </c>
      <c r="FE13" s="104">
        <v>0.28299999999999997</v>
      </c>
      <c r="FF13" s="45" t="s">
        <v>238</v>
      </c>
      <c r="FG13" s="104">
        <v>0.157</v>
      </c>
      <c r="FH13" s="45" t="s">
        <v>240</v>
      </c>
      <c r="FI13" s="104">
        <v>0.28299999999999997</v>
      </c>
      <c r="FK13" s="217">
        <v>9</v>
      </c>
      <c r="FL13" s="113"/>
      <c r="FM13" s="214"/>
      <c r="FN13" s="108" t="s">
        <v>236</v>
      </c>
      <c r="FO13" s="214">
        <v>0.59299999999999997</v>
      </c>
      <c r="FP13" s="195"/>
      <c r="FQ13" s="215">
        <v>9</v>
      </c>
      <c r="FR13" s="113"/>
      <c r="FS13" s="216"/>
      <c r="FT13" s="113" t="s">
        <v>259</v>
      </c>
      <c r="FU13" s="219">
        <v>8.5999999999999993E-2</v>
      </c>
      <c r="FW13" s="112">
        <v>9</v>
      </c>
      <c r="FX13" s="45" t="s">
        <v>245</v>
      </c>
      <c r="FY13" s="104">
        <v>0.22500000000000001</v>
      </c>
      <c r="FZ13" s="45" t="s">
        <v>238</v>
      </c>
      <c r="GA13" s="104">
        <v>0.157</v>
      </c>
      <c r="GB13" s="45" t="s">
        <v>358</v>
      </c>
      <c r="GC13" s="104">
        <v>0.40600000000000003</v>
      </c>
      <c r="GD13" s="45" t="s">
        <v>388</v>
      </c>
      <c r="GE13" s="104">
        <v>5.3999999999999999E-2</v>
      </c>
      <c r="GF13" s="45" t="s">
        <v>277</v>
      </c>
      <c r="GG13" s="104">
        <v>8.4000000000000005E-2</v>
      </c>
      <c r="GH13" s="45" t="s">
        <v>234</v>
      </c>
      <c r="GI13" s="104">
        <v>0.182</v>
      </c>
      <c r="GJ13" s="45" t="s">
        <v>240</v>
      </c>
      <c r="GK13" s="104">
        <v>0.28299999999999997</v>
      </c>
      <c r="GL13" s="45" t="s">
        <v>245</v>
      </c>
      <c r="GM13" s="104">
        <v>0.22500000000000001</v>
      </c>
      <c r="GN13" s="45" t="s">
        <v>245</v>
      </c>
      <c r="GO13" s="104">
        <v>0.22500000000000001</v>
      </c>
    </row>
    <row r="14" spans="1:197" s="155" customFormat="1" ht="14.25">
      <c r="A14" s="26" t="s">
        <v>258</v>
      </c>
      <c r="B14" s="171">
        <v>98</v>
      </c>
      <c r="C14" s="213">
        <v>10</v>
      </c>
      <c r="D14" s="113" t="s">
        <v>269</v>
      </c>
      <c r="E14" s="214">
        <v>1.425</v>
      </c>
      <c r="F14" s="195"/>
      <c r="G14" s="215">
        <v>10</v>
      </c>
      <c r="H14" s="113" t="s">
        <v>264</v>
      </c>
      <c r="I14" s="216">
        <v>1.0229999999999999</v>
      </c>
      <c r="K14" s="26" t="s">
        <v>258</v>
      </c>
      <c r="L14" s="171">
        <v>98</v>
      </c>
      <c r="M14" s="213">
        <v>10</v>
      </c>
      <c r="N14" s="113" t="s">
        <v>233</v>
      </c>
      <c r="O14" s="214">
        <v>0.94899999999999995</v>
      </c>
      <c r="P14" s="195"/>
      <c r="Q14" s="215">
        <v>10</v>
      </c>
      <c r="R14" s="113" t="s">
        <v>261</v>
      </c>
      <c r="S14" s="216">
        <v>1.028</v>
      </c>
      <c r="U14" s="26" t="s">
        <v>258</v>
      </c>
      <c r="V14" s="171">
        <v>98</v>
      </c>
      <c r="W14" s="213">
        <v>10</v>
      </c>
      <c r="X14" s="113"/>
      <c r="Y14" s="214"/>
      <c r="Z14" s="195"/>
      <c r="AA14" s="215">
        <v>10</v>
      </c>
      <c r="AB14" s="113"/>
      <c r="AC14" s="216"/>
      <c r="AE14" s="213">
        <v>10</v>
      </c>
      <c r="AF14" s="113" t="s">
        <v>229</v>
      </c>
      <c r="AG14" s="214">
        <v>0.83099999999999996</v>
      </c>
      <c r="AH14" s="195"/>
      <c r="AI14" s="215">
        <v>10</v>
      </c>
      <c r="AJ14" s="113" t="s">
        <v>238</v>
      </c>
      <c r="AK14" s="216">
        <v>0.157</v>
      </c>
      <c r="AM14" s="217">
        <v>10</v>
      </c>
      <c r="AN14" s="113" t="s">
        <v>229</v>
      </c>
      <c r="AO14" s="214">
        <v>0.83099999999999996</v>
      </c>
      <c r="AP14" s="113" t="s">
        <v>263</v>
      </c>
      <c r="AQ14" s="214">
        <v>1.1619999999999999</v>
      </c>
      <c r="AR14" s="195"/>
      <c r="AS14" s="215">
        <v>10</v>
      </c>
      <c r="AT14" s="113" t="s">
        <v>246</v>
      </c>
      <c r="AU14" s="216">
        <v>0.35599999999999998</v>
      </c>
      <c r="AV14" s="113" t="s">
        <v>256</v>
      </c>
      <c r="AW14" s="216">
        <v>0.40600000000000003</v>
      </c>
      <c r="AY14" s="217">
        <v>10</v>
      </c>
      <c r="AZ14" s="113" t="s">
        <v>261</v>
      </c>
      <c r="BA14" s="214">
        <v>1.028</v>
      </c>
      <c r="BB14" s="113" t="s">
        <v>389</v>
      </c>
      <c r="BC14" s="214">
        <v>0.85099999999999998</v>
      </c>
      <c r="BD14" s="195"/>
      <c r="BE14" s="215">
        <v>10</v>
      </c>
      <c r="BF14" s="113" t="s">
        <v>257</v>
      </c>
      <c r="BG14" s="216">
        <v>0.377</v>
      </c>
      <c r="BH14" s="113" t="s">
        <v>240</v>
      </c>
      <c r="BI14" s="216">
        <v>0.28299999999999997</v>
      </c>
      <c r="BK14" s="217">
        <v>10</v>
      </c>
      <c r="BL14" s="113" t="s">
        <v>264</v>
      </c>
      <c r="BM14" s="214">
        <v>1.0229999999999999</v>
      </c>
      <c r="BN14" s="113" t="s">
        <v>264</v>
      </c>
      <c r="BO14" s="214">
        <v>1.0229999999999999</v>
      </c>
      <c r="BP14" s="195"/>
      <c r="BQ14" s="215">
        <v>10</v>
      </c>
      <c r="BR14" s="113" t="s">
        <v>243</v>
      </c>
      <c r="BS14" s="216">
        <v>0.30599999999999999</v>
      </c>
      <c r="BT14" s="113" t="s">
        <v>256</v>
      </c>
      <c r="BU14" s="216">
        <v>0.40600000000000003</v>
      </c>
      <c r="BW14" s="217">
        <v>10</v>
      </c>
      <c r="BX14" s="113" t="s">
        <v>264</v>
      </c>
      <c r="BY14" s="214">
        <v>1.0229999999999999</v>
      </c>
      <c r="BZ14" s="113" t="s">
        <v>268</v>
      </c>
      <c r="CA14" s="214">
        <v>1.103</v>
      </c>
      <c r="CB14" s="195"/>
      <c r="CC14" s="215">
        <v>10</v>
      </c>
      <c r="CD14" s="113" t="s">
        <v>251</v>
      </c>
      <c r="CE14" s="216">
        <v>0.437</v>
      </c>
      <c r="CF14" s="113" t="s">
        <v>257</v>
      </c>
      <c r="CG14" s="216">
        <v>0.377</v>
      </c>
      <c r="CI14" s="217">
        <v>10</v>
      </c>
      <c r="CJ14" s="113" t="s">
        <v>260</v>
      </c>
      <c r="CK14" s="214">
        <v>0.84299999999999997</v>
      </c>
      <c r="CL14" s="113" t="s">
        <v>252</v>
      </c>
      <c r="CM14" s="214">
        <v>0.54300000000000004</v>
      </c>
      <c r="CN14" s="195"/>
      <c r="CO14" s="215">
        <v>10</v>
      </c>
      <c r="CP14" s="113" t="s">
        <v>383</v>
      </c>
      <c r="CQ14" s="216">
        <v>0.28299999999999997</v>
      </c>
      <c r="CR14" s="113" t="s">
        <v>256</v>
      </c>
      <c r="CS14" s="216">
        <v>0.40600000000000003</v>
      </c>
      <c r="CU14" s="217">
        <v>10</v>
      </c>
      <c r="CV14" s="113" t="s">
        <v>235</v>
      </c>
      <c r="CW14" s="214">
        <v>0.78100000000000003</v>
      </c>
      <c r="CX14" s="113" t="s">
        <v>233</v>
      </c>
      <c r="CY14" s="214">
        <v>0.94899999999999995</v>
      </c>
      <c r="CZ14" s="195"/>
      <c r="DA14" s="215">
        <v>10</v>
      </c>
      <c r="DB14" s="113" t="s">
        <v>248</v>
      </c>
      <c r="DC14" s="216">
        <v>0.59</v>
      </c>
      <c r="DD14" s="113" t="s">
        <v>262</v>
      </c>
      <c r="DE14" s="216">
        <v>0.42</v>
      </c>
      <c r="DG14" s="217">
        <v>10</v>
      </c>
      <c r="DH14" s="113" t="s">
        <v>268</v>
      </c>
      <c r="DI14" s="214">
        <v>1.103</v>
      </c>
      <c r="DJ14" s="113" t="s">
        <v>231</v>
      </c>
      <c r="DK14" s="214">
        <v>0.77400000000000002</v>
      </c>
      <c r="DL14" s="195"/>
      <c r="DM14" s="215">
        <v>10</v>
      </c>
      <c r="DN14" s="113" t="s">
        <v>251</v>
      </c>
      <c r="DO14" s="216">
        <v>0.437</v>
      </c>
      <c r="DP14" s="113" t="s">
        <v>248</v>
      </c>
      <c r="DQ14" s="216">
        <v>0.59</v>
      </c>
      <c r="DS14" s="217">
        <v>10</v>
      </c>
      <c r="DT14" s="113" t="s">
        <v>260</v>
      </c>
      <c r="DU14" s="214">
        <v>0.84299999999999997</v>
      </c>
      <c r="DV14" s="108" t="s">
        <v>268</v>
      </c>
      <c r="DW14" s="214">
        <v>1.103</v>
      </c>
      <c r="DX14" s="195"/>
      <c r="DY14" s="215">
        <v>10</v>
      </c>
      <c r="DZ14" s="113" t="s">
        <v>248</v>
      </c>
      <c r="EA14" s="216">
        <v>0.59</v>
      </c>
      <c r="EB14" s="113" t="s">
        <v>252</v>
      </c>
      <c r="EC14" s="216">
        <v>0.54300000000000004</v>
      </c>
      <c r="EE14" s="217">
        <v>10</v>
      </c>
      <c r="EF14" s="113"/>
      <c r="EG14" s="214"/>
      <c r="EH14" s="108" t="s">
        <v>233</v>
      </c>
      <c r="EI14" s="214">
        <v>0.94899999999999995</v>
      </c>
      <c r="EJ14" s="195"/>
      <c r="EK14" s="215">
        <v>10</v>
      </c>
      <c r="EL14" s="113"/>
      <c r="EM14" s="216"/>
      <c r="EN14" s="113" t="s">
        <v>267</v>
      </c>
      <c r="EO14" s="214">
        <v>0.35399999999999998</v>
      </c>
      <c r="EQ14" s="112">
        <v>10</v>
      </c>
      <c r="ER14" s="45" t="s">
        <v>238</v>
      </c>
      <c r="ES14" s="104">
        <v>0.157</v>
      </c>
      <c r="ET14" s="45" t="s">
        <v>245</v>
      </c>
      <c r="EU14" s="104">
        <v>0.22500000000000001</v>
      </c>
      <c r="EV14" s="45" t="s">
        <v>246</v>
      </c>
      <c r="EW14" s="104">
        <v>0.35599999999999998</v>
      </c>
      <c r="EX14" s="45" t="s">
        <v>243</v>
      </c>
      <c r="EY14" s="104">
        <v>0.30599999999999999</v>
      </c>
      <c r="EZ14" s="45" t="s">
        <v>239</v>
      </c>
      <c r="FA14" s="104">
        <v>0.56599999999999995</v>
      </c>
      <c r="FB14" s="45" t="s">
        <v>362</v>
      </c>
      <c r="FC14" s="104">
        <v>0.54300000000000004</v>
      </c>
      <c r="FD14" s="45" t="s">
        <v>251</v>
      </c>
      <c r="FE14" s="104">
        <v>0.437</v>
      </c>
      <c r="FF14" s="45" t="s">
        <v>251</v>
      </c>
      <c r="FG14" s="104">
        <v>0.437</v>
      </c>
      <c r="FH14" s="45" t="s">
        <v>262</v>
      </c>
      <c r="FI14" s="104">
        <v>0.42</v>
      </c>
      <c r="FK14" s="217">
        <v>10</v>
      </c>
      <c r="FL14" s="113"/>
      <c r="FM14" s="214"/>
      <c r="FN14" s="108" t="s">
        <v>248</v>
      </c>
      <c r="FO14" s="214">
        <v>0.59</v>
      </c>
      <c r="FP14" s="195"/>
      <c r="FQ14" s="215">
        <v>10</v>
      </c>
      <c r="FR14" s="113"/>
      <c r="FS14" s="216"/>
      <c r="FT14" s="113" t="s">
        <v>242</v>
      </c>
      <c r="FU14" s="219">
        <v>0.73099999999999998</v>
      </c>
      <c r="FW14" s="112">
        <v>10</v>
      </c>
      <c r="FX14" s="45" t="s">
        <v>256</v>
      </c>
      <c r="FY14" s="104">
        <v>0.40600000000000003</v>
      </c>
      <c r="FZ14" s="45" t="s">
        <v>250</v>
      </c>
      <c r="GA14" s="104">
        <v>0.125</v>
      </c>
      <c r="GB14" s="45" t="s">
        <v>244</v>
      </c>
      <c r="GC14" s="104">
        <v>0.22500000000000001</v>
      </c>
      <c r="GD14" s="45" t="s">
        <v>237</v>
      </c>
      <c r="GE14" s="104">
        <v>0.17799999999999999</v>
      </c>
      <c r="GF14" s="45" t="s">
        <v>240</v>
      </c>
      <c r="GG14" s="104">
        <v>0.28299999999999997</v>
      </c>
      <c r="GH14" s="45" t="s">
        <v>246</v>
      </c>
      <c r="GI14" s="104">
        <v>0.35599999999999998</v>
      </c>
      <c r="GJ14" s="45" t="s">
        <v>234</v>
      </c>
      <c r="GK14" s="104">
        <v>0.182</v>
      </c>
      <c r="GL14" s="45" t="s">
        <v>353</v>
      </c>
      <c r="GM14" s="104">
        <v>0.94899999999999995</v>
      </c>
      <c r="GN14" s="45" t="s">
        <v>252</v>
      </c>
      <c r="GO14" s="104">
        <v>0.54300000000000004</v>
      </c>
    </row>
    <row r="15" spans="1:197" s="155" customFormat="1" ht="14.25">
      <c r="B15" s="180">
        <v>99</v>
      </c>
      <c r="C15" s="213">
        <v>11</v>
      </c>
      <c r="D15" s="113" t="s">
        <v>356</v>
      </c>
      <c r="E15" s="214">
        <v>0.83099999999999996</v>
      </c>
      <c r="F15" s="195"/>
      <c r="G15" s="215">
        <v>11</v>
      </c>
      <c r="H15" s="113" t="s">
        <v>249</v>
      </c>
      <c r="I15" s="216">
        <v>1.0149999999999999</v>
      </c>
      <c r="L15" s="180">
        <v>99</v>
      </c>
      <c r="M15" s="213">
        <v>11</v>
      </c>
      <c r="N15" s="113" t="s">
        <v>230</v>
      </c>
      <c r="O15" s="214">
        <v>0.85099999999999998</v>
      </c>
      <c r="P15" s="195"/>
      <c r="Q15" s="215">
        <v>11</v>
      </c>
      <c r="R15" s="113" t="s">
        <v>252</v>
      </c>
      <c r="S15" s="216">
        <v>0.54300000000000004</v>
      </c>
      <c r="V15" s="180">
        <v>99</v>
      </c>
      <c r="W15" s="213">
        <v>11</v>
      </c>
      <c r="X15" s="113"/>
      <c r="Y15" s="214"/>
      <c r="Z15" s="195"/>
      <c r="AA15" s="215">
        <v>11</v>
      </c>
      <c r="AB15" s="113"/>
      <c r="AC15" s="216"/>
      <c r="AE15" s="213">
        <v>11</v>
      </c>
      <c r="AF15" s="113" t="s">
        <v>356</v>
      </c>
      <c r="AG15" s="214">
        <v>0.83099999999999996</v>
      </c>
      <c r="AH15" s="195"/>
      <c r="AI15" s="215">
        <v>11</v>
      </c>
      <c r="AJ15" s="113" t="s">
        <v>350</v>
      </c>
      <c r="AK15" s="216">
        <v>0.157</v>
      </c>
      <c r="AM15" s="217">
        <v>11</v>
      </c>
      <c r="AN15" s="113" t="s">
        <v>241</v>
      </c>
      <c r="AO15" s="214">
        <v>0.61599999999999999</v>
      </c>
      <c r="AP15" s="113" t="s">
        <v>235</v>
      </c>
      <c r="AQ15" s="214">
        <v>0.78100000000000003</v>
      </c>
      <c r="AR15" s="195"/>
      <c r="AS15" s="215">
        <v>11</v>
      </c>
      <c r="AT15" s="113" t="s">
        <v>367</v>
      </c>
      <c r="AU15" s="216">
        <v>0.125</v>
      </c>
      <c r="AV15" s="113" t="s">
        <v>240</v>
      </c>
      <c r="AW15" s="216">
        <v>0.28299999999999997</v>
      </c>
      <c r="AY15" s="217">
        <v>11</v>
      </c>
      <c r="AZ15" s="113" t="s">
        <v>268</v>
      </c>
      <c r="BA15" s="214">
        <v>1.103</v>
      </c>
      <c r="BB15" s="113" t="s">
        <v>231</v>
      </c>
      <c r="BC15" s="214">
        <v>0.77400000000000002</v>
      </c>
      <c r="BD15" s="195"/>
      <c r="BE15" s="215">
        <v>11</v>
      </c>
      <c r="BF15" s="113" t="s">
        <v>240</v>
      </c>
      <c r="BG15" s="216">
        <v>0.28299999999999997</v>
      </c>
      <c r="BH15" s="113" t="s">
        <v>243</v>
      </c>
      <c r="BI15" s="216">
        <v>0.30599999999999999</v>
      </c>
      <c r="BK15" s="217">
        <v>11</v>
      </c>
      <c r="BL15" s="113" t="s">
        <v>236</v>
      </c>
      <c r="BM15" s="214">
        <v>0.59299999999999997</v>
      </c>
      <c r="BN15" s="113" t="s">
        <v>353</v>
      </c>
      <c r="BO15" s="214">
        <v>0.94899999999999995</v>
      </c>
      <c r="BP15" s="195"/>
      <c r="BQ15" s="215">
        <v>11</v>
      </c>
      <c r="BR15" s="113" t="s">
        <v>240</v>
      </c>
      <c r="BS15" s="216">
        <v>0.28299999999999997</v>
      </c>
      <c r="BT15" s="113" t="s">
        <v>237</v>
      </c>
      <c r="BU15" s="216">
        <v>0.17799999999999999</v>
      </c>
      <c r="BW15" s="217">
        <v>11</v>
      </c>
      <c r="BX15" s="113" t="s">
        <v>260</v>
      </c>
      <c r="BY15" s="214">
        <v>0.84299999999999997</v>
      </c>
      <c r="BZ15" s="113" t="s">
        <v>251</v>
      </c>
      <c r="CA15" s="214">
        <v>0.437</v>
      </c>
      <c r="CB15" s="195"/>
      <c r="CC15" s="215">
        <v>11</v>
      </c>
      <c r="CD15" s="113" t="s">
        <v>238</v>
      </c>
      <c r="CE15" s="216">
        <v>0.157</v>
      </c>
      <c r="CF15" s="113" t="s">
        <v>276</v>
      </c>
      <c r="CG15" s="216">
        <v>0.28299999999999997</v>
      </c>
      <c r="CI15" s="217">
        <v>11</v>
      </c>
      <c r="CJ15" s="113" t="s">
        <v>229</v>
      </c>
      <c r="CK15" s="214">
        <v>0.83099999999999996</v>
      </c>
      <c r="CL15" s="113" t="s">
        <v>233</v>
      </c>
      <c r="CM15" s="214">
        <v>0.94899999999999995</v>
      </c>
      <c r="CN15" s="195"/>
      <c r="CO15" s="215">
        <v>11</v>
      </c>
      <c r="CP15" s="113" t="s">
        <v>240</v>
      </c>
      <c r="CQ15" s="216">
        <v>0.28299999999999997</v>
      </c>
      <c r="CR15" s="113" t="s">
        <v>246</v>
      </c>
      <c r="CS15" s="216">
        <v>0.35599999999999998</v>
      </c>
      <c r="CU15" s="217">
        <v>11</v>
      </c>
      <c r="CV15" s="113" t="s">
        <v>390</v>
      </c>
      <c r="CW15" s="214">
        <v>0.77400000000000002</v>
      </c>
      <c r="CX15" s="113" t="s">
        <v>248</v>
      </c>
      <c r="CY15" s="214">
        <v>0.59</v>
      </c>
      <c r="CZ15" s="195"/>
      <c r="DA15" s="215">
        <v>11</v>
      </c>
      <c r="DB15" s="113" t="s">
        <v>382</v>
      </c>
      <c r="DC15" s="216">
        <v>7.9000000000000001E-2</v>
      </c>
      <c r="DD15" s="113" t="s">
        <v>240</v>
      </c>
      <c r="DE15" s="216">
        <v>0.28299999999999997</v>
      </c>
      <c r="DG15" s="217">
        <v>11</v>
      </c>
      <c r="DH15" s="113" t="s">
        <v>251</v>
      </c>
      <c r="DI15" s="214">
        <v>0.437</v>
      </c>
      <c r="DJ15" s="113" t="s">
        <v>261</v>
      </c>
      <c r="DK15" s="214">
        <v>1.028</v>
      </c>
      <c r="DL15" s="195"/>
      <c r="DM15" s="215">
        <v>11</v>
      </c>
      <c r="DN15" s="113" t="s">
        <v>256</v>
      </c>
      <c r="DO15" s="216">
        <v>0.40600000000000003</v>
      </c>
      <c r="DP15" s="113" t="s">
        <v>266</v>
      </c>
      <c r="DQ15" s="216">
        <v>0.221</v>
      </c>
      <c r="DS15" s="217">
        <v>11</v>
      </c>
      <c r="DT15" s="113" t="s">
        <v>255</v>
      </c>
      <c r="DU15" s="214">
        <v>0.51800000000000002</v>
      </c>
      <c r="DV15" s="108" t="s">
        <v>268</v>
      </c>
      <c r="DW15" s="214">
        <v>1.103</v>
      </c>
      <c r="DX15" s="195"/>
      <c r="DY15" s="215">
        <v>11</v>
      </c>
      <c r="DZ15" s="113" t="s">
        <v>245</v>
      </c>
      <c r="EA15" s="216">
        <v>0.22500000000000001</v>
      </c>
      <c r="EB15" s="113" t="s">
        <v>240</v>
      </c>
      <c r="EC15" s="216">
        <v>0.28299999999999997</v>
      </c>
      <c r="EE15" s="217">
        <v>11</v>
      </c>
      <c r="EF15" s="113"/>
      <c r="EG15" s="214"/>
      <c r="EH15" s="108" t="s">
        <v>229</v>
      </c>
      <c r="EI15" s="214">
        <v>0.83099999999999996</v>
      </c>
      <c r="EJ15" s="195"/>
      <c r="EK15" s="215">
        <v>11</v>
      </c>
      <c r="EL15" s="113"/>
      <c r="EM15" s="216"/>
      <c r="EN15" s="113" t="s">
        <v>240</v>
      </c>
      <c r="EO15" s="214">
        <v>0.28299999999999997</v>
      </c>
      <c r="EQ15" s="112">
        <v>11</v>
      </c>
      <c r="ER15" s="45" t="s">
        <v>256</v>
      </c>
      <c r="ES15" s="104">
        <v>0.40600000000000003</v>
      </c>
      <c r="ET15" s="45" t="s">
        <v>240</v>
      </c>
      <c r="EU15" s="104">
        <v>0.28299999999999997</v>
      </c>
      <c r="EV15" s="45" t="s">
        <v>240</v>
      </c>
      <c r="EW15" s="104">
        <v>0.28299999999999997</v>
      </c>
      <c r="EX15" s="45" t="s">
        <v>244</v>
      </c>
      <c r="EY15" s="104">
        <v>0.22500000000000001</v>
      </c>
      <c r="EZ15" s="45" t="s">
        <v>244</v>
      </c>
      <c r="FA15" s="104">
        <v>0.22500000000000001</v>
      </c>
      <c r="FB15" s="45" t="s">
        <v>238</v>
      </c>
      <c r="FC15" s="104">
        <v>0.157</v>
      </c>
      <c r="FD15" s="45" t="s">
        <v>280</v>
      </c>
      <c r="FE15" s="104">
        <v>6.8000000000000005E-2</v>
      </c>
      <c r="FF15" s="45" t="s">
        <v>246</v>
      </c>
      <c r="FG15" s="104">
        <v>0.35599999999999998</v>
      </c>
      <c r="FH15" s="45" t="s">
        <v>244</v>
      </c>
      <c r="FI15" s="104">
        <v>0.22500000000000001</v>
      </c>
      <c r="FK15" s="217">
        <v>11</v>
      </c>
      <c r="FL15" s="113"/>
      <c r="FM15" s="214"/>
      <c r="FN15" s="108" t="s">
        <v>261</v>
      </c>
      <c r="FO15" s="214">
        <v>1.028</v>
      </c>
      <c r="FP15" s="195"/>
      <c r="FQ15" s="215">
        <v>11</v>
      </c>
      <c r="FR15" s="113"/>
      <c r="FS15" s="216"/>
      <c r="FT15" s="113" t="s">
        <v>243</v>
      </c>
      <c r="FU15" s="219">
        <v>0.30599999999999999</v>
      </c>
      <c r="FW15" s="112">
        <v>11</v>
      </c>
      <c r="FX15" s="45" t="s">
        <v>270</v>
      </c>
      <c r="FY15" s="104">
        <v>9.9000000000000005E-2</v>
      </c>
      <c r="FZ15" s="45" t="s">
        <v>247</v>
      </c>
      <c r="GA15" s="104">
        <v>0.125</v>
      </c>
      <c r="GB15" s="45" t="s">
        <v>240</v>
      </c>
      <c r="GC15" s="104">
        <v>0.28299999999999997</v>
      </c>
      <c r="GD15" s="45" t="s">
        <v>270</v>
      </c>
      <c r="GE15" s="104">
        <v>9.9000000000000005E-2</v>
      </c>
      <c r="GF15" s="45" t="s">
        <v>246</v>
      </c>
      <c r="GG15" s="104">
        <v>0.35599999999999998</v>
      </c>
      <c r="GH15" s="45" t="s">
        <v>256</v>
      </c>
      <c r="GI15" s="104">
        <v>0.40600000000000003</v>
      </c>
      <c r="GJ15" s="45" t="s">
        <v>244</v>
      </c>
      <c r="GK15" s="104">
        <v>0.22500000000000001</v>
      </c>
      <c r="GL15" s="45" t="s">
        <v>276</v>
      </c>
      <c r="GM15" s="104">
        <v>0.28299999999999997</v>
      </c>
      <c r="GN15" s="45" t="s">
        <v>250</v>
      </c>
      <c r="GO15" s="104">
        <v>0.125</v>
      </c>
    </row>
    <row r="16" spans="1:197" s="155" customFormat="1" ht="14.25">
      <c r="B16" s="180">
        <v>91</v>
      </c>
      <c r="C16" s="213">
        <v>12</v>
      </c>
      <c r="D16" s="113" t="s">
        <v>229</v>
      </c>
      <c r="E16" s="214">
        <v>0.83099999999999996</v>
      </c>
      <c r="F16" s="195"/>
      <c r="G16" s="215">
        <v>12</v>
      </c>
      <c r="H16" s="113" t="s">
        <v>249</v>
      </c>
      <c r="I16" s="216">
        <v>1.0149999999999999</v>
      </c>
      <c r="L16" s="180">
        <v>91</v>
      </c>
      <c r="M16" s="213">
        <v>12</v>
      </c>
      <c r="N16" s="113" t="s">
        <v>233</v>
      </c>
      <c r="O16" s="214">
        <v>0.94899999999999995</v>
      </c>
      <c r="P16" s="195"/>
      <c r="Q16" s="215">
        <v>12</v>
      </c>
      <c r="R16" s="113" t="s">
        <v>231</v>
      </c>
      <c r="S16" s="216">
        <v>0.77400000000000002</v>
      </c>
      <c r="V16" s="180">
        <v>91</v>
      </c>
      <c r="W16" s="213">
        <v>12</v>
      </c>
      <c r="X16" s="113"/>
      <c r="Y16" s="214"/>
      <c r="Z16" s="195"/>
      <c r="AA16" s="215">
        <v>12</v>
      </c>
      <c r="AB16" s="113"/>
      <c r="AC16" s="216"/>
      <c r="AE16" s="213">
        <v>12</v>
      </c>
      <c r="AF16" s="113" t="s">
        <v>269</v>
      </c>
      <c r="AG16" s="214">
        <v>1.425</v>
      </c>
      <c r="AH16" s="195"/>
      <c r="AI16" s="215">
        <v>12</v>
      </c>
      <c r="AJ16" s="113" t="s">
        <v>245</v>
      </c>
      <c r="AK16" s="216">
        <v>0.22500000000000001</v>
      </c>
      <c r="AM16" s="217">
        <v>12</v>
      </c>
      <c r="AN16" s="113" t="s">
        <v>260</v>
      </c>
      <c r="AO16" s="214">
        <v>0.84299999999999997</v>
      </c>
      <c r="AP16" s="113" t="s">
        <v>233</v>
      </c>
      <c r="AQ16" s="214">
        <v>0.94899999999999995</v>
      </c>
      <c r="AR16" s="195"/>
      <c r="AS16" s="215">
        <v>12</v>
      </c>
      <c r="AT16" s="113" t="s">
        <v>240</v>
      </c>
      <c r="AU16" s="216">
        <v>0.28299999999999997</v>
      </c>
      <c r="AV16" s="113" t="s">
        <v>259</v>
      </c>
      <c r="AW16" s="216">
        <v>8.5999999999999993E-2</v>
      </c>
      <c r="AY16" s="217">
        <v>12</v>
      </c>
      <c r="AZ16" s="113" t="s">
        <v>236</v>
      </c>
      <c r="BA16" s="214">
        <v>0.59299999999999997</v>
      </c>
      <c r="BB16" s="113" t="s">
        <v>233</v>
      </c>
      <c r="BC16" s="214">
        <v>0.94899999999999995</v>
      </c>
      <c r="BD16" s="195"/>
      <c r="BE16" s="215">
        <v>12</v>
      </c>
      <c r="BF16" s="113" t="s">
        <v>238</v>
      </c>
      <c r="BG16" s="216">
        <v>0.157</v>
      </c>
      <c r="BH16" s="113" t="s">
        <v>247</v>
      </c>
      <c r="BI16" s="216">
        <v>0.125</v>
      </c>
      <c r="BK16" s="217">
        <v>12</v>
      </c>
      <c r="BL16" s="113" t="s">
        <v>236</v>
      </c>
      <c r="BM16" s="214">
        <v>0.59299999999999997</v>
      </c>
      <c r="BN16" s="113" t="s">
        <v>242</v>
      </c>
      <c r="BO16" s="214">
        <v>0.73099999999999998</v>
      </c>
      <c r="BP16" s="195"/>
      <c r="BQ16" s="215">
        <v>12</v>
      </c>
      <c r="BR16" s="113" t="s">
        <v>270</v>
      </c>
      <c r="BS16" s="216">
        <v>9.9000000000000005E-2</v>
      </c>
      <c r="BT16" s="113" t="s">
        <v>245</v>
      </c>
      <c r="BU16" s="216">
        <v>0.22500000000000001</v>
      </c>
      <c r="BW16" s="217">
        <v>12</v>
      </c>
      <c r="BX16" s="113" t="s">
        <v>233</v>
      </c>
      <c r="BY16" s="214">
        <v>0.94899999999999995</v>
      </c>
      <c r="BZ16" s="113" t="s">
        <v>268</v>
      </c>
      <c r="CA16" s="214">
        <v>1.103</v>
      </c>
      <c r="CB16" s="195"/>
      <c r="CC16" s="215">
        <v>12</v>
      </c>
      <c r="CD16" s="113" t="s">
        <v>257</v>
      </c>
      <c r="CE16" s="216">
        <v>0.377</v>
      </c>
      <c r="CF16" s="113" t="s">
        <v>247</v>
      </c>
      <c r="CG16" s="216">
        <v>0.125</v>
      </c>
      <c r="CI16" s="217">
        <v>12</v>
      </c>
      <c r="CJ16" s="113" t="s">
        <v>230</v>
      </c>
      <c r="CK16" s="214">
        <v>0.85099999999999998</v>
      </c>
      <c r="CL16" s="113" t="s">
        <v>353</v>
      </c>
      <c r="CM16" s="214">
        <v>0.94899999999999995</v>
      </c>
      <c r="CN16" s="195"/>
      <c r="CO16" s="215">
        <v>12</v>
      </c>
      <c r="CP16" s="113" t="s">
        <v>243</v>
      </c>
      <c r="CQ16" s="216">
        <v>0.30599999999999999</v>
      </c>
      <c r="CR16" s="113" t="s">
        <v>391</v>
      </c>
      <c r="CS16" s="216">
        <v>0.377</v>
      </c>
      <c r="CU16" s="217">
        <v>12</v>
      </c>
      <c r="CV16" s="113" t="s">
        <v>249</v>
      </c>
      <c r="CW16" s="214">
        <v>1.0149999999999999</v>
      </c>
      <c r="CX16" s="113" t="s">
        <v>251</v>
      </c>
      <c r="CY16" s="214">
        <v>0.437</v>
      </c>
      <c r="CZ16" s="195"/>
      <c r="DA16" s="215">
        <v>12</v>
      </c>
      <c r="DB16" s="113" t="s">
        <v>250</v>
      </c>
      <c r="DC16" s="216">
        <v>0.125</v>
      </c>
      <c r="DD16" s="113" t="s">
        <v>359</v>
      </c>
      <c r="DE16" s="216">
        <v>0.221</v>
      </c>
      <c r="DG16" s="217">
        <v>12</v>
      </c>
      <c r="DH16" s="113" t="s">
        <v>357</v>
      </c>
      <c r="DI16" s="214">
        <v>0.61599999999999999</v>
      </c>
      <c r="DJ16" s="113" t="s">
        <v>230</v>
      </c>
      <c r="DK16" s="214">
        <v>0.85099999999999998</v>
      </c>
      <c r="DL16" s="195"/>
      <c r="DM16" s="215">
        <v>12</v>
      </c>
      <c r="DN16" s="113" t="s">
        <v>243</v>
      </c>
      <c r="DO16" s="216">
        <v>0.30599999999999999</v>
      </c>
      <c r="DP16" s="113" t="s">
        <v>367</v>
      </c>
      <c r="DQ16" s="216">
        <v>0.125</v>
      </c>
      <c r="DS16" s="217">
        <v>12</v>
      </c>
      <c r="DT16" s="113" t="s">
        <v>252</v>
      </c>
      <c r="DU16" s="214">
        <v>0.54300000000000004</v>
      </c>
      <c r="DV16" s="108" t="s">
        <v>231</v>
      </c>
      <c r="DW16" s="214">
        <v>0.77400000000000002</v>
      </c>
      <c r="DX16" s="195"/>
      <c r="DY16" s="215">
        <v>12</v>
      </c>
      <c r="DZ16" s="113" t="s">
        <v>266</v>
      </c>
      <c r="EA16" s="216">
        <v>0.221</v>
      </c>
      <c r="EB16" s="113" t="s">
        <v>240</v>
      </c>
      <c r="EC16" s="216">
        <v>0.28299999999999997</v>
      </c>
      <c r="EE16" s="217">
        <v>12</v>
      </c>
      <c r="EF16" s="113"/>
      <c r="EG16" s="214"/>
      <c r="EH16" s="108" t="s">
        <v>392</v>
      </c>
      <c r="EI16" s="214">
        <v>0.67600000000000005</v>
      </c>
      <c r="EJ16" s="195"/>
      <c r="EK16" s="215">
        <v>12</v>
      </c>
      <c r="EL16" s="113"/>
      <c r="EM16" s="216"/>
      <c r="EN16" s="113" t="s">
        <v>367</v>
      </c>
      <c r="EO16" s="214">
        <v>0.125</v>
      </c>
      <c r="EQ16" s="112">
        <v>12</v>
      </c>
      <c r="ER16" s="45" t="s">
        <v>244</v>
      </c>
      <c r="ES16" s="104">
        <v>0.22500000000000001</v>
      </c>
      <c r="ET16" s="45" t="s">
        <v>240</v>
      </c>
      <c r="EU16" s="104">
        <v>0.28299999999999997</v>
      </c>
      <c r="EV16" s="45" t="s">
        <v>238</v>
      </c>
      <c r="EW16" s="104">
        <v>0.157</v>
      </c>
      <c r="EX16" s="45" t="s">
        <v>240</v>
      </c>
      <c r="EY16" s="104">
        <v>0.28299999999999997</v>
      </c>
      <c r="EZ16" s="45" t="s">
        <v>266</v>
      </c>
      <c r="FA16" s="104">
        <v>0.221</v>
      </c>
      <c r="FB16" s="45" t="s">
        <v>246</v>
      </c>
      <c r="FC16" s="104">
        <v>0.35599999999999998</v>
      </c>
      <c r="FD16" s="45" t="s">
        <v>246</v>
      </c>
      <c r="FE16" s="104">
        <v>0.35599999999999998</v>
      </c>
      <c r="FF16" s="45" t="s">
        <v>266</v>
      </c>
      <c r="FG16" s="104">
        <v>0.221</v>
      </c>
      <c r="FH16" s="45" t="s">
        <v>245</v>
      </c>
      <c r="FI16" s="104">
        <v>0.22500000000000001</v>
      </c>
      <c r="FK16" s="217">
        <v>12</v>
      </c>
      <c r="FL16" s="113"/>
      <c r="FM16" s="214"/>
      <c r="FN16" s="108" t="s">
        <v>262</v>
      </c>
      <c r="FO16" s="214">
        <v>0.42</v>
      </c>
      <c r="FP16" s="195"/>
      <c r="FQ16" s="215">
        <v>12</v>
      </c>
      <c r="FR16" s="113"/>
      <c r="FS16" s="216"/>
      <c r="FT16" s="113" t="s">
        <v>240</v>
      </c>
      <c r="FU16" s="219">
        <v>0.28299999999999997</v>
      </c>
      <c r="FW16" s="112">
        <v>12</v>
      </c>
      <c r="FX16" s="45" t="s">
        <v>246</v>
      </c>
      <c r="FY16" s="104">
        <v>0.35599999999999998</v>
      </c>
      <c r="FZ16" s="45" t="s">
        <v>256</v>
      </c>
      <c r="GA16" s="104">
        <v>0.40600000000000003</v>
      </c>
      <c r="GB16" s="45" t="s">
        <v>271</v>
      </c>
      <c r="GC16" s="104">
        <v>0.107</v>
      </c>
      <c r="GD16" s="45" t="s">
        <v>256</v>
      </c>
      <c r="GE16" s="104">
        <v>0.40600000000000003</v>
      </c>
      <c r="GF16" s="45" t="s">
        <v>267</v>
      </c>
      <c r="GG16" s="104">
        <v>0.35399999999999998</v>
      </c>
      <c r="GH16" s="45" t="s">
        <v>256</v>
      </c>
      <c r="GI16" s="104">
        <v>0.40600000000000003</v>
      </c>
      <c r="GJ16" s="45" t="s">
        <v>262</v>
      </c>
      <c r="GK16" s="104">
        <v>0.42</v>
      </c>
      <c r="GL16" s="45" t="s">
        <v>393</v>
      </c>
      <c r="GM16" s="104">
        <v>0.28000000000000003</v>
      </c>
      <c r="GN16" s="45" t="s">
        <v>238</v>
      </c>
      <c r="GO16" s="104">
        <v>0.157</v>
      </c>
    </row>
    <row r="17" spans="1:197" s="155" customFormat="1" ht="14.25">
      <c r="A17" s="26" t="s">
        <v>258</v>
      </c>
      <c r="B17" s="171">
        <v>92</v>
      </c>
      <c r="C17" s="213">
        <v>13</v>
      </c>
      <c r="D17" s="113" t="s">
        <v>231</v>
      </c>
      <c r="E17" s="214">
        <v>0.77400000000000002</v>
      </c>
      <c r="F17" s="195"/>
      <c r="G17" s="215">
        <v>13</v>
      </c>
      <c r="H17" s="113" t="s">
        <v>260</v>
      </c>
      <c r="I17" s="216">
        <v>0.84299999999999997</v>
      </c>
      <c r="K17" s="26" t="s">
        <v>258</v>
      </c>
      <c r="L17" s="171">
        <v>92</v>
      </c>
      <c r="M17" s="213">
        <v>13</v>
      </c>
      <c r="N17" s="113" t="s">
        <v>248</v>
      </c>
      <c r="O17" s="214">
        <v>0.59</v>
      </c>
      <c r="P17" s="195"/>
      <c r="Q17" s="215">
        <v>13</v>
      </c>
      <c r="R17" s="113" t="s">
        <v>233</v>
      </c>
      <c r="S17" s="216">
        <v>0.94899999999999995</v>
      </c>
      <c r="U17" s="26" t="s">
        <v>258</v>
      </c>
      <c r="V17" s="171">
        <v>92</v>
      </c>
      <c r="W17" s="213">
        <v>13</v>
      </c>
      <c r="X17" s="113"/>
      <c r="Y17" s="214"/>
      <c r="Z17" s="195"/>
      <c r="AA17" s="215">
        <v>13</v>
      </c>
      <c r="AB17" s="113"/>
      <c r="AC17" s="216"/>
      <c r="AE17" s="213">
        <v>13</v>
      </c>
      <c r="AF17" s="113" t="s">
        <v>263</v>
      </c>
      <c r="AG17" s="214">
        <v>1.1619999999999999</v>
      </c>
      <c r="AH17" s="195"/>
      <c r="AI17" s="215">
        <v>13</v>
      </c>
      <c r="AJ17" s="113" t="s">
        <v>240</v>
      </c>
      <c r="AK17" s="216">
        <v>0.28299999999999997</v>
      </c>
      <c r="AM17" s="217">
        <v>13</v>
      </c>
      <c r="AN17" s="113" t="s">
        <v>232</v>
      </c>
      <c r="AO17" s="214">
        <v>0.96199999999999997</v>
      </c>
      <c r="AP17" s="113" t="s">
        <v>230</v>
      </c>
      <c r="AQ17" s="214">
        <v>0.85099999999999998</v>
      </c>
      <c r="AR17" s="195"/>
      <c r="AS17" s="215">
        <v>13</v>
      </c>
      <c r="AT17" s="113" t="s">
        <v>256</v>
      </c>
      <c r="AU17" s="216">
        <v>0.40600000000000003</v>
      </c>
      <c r="AV17" s="113" t="s">
        <v>267</v>
      </c>
      <c r="AW17" s="216">
        <v>0.35399999999999998</v>
      </c>
      <c r="AY17" s="217">
        <v>13</v>
      </c>
      <c r="AZ17" s="113" t="s">
        <v>233</v>
      </c>
      <c r="BA17" s="214">
        <v>0.94899999999999995</v>
      </c>
      <c r="BB17" s="113" t="s">
        <v>248</v>
      </c>
      <c r="BC17" s="214">
        <v>0.59</v>
      </c>
      <c r="BD17" s="195"/>
      <c r="BE17" s="215">
        <v>13</v>
      </c>
      <c r="BF17" s="113" t="s">
        <v>255</v>
      </c>
      <c r="BG17" s="216">
        <v>0.51800000000000002</v>
      </c>
      <c r="BH17" s="113" t="s">
        <v>267</v>
      </c>
      <c r="BI17" s="216">
        <v>0.35399999999999998</v>
      </c>
      <c r="BK17" s="217">
        <v>13</v>
      </c>
      <c r="BL17" s="113" t="s">
        <v>264</v>
      </c>
      <c r="BM17" s="214">
        <v>1.0229999999999999</v>
      </c>
      <c r="BN17" s="113" t="s">
        <v>233</v>
      </c>
      <c r="BO17" s="214">
        <v>0.94899999999999995</v>
      </c>
      <c r="BP17" s="195"/>
      <c r="BQ17" s="215">
        <v>13</v>
      </c>
      <c r="BR17" s="113" t="s">
        <v>256</v>
      </c>
      <c r="BS17" s="216">
        <v>0.40600000000000003</v>
      </c>
      <c r="BT17" s="113" t="s">
        <v>267</v>
      </c>
      <c r="BU17" s="216">
        <v>0.35399999999999998</v>
      </c>
      <c r="BW17" s="217">
        <v>13</v>
      </c>
      <c r="BX17" s="113" t="s">
        <v>229</v>
      </c>
      <c r="BY17" s="214">
        <v>0.83099999999999996</v>
      </c>
      <c r="BZ17" s="113" t="s">
        <v>248</v>
      </c>
      <c r="CA17" s="214">
        <v>0.59</v>
      </c>
      <c r="CB17" s="195"/>
      <c r="CC17" s="215">
        <v>13</v>
      </c>
      <c r="CD17" s="113" t="s">
        <v>392</v>
      </c>
      <c r="CE17" s="216">
        <v>0.67600000000000005</v>
      </c>
      <c r="CF17" s="113" t="s">
        <v>243</v>
      </c>
      <c r="CG17" s="216">
        <v>0.30599999999999999</v>
      </c>
      <c r="CI17" s="217">
        <v>13</v>
      </c>
      <c r="CJ17" s="113" t="s">
        <v>232</v>
      </c>
      <c r="CK17" s="214">
        <v>0.96199999999999997</v>
      </c>
      <c r="CL17" s="113" t="s">
        <v>229</v>
      </c>
      <c r="CM17" s="214">
        <v>0.83099999999999996</v>
      </c>
      <c r="CN17" s="195"/>
      <c r="CO17" s="215">
        <v>13</v>
      </c>
      <c r="CP17" s="113" t="s">
        <v>243</v>
      </c>
      <c r="CQ17" s="216">
        <v>0.30599999999999999</v>
      </c>
      <c r="CR17" s="113" t="s">
        <v>256</v>
      </c>
      <c r="CS17" s="216">
        <v>0.40600000000000003</v>
      </c>
      <c r="CU17" s="217">
        <v>13</v>
      </c>
      <c r="CV17" s="113" t="s">
        <v>233</v>
      </c>
      <c r="CW17" s="214">
        <v>0.94899999999999995</v>
      </c>
      <c r="CX17" s="113" t="s">
        <v>260</v>
      </c>
      <c r="CY17" s="214">
        <v>0.84299999999999997</v>
      </c>
      <c r="CZ17" s="195"/>
      <c r="DA17" s="215">
        <v>13</v>
      </c>
      <c r="DB17" s="113" t="s">
        <v>392</v>
      </c>
      <c r="DC17" s="216">
        <v>0.67600000000000005</v>
      </c>
      <c r="DD17" s="113" t="s">
        <v>251</v>
      </c>
      <c r="DE17" s="216">
        <v>0.437</v>
      </c>
      <c r="DG17" s="217">
        <v>13</v>
      </c>
      <c r="DH17" s="113" t="s">
        <v>248</v>
      </c>
      <c r="DI17" s="214">
        <v>0.59</v>
      </c>
      <c r="DJ17" s="113" t="s">
        <v>233</v>
      </c>
      <c r="DK17" s="214">
        <v>0.94899999999999995</v>
      </c>
      <c r="DL17" s="195"/>
      <c r="DM17" s="215">
        <v>13</v>
      </c>
      <c r="DN17" s="113" t="s">
        <v>236</v>
      </c>
      <c r="DO17" s="216">
        <v>0.59299999999999997</v>
      </c>
      <c r="DP17" s="113" t="s">
        <v>392</v>
      </c>
      <c r="DQ17" s="216">
        <v>0.67600000000000005</v>
      </c>
      <c r="DS17" s="217">
        <v>13</v>
      </c>
      <c r="DT17" s="113" t="s">
        <v>239</v>
      </c>
      <c r="DU17" s="214">
        <v>0.56599999999999995</v>
      </c>
      <c r="DV17" s="108" t="s">
        <v>248</v>
      </c>
      <c r="DW17" s="214">
        <v>0.59</v>
      </c>
      <c r="DX17" s="195"/>
      <c r="DY17" s="215">
        <v>13</v>
      </c>
      <c r="DZ17" s="113" t="s">
        <v>283</v>
      </c>
      <c r="EA17" s="216">
        <v>0.26600000000000001</v>
      </c>
      <c r="EB17" s="113" t="s">
        <v>252</v>
      </c>
      <c r="EC17" s="216">
        <v>0.54300000000000004</v>
      </c>
      <c r="EE17" s="217">
        <v>13</v>
      </c>
      <c r="EF17" s="113"/>
      <c r="EG17" s="214"/>
      <c r="EH17" s="108" t="s">
        <v>231</v>
      </c>
      <c r="EI17" s="214">
        <v>0.77400000000000002</v>
      </c>
      <c r="EJ17" s="195"/>
      <c r="EK17" s="215">
        <v>13</v>
      </c>
      <c r="EL17" s="113"/>
      <c r="EM17" s="216"/>
      <c r="EN17" s="113" t="s">
        <v>251</v>
      </c>
      <c r="EO17" s="214">
        <v>0.437</v>
      </c>
      <c r="EQ17" s="112">
        <v>13</v>
      </c>
      <c r="ER17" s="45" t="s">
        <v>240</v>
      </c>
      <c r="ES17" s="104">
        <v>0.28299999999999997</v>
      </c>
      <c r="ET17" s="45" t="s">
        <v>246</v>
      </c>
      <c r="EU17" s="104">
        <v>0.35599999999999998</v>
      </c>
      <c r="EV17" s="45" t="s">
        <v>256</v>
      </c>
      <c r="EW17" s="104">
        <v>0.40600000000000003</v>
      </c>
      <c r="EX17" s="45" t="s">
        <v>391</v>
      </c>
      <c r="EY17" s="104">
        <v>0.377</v>
      </c>
      <c r="EZ17" s="45" t="s">
        <v>251</v>
      </c>
      <c r="FA17" s="104">
        <v>0.437</v>
      </c>
      <c r="FB17" s="45" t="s">
        <v>352</v>
      </c>
      <c r="FC17" s="104">
        <v>0.30599999999999999</v>
      </c>
      <c r="FD17" s="45" t="s">
        <v>251</v>
      </c>
      <c r="FE17" s="104">
        <v>0.437</v>
      </c>
      <c r="FF17" s="45" t="s">
        <v>267</v>
      </c>
      <c r="FG17" s="104">
        <v>0.35399999999999998</v>
      </c>
      <c r="FH17" s="45" t="s">
        <v>256</v>
      </c>
      <c r="FI17" s="104">
        <v>0.40600000000000003</v>
      </c>
      <c r="FK17" s="217">
        <v>13</v>
      </c>
      <c r="FL17" s="113"/>
      <c r="FM17" s="214"/>
      <c r="FN17" s="108" t="s">
        <v>394</v>
      </c>
      <c r="FO17" s="214">
        <v>0.59</v>
      </c>
      <c r="FP17" s="195"/>
      <c r="FQ17" s="215">
        <v>13</v>
      </c>
      <c r="FR17" s="113"/>
      <c r="FS17" s="216"/>
      <c r="FT17" s="113" t="s">
        <v>391</v>
      </c>
      <c r="FU17" s="219">
        <v>0.377</v>
      </c>
      <c r="FW17" s="112">
        <v>13</v>
      </c>
      <c r="FX17" s="45" t="s">
        <v>256</v>
      </c>
      <c r="FY17" s="104">
        <v>0.40600000000000003</v>
      </c>
      <c r="FZ17" s="45" t="s">
        <v>247</v>
      </c>
      <c r="GA17" s="104">
        <v>0.125</v>
      </c>
      <c r="GB17" s="45" t="s">
        <v>367</v>
      </c>
      <c r="GC17" s="104">
        <v>0.125</v>
      </c>
      <c r="GD17" s="45" t="s">
        <v>276</v>
      </c>
      <c r="GE17" s="104">
        <v>0.28299999999999997</v>
      </c>
      <c r="GF17" s="45" t="s">
        <v>284</v>
      </c>
      <c r="GG17" s="104">
        <v>0.10199999999999999</v>
      </c>
      <c r="GH17" s="45" t="s">
        <v>243</v>
      </c>
      <c r="GI17" s="104">
        <v>0.30599999999999999</v>
      </c>
      <c r="GJ17" s="45" t="s">
        <v>241</v>
      </c>
      <c r="GK17" s="104">
        <v>0.61599999999999999</v>
      </c>
      <c r="GL17" s="45" t="s">
        <v>252</v>
      </c>
      <c r="GM17" s="104">
        <v>0.54300000000000004</v>
      </c>
      <c r="GN17" s="45" t="s">
        <v>241</v>
      </c>
      <c r="GO17" s="104">
        <v>0.61599999999999999</v>
      </c>
    </row>
    <row r="18" spans="1:197" s="155" customFormat="1" ht="14.25">
      <c r="A18" s="26" t="s">
        <v>258</v>
      </c>
      <c r="B18" s="171">
        <v>93</v>
      </c>
      <c r="C18" s="213">
        <v>14</v>
      </c>
      <c r="D18" s="113" t="s">
        <v>269</v>
      </c>
      <c r="E18" s="214">
        <v>1.425</v>
      </c>
      <c r="F18" s="195"/>
      <c r="G18" s="215">
        <v>14</v>
      </c>
      <c r="H18" s="113" t="s">
        <v>230</v>
      </c>
      <c r="I18" s="216">
        <v>0.85099999999999998</v>
      </c>
      <c r="K18" s="26" t="s">
        <v>258</v>
      </c>
      <c r="L18" s="171">
        <v>93</v>
      </c>
      <c r="M18" s="213">
        <v>14</v>
      </c>
      <c r="N18" s="113" t="s">
        <v>236</v>
      </c>
      <c r="O18" s="214">
        <v>0.59299999999999997</v>
      </c>
      <c r="P18" s="195"/>
      <c r="Q18" s="215">
        <v>14</v>
      </c>
      <c r="R18" s="113" t="s">
        <v>242</v>
      </c>
      <c r="S18" s="216">
        <v>0.73099999999999998</v>
      </c>
      <c r="U18" s="26" t="s">
        <v>258</v>
      </c>
      <c r="V18" s="171">
        <v>93</v>
      </c>
      <c r="W18" s="213">
        <v>14</v>
      </c>
      <c r="X18" s="113"/>
      <c r="Y18" s="214"/>
      <c r="Z18" s="195"/>
      <c r="AA18" s="215">
        <v>14</v>
      </c>
      <c r="AB18" s="113"/>
      <c r="AC18" s="216"/>
      <c r="AE18" s="213">
        <v>14</v>
      </c>
      <c r="AF18" s="113" t="s">
        <v>263</v>
      </c>
      <c r="AG18" s="214">
        <v>1.1619999999999999</v>
      </c>
      <c r="AH18" s="195"/>
      <c r="AI18" s="215">
        <v>14</v>
      </c>
      <c r="AJ18" s="113" t="s">
        <v>240</v>
      </c>
      <c r="AK18" s="216">
        <v>0.28299999999999997</v>
      </c>
      <c r="AM18" s="217">
        <v>14</v>
      </c>
      <c r="AN18" s="113" t="s">
        <v>365</v>
      </c>
      <c r="AO18" s="214">
        <v>1.0229999999999999</v>
      </c>
      <c r="AP18" s="113" t="s">
        <v>353</v>
      </c>
      <c r="AQ18" s="214">
        <v>0.94899999999999995</v>
      </c>
      <c r="AR18" s="195"/>
      <c r="AS18" s="215">
        <v>14</v>
      </c>
      <c r="AT18" s="113" t="s">
        <v>239</v>
      </c>
      <c r="AU18" s="216">
        <v>0.56599999999999995</v>
      </c>
      <c r="AV18" s="113" t="s">
        <v>234</v>
      </c>
      <c r="AW18" s="216">
        <v>0.182</v>
      </c>
      <c r="AY18" s="217">
        <v>14</v>
      </c>
      <c r="AZ18" s="113" t="s">
        <v>269</v>
      </c>
      <c r="BA18" s="214">
        <v>1.425</v>
      </c>
      <c r="BB18" s="113" t="s">
        <v>233</v>
      </c>
      <c r="BC18" s="214">
        <v>0.94899999999999995</v>
      </c>
      <c r="BD18" s="195"/>
      <c r="BE18" s="215">
        <v>14</v>
      </c>
      <c r="BF18" s="113" t="s">
        <v>352</v>
      </c>
      <c r="BG18" s="216">
        <v>0.30599999999999999</v>
      </c>
      <c r="BH18" s="113" t="s">
        <v>246</v>
      </c>
      <c r="BI18" s="216">
        <v>0.35599999999999998</v>
      </c>
      <c r="BK18" s="217">
        <v>14</v>
      </c>
      <c r="BL18" s="113" t="s">
        <v>268</v>
      </c>
      <c r="BM18" s="214">
        <v>1.103</v>
      </c>
      <c r="BN18" s="113" t="s">
        <v>264</v>
      </c>
      <c r="BO18" s="214">
        <v>1.0229999999999999</v>
      </c>
      <c r="BP18" s="195"/>
      <c r="BQ18" s="215">
        <v>14</v>
      </c>
      <c r="BR18" s="113" t="s">
        <v>246</v>
      </c>
      <c r="BS18" s="216">
        <v>0.35599999999999998</v>
      </c>
      <c r="BT18" s="113" t="s">
        <v>240</v>
      </c>
      <c r="BU18" s="216">
        <v>0.28299999999999997</v>
      </c>
      <c r="BW18" s="217">
        <v>14</v>
      </c>
      <c r="BX18" s="113" t="s">
        <v>261</v>
      </c>
      <c r="BY18" s="214">
        <v>1.028</v>
      </c>
      <c r="BZ18" s="113" t="s">
        <v>269</v>
      </c>
      <c r="CA18" s="214">
        <v>1.425</v>
      </c>
      <c r="CB18" s="195"/>
      <c r="CC18" s="215">
        <v>14</v>
      </c>
      <c r="CD18" s="113" t="s">
        <v>238</v>
      </c>
      <c r="CE18" s="216">
        <v>0.157</v>
      </c>
      <c r="CF18" s="113" t="s">
        <v>278</v>
      </c>
      <c r="CG18" s="216">
        <v>0.64</v>
      </c>
      <c r="CI18" s="217">
        <v>14</v>
      </c>
      <c r="CJ18" s="113" t="s">
        <v>260</v>
      </c>
      <c r="CK18" s="214">
        <v>0.84299999999999997</v>
      </c>
      <c r="CL18" s="113" t="s">
        <v>260</v>
      </c>
      <c r="CM18" s="214">
        <v>0.84299999999999997</v>
      </c>
      <c r="CN18" s="195"/>
      <c r="CO18" s="215">
        <v>14</v>
      </c>
      <c r="CP18" s="113" t="s">
        <v>247</v>
      </c>
      <c r="CQ18" s="216">
        <v>0.125</v>
      </c>
      <c r="CR18" s="113" t="s">
        <v>267</v>
      </c>
      <c r="CS18" s="216">
        <v>0.35399999999999998</v>
      </c>
      <c r="CU18" s="217">
        <v>14</v>
      </c>
      <c r="CV18" s="113" t="s">
        <v>236</v>
      </c>
      <c r="CW18" s="214">
        <v>0.59299999999999997</v>
      </c>
      <c r="CX18" s="113" t="s">
        <v>268</v>
      </c>
      <c r="CY18" s="214">
        <v>1.103</v>
      </c>
      <c r="CZ18" s="195"/>
      <c r="DA18" s="215">
        <v>14</v>
      </c>
      <c r="DB18" s="113" t="s">
        <v>248</v>
      </c>
      <c r="DC18" s="216">
        <v>0.59</v>
      </c>
      <c r="DD18" s="113" t="s">
        <v>252</v>
      </c>
      <c r="DE18" s="216">
        <v>0.54300000000000004</v>
      </c>
      <c r="DG18" s="217">
        <v>14</v>
      </c>
      <c r="DH18" s="113" t="s">
        <v>232</v>
      </c>
      <c r="DI18" s="214">
        <v>0.96199999999999997</v>
      </c>
      <c r="DJ18" s="113" t="s">
        <v>268</v>
      </c>
      <c r="DK18" s="214">
        <v>1.103</v>
      </c>
      <c r="DL18" s="195"/>
      <c r="DM18" s="215">
        <v>14</v>
      </c>
      <c r="DN18" s="113" t="s">
        <v>381</v>
      </c>
      <c r="DO18" s="216">
        <v>0.47399999999999998</v>
      </c>
      <c r="DP18" s="113" t="s">
        <v>251</v>
      </c>
      <c r="DQ18" s="216">
        <v>0.437</v>
      </c>
      <c r="DS18" s="217">
        <v>14</v>
      </c>
      <c r="DT18" s="113" t="s">
        <v>230</v>
      </c>
      <c r="DU18" s="214">
        <v>0.85099999999999998</v>
      </c>
      <c r="DV18" s="108" t="s">
        <v>248</v>
      </c>
      <c r="DW18" s="214">
        <v>0.59</v>
      </c>
      <c r="DX18" s="195"/>
      <c r="DY18" s="215">
        <v>14</v>
      </c>
      <c r="DZ18" s="113" t="s">
        <v>251</v>
      </c>
      <c r="EA18" s="216">
        <v>0.437</v>
      </c>
      <c r="EB18" s="113" t="s">
        <v>252</v>
      </c>
      <c r="EC18" s="216">
        <v>0.54300000000000004</v>
      </c>
      <c r="EE18" s="217">
        <v>14</v>
      </c>
      <c r="EF18" s="113"/>
      <c r="EG18" s="214"/>
      <c r="EH18" s="108" t="s">
        <v>236</v>
      </c>
      <c r="EI18" s="214">
        <v>0.59299999999999997</v>
      </c>
      <c r="EJ18" s="195"/>
      <c r="EK18" s="215">
        <v>14</v>
      </c>
      <c r="EL18" s="113"/>
      <c r="EM18" s="216"/>
      <c r="EN18" s="113" t="s">
        <v>256</v>
      </c>
      <c r="EO18" s="214">
        <v>0.40600000000000003</v>
      </c>
      <c r="EQ18" s="112">
        <v>14</v>
      </c>
      <c r="ER18" s="45" t="s">
        <v>250</v>
      </c>
      <c r="ES18" s="104">
        <v>0.125</v>
      </c>
      <c r="ET18" s="45" t="s">
        <v>246</v>
      </c>
      <c r="EU18" s="104">
        <v>0.35599999999999998</v>
      </c>
      <c r="EV18" s="45" t="s">
        <v>257</v>
      </c>
      <c r="EW18" s="104">
        <v>0.377</v>
      </c>
      <c r="EX18" s="45" t="s">
        <v>267</v>
      </c>
      <c r="EY18" s="104">
        <v>0.35399999999999998</v>
      </c>
      <c r="EZ18" s="45" t="s">
        <v>256</v>
      </c>
      <c r="FA18" s="104">
        <v>0.40600000000000003</v>
      </c>
      <c r="FB18" s="45" t="s">
        <v>251</v>
      </c>
      <c r="FC18" s="104">
        <v>0.437</v>
      </c>
      <c r="FD18" s="45" t="s">
        <v>262</v>
      </c>
      <c r="FE18" s="104">
        <v>0.42</v>
      </c>
      <c r="FF18" s="45" t="s">
        <v>251</v>
      </c>
      <c r="FG18" s="104">
        <v>0.437</v>
      </c>
      <c r="FH18" s="45" t="s">
        <v>242</v>
      </c>
      <c r="FI18" s="104">
        <v>0.73099999999999998</v>
      </c>
      <c r="FK18" s="217">
        <v>14</v>
      </c>
      <c r="FL18" s="113"/>
      <c r="FM18" s="214"/>
      <c r="FN18" s="108" t="s">
        <v>269</v>
      </c>
      <c r="FO18" s="214">
        <v>1.425</v>
      </c>
      <c r="FP18" s="195"/>
      <c r="FQ18" s="215">
        <v>14</v>
      </c>
      <c r="FR18" s="113"/>
      <c r="FS18" s="216"/>
      <c r="FT18" s="113" t="s">
        <v>231</v>
      </c>
      <c r="FU18" s="219">
        <v>0.77400000000000002</v>
      </c>
      <c r="FW18" s="112">
        <v>14</v>
      </c>
      <c r="FX18" s="45" t="s">
        <v>360</v>
      </c>
      <c r="FY18" s="104">
        <v>0.14099999999999999</v>
      </c>
      <c r="FZ18" s="45" t="s">
        <v>274</v>
      </c>
      <c r="GA18" s="104">
        <v>0.41199999999999998</v>
      </c>
      <c r="GB18" s="45" t="s">
        <v>251</v>
      </c>
      <c r="GC18" s="104">
        <v>0.437</v>
      </c>
      <c r="GD18" s="45" t="s">
        <v>259</v>
      </c>
      <c r="GE18" s="104">
        <v>8.5999999999999993E-2</v>
      </c>
      <c r="GF18" s="45" t="s">
        <v>247</v>
      </c>
      <c r="GG18" s="104">
        <v>0.125</v>
      </c>
      <c r="GH18" s="45" t="s">
        <v>273</v>
      </c>
      <c r="GI18" s="104">
        <v>0.251</v>
      </c>
      <c r="GJ18" s="45" t="s">
        <v>262</v>
      </c>
      <c r="GK18" s="104">
        <v>0.42</v>
      </c>
      <c r="GL18" s="45" t="s">
        <v>248</v>
      </c>
      <c r="GM18" s="104">
        <v>0.59</v>
      </c>
      <c r="GN18" s="45" t="s">
        <v>257</v>
      </c>
      <c r="GO18" s="104">
        <v>0.377</v>
      </c>
    </row>
    <row r="19" spans="1:197" s="155" customFormat="1" ht="14.25">
      <c r="A19" s="26" t="s">
        <v>258</v>
      </c>
      <c r="B19" s="171">
        <v>94</v>
      </c>
      <c r="C19" s="213">
        <v>15</v>
      </c>
      <c r="D19" s="113" t="s">
        <v>269</v>
      </c>
      <c r="E19" s="214">
        <v>1.425</v>
      </c>
      <c r="F19" s="195"/>
      <c r="G19" s="215">
        <v>15</v>
      </c>
      <c r="H19" s="113" t="s">
        <v>264</v>
      </c>
      <c r="I19" s="216">
        <v>1.0229999999999999</v>
      </c>
      <c r="K19" s="26" t="s">
        <v>258</v>
      </c>
      <c r="L19" s="171">
        <v>94</v>
      </c>
      <c r="M19" s="213">
        <v>15</v>
      </c>
      <c r="N19" s="113" t="s">
        <v>242</v>
      </c>
      <c r="O19" s="214">
        <v>0.73099999999999998</v>
      </c>
      <c r="P19" s="195"/>
      <c r="Q19" s="215">
        <v>15</v>
      </c>
      <c r="R19" s="113" t="s">
        <v>233</v>
      </c>
      <c r="S19" s="216">
        <v>0.94899999999999995</v>
      </c>
      <c r="U19" s="26" t="s">
        <v>258</v>
      </c>
      <c r="V19" s="171">
        <v>94</v>
      </c>
      <c r="W19" s="213">
        <v>15</v>
      </c>
      <c r="X19" s="113"/>
      <c r="Y19" s="214"/>
      <c r="Z19" s="195"/>
      <c r="AA19" s="215">
        <v>15</v>
      </c>
      <c r="AB19" s="113"/>
      <c r="AC19" s="216"/>
      <c r="AE19" s="213">
        <v>15</v>
      </c>
      <c r="AF19" s="113" t="s">
        <v>233</v>
      </c>
      <c r="AG19" s="214">
        <v>0.73099999999999998</v>
      </c>
      <c r="AH19" s="195"/>
      <c r="AI19" s="215">
        <v>15</v>
      </c>
      <c r="AJ19" s="113" t="s">
        <v>240</v>
      </c>
      <c r="AK19" s="216">
        <v>0.28299999999999997</v>
      </c>
      <c r="AM19" s="217">
        <v>15</v>
      </c>
      <c r="AN19" s="113" t="s">
        <v>395</v>
      </c>
      <c r="AO19" s="214">
        <v>0.35399999999999998</v>
      </c>
      <c r="AP19" s="113" t="s">
        <v>229</v>
      </c>
      <c r="AQ19" s="214">
        <v>0.83099999999999996</v>
      </c>
      <c r="AR19" s="195"/>
      <c r="AS19" s="215">
        <v>15</v>
      </c>
      <c r="AT19" s="113" t="s">
        <v>243</v>
      </c>
      <c r="AU19" s="216">
        <v>0.30599999999999999</v>
      </c>
      <c r="AV19" s="113" t="s">
        <v>266</v>
      </c>
      <c r="AW19" s="216">
        <v>0.221</v>
      </c>
      <c r="AY19" s="217">
        <v>15</v>
      </c>
      <c r="AZ19" s="113" t="s">
        <v>248</v>
      </c>
      <c r="BA19" s="214">
        <v>0.59</v>
      </c>
      <c r="BB19" s="113" t="s">
        <v>261</v>
      </c>
      <c r="BC19" s="214">
        <v>1.028</v>
      </c>
      <c r="BD19" s="195"/>
      <c r="BE19" s="215">
        <v>15</v>
      </c>
      <c r="BF19" s="113" t="s">
        <v>262</v>
      </c>
      <c r="BG19" s="216">
        <v>0.42</v>
      </c>
      <c r="BH19" s="113" t="s">
        <v>256</v>
      </c>
      <c r="BI19" s="216">
        <v>0.40600000000000003</v>
      </c>
      <c r="BK19" s="217">
        <v>15</v>
      </c>
      <c r="BL19" s="113" t="s">
        <v>229</v>
      </c>
      <c r="BM19" s="214">
        <v>0.83099999999999996</v>
      </c>
      <c r="BN19" s="113" t="s">
        <v>353</v>
      </c>
      <c r="BO19" s="214">
        <v>0.94899999999999995</v>
      </c>
      <c r="BP19" s="195"/>
      <c r="BQ19" s="215">
        <v>15</v>
      </c>
      <c r="BR19" s="113" t="s">
        <v>395</v>
      </c>
      <c r="BS19" s="216">
        <v>0.35399999999999998</v>
      </c>
      <c r="BT19" s="113" t="s">
        <v>250</v>
      </c>
      <c r="BU19" s="216">
        <v>0.125</v>
      </c>
      <c r="BW19" s="217">
        <v>15</v>
      </c>
      <c r="BX19" s="113" t="s">
        <v>229</v>
      </c>
      <c r="BY19" s="214">
        <v>0.83099999999999996</v>
      </c>
      <c r="BZ19" s="113" t="s">
        <v>260</v>
      </c>
      <c r="CA19" s="214">
        <v>0.84299999999999997</v>
      </c>
      <c r="CB19" s="195"/>
      <c r="CC19" s="215">
        <v>15</v>
      </c>
      <c r="CD19" s="113" t="s">
        <v>246</v>
      </c>
      <c r="CE19" s="216">
        <v>0.35599999999999998</v>
      </c>
      <c r="CF19" s="113" t="s">
        <v>243</v>
      </c>
      <c r="CG19" s="216">
        <v>0.30599999999999999</v>
      </c>
      <c r="CI19" s="217">
        <v>15</v>
      </c>
      <c r="CJ19" s="113" t="s">
        <v>248</v>
      </c>
      <c r="CK19" s="214">
        <v>0.59</v>
      </c>
      <c r="CL19" s="113" t="s">
        <v>248</v>
      </c>
      <c r="CM19" s="214">
        <v>0.59</v>
      </c>
      <c r="CN19" s="195"/>
      <c r="CO19" s="215">
        <v>15</v>
      </c>
      <c r="CP19" s="113" t="s">
        <v>246</v>
      </c>
      <c r="CQ19" s="216">
        <v>0.35599999999999998</v>
      </c>
      <c r="CR19" s="113" t="s">
        <v>257</v>
      </c>
      <c r="CS19" s="216">
        <v>0.377</v>
      </c>
      <c r="CU19" s="217">
        <v>15</v>
      </c>
      <c r="CV19" s="113" t="s">
        <v>260</v>
      </c>
      <c r="CW19" s="214">
        <v>0.84299999999999997</v>
      </c>
      <c r="CX19" s="113" t="s">
        <v>394</v>
      </c>
      <c r="CY19" s="214">
        <v>0.59</v>
      </c>
      <c r="CZ19" s="195"/>
      <c r="DA19" s="215">
        <v>15</v>
      </c>
      <c r="DB19" s="113" t="s">
        <v>262</v>
      </c>
      <c r="DC19" s="216">
        <v>0.42</v>
      </c>
      <c r="DD19" s="113" t="s">
        <v>381</v>
      </c>
      <c r="DE19" s="216">
        <v>0.47399999999999998</v>
      </c>
      <c r="DG19" s="217">
        <v>15</v>
      </c>
      <c r="DH19" s="113" t="s">
        <v>268</v>
      </c>
      <c r="DI19" s="214">
        <v>1.103</v>
      </c>
      <c r="DJ19" s="113" t="s">
        <v>248</v>
      </c>
      <c r="DK19" s="214">
        <v>0.59</v>
      </c>
      <c r="DL19" s="195"/>
      <c r="DM19" s="215">
        <v>15</v>
      </c>
      <c r="DN19" s="113" t="s">
        <v>236</v>
      </c>
      <c r="DO19" s="216">
        <v>0.59299999999999997</v>
      </c>
      <c r="DP19" s="113" t="s">
        <v>242</v>
      </c>
      <c r="DQ19" s="216">
        <v>0.73099999999999998</v>
      </c>
      <c r="DS19" s="217">
        <v>15</v>
      </c>
      <c r="DT19" s="113" t="s">
        <v>233</v>
      </c>
      <c r="DU19" s="214">
        <v>0.94899999999999995</v>
      </c>
      <c r="DV19" s="108" t="s">
        <v>267</v>
      </c>
      <c r="DW19" s="214">
        <v>0.35399999999999998</v>
      </c>
      <c r="DX19" s="195"/>
      <c r="DY19" s="215">
        <v>15</v>
      </c>
      <c r="DZ19" s="113" t="s">
        <v>262</v>
      </c>
      <c r="EA19" s="216">
        <v>0.42</v>
      </c>
      <c r="EB19" s="113" t="s">
        <v>352</v>
      </c>
      <c r="EC19" s="216">
        <v>0.30599999999999999</v>
      </c>
      <c r="EE19" s="217">
        <v>15</v>
      </c>
      <c r="EF19" s="113"/>
      <c r="EG19" s="214"/>
      <c r="EH19" s="108" t="s">
        <v>233</v>
      </c>
      <c r="EI19" s="214">
        <v>0.94899999999999995</v>
      </c>
      <c r="EJ19" s="195"/>
      <c r="EK19" s="215">
        <v>15</v>
      </c>
      <c r="EL19" s="113"/>
      <c r="EM19" s="216"/>
      <c r="EN19" s="113" t="s">
        <v>252</v>
      </c>
      <c r="EO19" s="214">
        <v>0.54300000000000004</v>
      </c>
      <c r="EQ19" s="112">
        <v>15</v>
      </c>
      <c r="ER19" s="45" t="s">
        <v>247</v>
      </c>
      <c r="ES19" s="104">
        <v>0.125</v>
      </c>
      <c r="ET19" s="45" t="s">
        <v>240</v>
      </c>
      <c r="EU19" s="104">
        <v>0.28299999999999997</v>
      </c>
      <c r="EV19" s="45" t="s">
        <v>265</v>
      </c>
      <c r="EW19" s="104">
        <v>8.5999999999999993E-2</v>
      </c>
      <c r="EX19" s="45" t="s">
        <v>262</v>
      </c>
      <c r="EY19" s="104">
        <v>0.42</v>
      </c>
      <c r="EZ19" s="45" t="s">
        <v>241</v>
      </c>
      <c r="FA19" s="104">
        <v>0.61599999999999999</v>
      </c>
      <c r="FB19" s="45" t="s">
        <v>272</v>
      </c>
      <c r="FC19" s="104">
        <v>0.499</v>
      </c>
      <c r="FD19" s="45" t="s">
        <v>262</v>
      </c>
      <c r="FE19" s="104">
        <v>0.42</v>
      </c>
      <c r="FF19" s="45" t="s">
        <v>251</v>
      </c>
      <c r="FG19" s="104">
        <v>0.437</v>
      </c>
      <c r="FH19" s="45" t="s">
        <v>257</v>
      </c>
      <c r="FI19" s="104">
        <v>0.377</v>
      </c>
      <c r="FK19" s="217">
        <v>15</v>
      </c>
      <c r="FL19" s="113"/>
      <c r="FM19" s="214"/>
      <c r="FN19" s="108" t="s">
        <v>233</v>
      </c>
      <c r="FO19" s="214">
        <v>0.94899999999999995</v>
      </c>
      <c r="FP19" s="195"/>
      <c r="FQ19" s="215">
        <v>15</v>
      </c>
      <c r="FR19" s="113"/>
      <c r="FS19" s="216"/>
      <c r="FT19" s="113" t="s">
        <v>396</v>
      </c>
      <c r="FU19" s="219">
        <v>0.78100000000000003</v>
      </c>
      <c r="FW19" s="112">
        <v>15</v>
      </c>
      <c r="FX19" s="45" t="s">
        <v>255</v>
      </c>
      <c r="FY19" s="104">
        <v>0.51800000000000002</v>
      </c>
      <c r="FZ19" s="45" t="s">
        <v>283</v>
      </c>
      <c r="GA19" s="104">
        <v>0.107</v>
      </c>
      <c r="GB19" s="45" t="s">
        <v>251</v>
      </c>
      <c r="GC19" s="104">
        <v>0.437</v>
      </c>
      <c r="GD19" s="45" t="s">
        <v>238</v>
      </c>
      <c r="GE19" s="104">
        <v>0.157</v>
      </c>
      <c r="GF19" s="45" t="s">
        <v>274</v>
      </c>
      <c r="GG19" s="104">
        <v>0.41199999999999998</v>
      </c>
      <c r="GH19" s="45" t="s">
        <v>243</v>
      </c>
      <c r="GI19" s="104">
        <v>0.30599999999999999</v>
      </c>
      <c r="GJ19" s="45" t="s">
        <v>262</v>
      </c>
      <c r="GK19" s="104">
        <v>0.42</v>
      </c>
      <c r="GL19" s="45" t="s">
        <v>233</v>
      </c>
      <c r="GM19" s="104">
        <v>0.94899999999999995</v>
      </c>
      <c r="GN19" s="45" t="s">
        <v>272</v>
      </c>
      <c r="GO19" s="104">
        <v>0.499</v>
      </c>
    </row>
    <row r="20" spans="1:197" s="155" customFormat="1" ht="15" thickBot="1">
      <c r="A20" s="26" t="s">
        <v>258</v>
      </c>
      <c r="B20" s="171">
        <v>95</v>
      </c>
      <c r="C20" s="213">
        <v>16</v>
      </c>
      <c r="D20" s="113" t="s">
        <v>248</v>
      </c>
      <c r="E20" s="214">
        <v>0.59</v>
      </c>
      <c r="F20" s="195"/>
      <c r="G20" s="215">
        <v>16</v>
      </c>
      <c r="H20" s="113" t="s">
        <v>268</v>
      </c>
      <c r="I20" s="216">
        <v>1.103</v>
      </c>
      <c r="K20" s="26" t="s">
        <v>258</v>
      </c>
      <c r="L20" s="171">
        <v>95</v>
      </c>
      <c r="M20" s="213">
        <v>16</v>
      </c>
      <c r="N20" s="113" t="s">
        <v>396</v>
      </c>
      <c r="O20" s="214">
        <v>0.78100000000000003</v>
      </c>
      <c r="P20" s="195"/>
      <c r="Q20" s="215">
        <v>16</v>
      </c>
      <c r="R20" s="113" t="s">
        <v>248</v>
      </c>
      <c r="S20" s="216">
        <v>0.59</v>
      </c>
      <c r="U20" s="26" t="s">
        <v>258</v>
      </c>
      <c r="V20" s="171">
        <v>95</v>
      </c>
      <c r="W20" s="213">
        <v>16</v>
      </c>
      <c r="X20" s="113"/>
      <c r="Y20" s="214"/>
      <c r="Z20" s="195"/>
      <c r="AA20" s="215">
        <v>16</v>
      </c>
      <c r="AB20" s="113"/>
      <c r="AC20" s="216"/>
      <c r="AE20" s="213">
        <v>16</v>
      </c>
      <c r="AF20" s="113" t="s">
        <v>232</v>
      </c>
      <c r="AG20" s="214">
        <v>0.96199999999999997</v>
      </c>
      <c r="AH20" s="195"/>
      <c r="AI20" s="215">
        <v>16</v>
      </c>
      <c r="AJ20" s="113" t="s">
        <v>244</v>
      </c>
      <c r="AK20" s="216">
        <v>0.22500000000000001</v>
      </c>
      <c r="AM20" s="220">
        <v>16</v>
      </c>
      <c r="AN20" s="123" t="s">
        <v>251</v>
      </c>
      <c r="AO20" s="221">
        <v>0.437</v>
      </c>
      <c r="AP20" s="123" t="s">
        <v>233</v>
      </c>
      <c r="AQ20" s="221">
        <v>0.94899999999999995</v>
      </c>
      <c r="AR20" s="195"/>
      <c r="AS20" s="215">
        <v>16</v>
      </c>
      <c r="AT20" s="113" t="s">
        <v>240</v>
      </c>
      <c r="AU20" s="216">
        <v>0.28299999999999997</v>
      </c>
      <c r="AV20" s="113" t="s">
        <v>257</v>
      </c>
      <c r="AW20" s="216">
        <v>0.377</v>
      </c>
      <c r="AY20" s="220">
        <v>16</v>
      </c>
      <c r="AZ20" s="123" t="s">
        <v>232</v>
      </c>
      <c r="BA20" s="221">
        <v>0.96199999999999997</v>
      </c>
      <c r="BB20" s="123" t="s">
        <v>263</v>
      </c>
      <c r="BC20" s="221">
        <v>1.1619999999999999</v>
      </c>
      <c r="BD20" s="195"/>
      <c r="BE20" s="215">
        <v>16</v>
      </c>
      <c r="BF20" s="113" t="s">
        <v>236</v>
      </c>
      <c r="BG20" s="216">
        <v>0.59299999999999997</v>
      </c>
      <c r="BH20" s="113" t="s">
        <v>262</v>
      </c>
      <c r="BI20" s="216">
        <v>0.42</v>
      </c>
      <c r="BK20" s="220">
        <v>16</v>
      </c>
      <c r="BL20" s="123" t="s">
        <v>236</v>
      </c>
      <c r="BM20" s="221">
        <v>0.59299999999999997</v>
      </c>
      <c r="BN20" s="123" t="s">
        <v>231</v>
      </c>
      <c r="BO20" s="221">
        <v>0.77400000000000002</v>
      </c>
      <c r="BP20" s="195"/>
      <c r="BQ20" s="215">
        <v>16</v>
      </c>
      <c r="BR20" s="113" t="s">
        <v>267</v>
      </c>
      <c r="BS20" s="216">
        <v>0.35399999999999998</v>
      </c>
      <c r="BT20" s="113" t="s">
        <v>283</v>
      </c>
      <c r="BU20" s="216">
        <v>0.26600000000000001</v>
      </c>
      <c r="BW20" s="220">
        <v>16</v>
      </c>
      <c r="BX20" s="123" t="s">
        <v>232</v>
      </c>
      <c r="BY20" s="221">
        <v>0.96199999999999997</v>
      </c>
      <c r="BZ20" s="123" t="s">
        <v>252</v>
      </c>
      <c r="CA20" s="221">
        <v>0.54300000000000004</v>
      </c>
      <c r="CB20" s="195"/>
      <c r="CC20" s="215">
        <v>16</v>
      </c>
      <c r="CD20" s="113" t="s">
        <v>352</v>
      </c>
      <c r="CE20" s="216">
        <v>0.30599999999999999</v>
      </c>
      <c r="CF20" s="113" t="s">
        <v>257</v>
      </c>
      <c r="CG20" s="216">
        <v>0.377</v>
      </c>
      <c r="CI20" s="220">
        <v>16</v>
      </c>
      <c r="CJ20" s="123" t="s">
        <v>353</v>
      </c>
      <c r="CK20" s="221">
        <v>0.94899999999999995</v>
      </c>
      <c r="CL20" s="123" t="s">
        <v>263</v>
      </c>
      <c r="CM20" s="221">
        <v>1.1619999999999999</v>
      </c>
      <c r="CN20" s="195"/>
      <c r="CO20" s="215">
        <v>16</v>
      </c>
      <c r="CP20" s="113" t="s">
        <v>237</v>
      </c>
      <c r="CQ20" s="216">
        <v>0.17799999999999999</v>
      </c>
      <c r="CR20" s="113" t="s">
        <v>251</v>
      </c>
      <c r="CS20" s="216">
        <v>0.437</v>
      </c>
      <c r="CU20" s="220">
        <v>16</v>
      </c>
      <c r="CV20" s="123" t="s">
        <v>376</v>
      </c>
      <c r="CW20" s="221">
        <v>0.51800000000000002</v>
      </c>
      <c r="CX20" s="123" t="s">
        <v>351</v>
      </c>
      <c r="CY20" s="221">
        <v>1.103</v>
      </c>
      <c r="CZ20" s="195"/>
      <c r="DA20" s="215">
        <v>16</v>
      </c>
      <c r="DB20" s="113" t="s">
        <v>256</v>
      </c>
      <c r="DC20" s="216">
        <v>0.40600000000000003</v>
      </c>
      <c r="DD20" s="113" t="s">
        <v>262</v>
      </c>
      <c r="DE20" s="216">
        <v>0.42</v>
      </c>
      <c r="DG20" s="220">
        <v>16</v>
      </c>
      <c r="DH20" s="123" t="s">
        <v>394</v>
      </c>
      <c r="DI20" s="221">
        <v>0.59</v>
      </c>
      <c r="DJ20" s="123" t="s">
        <v>229</v>
      </c>
      <c r="DK20" s="221">
        <v>0.83099999999999996</v>
      </c>
      <c r="DL20" s="195"/>
      <c r="DM20" s="215">
        <v>16</v>
      </c>
      <c r="DN20" s="113" t="s">
        <v>257</v>
      </c>
      <c r="DO20" s="216">
        <v>0.377</v>
      </c>
      <c r="DP20" s="113" t="s">
        <v>252</v>
      </c>
      <c r="DQ20" s="216">
        <v>0.54300000000000004</v>
      </c>
      <c r="DS20" s="220">
        <v>16</v>
      </c>
      <c r="DT20" s="123" t="s">
        <v>268</v>
      </c>
      <c r="DU20" s="221">
        <v>1.103</v>
      </c>
      <c r="DV20" s="119" t="s">
        <v>242</v>
      </c>
      <c r="DW20" s="221">
        <v>0.73099999999999998</v>
      </c>
      <c r="DX20" s="195"/>
      <c r="DY20" s="215">
        <v>16</v>
      </c>
      <c r="DZ20" s="113" t="s">
        <v>248</v>
      </c>
      <c r="EA20" s="216">
        <v>0.59</v>
      </c>
      <c r="EB20" s="113" t="s">
        <v>369</v>
      </c>
      <c r="EC20" s="216">
        <v>0.42</v>
      </c>
      <c r="EE20" s="220">
        <v>16</v>
      </c>
      <c r="EF20" s="123"/>
      <c r="EG20" s="221"/>
      <c r="EH20" s="119" t="s">
        <v>252</v>
      </c>
      <c r="EI20" s="221">
        <v>0.54300000000000004</v>
      </c>
      <c r="EJ20" s="195"/>
      <c r="EK20" s="215">
        <v>16</v>
      </c>
      <c r="EL20" s="113"/>
      <c r="EM20" s="216"/>
      <c r="EN20" s="113" t="s">
        <v>233</v>
      </c>
      <c r="EO20" s="221">
        <v>0.94899999999999995</v>
      </c>
      <c r="EQ20" s="112">
        <v>16</v>
      </c>
      <c r="ER20" s="45" t="s">
        <v>246</v>
      </c>
      <c r="ES20" s="104">
        <v>0.35599999999999998</v>
      </c>
      <c r="ET20" s="45" t="s">
        <v>238</v>
      </c>
      <c r="EU20" s="104">
        <v>0.157</v>
      </c>
      <c r="EV20" s="45" t="s">
        <v>243</v>
      </c>
      <c r="EW20" s="104">
        <v>0.30599999999999999</v>
      </c>
      <c r="EX20" s="45" t="s">
        <v>272</v>
      </c>
      <c r="EY20" s="104">
        <v>0.499</v>
      </c>
      <c r="EZ20" s="45" t="s">
        <v>243</v>
      </c>
      <c r="FA20" s="104">
        <v>0.30599999999999999</v>
      </c>
      <c r="FB20" s="45" t="s">
        <v>257</v>
      </c>
      <c r="FC20" s="104">
        <v>0.377</v>
      </c>
      <c r="FD20" s="45" t="s">
        <v>233</v>
      </c>
      <c r="FE20" s="104">
        <v>0.94899999999999995</v>
      </c>
      <c r="FF20" s="45" t="s">
        <v>243</v>
      </c>
      <c r="FG20" s="104">
        <v>0.30599999999999999</v>
      </c>
      <c r="FH20" s="45" t="s">
        <v>375</v>
      </c>
      <c r="FI20" s="104">
        <v>0.437</v>
      </c>
      <c r="FK20" s="220">
        <v>16</v>
      </c>
      <c r="FL20" s="123"/>
      <c r="FM20" s="221"/>
      <c r="FN20" s="119" t="s">
        <v>233</v>
      </c>
      <c r="FO20" s="221">
        <v>0.94899999999999995</v>
      </c>
      <c r="FP20" s="195"/>
      <c r="FQ20" s="215">
        <v>16</v>
      </c>
      <c r="FR20" s="113"/>
      <c r="FS20" s="216"/>
      <c r="FT20" s="113" t="s">
        <v>231</v>
      </c>
      <c r="FU20" s="222">
        <v>0.77400000000000002</v>
      </c>
      <c r="FW20" s="112">
        <v>16</v>
      </c>
      <c r="FX20" s="45" t="s">
        <v>266</v>
      </c>
      <c r="FY20" s="104">
        <v>0.221</v>
      </c>
      <c r="FZ20" s="45" t="s">
        <v>397</v>
      </c>
      <c r="GA20" s="104">
        <v>0.32600000000000001</v>
      </c>
      <c r="GB20" s="45" t="s">
        <v>243</v>
      </c>
      <c r="GC20" s="104">
        <v>0.30599999999999999</v>
      </c>
      <c r="GD20" s="45" t="s">
        <v>256</v>
      </c>
      <c r="GE20" s="104">
        <v>0.40600000000000003</v>
      </c>
      <c r="GF20" s="45" t="s">
        <v>267</v>
      </c>
      <c r="GG20" s="104">
        <v>0.35399999999999998</v>
      </c>
      <c r="GH20" s="45" t="s">
        <v>257</v>
      </c>
      <c r="GI20" s="104">
        <v>0.377</v>
      </c>
      <c r="GJ20" s="45" t="s">
        <v>236</v>
      </c>
      <c r="GK20" s="104">
        <v>0.59299999999999997</v>
      </c>
      <c r="GL20" s="45" t="s">
        <v>362</v>
      </c>
      <c r="GM20" s="104">
        <v>0.54300000000000004</v>
      </c>
      <c r="GN20" s="45" t="s">
        <v>262</v>
      </c>
      <c r="GO20" s="104">
        <v>0.42</v>
      </c>
    </row>
    <row r="21" spans="1:197">
      <c r="EX21" s="225"/>
      <c r="FU21" s="226"/>
      <c r="GD21" s="225"/>
    </row>
    <row r="22" spans="1:197" ht="15.75" thickBot="1">
      <c r="A22" s="155"/>
      <c r="B22" s="155"/>
      <c r="C22" s="197" t="s">
        <v>177</v>
      </c>
      <c r="D22" s="155"/>
      <c r="E22" s="189" t="s">
        <v>286</v>
      </c>
      <c r="F22" s="189"/>
      <c r="G22" s="197" t="s">
        <v>177</v>
      </c>
      <c r="H22" s="155"/>
      <c r="I22" s="192" t="s">
        <v>286</v>
      </c>
      <c r="K22" s="155"/>
      <c r="L22" s="155"/>
      <c r="M22" s="197" t="s">
        <v>177</v>
      </c>
      <c r="N22" s="155"/>
      <c r="O22" s="189" t="s">
        <v>286</v>
      </c>
      <c r="P22" s="189"/>
      <c r="Q22" s="197" t="s">
        <v>177</v>
      </c>
      <c r="R22" s="155"/>
      <c r="S22" s="192" t="s">
        <v>286</v>
      </c>
      <c r="U22" s="155"/>
      <c r="V22" s="196" t="s">
        <v>398</v>
      </c>
      <c r="W22" s="197" t="s">
        <v>177</v>
      </c>
      <c r="X22" s="155"/>
      <c r="Y22" s="189" t="s">
        <v>331</v>
      </c>
      <c r="Z22" s="189"/>
      <c r="AA22" s="197" t="s">
        <v>177</v>
      </c>
      <c r="AB22" s="155"/>
      <c r="AC22" s="192" t="s">
        <v>286</v>
      </c>
      <c r="AE22" s="198" t="s">
        <v>332</v>
      </c>
      <c r="AF22" s="155"/>
      <c r="AG22" s="189" t="s">
        <v>286</v>
      </c>
      <c r="AH22" s="189"/>
      <c r="AI22" s="198" t="s">
        <v>332</v>
      </c>
      <c r="AJ22" s="155"/>
      <c r="AK22" s="192" t="s">
        <v>286</v>
      </c>
      <c r="AM22" s="198" t="s">
        <v>333</v>
      </c>
      <c r="AN22" s="155"/>
      <c r="AO22" s="189" t="s">
        <v>286</v>
      </c>
      <c r="AP22" s="189"/>
      <c r="AQ22" s="189"/>
      <c r="AR22" s="189"/>
      <c r="AS22" s="198" t="s">
        <v>333</v>
      </c>
      <c r="AT22" s="155"/>
      <c r="AU22" s="192"/>
      <c r="AY22" s="193" t="s">
        <v>334</v>
      </c>
      <c r="AZ22" s="155"/>
      <c r="BA22" s="189" t="s">
        <v>286</v>
      </c>
      <c r="BB22" s="189"/>
      <c r="BC22" s="189"/>
      <c r="BD22" s="189"/>
      <c r="BE22" s="193" t="s">
        <v>334</v>
      </c>
      <c r="BF22" s="155"/>
      <c r="BG22" s="192"/>
      <c r="BK22" s="199" t="s">
        <v>335</v>
      </c>
      <c r="BL22" s="155"/>
      <c r="BM22" s="189" t="s">
        <v>286</v>
      </c>
      <c r="BN22" s="189"/>
      <c r="BO22" s="189"/>
      <c r="BP22" s="189"/>
      <c r="BQ22" s="199" t="s">
        <v>335</v>
      </c>
      <c r="BR22" s="155"/>
      <c r="BS22" s="192"/>
      <c r="BW22" s="200" t="s">
        <v>336</v>
      </c>
      <c r="BX22" s="155"/>
      <c r="BY22" s="189" t="s">
        <v>286</v>
      </c>
      <c r="BZ22" s="189"/>
      <c r="CA22" s="189"/>
      <c r="CB22" s="189"/>
      <c r="CC22" s="200" t="s">
        <v>336</v>
      </c>
      <c r="CD22" s="155"/>
      <c r="CE22" s="192"/>
      <c r="CI22" s="201" t="s">
        <v>337</v>
      </c>
      <c r="CJ22" s="155"/>
      <c r="CK22" s="189" t="s">
        <v>286</v>
      </c>
      <c r="CL22" s="189"/>
      <c r="CM22" s="189"/>
      <c r="CN22" s="189"/>
      <c r="CO22" s="201" t="s">
        <v>399</v>
      </c>
      <c r="CP22" s="155"/>
      <c r="CQ22" s="192"/>
      <c r="CU22" s="202" t="s">
        <v>339</v>
      </c>
      <c r="CV22" s="155"/>
      <c r="CW22" s="189" t="s">
        <v>286</v>
      </c>
      <c r="CX22" s="189"/>
      <c r="CY22" s="189"/>
      <c r="CZ22" s="189"/>
      <c r="DA22" s="202" t="s">
        <v>339</v>
      </c>
      <c r="DB22" s="155"/>
      <c r="DC22" s="192"/>
      <c r="DG22" s="158" t="s">
        <v>341</v>
      </c>
      <c r="DH22" s="155"/>
      <c r="DI22" s="189" t="s">
        <v>286</v>
      </c>
      <c r="DJ22" s="189"/>
      <c r="DK22" s="189"/>
      <c r="DL22" s="189"/>
      <c r="DM22" s="158" t="s">
        <v>340</v>
      </c>
      <c r="DN22" s="155"/>
      <c r="DO22" s="192"/>
      <c r="DS22" s="203" t="s">
        <v>342</v>
      </c>
      <c r="DT22" s="155"/>
      <c r="DU22" s="189" t="s">
        <v>286</v>
      </c>
      <c r="DV22" s="189"/>
      <c r="DW22" s="189"/>
      <c r="DX22" s="189"/>
      <c r="DY22" s="203" t="s">
        <v>400</v>
      </c>
      <c r="DZ22" s="155"/>
      <c r="EA22" s="192"/>
      <c r="EE22" s="158" t="s">
        <v>308</v>
      </c>
      <c r="EF22" s="155"/>
      <c r="EG22" s="189" t="s">
        <v>286</v>
      </c>
      <c r="EH22" s="189"/>
      <c r="EI22" s="189"/>
      <c r="EJ22" s="189"/>
      <c r="EK22" s="158" t="s">
        <v>308</v>
      </c>
      <c r="EL22" s="155"/>
      <c r="EM22" s="192"/>
      <c r="EQ22" s="158" t="s">
        <v>401</v>
      </c>
      <c r="EY22" s="223"/>
      <c r="EZ22" s="225"/>
      <c r="FI22" s="223"/>
      <c r="FK22" s="159" t="s">
        <v>309</v>
      </c>
      <c r="FL22" s="155"/>
      <c r="FM22" s="189" t="s">
        <v>286</v>
      </c>
      <c r="FN22" s="189"/>
      <c r="FO22" s="189"/>
      <c r="FP22" s="189"/>
      <c r="FQ22" s="159" t="s">
        <v>309</v>
      </c>
      <c r="FR22" s="155"/>
      <c r="FS22" s="192"/>
      <c r="FU22" s="226"/>
      <c r="FW22" s="159" t="s">
        <v>309</v>
      </c>
      <c r="GE22" s="223"/>
      <c r="GF22" s="225"/>
      <c r="GO22" s="223"/>
    </row>
    <row r="23" spans="1:197" ht="15">
      <c r="A23" s="155"/>
      <c r="B23" s="162" t="s">
        <v>287</v>
      </c>
      <c r="C23" s="204" t="s">
        <v>402</v>
      </c>
      <c r="D23" s="205" t="s">
        <v>288</v>
      </c>
      <c r="E23" s="206" t="s">
        <v>289</v>
      </c>
      <c r="F23" s="195"/>
      <c r="G23" s="207" t="s">
        <v>181</v>
      </c>
      <c r="H23" s="205" t="s">
        <v>288</v>
      </c>
      <c r="I23" s="208" t="s">
        <v>226</v>
      </c>
      <c r="K23" s="155"/>
      <c r="L23" s="162" t="s">
        <v>287</v>
      </c>
      <c r="M23" s="204" t="s">
        <v>180</v>
      </c>
      <c r="N23" s="205" t="s">
        <v>349</v>
      </c>
      <c r="O23" s="206" t="s">
        <v>289</v>
      </c>
      <c r="P23" s="195"/>
      <c r="Q23" s="207" t="s">
        <v>181</v>
      </c>
      <c r="R23" s="205" t="s">
        <v>288</v>
      </c>
      <c r="S23" s="208" t="s">
        <v>226</v>
      </c>
      <c r="U23" s="155"/>
      <c r="V23" s="162" t="s">
        <v>403</v>
      </c>
      <c r="W23" s="204" t="s">
        <v>402</v>
      </c>
      <c r="X23" s="205" t="s">
        <v>288</v>
      </c>
      <c r="Y23" s="206" t="s">
        <v>289</v>
      </c>
      <c r="Z23" s="195"/>
      <c r="AA23" s="207" t="s">
        <v>181</v>
      </c>
      <c r="AB23" s="205" t="s">
        <v>288</v>
      </c>
      <c r="AC23" s="208" t="s">
        <v>226</v>
      </c>
      <c r="AE23" s="204" t="s">
        <v>180</v>
      </c>
      <c r="AF23" s="205" t="s">
        <v>288</v>
      </c>
      <c r="AG23" s="206" t="s">
        <v>289</v>
      </c>
      <c r="AH23" s="195"/>
      <c r="AI23" s="207" t="s">
        <v>181</v>
      </c>
      <c r="AJ23" s="205" t="s">
        <v>288</v>
      </c>
      <c r="AK23" s="208" t="s">
        <v>226</v>
      </c>
      <c r="AM23" s="209" t="s">
        <v>180</v>
      </c>
      <c r="AN23" s="205" t="s">
        <v>288</v>
      </c>
      <c r="AO23" s="206" t="s">
        <v>289</v>
      </c>
      <c r="AP23" s="189"/>
      <c r="AQ23" s="189"/>
      <c r="AR23" s="195"/>
      <c r="AS23" s="207" t="s">
        <v>181</v>
      </c>
      <c r="AT23" s="205" t="s">
        <v>288</v>
      </c>
      <c r="AU23" s="208" t="s">
        <v>226</v>
      </c>
      <c r="AY23" s="209" t="s">
        <v>180</v>
      </c>
      <c r="AZ23" s="205" t="s">
        <v>288</v>
      </c>
      <c r="BA23" s="206" t="s">
        <v>289</v>
      </c>
      <c r="BB23" s="189"/>
      <c r="BC23" s="189"/>
      <c r="BD23" s="195"/>
      <c r="BE23" s="207" t="s">
        <v>181</v>
      </c>
      <c r="BF23" s="205" t="s">
        <v>288</v>
      </c>
      <c r="BG23" s="208" t="s">
        <v>226</v>
      </c>
      <c r="BK23" s="209" t="s">
        <v>180</v>
      </c>
      <c r="BL23" s="205" t="s">
        <v>349</v>
      </c>
      <c r="BM23" s="206" t="s">
        <v>289</v>
      </c>
      <c r="BN23" s="189"/>
      <c r="BO23" s="189"/>
      <c r="BP23" s="195"/>
      <c r="BQ23" s="207" t="s">
        <v>181</v>
      </c>
      <c r="BR23" s="205" t="s">
        <v>288</v>
      </c>
      <c r="BS23" s="208" t="s">
        <v>226</v>
      </c>
      <c r="BW23" s="209" t="s">
        <v>180</v>
      </c>
      <c r="BX23" s="205" t="s">
        <v>349</v>
      </c>
      <c r="BY23" s="206" t="s">
        <v>289</v>
      </c>
      <c r="BZ23" s="189"/>
      <c r="CA23" s="189"/>
      <c r="CB23" s="195"/>
      <c r="CC23" s="207" t="s">
        <v>181</v>
      </c>
      <c r="CD23" s="205" t="s">
        <v>288</v>
      </c>
      <c r="CE23" s="208" t="s">
        <v>226</v>
      </c>
      <c r="CI23" s="209" t="s">
        <v>180</v>
      </c>
      <c r="CJ23" s="205" t="s">
        <v>288</v>
      </c>
      <c r="CK23" s="206" t="s">
        <v>289</v>
      </c>
      <c r="CL23" s="189"/>
      <c r="CM23" s="189"/>
      <c r="CN23" s="195"/>
      <c r="CO23" s="207" t="s">
        <v>181</v>
      </c>
      <c r="CP23" s="205" t="s">
        <v>288</v>
      </c>
      <c r="CQ23" s="208" t="s">
        <v>226</v>
      </c>
      <c r="CU23" s="209" t="s">
        <v>180</v>
      </c>
      <c r="CV23" s="205" t="s">
        <v>349</v>
      </c>
      <c r="CW23" s="206" t="s">
        <v>347</v>
      </c>
      <c r="CX23" s="189"/>
      <c r="CY23" s="189"/>
      <c r="CZ23" s="195"/>
      <c r="DA23" s="207" t="s">
        <v>181</v>
      </c>
      <c r="DB23" s="205" t="s">
        <v>349</v>
      </c>
      <c r="DC23" s="208" t="s">
        <v>226</v>
      </c>
      <c r="DG23" s="209" t="s">
        <v>180</v>
      </c>
      <c r="DH23" s="205" t="s">
        <v>288</v>
      </c>
      <c r="DI23" s="206" t="s">
        <v>289</v>
      </c>
      <c r="DJ23" s="189"/>
      <c r="DK23" s="189"/>
      <c r="DL23" s="195"/>
      <c r="DM23" s="207" t="s">
        <v>181</v>
      </c>
      <c r="DN23" s="205" t="s">
        <v>288</v>
      </c>
      <c r="DO23" s="208" t="s">
        <v>226</v>
      </c>
      <c r="DS23" s="209" t="s">
        <v>180</v>
      </c>
      <c r="DT23" s="205" t="s">
        <v>288</v>
      </c>
      <c r="DU23" s="206" t="s">
        <v>289</v>
      </c>
      <c r="DV23" s="189"/>
      <c r="DW23" s="189"/>
      <c r="DX23" s="195"/>
      <c r="DY23" s="207" t="s">
        <v>181</v>
      </c>
      <c r="DZ23" s="205" t="s">
        <v>349</v>
      </c>
      <c r="EA23" s="208" t="s">
        <v>226</v>
      </c>
      <c r="EE23" s="209" t="s">
        <v>180</v>
      </c>
      <c r="EF23" s="205" t="s">
        <v>288</v>
      </c>
      <c r="EG23" s="206" t="s">
        <v>289</v>
      </c>
      <c r="EH23" s="189"/>
      <c r="EI23" s="189"/>
      <c r="EJ23" s="195"/>
      <c r="EK23" s="207" t="s">
        <v>181</v>
      </c>
      <c r="EL23" s="205" t="s">
        <v>288</v>
      </c>
      <c r="EM23" s="208" t="s">
        <v>226</v>
      </c>
      <c r="EQ23" s="207" t="s">
        <v>404</v>
      </c>
      <c r="ER23" s="192" t="s">
        <v>290</v>
      </c>
      <c r="ES23" s="157" t="s">
        <v>343</v>
      </c>
      <c r="ET23" s="157" t="s">
        <v>219</v>
      </c>
      <c r="EU23" s="157" t="s">
        <v>344</v>
      </c>
      <c r="EV23" s="157" t="s">
        <v>220</v>
      </c>
      <c r="EW23" s="157" t="s">
        <v>188</v>
      </c>
      <c r="EX23" s="157" t="s">
        <v>189</v>
      </c>
      <c r="EY23" s="157" t="s">
        <v>345</v>
      </c>
      <c r="EZ23" s="157" t="s">
        <v>221</v>
      </c>
      <c r="FA23" s="157" t="s">
        <v>346</v>
      </c>
      <c r="FB23" s="155"/>
      <c r="FD23" s="155"/>
      <c r="FG23" s="223"/>
      <c r="FI23" s="223"/>
      <c r="FK23" s="209" t="s">
        <v>180</v>
      </c>
      <c r="FL23" s="205" t="s">
        <v>349</v>
      </c>
      <c r="FM23" s="206" t="s">
        <v>289</v>
      </c>
      <c r="FN23" s="189"/>
      <c r="FO23" s="189"/>
      <c r="FP23" s="195"/>
      <c r="FQ23" s="207" t="s">
        <v>181</v>
      </c>
      <c r="FR23" s="205" t="s">
        <v>288</v>
      </c>
      <c r="FS23" s="208" t="s">
        <v>226</v>
      </c>
      <c r="FW23" s="207" t="s">
        <v>404</v>
      </c>
      <c r="FX23" s="227" t="s">
        <v>405</v>
      </c>
      <c r="FY23" s="228" t="s">
        <v>343</v>
      </c>
      <c r="FZ23" s="228" t="s">
        <v>219</v>
      </c>
      <c r="GA23" s="228" t="s">
        <v>344</v>
      </c>
      <c r="GB23" s="228" t="s">
        <v>220</v>
      </c>
      <c r="GC23" s="228" t="s">
        <v>188</v>
      </c>
      <c r="GD23" s="228" t="s">
        <v>189</v>
      </c>
      <c r="GE23" s="228" t="s">
        <v>345</v>
      </c>
      <c r="GF23" s="228" t="s">
        <v>221</v>
      </c>
      <c r="GG23" s="208" t="s">
        <v>346</v>
      </c>
      <c r="GH23" s="155"/>
      <c r="GJ23" s="155"/>
      <c r="GM23" s="223"/>
      <c r="GO23" s="223"/>
    </row>
    <row r="24" spans="1:197" ht="14.25">
      <c r="A24" s="155"/>
      <c r="B24" s="180">
        <v>84</v>
      </c>
      <c r="C24" s="213">
        <v>2</v>
      </c>
      <c r="D24" s="113" t="s">
        <v>264</v>
      </c>
      <c r="E24" s="214">
        <v>1.0229999999999999</v>
      </c>
      <c r="F24" s="195"/>
      <c r="G24" s="215">
        <v>2</v>
      </c>
      <c r="H24" s="113" t="s">
        <v>365</v>
      </c>
      <c r="I24" s="216">
        <v>1.0229999999999999</v>
      </c>
      <c r="K24" s="155"/>
      <c r="L24" s="180">
        <v>84</v>
      </c>
      <c r="M24" s="213">
        <v>2</v>
      </c>
      <c r="N24" s="113" t="s">
        <v>231</v>
      </c>
      <c r="O24" s="214">
        <v>0.77400000000000002</v>
      </c>
      <c r="P24" s="195"/>
      <c r="Q24" s="215">
        <v>2</v>
      </c>
      <c r="R24" s="113" t="s">
        <v>268</v>
      </c>
      <c r="S24" s="216">
        <v>1.103</v>
      </c>
      <c r="T24" s="155"/>
      <c r="U24" s="155"/>
      <c r="V24" s="180">
        <v>84</v>
      </c>
      <c r="W24" s="213">
        <v>2</v>
      </c>
      <c r="X24" s="113"/>
      <c r="Y24" s="214">
        <f>AVERAGE(E24,O24)</f>
        <v>0.89849999999999997</v>
      </c>
      <c r="Z24" s="195"/>
      <c r="AA24" s="215">
        <v>2</v>
      </c>
      <c r="AB24" s="113"/>
      <c r="AC24" s="219">
        <f>AVERAGE(I24,S24)</f>
        <v>1.0629999999999999</v>
      </c>
      <c r="AD24" s="155"/>
      <c r="AE24" s="213">
        <v>2</v>
      </c>
      <c r="AF24" s="113" t="s">
        <v>263</v>
      </c>
      <c r="AG24" s="214">
        <v>1.1619999999999999</v>
      </c>
      <c r="AH24" s="195"/>
      <c r="AI24" s="215">
        <v>2</v>
      </c>
      <c r="AJ24" s="113" t="s">
        <v>245</v>
      </c>
      <c r="AK24" s="216">
        <v>0.22500000000000001</v>
      </c>
      <c r="AM24" s="217">
        <v>2</v>
      </c>
      <c r="AN24" s="113"/>
      <c r="AO24" s="214">
        <f>AVERAGE(AO6,AQ6)</f>
        <v>0.92699999999999994</v>
      </c>
      <c r="AP24" s="189"/>
      <c r="AQ24" s="189"/>
      <c r="AR24" s="195"/>
      <c r="AS24" s="215">
        <v>2</v>
      </c>
      <c r="AT24" s="113"/>
      <c r="AU24" s="219">
        <f>AVERAGE(AU6,AW6)</f>
        <v>0.39150000000000001</v>
      </c>
      <c r="AY24" s="217">
        <v>2</v>
      </c>
      <c r="AZ24" s="113"/>
      <c r="BA24" s="214">
        <f>AVERAGE(BA6,BC6)</f>
        <v>1.1280000000000001</v>
      </c>
      <c r="BB24" s="189"/>
      <c r="BC24" s="189"/>
      <c r="BD24" s="195"/>
      <c r="BE24" s="215">
        <v>2</v>
      </c>
      <c r="BF24" s="113"/>
      <c r="BG24" s="219">
        <f>AVERAGE(BG6,BI6)</f>
        <v>0.24049999999999999</v>
      </c>
      <c r="BK24" s="217">
        <v>2</v>
      </c>
      <c r="BL24" s="113"/>
      <c r="BM24" s="214">
        <f>AVERAGE(BM6,BO6)</f>
        <v>0.97299999999999998</v>
      </c>
      <c r="BN24" s="189"/>
      <c r="BO24" s="189"/>
      <c r="BP24" s="195"/>
      <c r="BQ24" s="215">
        <v>2</v>
      </c>
      <c r="BR24" s="113"/>
      <c r="BS24" s="219">
        <f>AVERAGE(BS6,BU6)</f>
        <v>0.309</v>
      </c>
      <c r="BW24" s="217">
        <v>2</v>
      </c>
      <c r="BX24" s="113"/>
      <c r="BY24" s="214">
        <f>AVERAGE(BY6,CA6)</f>
        <v>0.80600000000000005</v>
      </c>
      <c r="BZ24" s="189"/>
      <c r="CA24" s="189"/>
      <c r="CB24" s="195"/>
      <c r="CC24" s="215">
        <v>2</v>
      </c>
      <c r="CD24" s="113"/>
      <c r="CE24" s="219">
        <f>AVERAGE(CE6,CG6)</f>
        <v>0.29200000000000004</v>
      </c>
      <c r="CI24" s="217">
        <v>2</v>
      </c>
      <c r="CJ24" s="113"/>
      <c r="CK24" s="214">
        <f>AVERAGE(CK6,CM6)</f>
        <v>0.98599999999999999</v>
      </c>
      <c r="CL24" s="189"/>
      <c r="CM24" s="189"/>
      <c r="CN24" s="195"/>
      <c r="CO24" s="215">
        <v>2</v>
      </c>
      <c r="CP24" s="113"/>
      <c r="CQ24" s="219">
        <f>AVERAGE(CQ6,CS6)</f>
        <v>0.38100000000000001</v>
      </c>
      <c r="CU24" s="217">
        <v>2</v>
      </c>
      <c r="CV24" s="113"/>
      <c r="CW24" s="214">
        <f>AVERAGE(CW6,CY6)</f>
        <v>0.84650000000000003</v>
      </c>
      <c r="CX24" s="189"/>
      <c r="CY24" s="189"/>
      <c r="CZ24" s="195"/>
      <c r="DA24" s="215">
        <v>2</v>
      </c>
      <c r="DB24" s="113"/>
      <c r="DC24" s="219">
        <f>AVERAGE(DC6,DE6)</f>
        <v>0.24199999999999999</v>
      </c>
      <c r="DG24" s="217">
        <v>2</v>
      </c>
      <c r="DH24" s="113"/>
      <c r="DI24" s="214">
        <f>AVERAGE(DI6,DK6)</f>
        <v>0.68199999999999994</v>
      </c>
      <c r="DJ24" s="189"/>
      <c r="DK24" s="189"/>
      <c r="DL24" s="195"/>
      <c r="DM24" s="215">
        <v>2</v>
      </c>
      <c r="DN24" s="113"/>
      <c r="DO24" s="219">
        <f>AVERAGE(DO6,DQ6)</f>
        <v>0.28299999999999997</v>
      </c>
      <c r="DS24" s="217">
        <v>2</v>
      </c>
      <c r="DT24" s="113"/>
      <c r="DU24" s="214">
        <f>AVERAGE(DU6,DW6)</f>
        <v>0.72350000000000003</v>
      </c>
      <c r="DV24" s="189"/>
      <c r="DW24" s="189"/>
      <c r="DX24" s="195"/>
      <c r="DY24" s="215">
        <v>2</v>
      </c>
      <c r="DZ24" s="113"/>
      <c r="EA24" s="219">
        <f>AVERAGE(EA6,EC6)</f>
        <v>0.26700000000000002</v>
      </c>
      <c r="EE24" s="217">
        <v>2</v>
      </c>
      <c r="EF24" s="113"/>
      <c r="EG24" s="214">
        <f>AVERAGE(EG6,EI6)</f>
        <v>0.73099999999999998</v>
      </c>
      <c r="EH24" s="189"/>
      <c r="EI24" s="189"/>
      <c r="EJ24" s="195"/>
      <c r="EK24" s="215">
        <v>2</v>
      </c>
      <c r="EL24" s="113"/>
      <c r="EM24" s="219">
        <f>AVERAGE(EM6,EO6)</f>
        <v>0.157</v>
      </c>
      <c r="EQ24" s="215">
        <v>2</v>
      </c>
      <c r="ER24" s="219">
        <v>0.157</v>
      </c>
      <c r="ES24" s="104">
        <v>0.40600000000000003</v>
      </c>
      <c r="ET24" s="104">
        <v>0.28299999999999997</v>
      </c>
      <c r="EU24" s="104">
        <v>0.42</v>
      </c>
      <c r="EV24" s="104">
        <v>0.221</v>
      </c>
      <c r="EW24" s="104">
        <v>0.14099999999999999</v>
      </c>
      <c r="EX24" s="104">
        <v>0.28299999999999997</v>
      </c>
      <c r="EY24" s="104">
        <v>0.28299999999999997</v>
      </c>
      <c r="EZ24" s="104">
        <v>0.28299999999999997</v>
      </c>
      <c r="FA24" s="104">
        <v>0.40600000000000003</v>
      </c>
      <c r="FC24" s="223"/>
      <c r="FE24" s="223"/>
      <c r="FG24" s="223"/>
      <c r="FI24" s="223"/>
      <c r="FK24" s="217">
        <v>2</v>
      </c>
      <c r="FL24" s="113"/>
      <c r="FM24" s="214">
        <f>AVERAGE(FM6,FO6)</f>
        <v>0.96199999999999997</v>
      </c>
      <c r="FN24" s="189"/>
      <c r="FO24" s="189"/>
      <c r="FP24" s="195"/>
      <c r="FQ24" s="215">
        <v>2</v>
      </c>
      <c r="FR24" s="113"/>
      <c r="FS24" s="219">
        <f>AVERAGE(FS6,FU6)</f>
        <v>0.22500000000000001</v>
      </c>
      <c r="FW24" s="112">
        <v>2</v>
      </c>
      <c r="FX24" s="229">
        <v>0.22500000000000001</v>
      </c>
      <c r="FY24" s="104">
        <v>0.182</v>
      </c>
      <c r="FZ24" s="104">
        <v>0.40600000000000003</v>
      </c>
      <c r="GA24" s="104">
        <v>0.35399999999999998</v>
      </c>
      <c r="GB24" s="104">
        <v>0.40600000000000003</v>
      </c>
      <c r="GC24" s="104">
        <v>0.251</v>
      </c>
      <c r="GD24" s="104">
        <v>0.157</v>
      </c>
      <c r="GE24" s="104">
        <v>0.22500000000000001</v>
      </c>
      <c r="GF24" s="104">
        <v>0.40600000000000003</v>
      </c>
      <c r="GG24" s="114">
        <v>0.35599999999999998</v>
      </c>
      <c r="GI24" s="223"/>
      <c r="GK24" s="223"/>
      <c r="GM24" s="223"/>
      <c r="GO24" s="223"/>
    </row>
    <row r="25" spans="1:197" ht="14.25">
      <c r="A25" s="155"/>
      <c r="B25" s="180">
        <v>85</v>
      </c>
      <c r="C25" s="213">
        <v>3</v>
      </c>
      <c r="D25" s="113" t="s">
        <v>268</v>
      </c>
      <c r="E25" s="214">
        <v>1.103</v>
      </c>
      <c r="F25" s="195"/>
      <c r="G25" s="215">
        <v>3</v>
      </c>
      <c r="H25" s="113" t="s">
        <v>248</v>
      </c>
      <c r="I25" s="216">
        <v>0.59</v>
      </c>
      <c r="K25" s="155"/>
      <c r="L25" s="180">
        <v>85</v>
      </c>
      <c r="M25" s="213">
        <v>3</v>
      </c>
      <c r="N25" s="113" t="s">
        <v>252</v>
      </c>
      <c r="O25" s="214">
        <v>0.54300000000000004</v>
      </c>
      <c r="P25" s="195"/>
      <c r="Q25" s="215">
        <v>3</v>
      </c>
      <c r="R25" s="113" t="s">
        <v>233</v>
      </c>
      <c r="S25" s="216">
        <v>0.94899999999999995</v>
      </c>
      <c r="T25" s="155"/>
      <c r="U25" s="155"/>
      <c r="V25" s="180">
        <v>85</v>
      </c>
      <c r="W25" s="213">
        <v>3</v>
      </c>
      <c r="X25" s="113"/>
      <c r="Y25" s="214">
        <f>AVERAGE(E25,O25)</f>
        <v>0.82299999999999995</v>
      </c>
      <c r="Z25" s="195"/>
      <c r="AA25" s="215">
        <v>3</v>
      </c>
      <c r="AB25" s="113"/>
      <c r="AC25" s="219">
        <f>AVERAGE(I25,S25)</f>
        <v>0.76949999999999996</v>
      </c>
      <c r="AD25" s="155"/>
      <c r="AE25" s="213">
        <v>3</v>
      </c>
      <c r="AF25" s="113" t="s">
        <v>236</v>
      </c>
      <c r="AG25" s="214">
        <v>0.59299999999999997</v>
      </c>
      <c r="AH25" s="195"/>
      <c r="AI25" s="215">
        <v>3</v>
      </c>
      <c r="AJ25" s="113" t="s">
        <v>240</v>
      </c>
      <c r="AK25" s="216">
        <v>0.28299999999999997</v>
      </c>
      <c r="AM25" s="217">
        <v>3</v>
      </c>
      <c r="AN25" s="113"/>
      <c r="AO25" s="214">
        <f t="shared" ref="AO25" si="0">AVERAGE(AO7,AQ7)</f>
        <v>0.90249999999999997</v>
      </c>
      <c r="AP25" s="189"/>
      <c r="AQ25" s="189"/>
      <c r="AR25" s="195"/>
      <c r="AS25" s="215">
        <v>3</v>
      </c>
      <c r="AT25" s="113"/>
      <c r="AU25" s="219">
        <f>AVERAGE(AU7,AW7)</f>
        <v>0.254</v>
      </c>
      <c r="AY25" s="217">
        <v>3</v>
      </c>
      <c r="AZ25" s="113"/>
      <c r="BA25" s="214">
        <f t="shared" ref="BA25" si="1">AVERAGE(BA7,BC7)</f>
        <v>0.80649999999999999</v>
      </c>
      <c r="BB25" s="189"/>
      <c r="BC25" s="189"/>
      <c r="BD25" s="195"/>
      <c r="BE25" s="215">
        <v>3</v>
      </c>
      <c r="BF25" s="113"/>
      <c r="BG25" s="219">
        <f>AVERAGE(BG7,BI7)</f>
        <v>0.24049999999999999</v>
      </c>
      <c r="BK25" s="217">
        <v>3</v>
      </c>
      <c r="BL25" s="113"/>
      <c r="BM25" s="214">
        <f t="shared" ref="BM25" si="2">AVERAGE(BM7,BO7)</f>
        <v>1.0554999999999999</v>
      </c>
      <c r="BN25" s="189"/>
      <c r="BO25" s="189"/>
      <c r="BP25" s="195"/>
      <c r="BQ25" s="215">
        <v>3</v>
      </c>
      <c r="BR25" s="113"/>
      <c r="BS25" s="219">
        <f>AVERAGE(BS7,BU7)</f>
        <v>0.20399999999999999</v>
      </c>
      <c r="BW25" s="217">
        <v>3</v>
      </c>
      <c r="BX25" s="113"/>
      <c r="BY25" s="214">
        <f t="shared" ref="BY25" si="3">AVERAGE(BY7,CA7)</f>
        <v>0.9385</v>
      </c>
      <c r="BZ25" s="189"/>
      <c r="CA25" s="189"/>
      <c r="CB25" s="195"/>
      <c r="CC25" s="215">
        <v>3</v>
      </c>
      <c r="CD25" s="113"/>
      <c r="CE25" s="219">
        <f>AVERAGE(CE7,CG7)</f>
        <v>0.28299999999999997</v>
      </c>
      <c r="CI25" s="217">
        <v>3</v>
      </c>
      <c r="CJ25" s="113"/>
      <c r="CK25" s="214">
        <f t="shared" ref="CK25" si="4">AVERAGE(CK7,CM7)</f>
        <v>0.80899999999999994</v>
      </c>
      <c r="CL25" s="189"/>
      <c r="CM25" s="189"/>
      <c r="CN25" s="195"/>
      <c r="CO25" s="215">
        <v>3</v>
      </c>
      <c r="CP25" s="113"/>
      <c r="CQ25" s="219">
        <f>AVERAGE(CQ7,CS7)</f>
        <v>0.33099999999999996</v>
      </c>
      <c r="CU25" s="217">
        <v>3</v>
      </c>
      <c r="CV25" s="113"/>
      <c r="CW25" s="214">
        <f t="shared" ref="CW25" si="5">AVERAGE(CW7,CY7)</f>
        <v>0.63650000000000007</v>
      </c>
      <c r="CX25" s="189"/>
      <c r="CY25" s="189"/>
      <c r="CZ25" s="195"/>
      <c r="DA25" s="215">
        <v>3</v>
      </c>
      <c r="DB25" s="113"/>
      <c r="DC25" s="219">
        <f>AVERAGE(DC7,DE7)</f>
        <v>0.28299999999999997</v>
      </c>
      <c r="DG25" s="217">
        <v>3</v>
      </c>
      <c r="DH25" s="113"/>
      <c r="DI25" s="214">
        <f t="shared" ref="DI25" si="6">AVERAGE(DI7,DK7)</f>
        <v>0.5665</v>
      </c>
      <c r="DJ25" s="189"/>
      <c r="DK25" s="189"/>
      <c r="DL25" s="195"/>
      <c r="DM25" s="215">
        <v>3</v>
      </c>
      <c r="DN25" s="113"/>
      <c r="DO25" s="219">
        <f>AVERAGE(DO7,DQ7)</f>
        <v>0.26900000000000002</v>
      </c>
      <c r="DS25" s="217">
        <v>3</v>
      </c>
      <c r="DT25" s="113"/>
      <c r="DU25" s="214">
        <f t="shared" ref="DU25" si="7">AVERAGE(DU7,DW7)</f>
        <v>0.84</v>
      </c>
      <c r="DV25" s="189"/>
      <c r="DW25" s="189"/>
      <c r="DX25" s="195"/>
      <c r="DY25" s="215">
        <v>3</v>
      </c>
      <c r="DZ25" s="113"/>
      <c r="EA25" s="219">
        <f>AVERAGE(EA7,EC7)</f>
        <v>0.24149999999999999</v>
      </c>
      <c r="EE25" s="217">
        <v>3</v>
      </c>
      <c r="EF25" s="113"/>
      <c r="EG25" s="214">
        <f t="shared" ref="EG25" si="8">AVERAGE(EG7,EI7)</f>
        <v>0.54300000000000004</v>
      </c>
      <c r="EH25" s="189"/>
      <c r="EI25" s="189"/>
      <c r="EJ25" s="195"/>
      <c r="EK25" s="215">
        <v>3</v>
      </c>
      <c r="EL25" s="113"/>
      <c r="EM25" s="219">
        <f>AVERAGE(EM7,EO7)</f>
        <v>0.40600000000000003</v>
      </c>
      <c r="EQ25" s="215">
        <v>3</v>
      </c>
      <c r="ER25" s="219">
        <v>0.40600000000000003</v>
      </c>
      <c r="ES25" s="104">
        <v>9.9000000000000005E-2</v>
      </c>
      <c r="ET25" s="104">
        <v>0.22500000000000001</v>
      </c>
      <c r="EU25" s="104">
        <v>0.28299999999999997</v>
      </c>
      <c r="EV25" s="104">
        <v>0.28299999999999997</v>
      </c>
      <c r="EW25" s="104">
        <v>0.125</v>
      </c>
      <c r="EX25" s="104">
        <v>0.157</v>
      </c>
      <c r="EY25" s="104">
        <v>0.28299999999999997</v>
      </c>
      <c r="EZ25" s="104">
        <v>0.107</v>
      </c>
      <c r="FA25" s="104">
        <v>0.157</v>
      </c>
      <c r="FC25" s="223"/>
      <c r="FE25" s="223"/>
      <c r="FG25" s="223"/>
      <c r="FI25" s="223"/>
      <c r="FK25" s="217">
        <v>3</v>
      </c>
      <c r="FL25" s="113"/>
      <c r="FM25" s="214">
        <f t="shared" ref="FM25" si="9">AVERAGE(FM7,FO7)</f>
        <v>0.94899999999999995</v>
      </c>
      <c r="FN25" s="189"/>
      <c r="FO25" s="189"/>
      <c r="FP25" s="195"/>
      <c r="FQ25" s="215">
        <v>3</v>
      </c>
      <c r="FR25" s="113"/>
      <c r="FS25" s="219">
        <f>AVERAGE(FS7,FU7)</f>
        <v>0.35399999999999998</v>
      </c>
      <c r="FW25" s="112">
        <v>3</v>
      </c>
      <c r="FX25" s="229">
        <v>0.35399999999999998</v>
      </c>
      <c r="FY25" s="104">
        <v>0.157</v>
      </c>
      <c r="FZ25" s="104">
        <v>0.22500000000000001</v>
      </c>
      <c r="GA25" s="104">
        <v>0.28299999999999997</v>
      </c>
      <c r="GB25" s="104">
        <v>0.22500000000000001</v>
      </c>
      <c r="GC25" s="104">
        <v>0.10199999999999999</v>
      </c>
      <c r="GD25" s="104">
        <v>0.17799999999999999</v>
      </c>
      <c r="GE25" s="104">
        <v>0.22500000000000001</v>
      </c>
      <c r="GF25" s="104">
        <v>0.157</v>
      </c>
      <c r="GG25" s="114">
        <v>0.157</v>
      </c>
      <c r="GI25" s="223"/>
      <c r="GK25" s="223"/>
      <c r="GM25" s="223"/>
      <c r="GO25" s="223"/>
    </row>
    <row r="26" spans="1:197" ht="14.25">
      <c r="A26" s="155"/>
      <c r="B26" s="180">
        <v>86</v>
      </c>
      <c r="C26" s="213">
        <v>4</v>
      </c>
      <c r="D26" s="113" t="s">
        <v>406</v>
      </c>
      <c r="E26" s="214">
        <v>1.425</v>
      </c>
      <c r="F26" s="195"/>
      <c r="G26" s="215">
        <v>4</v>
      </c>
      <c r="H26" s="113" t="s">
        <v>407</v>
      </c>
      <c r="I26" s="216">
        <v>1.0229999999999999</v>
      </c>
      <c r="K26" s="155"/>
      <c r="L26" s="180">
        <v>86</v>
      </c>
      <c r="M26" s="213">
        <v>4</v>
      </c>
      <c r="N26" s="113" t="s">
        <v>408</v>
      </c>
      <c r="O26" s="214">
        <v>0.78100000000000003</v>
      </c>
      <c r="P26" s="195"/>
      <c r="Q26" s="215">
        <v>4</v>
      </c>
      <c r="R26" s="113" t="s">
        <v>409</v>
      </c>
      <c r="S26" s="216">
        <v>1.0229999999999999</v>
      </c>
      <c r="T26" s="155"/>
      <c r="U26" s="155"/>
      <c r="V26" s="180">
        <v>86</v>
      </c>
      <c r="W26" s="213">
        <v>4</v>
      </c>
      <c r="X26" s="113"/>
      <c r="Y26" s="214">
        <f t="shared" ref="Y26:Y31" si="10">AVERAGE(E26,O26)</f>
        <v>1.103</v>
      </c>
      <c r="Z26" s="195"/>
      <c r="AA26" s="215">
        <v>4</v>
      </c>
      <c r="AB26" s="113"/>
      <c r="AC26" s="219">
        <f>AVERAGE(I26,S26)</f>
        <v>1.0229999999999999</v>
      </c>
      <c r="AD26" s="155"/>
      <c r="AE26" s="213">
        <v>4</v>
      </c>
      <c r="AF26" s="113" t="s">
        <v>242</v>
      </c>
      <c r="AG26" s="214">
        <v>0.73099999999999998</v>
      </c>
      <c r="AH26" s="195"/>
      <c r="AI26" s="215">
        <v>4</v>
      </c>
      <c r="AJ26" s="113" t="s">
        <v>281</v>
      </c>
      <c r="AK26" s="216">
        <v>9.9000000000000005E-2</v>
      </c>
      <c r="AM26" s="217">
        <v>4</v>
      </c>
      <c r="AN26" s="113"/>
      <c r="AO26" s="214">
        <f>AVERAGE(AO8,AQ8)</f>
        <v>0.8085</v>
      </c>
      <c r="AP26" s="189"/>
      <c r="AQ26" s="189"/>
      <c r="AR26" s="195"/>
      <c r="AS26" s="215">
        <v>4</v>
      </c>
      <c r="AT26" s="113"/>
      <c r="AU26" s="219">
        <f>AVERAGE(AU8,AW8)</f>
        <v>0.31950000000000001</v>
      </c>
      <c r="AY26" s="217">
        <v>4</v>
      </c>
      <c r="AZ26" s="113"/>
      <c r="BA26" s="214">
        <f>AVERAGE(BA8,BC8)</f>
        <v>0.97699999999999998</v>
      </c>
      <c r="BB26" s="189"/>
      <c r="BC26" s="189"/>
      <c r="BD26" s="195"/>
      <c r="BE26" s="215">
        <v>4</v>
      </c>
      <c r="BF26" s="113"/>
      <c r="BG26" s="219">
        <f>AVERAGE(BG8,BI8)</f>
        <v>0.21999999999999997</v>
      </c>
      <c r="BK26" s="217">
        <v>4</v>
      </c>
      <c r="BL26" s="113"/>
      <c r="BM26" s="214">
        <f>AVERAGE(BM8,BO8)</f>
        <v>0.93299999999999994</v>
      </c>
      <c r="BN26" s="189"/>
      <c r="BO26" s="189"/>
      <c r="BP26" s="195"/>
      <c r="BQ26" s="215">
        <v>4</v>
      </c>
      <c r="BR26" s="113"/>
      <c r="BS26" s="219">
        <f>AVERAGE(BS8,BU8)</f>
        <v>0.1055</v>
      </c>
      <c r="BW26" s="217">
        <v>4</v>
      </c>
      <c r="BX26" s="113"/>
      <c r="BY26" s="214">
        <f>AVERAGE(BY8,CA8)</f>
        <v>0.9395</v>
      </c>
      <c r="BZ26" s="189"/>
      <c r="CA26" s="189"/>
      <c r="CB26" s="195"/>
      <c r="CC26" s="215">
        <v>4</v>
      </c>
      <c r="CD26" s="113"/>
      <c r="CE26" s="219">
        <f>AVERAGE(CE8,CG8)</f>
        <v>0.191</v>
      </c>
      <c r="CI26" s="217">
        <v>4</v>
      </c>
      <c r="CJ26" s="113"/>
      <c r="CK26" s="214">
        <f>AVERAGE(CK8,CM8)</f>
        <v>0.94899999999999995</v>
      </c>
      <c r="CL26" s="189"/>
      <c r="CM26" s="189"/>
      <c r="CN26" s="195"/>
      <c r="CO26" s="215">
        <v>4</v>
      </c>
      <c r="CP26" s="113"/>
      <c r="CQ26" s="219">
        <f>AVERAGE(CQ8,CS8)</f>
        <v>0.125</v>
      </c>
      <c r="CU26" s="217">
        <v>4</v>
      </c>
      <c r="CV26" s="113"/>
      <c r="CW26" s="214">
        <f>AVERAGE(CW8,CY8)</f>
        <v>0.6845</v>
      </c>
      <c r="CX26" s="189"/>
      <c r="CY26" s="189"/>
      <c r="CZ26" s="195"/>
      <c r="DA26" s="215">
        <v>4</v>
      </c>
      <c r="DB26" s="113"/>
      <c r="DC26" s="219">
        <f>AVERAGE(DC8,DE8)</f>
        <v>0.38800000000000001</v>
      </c>
      <c r="DG26" s="217">
        <v>4</v>
      </c>
      <c r="DH26" s="113"/>
      <c r="DI26" s="214">
        <f>AVERAGE(DI8,DK8)</f>
        <v>0.86149999999999993</v>
      </c>
      <c r="DJ26" s="189"/>
      <c r="DK26" s="189"/>
      <c r="DL26" s="195"/>
      <c r="DM26" s="215">
        <v>4</v>
      </c>
      <c r="DN26" s="113"/>
      <c r="DO26" s="219">
        <f>AVERAGE(DO8,DQ8)</f>
        <v>0.223</v>
      </c>
      <c r="DS26" s="217">
        <v>4</v>
      </c>
      <c r="DT26" s="113"/>
      <c r="DU26" s="214">
        <f>AVERAGE(DU8,DW8)</f>
        <v>0.58399999999999996</v>
      </c>
      <c r="DV26" s="189"/>
      <c r="DW26" s="189"/>
      <c r="DX26" s="195"/>
      <c r="DY26" s="215">
        <v>4</v>
      </c>
      <c r="DZ26" s="113"/>
      <c r="EA26" s="219">
        <f>AVERAGE(EA8,EC8)</f>
        <v>0.35599999999999998</v>
      </c>
      <c r="EE26" s="217">
        <v>4</v>
      </c>
      <c r="EF26" s="113"/>
      <c r="EG26" s="214">
        <f>AVERAGE(EG8,EI8)</f>
        <v>0.59299999999999997</v>
      </c>
      <c r="EH26" s="189"/>
      <c r="EI26" s="189"/>
      <c r="EJ26" s="195"/>
      <c r="EK26" s="215">
        <v>4</v>
      </c>
      <c r="EL26" s="113"/>
      <c r="EM26" s="219">
        <f>AVERAGE(EM8,EO8)</f>
        <v>0.28299999999999997</v>
      </c>
      <c r="EQ26" s="215">
        <v>4</v>
      </c>
      <c r="ER26" s="219">
        <v>0.28299999999999997</v>
      </c>
      <c r="ES26" s="104">
        <v>0.35599999999999998</v>
      </c>
      <c r="ET26" s="104">
        <v>0.22500000000000001</v>
      </c>
      <c r="EU26" s="104">
        <v>0.28299999999999997</v>
      </c>
      <c r="EV26" s="104">
        <v>0.107</v>
      </c>
      <c r="EW26" s="104">
        <v>0.157</v>
      </c>
      <c r="EX26" s="104">
        <v>0.157</v>
      </c>
      <c r="EY26" s="104">
        <v>0.22500000000000001</v>
      </c>
      <c r="EZ26" s="104">
        <v>0.17799999999999999</v>
      </c>
      <c r="FA26" s="104">
        <v>0.182</v>
      </c>
      <c r="FC26" s="223"/>
      <c r="FE26" s="223"/>
      <c r="FG26" s="223"/>
      <c r="FI26" s="223"/>
      <c r="FK26" s="217">
        <v>4</v>
      </c>
      <c r="FL26" s="113"/>
      <c r="FM26" s="214">
        <f>AVERAGE(FM8,FO8)</f>
        <v>0.94899999999999995</v>
      </c>
      <c r="FN26" s="189"/>
      <c r="FO26" s="189"/>
      <c r="FP26" s="195"/>
      <c r="FQ26" s="215">
        <v>4</v>
      </c>
      <c r="FR26" s="113"/>
      <c r="FS26" s="219">
        <f>AVERAGE(FS8,FU8)</f>
        <v>0.221</v>
      </c>
      <c r="FW26" s="112">
        <v>4</v>
      </c>
      <c r="FX26" s="229">
        <v>0.221</v>
      </c>
      <c r="FY26" s="104">
        <v>3.9E-2</v>
      </c>
      <c r="FZ26" s="104">
        <v>9.9000000000000005E-2</v>
      </c>
      <c r="GA26" s="104">
        <v>0.14099999999999999</v>
      </c>
      <c r="GB26" s="104">
        <v>8.5999999999999993E-2</v>
      </c>
      <c r="GC26" s="104">
        <v>0.40600000000000003</v>
      </c>
      <c r="GD26" s="104">
        <v>0.125</v>
      </c>
      <c r="GE26" s="104">
        <v>0.10199999999999999</v>
      </c>
      <c r="GF26" s="104">
        <v>0.107</v>
      </c>
      <c r="GG26" s="114">
        <v>0.28299999999999997</v>
      </c>
      <c r="GI26" s="223"/>
      <c r="GK26" s="223"/>
      <c r="GM26" s="223"/>
      <c r="GO26" s="223"/>
    </row>
    <row r="27" spans="1:197" ht="14.25">
      <c r="A27" s="155"/>
      <c r="B27" s="180">
        <v>88</v>
      </c>
      <c r="C27" s="213">
        <v>6</v>
      </c>
      <c r="D27" s="113" t="s">
        <v>410</v>
      </c>
      <c r="E27" s="214">
        <v>1.1619999999999999</v>
      </c>
      <c r="F27" s="195"/>
      <c r="G27" s="215">
        <v>6</v>
      </c>
      <c r="H27" s="113" t="s">
        <v>411</v>
      </c>
      <c r="I27" s="216">
        <v>1.028</v>
      </c>
      <c r="K27" s="155"/>
      <c r="L27" s="180">
        <v>88</v>
      </c>
      <c r="M27" s="213">
        <v>6</v>
      </c>
      <c r="N27" s="113" t="s">
        <v>410</v>
      </c>
      <c r="O27" s="214">
        <v>1.1619999999999999</v>
      </c>
      <c r="P27" s="195"/>
      <c r="Q27" s="215">
        <v>6</v>
      </c>
      <c r="R27" s="113" t="s">
        <v>412</v>
      </c>
      <c r="S27" s="216">
        <v>0.77400000000000002</v>
      </c>
      <c r="T27" s="155"/>
      <c r="U27" s="155"/>
      <c r="V27" s="180">
        <v>88</v>
      </c>
      <c r="W27" s="213">
        <v>6</v>
      </c>
      <c r="X27" s="113"/>
      <c r="Y27" s="214">
        <f t="shared" si="10"/>
        <v>1.1619999999999999</v>
      </c>
      <c r="Z27" s="195"/>
      <c r="AA27" s="215">
        <v>6</v>
      </c>
      <c r="AB27" s="113"/>
      <c r="AC27" s="219">
        <f>AVERAGE(I27,S27)</f>
        <v>0.90100000000000002</v>
      </c>
      <c r="AD27" s="155"/>
      <c r="AE27" s="213">
        <v>6</v>
      </c>
      <c r="AF27" s="113" t="s">
        <v>413</v>
      </c>
      <c r="AG27" s="214">
        <v>1.103</v>
      </c>
      <c r="AH27" s="195"/>
      <c r="AI27" s="215">
        <v>6</v>
      </c>
      <c r="AJ27" s="113" t="s">
        <v>414</v>
      </c>
      <c r="AK27" s="216">
        <v>0.35599999999999998</v>
      </c>
      <c r="AM27" s="217">
        <v>6</v>
      </c>
      <c r="AN27" s="113"/>
      <c r="AO27" s="214">
        <f>AVERAGE(AO10,AQ10)</f>
        <v>0.90100000000000002</v>
      </c>
      <c r="AP27" s="189"/>
      <c r="AQ27" s="189"/>
      <c r="AR27" s="195"/>
      <c r="AS27" s="215">
        <v>6</v>
      </c>
      <c r="AT27" s="113"/>
      <c r="AU27" s="219">
        <f>AVERAGE(AU10,AW10)</f>
        <v>0.254</v>
      </c>
      <c r="AY27" s="217">
        <v>6</v>
      </c>
      <c r="AZ27" s="113"/>
      <c r="BA27" s="214">
        <f>AVERAGE(BA10,BC10)</f>
        <v>0.77</v>
      </c>
      <c r="BB27" s="189"/>
      <c r="BC27" s="189"/>
      <c r="BD27" s="195"/>
      <c r="BE27" s="215">
        <v>6</v>
      </c>
      <c r="BF27" s="113"/>
      <c r="BG27" s="219">
        <f>AVERAGE(BG10,BI10)</f>
        <v>0.28299999999999997</v>
      </c>
      <c r="BK27" s="217">
        <v>6</v>
      </c>
      <c r="BL27" s="113"/>
      <c r="BM27" s="214">
        <f>AVERAGE(BM10,BO10)</f>
        <v>0.90199999999999991</v>
      </c>
      <c r="BN27" s="189"/>
      <c r="BO27" s="189"/>
      <c r="BP27" s="195"/>
      <c r="BQ27" s="215">
        <v>6</v>
      </c>
      <c r="BR27" s="113"/>
      <c r="BS27" s="219">
        <f>AVERAGE(BS10,BU10)</f>
        <v>0.17499999999999999</v>
      </c>
      <c r="BW27" s="217">
        <v>6</v>
      </c>
      <c r="BX27" s="113"/>
      <c r="BY27" s="214">
        <f>AVERAGE(BY10,CA10)</f>
        <v>0.51349999999999996</v>
      </c>
      <c r="BZ27" s="189"/>
      <c r="CA27" s="189"/>
      <c r="CB27" s="195"/>
      <c r="CC27" s="215">
        <v>6</v>
      </c>
      <c r="CD27" s="113"/>
      <c r="CE27" s="219">
        <f>AVERAGE(CE10,CG10)</f>
        <v>0.20400000000000001</v>
      </c>
      <c r="CI27" s="217">
        <v>6</v>
      </c>
      <c r="CJ27" s="113"/>
      <c r="CK27" s="214">
        <f>AVERAGE(CK10,CM10)</f>
        <v>0.84650000000000003</v>
      </c>
      <c r="CL27" s="189"/>
      <c r="CM27" s="189"/>
      <c r="CN27" s="195"/>
      <c r="CO27" s="215">
        <v>6</v>
      </c>
      <c r="CP27" s="113"/>
      <c r="CQ27" s="219">
        <f>AVERAGE(CQ10,CS10)</f>
        <v>0.22500000000000001</v>
      </c>
      <c r="CU27" s="217">
        <v>6</v>
      </c>
      <c r="CV27" s="113"/>
      <c r="CW27" s="214">
        <f>AVERAGE(CW10,CY10)</f>
        <v>0.84799999999999998</v>
      </c>
      <c r="CX27" s="189"/>
      <c r="CY27" s="189"/>
      <c r="CZ27" s="195"/>
      <c r="DA27" s="215">
        <v>6</v>
      </c>
      <c r="DB27" s="113"/>
      <c r="DC27" s="219">
        <f>AVERAGE(DC10,DE10)</f>
        <v>0.17499999999999999</v>
      </c>
      <c r="DG27" s="217">
        <v>6</v>
      </c>
      <c r="DH27" s="113"/>
      <c r="DI27" s="214">
        <f>AVERAGE(DI10,DK10)</f>
        <v>0.91700000000000004</v>
      </c>
      <c r="DJ27" s="189"/>
      <c r="DK27" s="189"/>
      <c r="DL27" s="195"/>
      <c r="DM27" s="215">
        <v>6</v>
      </c>
      <c r="DN27" s="113"/>
      <c r="DO27" s="219">
        <f>AVERAGE(DO10,DQ10)</f>
        <v>0.3155</v>
      </c>
      <c r="DS27" s="217">
        <v>6</v>
      </c>
      <c r="DT27" s="113"/>
      <c r="DU27" s="214">
        <f>AVERAGE(DU10,DW10)</f>
        <v>0.66049999999999998</v>
      </c>
      <c r="DV27" s="189"/>
      <c r="DW27" s="189"/>
      <c r="DX27" s="195"/>
      <c r="DY27" s="215">
        <v>6</v>
      </c>
      <c r="DZ27" s="113"/>
      <c r="EA27" s="219">
        <f>AVERAGE(EA10,EC10)</f>
        <v>0.254</v>
      </c>
      <c r="EE27" s="217">
        <v>6</v>
      </c>
      <c r="EF27" s="113"/>
      <c r="EG27" s="214">
        <f>AVERAGE(EG10,EI10)</f>
        <v>0.54300000000000004</v>
      </c>
      <c r="EH27" s="189"/>
      <c r="EI27" s="189"/>
      <c r="EJ27" s="195"/>
      <c r="EK27" s="215">
        <v>6</v>
      </c>
      <c r="EL27" s="113"/>
      <c r="EM27" s="219">
        <f>AVERAGE(EM10,EO10)</f>
        <v>0.22500000000000001</v>
      </c>
      <c r="EQ27" s="215">
        <v>6</v>
      </c>
      <c r="ER27" s="219">
        <v>0.22500000000000001</v>
      </c>
      <c r="ES27" s="104">
        <v>0.35599999999999998</v>
      </c>
      <c r="ET27" s="104">
        <v>0.35599999999999998</v>
      </c>
      <c r="EU27" s="104">
        <v>0.22500000000000001</v>
      </c>
      <c r="EV27" s="104">
        <v>0.125</v>
      </c>
      <c r="EW27" s="104">
        <v>0.125</v>
      </c>
      <c r="EX27" s="104">
        <v>0.28299999999999997</v>
      </c>
      <c r="EY27" s="104">
        <v>0.40600000000000003</v>
      </c>
      <c r="EZ27" s="104">
        <v>0.30599999999999999</v>
      </c>
      <c r="FA27" s="104">
        <v>8.5999999999999993E-2</v>
      </c>
      <c r="FC27" s="223"/>
      <c r="FE27" s="223"/>
      <c r="FG27" s="223"/>
      <c r="FI27" s="223"/>
      <c r="FK27" s="217">
        <v>6</v>
      </c>
      <c r="FL27" s="113"/>
      <c r="FM27" s="214">
        <f>AVERAGE(FM10,FO10)</f>
        <v>0.47399999999999998</v>
      </c>
      <c r="FN27" s="189"/>
      <c r="FO27" s="189"/>
      <c r="FP27" s="195"/>
      <c r="FQ27" s="215">
        <v>6</v>
      </c>
      <c r="FR27" s="113"/>
      <c r="FS27" s="219">
        <f>AVERAGE(FS10,FU10)</f>
        <v>0.22500000000000001</v>
      </c>
      <c r="FW27" s="112">
        <v>6</v>
      </c>
      <c r="FX27" s="229">
        <v>0.22500000000000001</v>
      </c>
      <c r="FY27" s="104">
        <v>0.28299999999999997</v>
      </c>
      <c r="FZ27" s="104">
        <v>8.5999999999999993E-2</v>
      </c>
      <c r="GA27" s="104">
        <v>7.9000000000000001E-2</v>
      </c>
      <c r="GB27" s="104">
        <v>0.22500000000000001</v>
      </c>
      <c r="GC27" s="104">
        <v>0.157</v>
      </c>
      <c r="GD27" s="104">
        <v>0.17799999999999999</v>
      </c>
      <c r="GE27" s="104">
        <v>0.30599999999999999</v>
      </c>
      <c r="GF27" s="104">
        <v>0.35599999999999998</v>
      </c>
      <c r="GG27" s="114">
        <v>0.28299999999999997</v>
      </c>
      <c r="GI27" s="223"/>
      <c r="GK27" s="223"/>
      <c r="GM27" s="223"/>
      <c r="GO27" s="223"/>
    </row>
    <row r="28" spans="1:197" ht="14.25">
      <c r="A28" s="155"/>
      <c r="B28" s="180">
        <v>90</v>
      </c>
      <c r="C28" s="213">
        <v>8</v>
      </c>
      <c r="D28" s="139" t="s">
        <v>409</v>
      </c>
      <c r="E28" s="214">
        <v>1.0229999999999999</v>
      </c>
      <c r="F28" s="195"/>
      <c r="G28" s="215">
        <v>8</v>
      </c>
      <c r="H28" s="113" t="s">
        <v>413</v>
      </c>
      <c r="I28" s="216">
        <v>1.103</v>
      </c>
      <c r="K28" s="155"/>
      <c r="L28" s="180">
        <v>90</v>
      </c>
      <c r="M28" s="213">
        <v>8</v>
      </c>
      <c r="N28" s="139" t="s">
        <v>415</v>
      </c>
      <c r="O28" s="214">
        <v>0.73099999999999998</v>
      </c>
      <c r="P28" s="195"/>
      <c r="Q28" s="215">
        <v>8</v>
      </c>
      <c r="R28" s="113" t="s">
        <v>416</v>
      </c>
      <c r="S28" s="216">
        <v>0.59</v>
      </c>
      <c r="T28" s="155"/>
      <c r="U28" s="155"/>
      <c r="V28" s="180">
        <v>90</v>
      </c>
      <c r="W28" s="213">
        <v>8</v>
      </c>
      <c r="X28" s="139"/>
      <c r="Y28" s="214">
        <f>AVERAGE(E28,O28)</f>
        <v>0.877</v>
      </c>
      <c r="Z28" s="195"/>
      <c r="AA28" s="215">
        <v>8</v>
      </c>
      <c r="AB28" s="113"/>
      <c r="AC28" s="219">
        <f>AVERAGE(I28,S28)</f>
        <v>0.84650000000000003</v>
      </c>
      <c r="AD28" s="155"/>
      <c r="AE28" s="213">
        <v>8</v>
      </c>
      <c r="AF28" s="139" t="s">
        <v>417</v>
      </c>
      <c r="AG28" s="214">
        <v>1.425</v>
      </c>
      <c r="AH28" s="195"/>
      <c r="AI28" s="215">
        <v>8</v>
      </c>
      <c r="AJ28" s="113" t="s">
        <v>418</v>
      </c>
      <c r="AK28" s="216">
        <v>0.42</v>
      </c>
      <c r="AM28" s="217">
        <v>8</v>
      </c>
      <c r="AN28" s="139"/>
      <c r="AO28" s="214">
        <f>AVERAGE(AO12,AQ12)</f>
        <v>1.224</v>
      </c>
      <c r="AP28" s="189"/>
      <c r="AQ28" s="189"/>
      <c r="AR28" s="195"/>
      <c r="AS28" s="215">
        <v>8</v>
      </c>
      <c r="AT28" s="113"/>
      <c r="AU28" s="219">
        <f>AVERAGE(AU12,AW12)</f>
        <v>0.21999999999999997</v>
      </c>
      <c r="AY28" s="217">
        <v>8</v>
      </c>
      <c r="AZ28" s="139"/>
      <c r="BA28" s="214">
        <f>AVERAGE(BA12,BC12)</f>
        <v>1.0024999999999999</v>
      </c>
      <c r="BB28" s="189"/>
      <c r="BC28" s="189"/>
      <c r="BD28" s="195"/>
      <c r="BE28" s="215">
        <v>8</v>
      </c>
      <c r="BF28" s="113"/>
      <c r="BG28" s="219">
        <f>AVERAGE(BG12,BI12)</f>
        <v>0.31950000000000001</v>
      </c>
      <c r="BK28" s="217">
        <v>8</v>
      </c>
      <c r="BL28" s="139"/>
      <c r="BM28" s="214">
        <f>AVERAGE(BM12,BO12)</f>
        <v>0.98849999999999993</v>
      </c>
      <c r="BN28" s="189"/>
      <c r="BO28" s="189"/>
      <c r="BP28" s="195"/>
      <c r="BQ28" s="215">
        <v>8</v>
      </c>
      <c r="BR28" s="113"/>
      <c r="BS28" s="219">
        <f>AVERAGE(BS12,BU12)</f>
        <v>0.28299999999999997</v>
      </c>
      <c r="BW28" s="217">
        <v>8</v>
      </c>
      <c r="BX28" s="139"/>
      <c r="BY28" s="214">
        <f>AVERAGE(BY12,CA12)</f>
        <v>0.77099999999999991</v>
      </c>
      <c r="BZ28" s="189"/>
      <c r="CA28" s="189"/>
      <c r="CB28" s="195"/>
      <c r="CC28" s="215">
        <v>8</v>
      </c>
      <c r="CD28" s="113"/>
      <c r="CE28" s="219">
        <f>AVERAGE(CE12,CG12)</f>
        <v>0.20399999999999999</v>
      </c>
      <c r="CI28" s="217">
        <v>8</v>
      </c>
      <c r="CJ28" s="139"/>
      <c r="CK28" s="214">
        <f>AVERAGE(CK12,CM12)</f>
        <v>0.77</v>
      </c>
      <c r="CL28" s="189"/>
      <c r="CM28" s="189"/>
      <c r="CN28" s="195"/>
      <c r="CO28" s="215">
        <v>8</v>
      </c>
      <c r="CP28" s="113"/>
      <c r="CQ28" s="219">
        <f>AVERAGE(CQ12,CS12)</f>
        <v>0.35599999999999998</v>
      </c>
      <c r="CU28" s="217">
        <v>8</v>
      </c>
      <c r="CV28" s="139"/>
      <c r="CW28" s="214">
        <f>AVERAGE(CW12,CY12)</f>
        <v>0.78099999999999992</v>
      </c>
      <c r="CX28" s="189"/>
      <c r="CY28" s="189"/>
      <c r="CZ28" s="195"/>
      <c r="DA28" s="215">
        <v>8</v>
      </c>
      <c r="DB28" s="113"/>
      <c r="DC28" s="219">
        <f>AVERAGE(DC12,DE12)</f>
        <v>0.77750000000000008</v>
      </c>
      <c r="DG28" s="217">
        <v>8</v>
      </c>
      <c r="DH28" s="139"/>
      <c r="DI28" s="214">
        <f>AVERAGE(DI12,DK12)</f>
        <v>0.76949999999999996</v>
      </c>
      <c r="DJ28" s="189"/>
      <c r="DK28" s="189"/>
      <c r="DL28" s="195"/>
      <c r="DM28" s="215">
        <v>8</v>
      </c>
      <c r="DN28" s="113"/>
      <c r="DO28" s="219">
        <f>AVERAGE(DO12,DQ12)</f>
        <v>0.28299999999999997</v>
      </c>
      <c r="DS28" s="217">
        <v>8</v>
      </c>
      <c r="DT28" s="139"/>
      <c r="DU28" s="214">
        <f>AVERAGE(DU12,DW12)</f>
        <v>0.6984999999999999</v>
      </c>
      <c r="DV28" s="189"/>
      <c r="DW28" s="189"/>
      <c r="DX28" s="195"/>
      <c r="DY28" s="215">
        <v>8</v>
      </c>
      <c r="DZ28" s="113"/>
      <c r="EA28" s="219">
        <f>AVERAGE(EA12,EC12)</f>
        <v>0.30599999999999999</v>
      </c>
      <c r="EE28" s="217">
        <v>8</v>
      </c>
      <c r="EF28" s="139"/>
      <c r="EG28" s="214">
        <f>AVERAGE(EG12,EI12)</f>
        <v>0.59</v>
      </c>
      <c r="EH28" s="189"/>
      <c r="EI28" s="189"/>
      <c r="EJ28" s="195"/>
      <c r="EK28" s="215">
        <v>8</v>
      </c>
      <c r="EL28" s="113"/>
      <c r="EM28" s="219">
        <f>AVERAGE(EM12,EO12)</f>
        <v>0.22500000000000001</v>
      </c>
      <c r="EQ28" s="215">
        <v>8</v>
      </c>
      <c r="ER28" s="219">
        <v>0.22500000000000001</v>
      </c>
      <c r="ES28" s="104">
        <v>0.22500000000000001</v>
      </c>
      <c r="ET28" s="104">
        <v>0.22500000000000001</v>
      </c>
      <c r="EU28" s="104">
        <v>0.40600000000000003</v>
      </c>
      <c r="EV28" s="104">
        <v>0.42</v>
      </c>
      <c r="EW28" s="104">
        <v>0.28299999999999997</v>
      </c>
      <c r="EX28" s="104">
        <v>0.30599999999999999</v>
      </c>
      <c r="EY28" s="104">
        <v>0.125</v>
      </c>
      <c r="EZ28" s="104">
        <v>0.32600000000000001</v>
      </c>
      <c r="FA28" s="104">
        <v>0.22500000000000001</v>
      </c>
      <c r="FC28" s="223"/>
      <c r="FE28" s="223"/>
      <c r="FG28" s="223"/>
      <c r="FI28" s="223"/>
      <c r="FK28" s="217">
        <v>8</v>
      </c>
      <c r="FL28" s="139"/>
      <c r="FM28" s="214">
        <f>AVERAGE(FM12,FO12)</f>
        <v>0.94899999999999995</v>
      </c>
      <c r="FN28" s="189"/>
      <c r="FO28" s="189"/>
      <c r="FP28" s="195"/>
      <c r="FQ28" s="215">
        <v>8</v>
      </c>
      <c r="FR28" s="113"/>
      <c r="FS28" s="219">
        <f>AVERAGE(FS12,FU12)</f>
        <v>0.30599999999999999</v>
      </c>
      <c r="FW28" s="112">
        <v>8</v>
      </c>
      <c r="FX28" s="229">
        <v>0.30599999999999999</v>
      </c>
      <c r="FY28" s="104">
        <v>0.42</v>
      </c>
      <c r="FZ28" s="104">
        <v>0.107</v>
      </c>
      <c r="GA28" s="104">
        <v>0.35599999999999998</v>
      </c>
      <c r="GB28" s="104">
        <v>0.28299999999999997</v>
      </c>
      <c r="GC28" s="104">
        <v>0.157</v>
      </c>
      <c r="GD28" s="104">
        <v>0.22500000000000001</v>
      </c>
      <c r="GE28" s="104">
        <v>0.28299999999999997</v>
      </c>
      <c r="GF28" s="104">
        <v>0.28299999999999997</v>
      </c>
      <c r="GG28" s="114">
        <v>0.17799999999999999</v>
      </c>
      <c r="GI28" s="223"/>
      <c r="GK28" s="223"/>
      <c r="GM28" s="223"/>
      <c r="GO28" s="223"/>
    </row>
    <row r="29" spans="1:197" ht="14.25">
      <c r="A29" s="155"/>
      <c r="B29" s="180">
        <v>97</v>
      </c>
      <c r="C29" s="213">
        <v>9</v>
      </c>
      <c r="D29" s="113" t="s">
        <v>409</v>
      </c>
      <c r="E29" s="214">
        <v>1.0229999999999999</v>
      </c>
      <c r="F29" s="195"/>
      <c r="G29" s="215">
        <v>9</v>
      </c>
      <c r="H29" s="113" t="s">
        <v>411</v>
      </c>
      <c r="I29" s="216">
        <v>1.028</v>
      </c>
      <c r="K29" s="155"/>
      <c r="L29" s="180">
        <v>97</v>
      </c>
      <c r="M29" s="213">
        <v>9</v>
      </c>
      <c r="N29" s="113" t="s">
        <v>415</v>
      </c>
      <c r="O29" s="214">
        <v>0.73099999999999998</v>
      </c>
      <c r="P29" s="195"/>
      <c r="Q29" s="215">
        <v>9</v>
      </c>
      <c r="R29" s="113" t="s">
        <v>419</v>
      </c>
      <c r="S29" s="216">
        <v>0.85099999999999998</v>
      </c>
      <c r="T29" s="155"/>
      <c r="U29" s="155"/>
      <c r="V29" s="180">
        <v>97</v>
      </c>
      <c r="W29" s="213">
        <v>9</v>
      </c>
      <c r="X29" s="113"/>
      <c r="Y29" s="214">
        <f t="shared" si="10"/>
        <v>0.877</v>
      </c>
      <c r="Z29" s="195"/>
      <c r="AA29" s="215">
        <v>9</v>
      </c>
      <c r="AB29" s="113"/>
      <c r="AC29" s="219">
        <f t="shared" ref="AC29:AC30" si="11">AVERAGE(I29,S29)</f>
        <v>0.9395</v>
      </c>
      <c r="AD29" s="155"/>
      <c r="AE29" s="213">
        <v>9</v>
      </c>
      <c r="AF29" s="113" t="s">
        <v>411</v>
      </c>
      <c r="AG29" s="214">
        <v>1.028</v>
      </c>
      <c r="AH29" s="195"/>
      <c r="AI29" s="215">
        <v>9</v>
      </c>
      <c r="AJ29" s="113" t="s">
        <v>420</v>
      </c>
      <c r="AK29" s="216">
        <v>0.22500000000000001</v>
      </c>
      <c r="AM29" s="217">
        <v>9</v>
      </c>
      <c r="AN29" s="113"/>
      <c r="AO29" s="214">
        <f>AVERAGE(AO13,AQ13)</f>
        <v>0.8899999999999999</v>
      </c>
      <c r="AP29" s="189"/>
      <c r="AQ29" s="189"/>
      <c r="AR29" s="195"/>
      <c r="AS29" s="215">
        <v>9</v>
      </c>
      <c r="AT29" s="113"/>
      <c r="AU29" s="219">
        <f>AVERAGE(AU13,AW13)</f>
        <v>0.22099999999999997</v>
      </c>
      <c r="AY29" s="217">
        <v>9</v>
      </c>
      <c r="AZ29" s="113"/>
      <c r="BA29" s="214">
        <f>AVERAGE(BA13,BC13)</f>
        <v>0.60299999999999998</v>
      </c>
      <c r="BB29" s="189"/>
      <c r="BC29" s="189"/>
      <c r="BD29" s="195"/>
      <c r="BE29" s="215">
        <v>9</v>
      </c>
      <c r="BF29" s="113"/>
      <c r="BG29" s="219">
        <f>AVERAGE(BG13,BI13)</f>
        <v>0.17499999999999999</v>
      </c>
      <c r="BK29" s="217">
        <v>9</v>
      </c>
      <c r="BL29" s="113"/>
      <c r="BM29" s="214">
        <f>AVERAGE(BM13,BO13)</f>
        <v>0.78699999999999992</v>
      </c>
      <c r="BN29" s="189"/>
      <c r="BO29" s="189"/>
      <c r="BP29" s="195"/>
      <c r="BQ29" s="215">
        <v>9</v>
      </c>
      <c r="BR29" s="113"/>
      <c r="BS29" s="219">
        <f>AVERAGE(BS13,BU13)</f>
        <v>0.28299999999999997</v>
      </c>
      <c r="BW29" s="217">
        <v>9</v>
      </c>
      <c r="BX29" s="113"/>
      <c r="BY29" s="214">
        <f>AVERAGE(BY13,CA13)</f>
        <v>1.026</v>
      </c>
      <c r="BZ29" s="189"/>
      <c r="CA29" s="189"/>
      <c r="CB29" s="195"/>
      <c r="CC29" s="215">
        <v>9</v>
      </c>
      <c r="CD29" s="113"/>
      <c r="CE29" s="219">
        <f>AVERAGE(CE13,CG13)</f>
        <v>0.157</v>
      </c>
      <c r="CI29" s="217">
        <v>9</v>
      </c>
      <c r="CJ29" s="113"/>
      <c r="CK29" s="214">
        <f>AVERAGE(CK13,CM13)</f>
        <v>0.94199999999999995</v>
      </c>
      <c r="CL29" s="189"/>
      <c r="CM29" s="189"/>
      <c r="CN29" s="195"/>
      <c r="CO29" s="215">
        <v>9</v>
      </c>
      <c r="CP29" s="113"/>
      <c r="CQ29" s="219">
        <f>AVERAGE(CQ13,CS13)</f>
        <v>0.28299999999999997</v>
      </c>
      <c r="CU29" s="217">
        <v>9</v>
      </c>
      <c r="CV29" s="113"/>
      <c r="CW29" s="214">
        <f>AVERAGE(CW13,CY13)</f>
        <v>0.31950000000000001</v>
      </c>
      <c r="CX29" s="189"/>
      <c r="CY29" s="189"/>
      <c r="CZ29" s="195"/>
      <c r="DA29" s="215">
        <v>9</v>
      </c>
      <c r="DB29" s="113"/>
      <c r="DC29" s="219">
        <f>AVERAGE(DC13,DE13)</f>
        <v>0.16200000000000001</v>
      </c>
      <c r="DG29" s="217">
        <v>9</v>
      </c>
      <c r="DH29" s="113"/>
      <c r="DI29" s="214">
        <f>AVERAGE(DI13,DK13)</f>
        <v>0.49</v>
      </c>
      <c r="DJ29" s="189"/>
      <c r="DK29" s="189"/>
      <c r="DL29" s="195"/>
      <c r="DM29" s="215">
        <v>9</v>
      </c>
      <c r="DN29" s="113"/>
      <c r="DO29" s="219">
        <f>AVERAGE(DO13,DQ13)</f>
        <v>0.22500000000000001</v>
      </c>
      <c r="DS29" s="217">
        <v>9</v>
      </c>
      <c r="DT29" s="113"/>
      <c r="DU29" s="214">
        <f>AVERAGE(DU13,DW13)</f>
        <v>0.21999999999999997</v>
      </c>
      <c r="DV29" s="189"/>
      <c r="DW29" s="189"/>
      <c r="DX29" s="195"/>
      <c r="DY29" s="215">
        <v>9</v>
      </c>
      <c r="DZ29" s="113"/>
      <c r="EA29" s="219">
        <f>AVERAGE(EA13,EC13)</f>
        <v>0.16600000000000001</v>
      </c>
      <c r="EE29" s="217">
        <v>9</v>
      </c>
      <c r="EF29" s="113"/>
      <c r="EG29" s="214">
        <f>AVERAGE(EG13,EI13)</f>
        <v>0.28299999999999997</v>
      </c>
      <c r="EH29" s="189"/>
      <c r="EI29" s="189"/>
      <c r="EJ29" s="195"/>
      <c r="EK29" s="215">
        <v>9</v>
      </c>
      <c r="EL29" s="113"/>
      <c r="EM29" s="219">
        <f>AVERAGE(EM13,EO13)</f>
        <v>0.22500000000000001</v>
      </c>
      <c r="EQ29" s="215">
        <v>9</v>
      </c>
      <c r="ER29" s="219">
        <v>0.22500000000000001</v>
      </c>
      <c r="ES29" s="104">
        <v>0.107</v>
      </c>
      <c r="ET29" s="104">
        <v>0.157</v>
      </c>
      <c r="EU29" s="104">
        <v>0.107</v>
      </c>
      <c r="EV29" s="104">
        <v>0.221</v>
      </c>
      <c r="EW29" s="104">
        <v>0.17799999999999999</v>
      </c>
      <c r="EX29" s="104">
        <v>0.157</v>
      </c>
      <c r="EY29" s="104">
        <v>0.28299999999999997</v>
      </c>
      <c r="EZ29" s="104">
        <v>0.157</v>
      </c>
      <c r="FA29" s="104">
        <v>0.28299999999999997</v>
      </c>
      <c r="FC29" s="223"/>
      <c r="FE29" s="223"/>
      <c r="FG29" s="223"/>
      <c r="FI29" s="223"/>
      <c r="FK29" s="217">
        <v>9</v>
      </c>
      <c r="FL29" s="113"/>
      <c r="FM29" s="214">
        <f>AVERAGE(FM13,FO13)</f>
        <v>0.59299999999999997</v>
      </c>
      <c r="FN29" s="189"/>
      <c r="FO29" s="189"/>
      <c r="FP29" s="195"/>
      <c r="FQ29" s="215">
        <v>9</v>
      </c>
      <c r="FR29" s="113"/>
      <c r="FS29" s="219">
        <f>AVERAGE(FS13,FU13)</f>
        <v>8.5999999999999993E-2</v>
      </c>
      <c r="FW29" s="112">
        <v>9</v>
      </c>
      <c r="FX29" s="229">
        <v>8.5999999999999993E-2</v>
      </c>
      <c r="FY29" s="104">
        <v>0.22500000000000001</v>
      </c>
      <c r="FZ29" s="104">
        <v>0.157</v>
      </c>
      <c r="GA29" s="104">
        <v>0.40600000000000003</v>
      </c>
      <c r="GB29" s="104">
        <v>5.3999999999999999E-2</v>
      </c>
      <c r="GC29" s="104">
        <v>8.4000000000000005E-2</v>
      </c>
      <c r="GD29" s="104">
        <v>0.182</v>
      </c>
      <c r="GE29" s="104">
        <v>0.28299999999999997</v>
      </c>
      <c r="GF29" s="104">
        <v>0.22500000000000001</v>
      </c>
      <c r="GG29" s="114">
        <v>0.22500000000000001</v>
      </c>
      <c r="GI29" s="223"/>
      <c r="GK29" s="223"/>
      <c r="GM29" s="223"/>
      <c r="GO29" s="223"/>
    </row>
    <row r="30" spans="1:197" ht="14.25">
      <c r="A30" s="155"/>
      <c r="B30" s="180">
        <v>99</v>
      </c>
      <c r="C30" s="213">
        <v>11</v>
      </c>
      <c r="D30" s="113" t="s">
        <v>421</v>
      </c>
      <c r="E30" s="214">
        <v>0.83099999999999996</v>
      </c>
      <c r="F30" s="195"/>
      <c r="G30" s="215">
        <v>11</v>
      </c>
      <c r="H30" s="113" t="s">
        <v>422</v>
      </c>
      <c r="I30" s="216">
        <v>1.0149999999999999</v>
      </c>
      <c r="K30" s="155"/>
      <c r="L30" s="180">
        <v>99</v>
      </c>
      <c r="M30" s="213">
        <v>11</v>
      </c>
      <c r="N30" s="113" t="s">
        <v>419</v>
      </c>
      <c r="O30" s="214">
        <v>0.85099999999999998</v>
      </c>
      <c r="P30" s="195"/>
      <c r="Q30" s="215">
        <v>11</v>
      </c>
      <c r="R30" s="113" t="s">
        <v>423</v>
      </c>
      <c r="S30" s="216">
        <v>0.54300000000000004</v>
      </c>
      <c r="T30" s="155"/>
      <c r="U30" s="155"/>
      <c r="V30" s="180">
        <v>99</v>
      </c>
      <c r="W30" s="213">
        <v>11</v>
      </c>
      <c r="X30" s="113"/>
      <c r="Y30" s="214">
        <f t="shared" si="10"/>
        <v>0.84099999999999997</v>
      </c>
      <c r="Z30" s="195"/>
      <c r="AA30" s="215">
        <v>11</v>
      </c>
      <c r="AB30" s="113"/>
      <c r="AC30" s="219">
        <f t="shared" si="11"/>
        <v>0.77899999999999991</v>
      </c>
      <c r="AD30" s="155"/>
      <c r="AE30" s="213">
        <v>11</v>
      </c>
      <c r="AF30" s="113" t="s">
        <v>421</v>
      </c>
      <c r="AG30" s="214">
        <v>0.83099999999999996</v>
      </c>
      <c r="AH30" s="195"/>
      <c r="AI30" s="215">
        <v>11</v>
      </c>
      <c r="AJ30" s="113" t="s">
        <v>424</v>
      </c>
      <c r="AK30" s="216">
        <v>0.157</v>
      </c>
      <c r="AM30" s="217">
        <v>11</v>
      </c>
      <c r="AN30" s="113"/>
      <c r="AO30" s="214">
        <f>AVERAGE(AO15,AQ15)</f>
        <v>0.69850000000000001</v>
      </c>
      <c r="AP30" s="189"/>
      <c r="AQ30" s="189"/>
      <c r="AR30" s="195"/>
      <c r="AS30" s="215">
        <v>11</v>
      </c>
      <c r="AT30" s="113"/>
      <c r="AU30" s="219">
        <f>AVERAGE(AU15,AW15)</f>
        <v>0.20399999999999999</v>
      </c>
      <c r="AY30" s="217">
        <v>11</v>
      </c>
      <c r="AZ30" s="113"/>
      <c r="BA30" s="214">
        <f>AVERAGE(BA15,BC15)</f>
        <v>0.9385</v>
      </c>
      <c r="BB30" s="189"/>
      <c r="BC30" s="189"/>
      <c r="BD30" s="195"/>
      <c r="BE30" s="215">
        <v>11</v>
      </c>
      <c r="BF30" s="113"/>
      <c r="BG30" s="219">
        <f>AVERAGE(BG15,BI15)</f>
        <v>0.29449999999999998</v>
      </c>
      <c r="BK30" s="217">
        <v>11</v>
      </c>
      <c r="BL30" s="113"/>
      <c r="BM30" s="214">
        <f>AVERAGE(BM15,BO15)</f>
        <v>0.77099999999999991</v>
      </c>
      <c r="BN30" s="189"/>
      <c r="BO30" s="189"/>
      <c r="BP30" s="195"/>
      <c r="BQ30" s="215">
        <v>11</v>
      </c>
      <c r="BR30" s="113"/>
      <c r="BS30" s="219">
        <f>AVERAGE(BS15,BU15)</f>
        <v>0.23049999999999998</v>
      </c>
      <c r="BW30" s="217">
        <v>11</v>
      </c>
      <c r="BX30" s="113"/>
      <c r="BY30" s="214">
        <f>AVERAGE(BY15,CA15)</f>
        <v>0.64</v>
      </c>
      <c r="BZ30" s="189"/>
      <c r="CA30" s="189"/>
      <c r="CB30" s="195"/>
      <c r="CC30" s="215">
        <v>11</v>
      </c>
      <c r="CD30" s="113"/>
      <c r="CE30" s="219">
        <f>AVERAGE(CE15,CG15)</f>
        <v>0.21999999999999997</v>
      </c>
      <c r="CI30" s="217">
        <v>11</v>
      </c>
      <c r="CJ30" s="113"/>
      <c r="CK30" s="214">
        <f>AVERAGE(CK15,CM15)</f>
        <v>0.8899999999999999</v>
      </c>
      <c r="CL30" s="189"/>
      <c r="CM30" s="189"/>
      <c r="CN30" s="195"/>
      <c r="CO30" s="215">
        <v>11</v>
      </c>
      <c r="CP30" s="113"/>
      <c r="CQ30" s="219">
        <f>AVERAGE(CQ15,CS15)</f>
        <v>0.31950000000000001</v>
      </c>
      <c r="CU30" s="217">
        <v>11</v>
      </c>
      <c r="CV30" s="113"/>
      <c r="CW30" s="214">
        <f>AVERAGE(CW15,CY15)</f>
        <v>0.68199999999999994</v>
      </c>
      <c r="CX30" s="189"/>
      <c r="CY30" s="189"/>
      <c r="CZ30" s="195"/>
      <c r="DA30" s="215">
        <v>11</v>
      </c>
      <c r="DB30" s="113"/>
      <c r="DC30" s="219">
        <f>AVERAGE(DC15,DE15)</f>
        <v>0.18099999999999999</v>
      </c>
      <c r="DG30" s="217">
        <v>11</v>
      </c>
      <c r="DH30" s="113"/>
      <c r="DI30" s="214">
        <f>AVERAGE(DI15,DK15)</f>
        <v>0.73250000000000004</v>
      </c>
      <c r="DJ30" s="189"/>
      <c r="DK30" s="189"/>
      <c r="DL30" s="195"/>
      <c r="DM30" s="215">
        <v>11</v>
      </c>
      <c r="DN30" s="113"/>
      <c r="DO30" s="219">
        <f>AVERAGE(DO15,DQ15)</f>
        <v>0.3135</v>
      </c>
      <c r="DS30" s="217">
        <v>11</v>
      </c>
      <c r="DT30" s="113"/>
      <c r="DU30" s="214">
        <f>AVERAGE(DU15,DW15)</f>
        <v>0.8105</v>
      </c>
      <c r="DV30" s="189"/>
      <c r="DW30" s="189"/>
      <c r="DX30" s="195"/>
      <c r="DY30" s="215">
        <v>11</v>
      </c>
      <c r="DZ30" s="113"/>
      <c r="EA30" s="219">
        <f>AVERAGE(EA15,EC15)</f>
        <v>0.254</v>
      </c>
      <c r="EE30" s="217">
        <v>11</v>
      </c>
      <c r="EF30" s="113"/>
      <c r="EG30" s="214">
        <f>AVERAGE(EG15,EI15)</f>
        <v>0.83099999999999996</v>
      </c>
      <c r="EH30" s="189"/>
      <c r="EI30" s="189"/>
      <c r="EJ30" s="195"/>
      <c r="EK30" s="215">
        <v>11</v>
      </c>
      <c r="EL30" s="113"/>
      <c r="EM30" s="219">
        <f>AVERAGE(EM15,EO15)</f>
        <v>0.28299999999999997</v>
      </c>
      <c r="EQ30" s="215">
        <v>11</v>
      </c>
      <c r="ER30" s="219">
        <v>0.28299999999999997</v>
      </c>
      <c r="ES30" s="104">
        <v>0.40600000000000003</v>
      </c>
      <c r="ET30" s="104">
        <v>0.28299999999999997</v>
      </c>
      <c r="EU30" s="104">
        <v>0.28299999999999997</v>
      </c>
      <c r="EV30" s="104">
        <v>0.22500000000000001</v>
      </c>
      <c r="EW30" s="104">
        <v>0.22500000000000001</v>
      </c>
      <c r="EX30" s="104">
        <v>0.157</v>
      </c>
      <c r="EY30" s="104">
        <v>6.8000000000000005E-2</v>
      </c>
      <c r="EZ30" s="104">
        <v>0.35599999999999998</v>
      </c>
      <c r="FA30" s="104">
        <v>0.22500000000000001</v>
      </c>
      <c r="FC30" s="223"/>
      <c r="FE30" s="223"/>
      <c r="FG30" s="223"/>
      <c r="FI30" s="223"/>
      <c r="FK30" s="217">
        <v>11</v>
      </c>
      <c r="FL30" s="113"/>
      <c r="FM30" s="214">
        <f>AVERAGE(FM15,FO15)</f>
        <v>1.028</v>
      </c>
      <c r="FN30" s="189"/>
      <c r="FO30" s="189"/>
      <c r="FP30" s="195"/>
      <c r="FQ30" s="215">
        <v>11</v>
      </c>
      <c r="FR30" s="113"/>
      <c r="FS30" s="219">
        <f>AVERAGE(FS15,FU15)</f>
        <v>0.30599999999999999</v>
      </c>
      <c r="FW30" s="112">
        <v>11</v>
      </c>
      <c r="FX30" s="229">
        <v>0.30599999999999999</v>
      </c>
      <c r="FY30" s="104">
        <v>9.9000000000000005E-2</v>
      </c>
      <c r="FZ30" s="104">
        <v>0.125</v>
      </c>
      <c r="GA30" s="104">
        <v>0.28299999999999997</v>
      </c>
      <c r="GB30" s="104">
        <v>9.9000000000000005E-2</v>
      </c>
      <c r="GC30" s="104">
        <v>0.35599999999999998</v>
      </c>
      <c r="GD30" s="104">
        <v>0.40600000000000003</v>
      </c>
      <c r="GE30" s="104">
        <v>0.22500000000000001</v>
      </c>
      <c r="GF30" s="104">
        <v>0.28299999999999997</v>
      </c>
      <c r="GG30" s="114">
        <v>0.125</v>
      </c>
      <c r="GI30" s="223"/>
      <c r="GK30" s="223"/>
      <c r="GM30" s="223"/>
      <c r="GO30" s="223"/>
    </row>
    <row r="31" spans="1:197" ht="15" thickBot="1">
      <c r="A31" s="155"/>
      <c r="B31" s="180">
        <v>91</v>
      </c>
      <c r="C31" s="213">
        <v>12</v>
      </c>
      <c r="D31" s="113" t="s">
        <v>421</v>
      </c>
      <c r="E31" s="214">
        <v>0.83099999999999996</v>
      </c>
      <c r="F31" s="195"/>
      <c r="G31" s="215">
        <v>12</v>
      </c>
      <c r="H31" s="113" t="s">
        <v>422</v>
      </c>
      <c r="I31" s="216">
        <v>1.0149999999999999</v>
      </c>
      <c r="K31" s="155"/>
      <c r="L31" s="180">
        <v>91</v>
      </c>
      <c r="M31" s="213">
        <v>12</v>
      </c>
      <c r="N31" s="113" t="s">
        <v>425</v>
      </c>
      <c r="O31" s="214">
        <v>0.94899999999999995</v>
      </c>
      <c r="P31" s="195"/>
      <c r="Q31" s="215">
        <v>12</v>
      </c>
      <c r="R31" s="113" t="s">
        <v>412</v>
      </c>
      <c r="S31" s="216">
        <v>0.77400000000000002</v>
      </c>
      <c r="T31" s="155"/>
      <c r="U31" s="155"/>
      <c r="V31" s="180">
        <v>91</v>
      </c>
      <c r="W31" s="213">
        <v>12</v>
      </c>
      <c r="X31" s="113"/>
      <c r="Y31" s="214">
        <f t="shared" si="10"/>
        <v>0.8899999999999999</v>
      </c>
      <c r="Z31" s="195"/>
      <c r="AA31" s="215">
        <v>12</v>
      </c>
      <c r="AB31" s="113"/>
      <c r="AC31" s="219">
        <f>AVERAGE(I31,S31)</f>
        <v>0.89449999999999996</v>
      </c>
      <c r="AD31" s="155"/>
      <c r="AE31" s="213">
        <v>12</v>
      </c>
      <c r="AF31" s="113" t="s">
        <v>417</v>
      </c>
      <c r="AG31" s="214">
        <v>1.425</v>
      </c>
      <c r="AH31" s="195"/>
      <c r="AI31" s="215">
        <v>12</v>
      </c>
      <c r="AJ31" s="113" t="s">
        <v>426</v>
      </c>
      <c r="AK31" s="216">
        <v>0.22500000000000001</v>
      </c>
      <c r="AM31" s="217">
        <v>12</v>
      </c>
      <c r="AN31" s="113"/>
      <c r="AO31" s="214">
        <f>AVERAGE(AO16,AQ16)</f>
        <v>0.89599999999999991</v>
      </c>
      <c r="AP31" s="189"/>
      <c r="AQ31" s="189"/>
      <c r="AR31" s="195"/>
      <c r="AS31" s="215">
        <v>12</v>
      </c>
      <c r="AT31" s="113"/>
      <c r="AU31" s="219">
        <f>AVERAGE(AU16,AW16)</f>
        <v>0.1845</v>
      </c>
      <c r="AY31" s="220">
        <v>12</v>
      </c>
      <c r="AZ31" s="123"/>
      <c r="BA31" s="221">
        <f>AVERAGE(BA16,BC16)</f>
        <v>0.77099999999999991</v>
      </c>
      <c r="BB31" s="189"/>
      <c r="BC31" s="189"/>
      <c r="BD31" s="195"/>
      <c r="BE31" s="215">
        <v>12</v>
      </c>
      <c r="BF31" s="113"/>
      <c r="BG31" s="219">
        <f>AVERAGE(BG16,BI16)</f>
        <v>0.14100000000000001</v>
      </c>
      <c r="BK31" s="217">
        <v>12</v>
      </c>
      <c r="BL31" s="113"/>
      <c r="BM31" s="214">
        <f>AVERAGE(BM16,BO16)</f>
        <v>0.66199999999999992</v>
      </c>
      <c r="BN31" s="189"/>
      <c r="BO31" s="189"/>
      <c r="BP31" s="195"/>
      <c r="BQ31" s="215">
        <v>12</v>
      </c>
      <c r="BR31" s="113"/>
      <c r="BS31" s="219">
        <f>AVERAGE(BS16,BU16)</f>
        <v>0.16200000000000001</v>
      </c>
      <c r="BW31" s="217">
        <v>12</v>
      </c>
      <c r="BX31" s="113"/>
      <c r="BY31" s="214">
        <f>AVERAGE(BY16,CA16)</f>
        <v>1.026</v>
      </c>
      <c r="BZ31" s="189"/>
      <c r="CA31" s="189"/>
      <c r="CB31" s="195"/>
      <c r="CC31" s="215">
        <v>12</v>
      </c>
      <c r="CD31" s="113"/>
      <c r="CE31" s="219">
        <f>AVERAGE(CE16,CG16)</f>
        <v>0.251</v>
      </c>
      <c r="CI31" s="217">
        <v>12</v>
      </c>
      <c r="CJ31" s="113"/>
      <c r="CK31" s="214">
        <f>AVERAGE(CK16,CM16)</f>
        <v>0.89999999999999991</v>
      </c>
      <c r="CL31" s="189"/>
      <c r="CM31" s="189"/>
      <c r="CN31" s="195"/>
      <c r="CO31" s="215">
        <v>12</v>
      </c>
      <c r="CP31" s="113"/>
      <c r="CQ31" s="219">
        <f>AVERAGE(CQ16,CS16)</f>
        <v>0.34150000000000003</v>
      </c>
      <c r="CU31" s="217">
        <v>12</v>
      </c>
      <c r="CV31" s="113"/>
      <c r="CW31" s="214">
        <f>AVERAGE(CW16,CY16)</f>
        <v>0.72599999999999998</v>
      </c>
      <c r="CX31" s="189"/>
      <c r="CY31" s="189"/>
      <c r="CZ31" s="195"/>
      <c r="DA31" s="215">
        <v>12</v>
      </c>
      <c r="DB31" s="113"/>
      <c r="DC31" s="219">
        <f>AVERAGE(DC16,DE16)</f>
        <v>0.17299999999999999</v>
      </c>
      <c r="DG31" s="217">
        <v>12</v>
      </c>
      <c r="DH31" s="113"/>
      <c r="DI31" s="214">
        <f>AVERAGE(DI16,DK16)</f>
        <v>0.73350000000000004</v>
      </c>
      <c r="DJ31" s="189"/>
      <c r="DK31" s="189"/>
      <c r="DL31" s="195"/>
      <c r="DM31" s="215">
        <v>12</v>
      </c>
      <c r="DN31" s="113"/>
      <c r="DO31" s="219">
        <f>AVERAGE(DO16,DQ16)</f>
        <v>0.2155</v>
      </c>
      <c r="DS31" s="217">
        <v>12</v>
      </c>
      <c r="DT31" s="113"/>
      <c r="DU31" s="214">
        <f>AVERAGE(DU16,DW16)</f>
        <v>0.65850000000000009</v>
      </c>
      <c r="DV31" s="189"/>
      <c r="DW31" s="189"/>
      <c r="DX31" s="195"/>
      <c r="DY31" s="215">
        <v>12</v>
      </c>
      <c r="DZ31" s="113"/>
      <c r="EA31" s="219">
        <f>AVERAGE(EA16,EC16)</f>
        <v>0.252</v>
      </c>
      <c r="EE31" s="220">
        <v>12</v>
      </c>
      <c r="EF31" s="123"/>
      <c r="EG31" s="221">
        <f>AVERAGE(EG16,EI16)</f>
        <v>0.67600000000000005</v>
      </c>
      <c r="EH31" s="189"/>
      <c r="EI31" s="189"/>
      <c r="EJ31" s="195"/>
      <c r="EK31" s="215">
        <v>12</v>
      </c>
      <c r="EL31" s="113"/>
      <c r="EM31" s="219">
        <f>AVERAGE(EM16,EO16)</f>
        <v>0.125</v>
      </c>
      <c r="EQ31" s="215">
        <v>12</v>
      </c>
      <c r="ER31" s="219">
        <v>0.125</v>
      </c>
      <c r="ES31" s="104">
        <v>0.22500000000000001</v>
      </c>
      <c r="ET31" s="104">
        <v>0.28299999999999997</v>
      </c>
      <c r="EU31" s="104">
        <v>0.157</v>
      </c>
      <c r="EV31" s="104">
        <v>0.28299999999999997</v>
      </c>
      <c r="EW31" s="104">
        <v>0.221</v>
      </c>
      <c r="EX31" s="104">
        <v>0.35599999999999998</v>
      </c>
      <c r="EY31" s="104">
        <v>0.35599999999999998</v>
      </c>
      <c r="EZ31" s="104">
        <v>0.221</v>
      </c>
      <c r="FA31" s="104">
        <v>0.22500000000000001</v>
      </c>
      <c r="FC31" s="223"/>
      <c r="FE31" s="223"/>
      <c r="FG31" s="223"/>
      <c r="FI31" s="223"/>
      <c r="FK31" s="220">
        <v>12</v>
      </c>
      <c r="FL31" s="123"/>
      <c r="FM31" s="221">
        <f>AVERAGE(FM16,FO16)</f>
        <v>0.42</v>
      </c>
      <c r="FN31" s="189"/>
      <c r="FO31" s="189"/>
      <c r="FP31" s="195"/>
      <c r="FQ31" s="215">
        <v>12</v>
      </c>
      <c r="FR31" s="113"/>
      <c r="FS31" s="219">
        <f>AVERAGE(FS16,FU16)</f>
        <v>0.28299999999999997</v>
      </c>
      <c r="FW31" s="112">
        <v>12</v>
      </c>
      <c r="FX31" s="229">
        <v>0.28299999999999997</v>
      </c>
      <c r="FY31" s="104">
        <v>0.35599999999999998</v>
      </c>
      <c r="FZ31" s="104">
        <v>0.40600000000000003</v>
      </c>
      <c r="GA31" s="104">
        <v>0.107</v>
      </c>
      <c r="GB31" s="104">
        <v>0.40600000000000003</v>
      </c>
      <c r="GC31" s="104">
        <v>0.35399999999999998</v>
      </c>
      <c r="GD31" s="104">
        <v>0.40600000000000003</v>
      </c>
      <c r="GE31" s="104">
        <v>0.42</v>
      </c>
      <c r="GF31" s="104">
        <v>0.28000000000000003</v>
      </c>
      <c r="GG31" s="114">
        <v>0.157</v>
      </c>
      <c r="GI31" s="223"/>
      <c r="GK31" s="223"/>
      <c r="GM31" s="223"/>
      <c r="GO31" s="223"/>
    </row>
    <row r="32" spans="1:197" ht="15" thickBot="1">
      <c r="E32" s="185">
        <f>AVERAGE(E24:E31)</f>
        <v>1.0526249999999999</v>
      </c>
      <c r="I32" s="185">
        <f>AVERAGE(I24:I31)</f>
        <v>0.97812499999999991</v>
      </c>
      <c r="O32" s="185">
        <f>AVERAGE(O24:O31)</f>
        <v>0.81525000000000003</v>
      </c>
      <c r="S32" s="185">
        <f>AVERAGE(S24:S31)</f>
        <v>0.82587500000000003</v>
      </c>
      <c r="Y32" s="185">
        <f>AVERAGE(Y24:Y31)</f>
        <v>0.93393749999999986</v>
      </c>
      <c r="AC32" s="186">
        <f>AVERAGE(AC24:AC31)</f>
        <v>0.90199999999999991</v>
      </c>
      <c r="AG32" s="185">
        <f>AVERAGE(AG24:AG31)</f>
        <v>1.03725</v>
      </c>
      <c r="AK32" s="186">
        <f>AVERAGE(AK24:AK31)</f>
        <v>0.24875000000000003</v>
      </c>
      <c r="AM32" s="230"/>
      <c r="AN32" s="231"/>
      <c r="AO32" s="232">
        <f>AVERAGE(AO24:AO31)</f>
        <v>0.90593749999999995</v>
      </c>
      <c r="AP32" s="185"/>
      <c r="AQ32" s="185"/>
      <c r="AU32" s="186">
        <f>AVERAGE(AU24:AU31)</f>
        <v>0.25606249999999997</v>
      </c>
      <c r="BA32" s="185">
        <f>AVERAGE(BA24:BA31)</f>
        <v>0.87456250000000002</v>
      </c>
      <c r="BB32" s="185"/>
      <c r="BC32" s="185"/>
      <c r="BG32" s="186">
        <f>AVERAGE(BG24:BG31)</f>
        <v>0.23925000000000002</v>
      </c>
      <c r="BK32" s="230"/>
      <c r="BL32" s="231"/>
      <c r="BM32" s="232">
        <f>AVERAGE(BM24:BM31)</f>
        <v>0.8839999999999999</v>
      </c>
      <c r="BN32" s="185"/>
      <c r="BO32" s="185"/>
      <c r="BS32" s="186">
        <f>AVERAGE(BS24:BS31)</f>
        <v>0.21899999999999997</v>
      </c>
      <c r="BW32" s="230"/>
      <c r="BX32" s="231"/>
      <c r="BY32" s="232">
        <f>AVERAGE(BY24:BY31)</f>
        <v>0.83256249999999998</v>
      </c>
      <c r="BZ32" s="185"/>
      <c r="CA32" s="185"/>
      <c r="CE32" s="186">
        <f>AVERAGE(CE24:CE31)</f>
        <v>0.22525000000000001</v>
      </c>
      <c r="CI32" s="230"/>
      <c r="CJ32" s="231"/>
      <c r="CK32" s="232">
        <f>AVERAGE(CK24:CK31)</f>
        <v>0.88656249999999992</v>
      </c>
      <c r="CL32" s="185"/>
      <c r="CM32" s="185"/>
      <c r="CQ32" s="186">
        <f>AVERAGE(CQ24:CQ31)</f>
        <v>0.29525000000000001</v>
      </c>
      <c r="CU32" s="230"/>
      <c r="CV32" s="231"/>
      <c r="CW32" s="232">
        <f>AVERAGE(CW24:CW31)</f>
        <v>0.6905</v>
      </c>
      <c r="CX32" s="185"/>
      <c r="CY32" s="185"/>
      <c r="DC32" s="186">
        <f>AVERAGE(DC24:DC31)</f>
        <v>0.29768749999999999</v>
      </c>
      <c r="DG32" s="230"/>
      <c r="DH32" s="231"/>
      <c r="DI32" s="232">
        <f>AVERAGE(DI24:DI31)</f>
        <v>0.71906250000000005</v>
      </c>
      <c r="DJ32" s="185"/>
      <c r="DK32" s="185"/>
      <c r="DO32" s="186">
        <f>AVERAGE(DO24:DO31)</f>
        <v>0.26593749999999999</v>
      </c>
      <c r="DS32" s="230"/>
      <c r="DT32" s="231"/>
      <c r="DU32" s="232">
        <f>AVERAGE(DU24:DU31)</f>
        <v>0.6494375</v>
      </c>
      <c r="DV32" s="185"/>
      <c r="DW32" s="185"/>
      <c r="EA32" s="186">
        <f>AVERAGE(EA24:EA31)</f>
        <v>0.26206249999999998</v>
      </c>
      <c r="EG32" s="185">
        <f>AVERAGE(EG24:EG31)</f>
        <v>0.59875</v>
      </c>
      <c r="EH32" s="185"/>
      <c r="EI32" s="185"/>
      <c r="EM32" s="186">
        <f>AVERAGE(EM24:EM31)</f>
        <v>0.24112500000000003</v>
      </c>
      <c r="ER32" s="233">
        <f>AVERAGE(ER24:ER31)</f>
        <v>0.24112500000000003</v>
      </c>
      <c r="ES32" s="233">
        <f t="shared" ref="ES32:FA32" si="12">AVERAGE(ES24:ES31)</f>
        <v>0.27250000000000002</v>
      </c>
      <c r="ET32" s="233">
        <f t="shared" si="12"/>
        <v>0.25462499999999999</v>
      </c>
      <c r="EU32" s="233">
        <f t="shared" si="12"/>
        <v>0.27050000000000002</v>
      </c>
      <c r="EV32" s="233">
        <f t="shared" si="12"/>
        <v>0.235625</v>
      </c>
      <c r="EW32" s="233">
        <f t="shared" si="12"/>
        <v>0.18187500000000001</v>
      </c>
      <c r="EX32" s="233">
        <f t="shared" si="12"/>
        <v>0.23199999999999998</v>
      </c>
      <c r="EY32" s="233">
        <f t="shared" si="12"/>
        <v>0.25362499999999999</v>
      </c>
      <c r="EZ32" s="233">
        <f t="shared" si="12"/>
        <v>0.24175000000000002</v>
      </c>
      <c r="FA32" s="233">
        <f t="shared" si="12"/>
        <v>0.22362500000000002</v>
      </c>
      <c r="FC32" s="223"/>
      <c r="FE32" s="223"/>
      <c r="FG32" s="223"/>
      <c r="FI32" s="223"/>
      <c r="FM32" s="185">
        <f>AVERAGE(FM24:FM31)</f>
        <v>0.79049999999999998</v>
      </c>
      <c r="FN32" s="185"/>
      <c r="FO32" s="185"/>
      <c r="FS32" s="186">
        <f>AVERAGE(FS24:FS31)</f>
        <v>0.25075000000000003</v>
      </c>
      <c r="FW32" s="234"/>
      <c r="FX32" s="235">
        <f>AVERAGE(FX24:FX31)</f>
        <v>0.25075000000000003</v>
      </c>
      <c r="FY32" s="235">
        <f t="shared" ref="FY32:GG32" si="13">AVERAGE(FY24:FY31)</f>
        <v>0.22012500000000002</v>
      </c>
      <c r="FZ32" s="235">
        <f t="shared" si="13"/>
        <v>0.20137499999999997</v>
      </c>
      <c r="GA32" s="235">
        <f t="shared" si="13"/>
        <v>0.25112500000000004</v>
      </c>
      <c r="GB32" s="235">
        <f t="shared" si="13"/>
        <v>0.22299999999999998</v>
      </c>
      <c r="GC32" s="235">
        <f t="shared" si="13"/>
        <v>0.233375</v>
      </c>
      <c r="GD32" s="235">
        <f t="shared" si="13"/>
        <v>0.23212500000000003</v>
      </c>
      <c r="GE32" s="235">
        <f t="shared" si="13"/>
        <v>0.25862499999999999</v>
      </c>
      <c r="GF32" s="235">
        <f t="shared" si="13"/>
        <v>0.262125</v>
      </c>
      <c r="GG32" s="236">
        <f t="shared" si="13"/>
        <v>0.2205</v>
      </c>
      <c r="GI32" s="223"/>
      <c r="GK32" s="223"/>
      <c r="GM32" s="223"/>
      <c r="GO32" s="223"/>
    </row>
    <row r="33" spans="1:197" ht="14.25">
      <c r="A33" s="26" t="s">
        <v>195</v>
      </c>
      <c r="B33" s="171">
        <v>83</v>
      </c>
      <c r="C33" s="213">
        <v>1</v>
      </c>
      <c r="D33" s="113" t="s">
        <v>409</v>
      </c>
      <c r="E33" s="214">
        <v>1.0229999999999999</v>
      </c>
      <c r="F33" s="195"/>
      <c r="G33" s="215">
        <v>1</v>
      </c>
      <c r="H33" s="113" t="s">
        <v>413</v>
      </c>
      <c r="I33" s="216">
        <v>1.103</v>
      </c>
      <c r="K33" s="26" t="s">
        <v>195</v>
      </c>
      <c r="L33" s="171">
        <v>83</v>
      </c>
      <c r="M33" s="213">
        <v>1</v>
      </c>
      <c r="N33" s="113" t="s">
        <v>413</v>
      </c>
      <c r="O33" s="214">
        <v>1.103</v>
      </c>
      <c r="P33" s="195"/>
      <c r="Q33" s="215">
        <v>1</v>
      </c>
      <c r="R33" s="113" t="s">
        <v>425</v>
      </c>
      <c r="S33" s="216">
        <v>0.94899999999999995</v>
      </c>
      <c r="T33" s="155"/>
      <c r="U33" s="26" t="s">
        <v>195</v>
      </c>
      <c r="V33" s="171">
        <v>83</v>
      </c>
      <c r="W33" s="213">
        <v>1</v>
      </c>
      <c r="X33" s="113"/>
      <c r="Y33" s="214">
        <f>AVERAGE(E33,O33)</f>
        <v>1.0629999999999999</v>
      </c>
      <c r="Z33" s="195"/>
      <c r="AA33" s="215">
        <v>1</v>
      </c>
      <c r="AB33" s="113"/>
      <c r="AC33" s="219">
        <f t="shared" ref="AC33:AC40" si="14">AVERAGE(I33,S33)</f>
        <v>1.026</v>
      </c>
      <c r="AD33" s="155"/>
      <c r="AE33" s="213">
        <v>1</v>
      </c>
      <c r="AF33" s="113" t="s">
        <v>410</v>
      </c>
      <c r="AG33" s="214">
        <v>1.1619999999999999</v>
      </c>
      <c r="AH33" s="195"/>
      <c r="AI33" s="215">
        <v>1</v>
      </c>
      <c r="AJ33" s="113" t="s">
        <v>427</v>
      </c>
      <c r="AK33" s="216">
        <v>0.17799999999999999</v>
      </c>
      <c r="AM33" s="217">
        <v>1</v>
      </c>
      <c r="AN33" s="113"/>
      <c r="AO33" s="214">
        <f>AVERAGE(AO5,AQ5)</f>
        <v>1.026</v>
      </c>
      <c r="AP33" s="189"/>
      <c r="AQ33" s="189"/>
      <c r="AR33" s="195"/>
      <c r="AS33" s="215">
        <v>1</v>
      </c>
      <c r="AT33" s="113"/>
      <c r="AU33" s="219">
        <f>AVERAGE(AU5,AW5)</f>
        <v>0.191</v>
      </c>
      <c r="AY33" s="237">
        <v>1</v>
      </c>
      <c r="AZ33" s="148"/>
      <c r="BA33" s="206">
        <f>AVERAGE(BA5,BC5)</f>
        <v>1.0629999999999999</v>
      </c>
      <c r="BB33" s="189"/>
      <c r="BC33" s="189"/>
      <c r="BD33" s="195"/>
      <c r="BE33" s="215">
        <v>1</v>
      </c>
      <c r="BF33" s="113"/>
      <c r="BG33" s="219">
        <f>AVERAGE(BG5,BI5)</f>
        <v>0.191</v>
      </c>
      <c r="BK33" s="217">
        <v>1</v>
      </c>
      <c r="BL33" s="113"/>
      <c r="BM33" s="214">
        <f>AVERAGE(BM5,BO5)</f>
        <v>0.84</v>
      </c>
      <c r="BN33" s="189"/>
      <c r="BO33" s="189"/>
      <c r="BP33" s="195"/>
      <c r="BQ33" s="215">
        <v>1</v>
      </c>
      <c r="BR33" s="113"/>
      <c r="BS33" s="219">
        <f>AVERAGE(BS5,BU5)</f>
        <v>0.2555</v>
      </c>
      <c r="BW33" s="217">
        <v>1</v>
      </c>
      <c r="BX33" s="113"/>
      <c r="BY33" s="214">
        <f>AVERAGE(BY5,CA5)</f>
        <v>0.78699999999999992</v>
      </c>
      <c r="BZ33" s="189"/>
      <c r="CA33" s="189"/>
      <c r="CB33" s="195"/>
      <c r="CC33" s="215">
        <v>1</v>
      </c>
      <c r="CD33" s="113"/>
      <c r="CE33" s="219">
        <f>AVERAGE(CE5,CG5)</f>
        <v>0.35599999999999998</v>
      </c>
      <c r="CI33" s="217">
        <v>1</v>
      </c>
      <c r="CJ33" s="113"/>
      <c r="CK33" s="214">
        <f>AVERAGE(CK5,CM5)</f>
        <v>1.0255000000000001</v>
      </c>
      <c r="CL33" s="189"/>
      <c r="CM33" s="189"/>
      <c r="CN33" s="195"/>
      <c r="CO33" s="215">
        <v>1</v>
      </c>
      <c r="CP33" s="113"/>
      <c r="CQ33" s="219">
        <f>AVERAGE(CQ5,CS5)</f>
        <v>0.28299999999999997</v>
      </c>
      <c r="CU33" s="217">
        <v>1</v>
      </c>
      <c r="CV33" s="113"/>
      <c r="CW33" s="214">
        <f>AVERAGE(CW5,CY5)</f>
        <v>0.96699999999999997</v>
      </c>
      <c r="CX33" s="189"/>
      <c r="CY33" s="189"/>
      <c r="CZ33" s="195"/>
      <c r="DA33" s="215">
        <v>1</v>
      </c>
      <c r="DB33" s="113"/>
      <c r="DC33" s="219">
        <f>AVERAGE(DC5,DE5)</f>
        <v>0.43599999999999994</v>
      </c>
      <c r="DG33" s="217">
        <v>1</v>
      </c>
      <c r="DH33" s="113"/>
      <c r="DI33" s="214">
        <f>AVERAGE(DI5,DK5)</f>
        <v>0.94899999999999995</v>
      </c>
      <c r="DJ33" s="189"/>
      <c r="DK33" s="189"/>
      <c r="DL33" s="195"/>
      <c r="DM33" s="215">
        <v>1</v>
      </c>
      <c r="DN33" s="113"/>
      <c r="DO33" s="219">
        <f>AVERAGE(DO5,DQ5)</f>
        <v>0.26350000000000001</v>
      </c>
      <c r="DS33" s="217">
        <v>1</v>
      </c>
      <c r="DT33" s="113"/>
      <c r="DU33" s="214">
        <f>AVERAGE(DU5,DW5)</f>
        <v>0.84650000000000003</v>
      </c>
      <c r="DV33" s="189"/>
      <c r="DW33" s="189"/>
      <c r="DX33" s="195"/>
      <c r="DY33" s="215">
        <v>1</v>
      </c>
      <c r="DZ33" s="113"/>
      <c r="EA33" s="219">
        <f>AVERAGE(EA5,EC5)</f>
        <v>0.36549999999999999</v>
      </c>
      <c r="EE33" s="237">
        <v>1</v>
      </c>
      <c r="EF33" s="148"/>
      <c r="EG33" s="206">
        <f>AVERAGE(EG5,EI5)</f>
        <v>0.94899999999999995</v>
      </c>
      <c r="EH33" s="189"/>
      <c r="EI33" s="189"/>
      <c r="EJ33" s="195"/>
      <c r="EK33" s="215">
        <v>1</v>
      </c>
      <c r="EL33" s="113"/>
      <c r="EM33" s="219">
        <f>AVERAGE(EM5,EO5)</f>
        <v>0.35599999999999998</v>
      </c>
      <c r="EQ33" s="215">
        <v>1</v>
      </c>
      <c r="ER33" s="219">
        <v>0.35599999999999998</v>
      </c>
      <c r="ES33" s="104">
        <v>8.5999999999999993E-2</v>
      </c>
      <c r="ET33" s="104">
        <v>9.6000000000000002E-2</v>
      </c>
      <c r="EU33" s="104">
        <v>6.8000000000000005E-2</v>
      </c>
      <c r="EV33" s="104">
        <v>0.35599999999999998</v>
      </c>
      <c r="EW33" s="104">
        <v>0.157</v>
      </c>
      <c r="EX33" s="104">
        <v>0.125</v>
      </c>
      <c r="EY33" s="104">
        <v>0.40600000000000003</v>
      </c>
      <c r="EZ33" s="104">
        <v>0.28299999999999997</v>
      </c>
      <c r="FA33" s="104">
        <v>0.28299999999999997</v>
      </c>
      <c r="FC33" s="223"/>
      <c r="FE33" s="223"/>
      <c r="FG33" s="223"/>
      <c r="FI33" s="223"/>
      <c r="FK33" s="237">
        <v>1</v>
      </c>
      <c r="FL33" s="148"/>
      <c r="FM33" s="206">
        <f>AVERAGE(FM5,FO5)</f>
        <v>0.85099999999999998</v>
      </c>
      <c r="FN33" s="189"/>
      <c r="FO33" s="189"/>
      <c r="FP33" s="195"/>
      <c r="FQ33" s="215">
        <v>1</v>
      </c>
      <c r="FR33" s="113"/>
      <c r="FS33" s="219">
        <f>AVERAGE(FS5,FU5)</f>
        <v>0.35399999999999998</v>
      </c>
      <c r="FW33" s="112">
        <v>1</v>
      </c>
      <c r="FX33" s="229">
        <v>0.35399999999999998</v>
      </c>
      <c r="FY33" s="104">
        <v>5.3999999999999999E-2</v>
      </c>
      <c r="FZ33" s="104">
        <v>6.8000000000000005E-2</v>
      </c>
      <c r="GA33" s="104">
        <v>5.3999999999999999E-2</v>
      </c>
      <c r="GB33" s="104">
        <v>6.8000000000000005E-2</v>
      </c>
      <c r="GC33" s="104">
        <v>0.30599999999999999</v>
      </c>
      <c r="GD33" s="104">
        <v>0.125</v>
      </c>
      <c r="GE33" s="104">
        <v>0.377</v>
      </c>
      <c r="GF33" s="104">
        <v>0.40600000000000003</v>
      </c>
      <c r="GG33" s="114">
        <v>0.35399999999999998</v>
      </c>
      <c r="GI33" s="223"/>
      <c r="GK33" s="223"/>
      <c r="GM33" s="223"/>
      <c r="GO33" s="223"/>
    </row>
    <row r="34" spans="1:197" ht="14.25">
      <c r="A34" s="26" t="s">
        <v>428</v>
      </c>
      <c r="B34" s="171">
        <v>87</v>
      </c>
      <c r="C34" s="213">
        <v>5</v>
      </c>
      <c r="D34" s="113" t="s">
        <v>429</v>
      </c>
      <c r="E34" s="214">
        <v>0.59</v>
      </c>
      <c r="F34" s="195"/>
      <c r="G34" s="215">
        <v>5</v>
      </c>
      <c r="H34" s="113" t="s">
        <v>409</v>
      </c>
      <c r="I34" s="216">
        <v>1.0229999999999999</v>
      </c>
      <c r="K34" s="26" t="s">
        <v>195</v>
      </c>
      <c r="L34" s="171">
        <v>87</v>
      </c>
      <c r="M34" s="213">
        <v>5</v>
      </c>
      <c r="N34" s="113" t="s">
        <v>417</v>
      </c>
      <c r="O34" s="214">
        <v>1.425</v>
      </c>
      <c r="P34" s="195"/>
      <c r="Q34" s="215">
        <v>5</v>
      </c>
      <c r="R34" s="113" t="s">
        <v>415</v>
      </c>
      <c r="S34" s="216">
        <v>0.73099999999999998</v>
      </c>
      <c r="T34" s="155"/>
      <c r="U34" s="26" t="s">
        <v>195</v>
      </c>
      <c r="V34" s="171">
        <v>87</v>
      </c>
      <c r="W34" s="213">
        <v>5</v>
      </c>
      <c r="X34" s="113"/>
      <c r="Y34" s="214">
        <f t="shared" ref="Y34:Y40" si="15">AVERAGE(E34,O34)</f>
        <v>1.0075000000000001</v>
      </c>
      <c r="Z34" s="195"/>
      <c r="AA34" s="215">
        <v>5</v>
      </c>
      <c r="AB34" s="113"/>
      <c r="AC34" s="219">
        <f t="shared" si="14"/>
        <v>0.877</v>
      </c>
      <c r="AD34" s="155"/>
      <c r="AE34" s="213">
        <v>5</v>
      </c>
      <c r="AF34" s="113" t="s">
        <v>430</v>
      </c>
      <c r="AG34" s="214">
        <v>0.94899999999999995</v>
      </c>
      <c r="AH34" s="195"/>
      <c r="AI34" s="215">
        <v>5</v>
      </c>
      <c r="AJ34" s="113" t="s">
        <v>431</v>
      </c>
      <c r="AK34" s="216">
        <v>0.22500000000000001</v>
      </c>
      <c r="AM34" s="217">
        <v>5</v>
      </c>
      <c r="AN34" s="113"/>
      <c r="AO34" s="214">
        <f>AVERAGE(AO9,AQ9)</f>
        <v>0.83699999999999997</v>
      </c>
      <c r="AP34" s="189"/>
      <c r="AQ34" s="189"/>
      <c r="AR34" s="195"/>
      <c r="AS34" s="215">
        <v>5</v>
      </c>
      <c r="AT34" s="113"/>
      <c r="AU34" s="219">
        <f>AVERAGE(AU9,AW9)</f>
        <v>0.32999999999999996</v>
      </c>
      <c r="AY34" s="217">
        <v>5</v>
      </c>
      <c r="AZ34" s="113"/>
      <c r="BA34" s="214">
        <f>AVERAGE(BA9,BC9)</f>
        <v>1.1935</v>
      </c>
      <c r="BB34" s="189"/>
      <c r="BC34" s="189"/>
      <c r="BD34" s="195"/>
      <c r="BE34" s="215">
        <v>5</v>
      </c>
      <c r="BF34" s="113"/>
      <c r="BG34" s="219">
        <f>AVERAGE(BG9,BI9)</f>
        <v>0.34749999999999998</v>
      </c>
      <c r="BK34" s="217">
        <v>5</v>
      </c>
      <c r="BL34" s="113"/>
      <c r="BM34" s="214">
        <f>AVERAGE(BM9,BO9)</f>
        <v>1.2934999999999999</v>
      </c>
      <c r="BN34" s="189"/>
      <c r="BO34" s="189"/>
      <c r="BP34" s="195"/>
      <c r="BQ34" s="215">
        <v>5</v>
      </c>
      <c r="BR34" s="113"/>
      <c r="BS34" s="219">
        <f>AVERAGE(BS9,BU9)</f>
        <v>0.41300000000000003</v>
      </c>
      <c r="BW34" s="217">
        <v>5</v>
      </c>
      <c r="BX34" s="113"/>
      <c r="BY34" s="214">
        <f>AVERAGE(BY9,CA9)</f>
        <v>1.1619999999999999</v>
      </c>
      <c r="BZ34" s="189"/>
      <c r="CA34" s="189"/>
      <c r="CB34" s="195"/>
      <c r="CC34" s="215">
        <v>5</v>
      </c>
      <c r="CD34" s="113"/>
      <c r="CE34" s="219">
        <f>AVERAGE(CE9,CG9)</f>
        <v>0.42149999999999999</v>
      </c>
      <c r="CI34" s="217">
        <v>5</v>
      </c>
      <c r="CJ34" s="113"/>
      <c r="CK34" s="214">
        <f>AVERAGE(CK9,CM9)</f>
        <v>0.73099999999999998</v>
      </c>
      <c r="CL34" s="189"/>
      <c r="CM34" s="189"/>
      <c r="CN34" s="195"/>
      <c r="CO34" s="215">
        <v>5</v>
      </c>
      <c r="CP34" s="113"/>
      <c r="CQ34" s="219">
        <f>AVERAGE(CQ9,CS9)</f>
        <v>0.30099999999999999</v>
      </c>
      <c r="CU34" s="217">
        <v>5</v>
      </c>
      <c r="CV34" s="113"/>
      <c r="CW34" s="214">
        <f>AVERAGE(CW9,CY9)</f>
        <v>0.8899999999999999</v>
      </c>
      <c r="CX34" s="189"/>
      <c r="CY34" s="189"/>
      <c r="CZ34" s="195"/>
      <c r="DA34" s="215">
        <v>5</v>
      </c>
      <c r="DB34" s="113"/>
      <c r="DC34" s="219">
        <f>AVERAGE(DC9,DE9)</f>
        <v>0.77099999999999991</v>
      </c>
      <c r="DG34" s="217">
        <v>5</v>
      </c>
      <c r="DH34" s="113"/>
      <c r="DI34" s="214">
        <f>AVERAGE(DI9,DK9)</f>
        <v>1.026</v>
      </c>
      <c r="DJ34" s="189"/>
      <c r="DK34" s="189"/>
      <c r="DL34" s="195"/>
      <c r="DM34" s="215">
        <v>5</v>
      </c>
      <c r="DN34" s="113"/>
      <c r="DO34" s="219">
        <f>AVERAGE(DO9,DQ9)</f>
        <v>0.94899999999999995</v>
      </c>
      <c r="DS34" s="217">
        <v>5</v>
      </c>
      <c r="DT34" s="113"/>
      <c r="DU34" s="214">
        <f>AVERAGE(DU9,DW9)</f>
        <v>0.94199999999999995</v>
      </c>
      <c r="DV34" s="189"/>
      <c r="DW34" s="189"/>
      <c r="DX34" s="195"/>
      <c r="DY34" s="215">
        <v>5</v>
      </c>
      <c r="DZ34" s="113"/>
      <c r="EA34" s="219">
        <f>AVERAGE(EA9,EC9)</f>
        <v>0.437</v>
      </c>
      <c r="EE34" s="217">
        <v>5</v>
      </c>
      <c r="EF34" s="113"/>
      <c r="EG34" s="214">
        <f>AVERAGE(EG9,EI9)</f>
        <v>1.103</v>
      </c>
      <c r="EH34" s="189"/>
      <c r="EI34" s="189"/>
      <c r="EJ34" s="195"/>
      <c r="EK34" s="215">
        <v>5</v>
      </c>
      <c r="EL34" s="113"/>
      <c r="EM34" s="219">
        <f>AVERAGE(EM9,EO9)</f>
        <v>0.61599999999999999</v>
      </c>
      <c r="EQ34" s="215">
        <v>5</v>
      </c>
      <c r="ER34" s="219">
        <v>0.61599999999999999</v>
      </c>
      <c r="ES34" s="104">
        <v>0.157</v>
      </c>
      <c r="ET34" s="104">
        <v>9.9000000000000005E-2</v>
      </c>
      <c r="EU34" s="104">
        <v>0.26600000000000001</v>
      </c>
      <c r="EV34" s="104">
        <v>0.35399999999999998</v>
      </c>
      <c r="EW34" s="104">
        <v>0.437</v>
      </c>
      <c r="EX34" s="104">
        <v>0.437</v>
      </c>
      <c r="EY34" s="104">
        <v>0.61599999999999999</v>
      </c>
      <c r="EZ34" s="104">
        <v>0.377</v>
      </c>
      <c r="FA34" s="104">
        <v>0.94899999999999995</v>
      </c>
      <c r="FC34" s="223"/>
      <c r="FE34" s="223"/>
      <c r="FG34" s="223"/>
      <c r="FI34" s="223"/>
      <c r="FK34" s="217">
        <v>5</v>
      </c>
      <c r="FL34" s="113"/>
      <c r="FM34" s="214">
        <f>AVERAGE(FM9,FO9)</f>
        <v>1.0229999999999999</v>
      </c>
      <c r="FN34" s="189"/>
      <c r="FO34" s="189"/>
      <c r="FP34" s="195"/>
      <c r="FQ34" s="215">
        <v>5</v>
      </c>
      <c r="FR34" s="113"/>
      <c r="FS34" s="219">
        <f>AVERAGE(FS9,FU9)</f>
        <v>0.94899999999999995</v>
      </c>
      <c r="FW34" s="112">
        <v>5</v>
      </c>
      <c r="FX34" s="229">
        <v>0.94899999999999995</v>
      </c>
      <c r="FY34" s="104">
        <v>0.157</v>
      </c>
      <c r="FZ34" s="104">
        <v>0.51800000000000002</v>
      </c>
      <c r="GA34" s="104">
        <v>0.28299999999999997</v>
      </c>
      <c r="GB34" s="104">
        <v>0.22500000000000001</v>
      </c>
      <c r="GC34" s="104">
        <v>0.40600000000000003</v>
      </c>
      <c r="GD34" s="104">
        <v>0.40600000000000003</v>
      </c>
      <c r="GE34" s="104">
        <v>0.499</v>
      </c>
      <c r="GF34" s="104">
        <v>0.59299999999999997</v>
      </c>
      <c r="GG34" s="114">
        <v>0.59</v>
      </c>
      <c r="GI34" s="223"/>
      <c r="GK34" s="223"/>
      <c r="GM34" s="223"/>
      <c r="GO34" s="223"/>
    </row>
    <row r="35" spans="1:197" ht="14.25">
      <c r="A35" s="26" t="s">
        <v>195</v>
      </c>
      <c r="B35" s="171">
        <v>89</v>
      </c>
      <c r="C35" s="213">
        <v>7</v>
      </c>
      <c r="D35" s="113" t="s">
        <v>432</v>
      </c>
      <c r="E35" s="214">
        <v>0.83099999999999996</v>
      </c>
      <c r="F35" s="195"/>
      <c r="G35" s="215">
        <v>7</v>
      </c>
      <c r="H35" s="113" t="s">
        <v>409</v>
      </c>
      <c r="I35" s="216">
        <v>1.0229999999999999</v>
      </c>
      <c r="K35" s="26" t="s">
        <v>428</v>
      </c>
      <c r="L35" s="171">
        <v>89</v>
      </c>
      <c r="M35" s="213">
        <v>7</v>
      </c>
      <c r="N35" s="113" t="s">
        <v>407</v>
      </c>
      <c r="O35" s="214">
        <v>1.0229999999999999</v>
      </c>
      <c r="P35" s="195"/>
      <c r="Q35" s="215">
        <v>7</v>
      </c>
      <c r="R35" s="113" t="s">
        <v>412</v>
      </c>
      <c r="S35" s="216">
        <v>0.77400000000000002</v>
      </c>
      <c r="T35" s="155"/>
      <c r="U35" s="26" t="s">
        <v>195</v>
      </c>
      <c r="V35" s="171">
        <v>89</v>
      </c>
      <c r="W35" s="213">
        <v>7</v>
      </c>
      <c r="X35" s="113"/>
      <c r="Y35" s="214">
        <f t="shared" si="15"/>
        <v>0.92699999999999994</v>
      </c>
      <c r="Z35" s="195"/>
      <c r="AA35" s="215">
        <v>7</v>
      </c>
      <c r="AB35" s="113"/>
      <c r="AC35" s="219">
        <f t="shared" si="14"/>
        <v>0.89849999999999997</v>
      </c>
      <c r="AD35" s="155"/>
      <c r="AE35" s="213">
        <v>7</v>
      </c>
      <c r="AF35" s="113" t="s">
        <v>408</v>
      </c>
      <c r="AG35" s="214">
        <v>0.78100000000000003</v>
      </c>
      <c r="AH35" s="195"/>
      <c r="AI35" s="215">
        <v>7</v>
      </c>
      <c r="AJ35" s="113" t="s">
        <v>433</v>
      </c>
      <c r="AK35" s="216">
        <v>0.40600000000000003</v>
      </c>
      <c r="AM35" s="217">
        <v>7</v>
      </c>
      <c r="AN35" s="113"/>
      <c r="AO35" s="214">
        <f>AVERAGE(AO11,AQ11)</f>
        <v>0.8899999999999999</v>
      </c>
      <c r="AP35" s="189"/>
      <c r="AQ35" s="189"/>
      <c r="AR35" s="195"/>
      <c r="AS35" s="215">
        <v>7</v>
      </c>
      <c r="AT35" s="113"/>
      <c r="AU35" s="219">
        <f>AVERAGE(AU11,AW11)</f>
        <v>0.29049999999999998</v>
      </c>
      <c r="AY35" s="217">
        <v>7</v>
      </c>
      <c r="AZ35" s="113"/>
      <c r="BA35" s="214">
        <f>AVERAGE(BA11,BC11)</f>
        <v>0.51349999999999996</v>
      </c>
      <c r="BB35" s="189"/>
      <c r="BC35" s="189"/>
      <c r="BD35" s="195"/>
      <c r="BE35" s="215">
        <v>7</v>
      </c>
      <c r="BF35" s="113"/>
      <c r="BG35" s="219">
        <f>AVERAGE(BG11,BI11)</f>
        <v>0.36649999999999999</v>
      </c>
      <c r="BK35" s="217">
        <v>7</v>
      </c>
      <c r="BL35" s="113"/>
      <c r="BM35" s="214">
        <f>AVERAGE(BM11,BO11)</f>
        <v>0.68199999999999994</v>
      </c>
      <c r="BN35" s="189"/>
      <c r="BO35" s="189"/>
      <c r="BP35" s="195"/>
      <c r="BQ35" s="215">
        <v>7</v>
      </c>
      <c r="BR35" s="113"/>
      <c r="BS35" s="219">
        <f>AVERAGE(BS11,BU11)</f>
        <v>0.25650000000000001</v>
      </c>
      <c r="BW35" s="217">
        <v>7</v>
      </c>
      <c r="BX35" s="113"/>
      <c r="BY35" s="214">
        <f>AVERAGE(BY11,CA11)</f>
        <v>0.92699999999999994</v>
      </c>
      <c r="BZ35" s="189"/>
      <c r="CA35" s="189"/>
      <c r="CB35" s="195"/>
      <c r="CC35" s="215">
        <v>7</v>
      </c>
      <c r="CD35" s="113"/>
      <c r="CE35" s="219">
        <f>AVERAGE(CE11,CG11)</f>
        <v>0.38300000000000001</v>
      </c>
      <c r="CI35" s="217">
        <v>7</v>
      </c>
      <c r="CJ35" s="113"/>
      <c r="CK35" s="214">
        <f>AVERAGE(CK11,CM11)</f>
        <v>1.0189999999999999</v>
      </c>
      <c r="CL35" s="189"/>
      <c r="CM35" s="189"/>
      <c r="CN35" s="195"/>
      <c r="CO35" s="215">
        <v>7</v>
      </c>
      <c r="CP35" s="113"/>
      <c r="CQ35" s="219">
        <f>AVERAGE(CQ11,CS11)</f>
        <v>0.32900000000000001</v>
      </c>
      <c r="CU35" s="217">
        <v>7</v>
      </c>
      <c r="CV35" s="113"/>
      <c r="CW35" s="214">
        <f>AVERAGE(CW11,CY11)</f>
        <v>0.65149999999999997</v>
      </c>
      <c r="CX35" s="189"/>
      <c r="CY35" s="189"/>
      <c r="CZ35" s="195"/>
      <c r="DA35" s="215">
        <v>7</v>
      </c>
      <c r="DB35" s="113"/>
      <c r="DC35" s="219">
        <f>AVERAGE(DC11,DE11)</f>
        <v>0.29899999999999999</v>
      </c>
      <c r="DG35" s="217">
        <v>7</v>
      </c>
      <c r="DH35" s="113"/>
      <c r="DI35" s="214">
        <f>AVERAGE(DI11,DK11)</f>
        <v>0.79099999999999993</v>
      </c>
      <c r="DJ35" s="189"/>
      <c r="DK35" s="189"/>
      <c r="DL35" s="195"/>
      <c r="DM35" s="215">
        <v>7</v>
      </c>
      <c r="DN35" s="113"/>
      <c r="DO35" s="219">
        <f>AVERAGE(DO11,DQ11)</f>
        <v>0.505</v>
      </c>
      <c r="DS35" s="217">
        <v>7</v>
      </c>
      <c r="DT35" s="113"/>
      <c r="DU35" s="214">
        <f>AVERAGE(DU11,DW11)</f>
        <v>0.89599999999999991</v>
      </c>
      <c r="DV35" s="189"/>
      <c r="DW35" s="189"/>
      <c r="DX35" s="195"/>
      <c r="DY35" s="215">
        <v>7</v>
      </c>
      <c r="DZ35" s="113"/>
      <c r="EA35" s="219">
        <f>AVERAGE(EA11,EC11)</f>
        <v>0.52649999999999997</v>
      </c>
      <c r="EE35" s="217">
        <v>7</v>
      </c>
      <c r="EF35" s="113"/>
      <c r="EG35" s="214">
        <f>AVERAGE(EG11,EI11)</f>
        <v>0.59299999999999997</v>
      </c>
      <c r="EH35" s="189"/>
      <c r="EI35" s="189"/>
      <c r="EJ35" s="195"/>
      <c r="EK35" s="215">
        <v>7</v>
      </c>
      <c r="EL35" s="113"/>
      <c r="EM35" s="219">
        <f>AVERAGE(EM11,EO11)</f>
        <v>0.61599999999999999</v>
      </c>
      <c r="EQ35" s="215">
        <v>7</v>
      </c>
      <c r="ER35" s="219">
        <v>0.61599999999999999</v>
      </c>
      <c r="ES35" s="104">
        <v>0.42</v>
      </c>
      <c r="ET35" s="104">
        <v>0.28299999999999997</v>
      </c>
      <c r="EU35" s="104">
        <v>0.28299999999999997</v>
      </c>
      <c r="EV35" s="104">
        <v>0.42</v>
      </c>
      <c r="EW35" s="104">
        <v>0.30599999999999999</v>
      </c>
      <c r="EX35" s="104">
        <v>0.437</v>
      </c>
      <c r="EY35" s="104">
        <v>0.61599999999999999</v>
      </c>
      <c r="EZ35" s="104">
        <v>0.94899999999999995</v>
      </c>
      <c r="FA35" s="104">
        <v>0.77400000000000002</v>
      </c>
      <c r="FC35" s="223"/>
      <c r="FE35" s="223"/>
      <c r="FG35" s="223"/>
      <c r="FI35" s="223"/>
      <c r="FK35" s="217">
        <v>7</v>
      </c>
      <c r="FL35" s="113"/>
      <c r="FM35" s="214">
        <f>AVERAGE(FM11,FO11)</f>
        <v>1.1619999999999999</v>
      </c>
      <c r="FN35" s="189"/>
      <c r="FO35" s="189"/>
      <c r="FP35" s="195"/>
      <c r="FQ35" s="215">
        <v>7</v>
      </c>
      <c r="FR35" s="113"/>
      <c r="FS35" s="219">
        <f>AVERAGE(FS11,FU11)</f>
        <v>0.94899999999999995</v>
      </c>
      <c r="FW35" s="112">
        <v>7</v>
      </c>
      <c r="FX35" s="229">
        <v>0.94899999999999995</v>
      </c>
      <c r="FY35" s="104">
        <v>0.28299999999999997</v>
      </c>
      <c r="FZ35" s="104">
        <v>0.125</v>
      </c>
      <c r="GA35" s="104">
        <v>0.30599999999999999</v>
      </c>
      <c r="GB35" s="104">
        <v>0.40600000000000003</v>
      </c>
      <c r="GC35" s="104">
        <v>0.28299999999999997</v>
      </c>
      <c r="GD35" s="104">
        <v>0.42</v>
      </c>
      <c r="GE35" s="104">
        <v>0.59299999999999997</v>
      </c>
      <c r="GF35" s="104">
        <v>0.437</v>
      </c>
      <c r="GG35" s="114">
        <v>0.437</v>
      </c>
      <c r="GI35" s="223"/>
      <c r="GK35" s="223"/>
      <c r="GM35" s="223"/>
      <c r="GO35" s="223"/>
    </row>
    <row r="36" spans="1:197" ht="14.25">
      <c r="A36" s="26" t="s">
        <v>195</v>
      </c>
      <c r="B36" s="171">
        <v>98</v>
      </c>
      <c r="C36" s="213">
        <v>10</v>
      </c>
      <c r="D36" s="113" t="s">
        <v>417</v>
      </c>
      <c r="E36" s="214">
        <v>1.425</v>
      </c>
      <c r="F36" s="195"/>
      <c r="G36" s="215">
        <v>10</v>
      </c>
      <c r="H36" s="113" t="s">
        <v>407</v>
      </c>
      <c r="I36" s="216">
        <v>1.0229999999999999</v>
      </c>
      <c r="K36" s="26" t="s">
        <v>428</v>
      </c>
      <c r="L36" s="171">
        <v>98</v>
      </c>
      <c r="M36" s="213">
        <v>10</v>
      </c>
      <c r="N36" s="113" t="s">
        <v>430</v>
      </c>
      <c r="O36" s="214">
        <v>0.94899999999999995</v>
      </c>
      <c r="P36" s="195"/>
      <c r="Q36" s="215">
        <v>10</v>
      </c>
      <c r="R36" s="113" t="s">
        <v>411</v>
      </c>
      <c r="S36" s="216">
        <v>1.028</v>
      </c>
      <c r="T36" s="155"/>
      <c r="U36" s="26" t="s">
        <v>195</v>
      </c>
      <c r="V36" s="171">
        <v>98</v>
      </c>
      <c r="W36" s="213">
        <v>10</v>
      </c>
      <c r="X36" s="113"/>
      <c r="Y36" s="214">
        <f t="shared" si="15"/>
        <v>1.1870000000000001</v>
      </c>
      <c r="Z36" s="195"/>
      <c r="AA36" s="215">
        <v>10</v>
      </c>
      <c r="AB36" s="113"/>
      <c r="AC36" s="219">
        <f t="shared" si="14"/>
        <v>1.0255000000000001</v>
      </c>
      <c r="AD36" s="155"/>
      <c r="AE36" s="213">
        <v>10</v>
      </c>
      <c r="AF36" s="113" t="s">
        <v>421</v>
      </c>
      <c r="AG36" s="214">
        <v>0.83099999999999996</v>
      </c>
      <c r="AH36" s="195"/>
      <c r="AI36" s="215">
        <v>10</v>
      </c>
      <c r="AJ36" s="113" t="s">
        <v>424</v>
      </c>
      <c r="AK36" s="216">
        <v>0.157</v>
      </c>
      <c r="AM36" s="217">
        <v>10</v>
      </c>
      <c r="AN36" s="113"/>
      <c r="AO36" s="214">
        <f>AVERAGE(AO14,AQ14)</f>
        <v>0.99649999999999994</v>
      </c>
      <c r="AP36" s="189"/>
      <c r="AQ36" s="189"/>
      <c r="AR36" s="195"/>
      <c r="AS36" s="215">
        <v>10</v>
      </c>
      <c r="AT36" s="113"/>
      <c r="AU36" s="219">
        <f>AVERAGE(AU14,AW14)</f>
        <v>0.38100000000000001</v>
      </c>
      <c r="AY36" s="217">
        <v>10</v>
      </c>
      <c r="AZ36" s="113"/>
      <c r="BA36" s="214">
        <f>AVERAGE(BA14,BC14)</f>
        <v>0.9395</v>
      </c>
      <c r="BB36" s="189"/>
      <c r="BC36" s="189"/>
      <c r="BD36" s="195"/>
      <c r="BE36" s="215">
        <v>10</v>
      </c>
      <c r="BF36" s="113"/>
      <c r="BG36" s="219">
        <f>AVERAGE(BG14,BI14)</f>
        <v>0.32999999999999996</v>
      </c>
      <c r="BK36" s="217">
        <v>10</v>
      </c>
      <c r="BL36" s="113"/>
      <c r="BM36" s="214">
        <f>AVERAGE(BM14,BO14)</f>
        <v>1.0229999999999999</v>
      </c>
      <c r="BN36" s="189"/>
      <c r="BO36" s="189"/>
      <c r="BP36" s="195"/>
      <c r="BQ36" s="215">
        <v>10</v>
      </c>
      <c r="BR36" s="113"/>
      <c r="BS36" s="219">
        <f>AVERAGE(BS14,BU14)</f>
        <v>0.35599999999999998</v>
      </c>
      <c r="BW36" s="217">
        <v>10</v>
      </c>
      <c r="BX36" s="113"/>
      <c r="BY36" s="214">
        <f>AVERAGE(BY14,CA14)</f>
        <v>1.0629999999999999</v>
      </c>
      <c r="BZ36" s="189"/>
      <c r="CA36" s="189"/>
      <c r="CB36" s="195"/>
      <c r="CC36" s="215">
        <v>10</v>
      </c>
      <c r="CD36" s="113"/>
      <c r="CE36" s="219">
        <f>AVERAGE(CE14,CG14)</f>
        <v>0.40700000000000003</v>
      </c>
      <c r="CI36" s="217">
        <v>10</v>
      </c>
      <c r="CJ36" s="113"/>
      <c r="CK36" s="214">
        <f>AVERAGE(CK14,CM14)</f>
        <v>0.69300000000000006</v>
      </c>
      <c r="CL36" s="189"/>
      <c r="CM36" s="189"/>
      <c r="CN36" s="195"/>
      <c r="CO36" s="215">
        <v>10</v>
      </c>
      <c r="CP36" s="113"/>
      <c r="CQ36" s="219">
        <f>AVERAGE(CQ14,CS14)</f>
        <v>0.34450000000000003</v>
      </c>
      <c r="CU36" s="217">
        <v>10</v>
      </c>
      <c r="CV36" s="113"/>
      <c r="CW36" s="214">
        <f>AVERAGE(CW14,CY14)</f>
        <v>0.86499999999999999</v>
      </c>
      <c r="CX36" s="189"/>
      <c r="CY36" s="189"/>
      <c r="CZ36" s="195"/>
      <c r="DA36" s="215">
        <v>10</v>
      </c>
      <c r="DB36" s="113"/>
      <c r="DC36" s="219">
        <f>AVERAGE(DC14,DE14)</f>
        <v>0.505</v>
      </c>
      <c r="DG36" s="217">
        <v>10</v>
      </c>
      <c r="DH36" s="113"/>
      <c r="DI36" s="214">
        <f>AVERAGE(DI14,DK14)</f>
        <v>0.9385</v>
      </c>
      <c r="DJ36" s="189"/>
      <c r="DK36" s="189"/>
      <c r="DL36" s="195"/>
      <c r="DM36" s="215">
        <v>10</v>
      </c>
      <c r="DN36" s="113"/>
      <c r="DO36" s="219">
        <f>AVERAGE(DO14,DQ14)</f>
        <v>0.51349999999999996</v>
      </c>
      <c r="DS36" s="217">
        <v>10</v>
      </c>
      <c r="DT36" s="113"/>
      <c r="DU36" s="214">
        <f>AVERAGE(DU14,DW14)</f>
        <v>0.97299999999999998</v>
      </c>
      <c r="DV36" s="189"/>
      <c r="DW36" s="189"/>
      <c r="DX36" s="195"/>
      <c r="DY36" s="215">
        <v>10</v>
      </c>
      <c r="DZ36" s="113"/>
      <c r="EA36" s="219">
        <f>AVERAGE(EA14,EC14)</f>
        <v>0.5665</v>
      </c>
      <c r="EE36" s="217">
        <v>10</v>
      </c>
      <c r="EF36" s="113"/>
      <c r="EG36" s="214">
        <f>AVERAGE(EG14,EI14)</f>
        <v>0.94899999999999995</v>
      </c>
      <c r="EH36" s="189"/>
      <c r="EI36" s="189"/>
      <c r="EJ36" s="195"/>
      <c r="EK36" s="215">
        <v>10</v>
      </c>
      <c r="EL36" s="113"/>
      <c r="EM36" s="219">
        <f>AVERAGE(EM14,EO14)</f>
        <v>0.35399999999999998</v>
      </c>
      <c r="EQ36" s="215">
        <v>10</v>
      </c>
      <c r="ER36" s="219">
        <v>0.35399999999999998</v>
      </c>
      <c r="ES36" s="104">
        <v>0.157</v>
      </c>
      <c r="ET36" s="104">
        <v>0.22500000000000001</v>
      </c>
      <c r="EU36" s="104">
        <v>0.35599999999999998</v>
      </c>
      <c r="EV36" s="104">
        <v>0.30599999999999999</v>
      </c>
      <c r="EW36" s="104">
        <v>0.56599999999999995</v>
      </c>
      <c r="EX36" s="104">
        <v>0.54300000000000004</v>
      </c>
      <c r="EY36" s="104">
        <v>0.437</v>
      </c>
      <c r="EZ36" s="104">
        <v>0.437</v>
      </c>
      <c r="FA36" s="104">
        <v>0.42</v>
      </c>
      <c r="FC36" s="223"/>
      <c r="FE36" s="223"/>
      <c r="FG36" s="223"/>
      <c r="FI36" s="223"/>
      <c r="FK36" s="217">
        <v>10</v>
      </c>
      <c r="FL36" s="113"/>
      <c r="FM36" s="214">
        <f>AVERAGE(FM14,FO14)</f>
        <v>0.59</v>
      </c>
      <c r="FN36" s="189"/>
      <c r="FO36" s="189"/>
      <c r="FP36" s="195"/>
      <c r="FQ36" s="215">
        <v>10</v>
      </c>
      <c r="FR36" s="113"/>
      <c r="FS36" s="219">
        <f>AVERAGE(FS14,FU14)</f>
        <v>0.73099999999999998</v>
      </c>
      <c r="FW36" s="112">
        <v>10</v>
      </c>
      <c r="FX36" s="229">
        <v>0.73099999999999998</v>
      </c>
      <c r="FY36" s="104">
        <v>0.40600000000000003</v>
      </c>
      <c r="FZ36" s="104">
        <v>0.125</v>
      </c>
      <c r="GA36" s="104">
        <v>0.22500000000000001</v>
      </c>
      <c r="GB36" s="104">
        <v>0.17799999999999999</v>
      </c>
      <c r="GC36" s="104">
        <v>0.28299999999999997</v>
      </c>
      <c r="GD36" s="104">
        <v>0.35599999999999998</v>
      </c>
      <c r="GE36" s="104">
        <v>0.182</v>
      </c>
      <c r="GF36" s="104">
        <v>0.94899999999999995</v>
      </c>
      <c r="GG36" s="114">
        <v>0.54300000000000004</v>
      </c>
      <c r="GI36" s="223"/>
      <c r="GK36" s="223"/>
      <c r="GM36" s="223"/>
      <c r="GO36" s="223"/>
    </row>
    <row r="37" spans="1:197" ht="14.25">
      <c r="A37" s="26" t="s">
        <v>428</v>
      </c>
      <c r="B37" s="171">
        <v>92</v>
      </c>
      <c r="C37" s="213">
        <v>13</v>
      </c>
      <c r="D37" s="113" t="s">
        <v>412</v>
      </c>
      <c r="E37" s="214">
        <v>0.77400000000000002</v>
      </c>
      <c r="F37" s="195"/>
      <c r="G37" s="215">
        <v>13</v>
      </c>
      <c r="H37" s="113" t="s">
        <v>434</v>
      </c>
      <c r="I37" s="216">
        <v>0.84299999999999997</v>
      </c>
      <c r="K37" s="26" t="s">
        <v>428</v>
      </c>
      <c r="L37" s="171">
        <v>92</v>
      </c>
      <c r="M37" s="213">
        <v>13</v>
      </c>
      <c r="N37" s="113" t="s">
        <v>416</v>
      </c>
      <c r="O37" s="214">
        <v>0.59</v>
      </c>
      <c r="P37" s="195"/>
      <c r="Q37" s="215">
        <v>13</v>
      </c>
      <c r="R37" s="113" t="s">
        <v>425</v>
      </c>
      <c r="S37" s="216">
        <v>0.94899999999999995</v>
      </c>
      <c r="T37" s="155"/>
      <c r="U37" s="26" t="s">
        <v>195</v>
      </c>
      <c r="V37" s="171">
        <v>92</v>
      </c>
      <c r="W37" s="213">
        <v>13</v>
      </c>
      <c r="X37" s="113"/>
      <c r="Y37" s="214">
        <f t="shared" si="15"/>
        <v>0.68199999999999994</v>
      </c>
      <c r="Z37" s="195"/>
      <c r="AA37" s="215">
        <v>13</v>
      </c>
      <c r="AB37" s="113"/>
      <c r="AC37" s="219">
        <f t="shared" si="14"/>
        <v>0.89599999999999991</v>
      </c>
      <c r="AD37" s="155"/>
      <c r="AE37" s="213">
        <v>13</v>
      </c>
      <c r="AF37" s="113" t="s">
        <v>410</v>
      </c>
      <c r="AG37" s="214">
        <v>1.1619999999999999</v>
      </c>
      <c r="AH37" s="195"/>
      <c r="AI37" s="215">
        <v>13</v>
      </c>
      <c r="AJ37" s="113" t="s">
        <v>435</v>
      </c>
      <c r="AK37" s="216">
        <v>0.28299999999999997</v>
      </c>
      <c r="AM37" s="217">
        <v>13</v>
      </c>
      <c r="AN37" s="113"/>
      <c r="AO37" s="214">
        <f>AVERAGE(AO17,AQ17)</f>
        <v>0.90649999999999997</v>
      </c>
      <c r="AP37" s="189"/>
      <c r="AQ37" s="189"/>
      <c r="AR37" s="195"/>
      <c r="AS37" s="215">
        <v>13</v>
      </c>
      <c r="AT37" s="113"/>
      <c r="AU37" s="219">
        <f>AVERAGE(AU17,AW17)</f>
        <v>0.38</v>
      </c>
      <c r="AY37" s="217">
        <v>13</v>
      </c>
      <c r="AZ37" s="113"/>
      <c r="BA37" s="214">
        <f>AVERAGE(BA17,BC17)</f>
        <v>0.76949999999999996</v>
      </c>
      <c r="BB37" s="189"/>
      <c r="BC37" s="189"/>
      <c r="BD37" s="195"/>
      <c r="BE37" s="215">
        <v>13</v>
      </c>
      <c r="BF37" s="113"/>
      <c r="BG37" s="219">
        <f>AVERAGE(BG17,BI17)</f>
        <v>0.436</v>
      </c>
      <c r="BK37" s="217">
        <v>13</v>
      </c>
      <c r="BL37" s="113"/>
      <c r="BM37" s="214">
        <f>AVERAGE(BM17,BO17)</f>
        <v>0.98599999999999999</v>
      </c>
      <c r="BN37" s="189"/>
      <c r="BO37" s="189"/>
      <c r="BP37" s="195"/>
      <c r="BQ37" s="215">
        <v>13</v>
      </c>
      <c r="BR37" s="113"/>
      <c r="BS37" s="219">
        <f>AVERAGE(BS17,BU17)</f>
        <v>0.38</v>
      </c>
      <c r="BW37" s="217">
        <v>13</v>
      </c>
      <c r="BX37" s="113"/>
      <c r="BY37" s="214">
        <f>AVERAGE(BY17,CA17)</f>
        <v>0.71049999999999991</v>
      </c>
      <c r="BZ37" s="189"/>
      <c r="CA37" s="189"/>
      <c r="CB37" s="195"/>
      <c r="CC37" s="215">
        <v>13</v>
      </c>
      <c r="CD37" s="113"/>
      <c r="CE37" s="219">
        <f>AVERAGE(CE17,CG17)</f>
        <v>0.49099999999999999</v>
      </c>
      <c r="CI37" s="217">
        <v>13</v>
      </c>
      <c r="CJ37" s="113"/>
      <c r="CK37" s="214">
        <f>AVERAGE(CK17,CM17)</f>
        <v>0.89649999999999996</v>
      </c>
      <c r="CL37" s="189"/>
      <c r="CM37" s="189"/>
      <c r="CN37" s="195"/>
      <c r="CO37" s="215">
        <v>13</v>
      </c>
      <c r="CP37" s="113"/>
      <c r="CQ37" s="219">
        <f>AVERAGE(CQ17,CS17)</f>
        <v>0.35599999999999998</v>
      </c>
      <c r="CU37" s="217">
        <v>13</v>
      </c>
      <c r="CV37" s="113"/>
      <c r="CW37" s="214">
        <f>AVERAGE(CW17,CY17)</f>
        <v>0.89599999999999991</v>
      </c>
      <c r="CX37" s="189"/>
      <c r="CY37" s="189"/>
      <c r="CZ37" s="195"/>
      <c r="DA37" s="215">
        <v>13</v>
      </c>
      <c r="DB37" s="113"/>
      <c r="DC37" s="219">
        <f>AVERAGE(DC17,DE17)</f>
        <v>0.55649999999999999</v>
      </c>
      <c r="DG37" s="217">
        <v>13</v>
      </c>
      <c r="DH37" s="113"/>
      <c r="DI37" s="214">
        <f>AVERAGE(DI17,DK17)</f>
        <v>0.76949999999999996</v>
      </c>
      <c r="DJ37" s="189"/>
      <c r="DK37" s="189"/>
      <c r="DL37" s="195"/>
      <c r="DM37" s="215">
        <v>13</v>
      </c>
      <c r="DN37" s="113"/>
      <c r="DO37" s="219">
        <f>AVERAGE(DO17,DQ17)</f>
        <v>0.63450000000000006</v>
      </c>
      <c r="DS37" s="217">
        <v>13</v>
      </c>
      <c r="DT37" s="113"/>
      <c r="DU37" s="214">
        <f>AVERAGE(DU17,DW17)</f>
        <v>0.57799999999999996</v>
      </c>
      <c r="DV37" s="189"/>
      <c r="DW37" s="189"/>
      <c r="DX37" s="195"/>
      <c r="DY37" s="215">
        <v>13</v>
      </c>
      <c r="DZ37" s="113"/>
      <c r="EA37" s="219">
        <f>AVERAGE(EA17,EC17)</f>
        <v>0.40450000000000003</v>
      </c>
      <c r="EE37" s="217">
        <v>13</v>
      </c>
      <c r="EF37" s="113"/>
      <c r="EG37" s="214">
        <f>AVERAGE(EG17,EI17)</f>
        <v>0.77400000000000002</v>
      </c>
      <c r="EH37" s="189"/>
      <c r="EI37" s="189"/>
      <c r="EJ37" s="195"/>
      <c r="EK37" s="215">
        <v>13</v>
      </c>
      <c r="EL37" s="113"/>
      <c r="EM37" s="219">
        <f>AVERAGE(EM17,EO17)</f>
        <v>0.437</v>
      </c>
      <c r="EQ37" s="215">
        <v>13</v>
      </c>
      <c r="ER37" s="219">
        <v>0.437</v>
      </c>
      <c r="ES37" s="104">
        <v>0.28299999999999997</v>
      </c>
      <c r="ET37" s="104">
        <v>0.35599999999999998</v>
      </c>
      <c r="EU37" s="104">
        <v>0.40600000000000003</v>
      </c>
      <c r="EV37" s="104">
        <v>0.377</v>
      </c>
      <c r="EW37" s="104">
        <v>0.437</v>
      </c>
      <c r="EX37" s="104">
        <v>0.30599999999999999</v>
      </c>
      <c r="EY37" s="104">
        <v>0.437</v>
      </c>
      <c r="EZ37" s="104">
        <v>0.35399999999999998</v>
      </c>
      <c r="FA37" s="104">
        <v>0.40600000000000003</v>
      </c>
      <c r="FC37" s="223"/>
      <c r="FE37" s="223"/>
      <c r="FG37" s="223"/>
      <c r="FI37" s="223"/>
      <c r="FK37" s="217">
        <v>13</v>
      </c>
      <c r="FL37" s="113"/>
      <c r="FM37" s="214">
        <f>AVERAGE(FM17,FO17)</f>
        <v>0.59</v>
      </c>
      <c r="FN37" s="189"/>
      <c r="FO37" s="189"/>
      <c r="FP37" s="195"/>
      <c r="FQ37" s="215">
        <v>13</v>
      </c>
      <c r="FR37" s="113"/>
      <c r="FS37" s="219">
        <f>AVERAGE(FS17,FU17)</f>
        <v>0.377</v>
      </c>
      <c r="FW37" s="112">
        <v>13</v>
      </c>
      <c r="FX37" s="229">
        <v>0.377</v>
      </c>
      <c r="FY37" s="104">
        <v>0.40600000000000003</v>
      </c>
      <c r="FZ37" s="104">
        <v>0.125</v>
      </c>
      <c r="GA37" s="104">
        <v>0.125</v>
      </c>
      <c r="GB37" s="104">
        <v>0.28299999999999997</v>
      </c>
      <c r="GC37" s="104">
        <v>0.10199999999999999</v>
      </c>
      <c r="GD37" s="104">
        <v>0.30599999999999999</v>
      </c>
      <c r="GE37" s="104">
        <v>0.61599999999999999</v>
      </c>
      <c r="GF37" s="104">
        <v>0.54300000000000004</v>
      </c>
      <c r="GG37" s="114">
        <v>0.61599999999999999</v>
      </c>
      <c r="GI37" s="223"/>
      <c r="GK37" s="223"/>
      <c r="GM37" s="223"/>
      <c r="GO37" s="223"/>
    </row>
    <row r="38" spans="1:197" ht="14.25">
      <c r="A38" s="26" t="s">
        <v>195</v>
      </c>
      <c r="B38" s="171">
        <v>93</v>
      </c>
      <c r="C38" s="213">
        <v>14</v>
      </c>
      <c r="D38" s="113" t="s">
        <v>417</v>
      </c>
      <c r="E38" s="214">
        <v>1.425</v>
      </c>
      <c r="F38" s="195"/>
      <c r="G38" s="215">
        <v>14</v>
      </c>
      <c r="H38" s="113" t="s">
        <v>419</v>
      </c>
      <c r="I38" s="216">
        <v>0.85099999999999998</v>
      </c>
      <c r="K38" s="26" t="s">
        <v>195</v>
      </c>
      <c r="L38" s="171">
        <v>93</v>
      </c>
      <c r="M38" s="213">
        <v>14</v>
      </c>
      <c r="N38" s="113" t="s">
        <v>436</v>
      </c>
      <c r="O38" s="214">
        <v>0.59299999999999997</v>
      </c>
      <c r="P38" s="195"/>
      <c r="Q38" s="215">
        <v>14</v>
      </c>
      <c r="R38" s="113" t="s">
        <v>415</v>
      </c>
      <c r="S38" s="216">
        <v>0.73099999999999998</v>
      </c>
      <c r="T38" s="155"/>
      <c r="U38" s="26" t="s">
        <v>195</v>
      </c>
      <c r="V38" s="171">
        <v>93</v>
      </c>
      <c r="W38" s="213">
        <v>14</v>
      </c>
      <c r="X38" s="113"/>
      <c r="Y38" s="214">
        <f t="shared" si="15"/>
        <v>1.0089999999999999</v>
      </c>
      <c r="Z38" s="195"/>
      <c r="AA38" s="215">
        <v>14</v>
      </c>
      <c r="AB38" s="113"/>
      <c r="AC38" s="219">
        <f t="shared" si="14"/>
        <v>0.79099999999999993</v>
      </c>
      <c r="AD38" s="155"/>
      <c r="AE38" s="213">
        <v>14</v>
      </c>
      <c r="AF38" s="113" t="s">
        <v>410</v>
      </c>
      <c r="AG38" s="214">
        <v>1.1619999999999999</v>
      </c>
      <c r="AH38" s="195"/>
      <c r="AI38" s="215">
        <v>14</v>
      </c>
      <c r="AJ38" s="113" t="s">
        <v>437</v>
      </c>
      <c r="AK38" s="216">
        <v>0.28299999999999997</v>
      </c>
      <c r="AM38" s="217">
        <v>14</v>
      </c>
      <c r="AN38" s="113"/>
      <c r="AO38" s="214">
        <f t="shared" ref="AO38:AO39" si="16">AVERAGE(AO18,AQ18)</f>
        <v>0.98599999999999999</v>
      </c>
      <c r="AP38" s="189"/>
      <c r="AQ38" s="189"/>
      <c r="AR38" s="195"/>
      <c r="AS38" s="215">
        <v>14</v>
      </c>
      <c r="AT38" s="113"/>
      <c r="AU38" s="219">
        <f>AVERAGE(AU18,AW18)</f>
        <v>0.374</v>
      </c>
      <c r="AY38" s="217">
        <v>14</v>
      </c>
      <c r="AZ38" s="113"/>
      <c r="BA38" s="214">
        <f t="shared" ref="BA38:BA39" si="17">AVERAGE(BA18,BC18)</f>
        <v>1.1870000000000001</v>
      </c>
      <c r="BB38" s="189"/>
      <c r="BC38" s="189"/>
      <c r="BD38" s="195"/>
      <c r="BE38" s="215">
        <v>14</v>
      </c>
      <c r="BF38" s="113"/>
      <c r="BG38" s="219">
        <f>AVERAGE(BG18,BI18)</f>
        <v>0.33099999999999996</v>
      </c>
      <c r="BK38" s="217">
        <v>14</v>
      </c>
      <c r="BL38" s="113"/>
      <c r="BM38" s="214">
        <f t="shared" ref="BM38:BM39" si="18">AVERAGE(BM18,BO18)</f>
        <v>1.0629999999999999</v>
      </c>
      <c r="BN38" s="189"/>
      <c r="BO38" s="189"/>
      <c r="BP38" s="195"/>
      <c r="BQ38" s="215">
        <v>14</v>
      </c>
      <c r="BR38" s="113"/>
      <c r="BS38" s="219">
        <f>AVERAGE(BS18,BU18)</f>
        <v>0.31950000000000001</v>
      </c>
      <c r="BW38" s="217">
        <v>14</v>
      </c>
      <c r="BX38" s="113"/>
      <c r="BY38" s="214">
        <f t="shared" ref="BY38:BY39" si="19">AVERAGE(BY18,CA18)</f>
        <v>1.2265000000000001</v>
      </c>
      <c r="BZ38" s="189"/>
      <c r="CA38" s="189"/>
      <c r="CB38" s="195"/>
      <c r="CC38" s="215">
        <v>14</v>
      </c>
      <c r="CD38" s="113"/>
      <c r="CE38" s="219">
        <f>AVERAGE(CE18,CG18)</f>
        <v>0.39850000000000002</v>
      </c>
      <c r="CI38" s="217">
        <v>14</v>
      </c>
      <c r="CJ38" s="113"/>
      <c r="CK38" s="214">
        <f t="shared" ref="CK38:CK39" si="20">AVERAGE(CK18,CM18)</f>
        <v>0.84299999999999997</v>
      </c>
      <c r="CL38" s="189"/>
      <c r="CM38" s="189"/>
      <c r="CN38" s="195"/>
      <c r="CO38" s="215">
        <v>14</v>
      </c>
      <c r="CP38" s="113"/>
      <c r="CQ38" s="219">
        <f>AVERAGE(CQ18,CS18)</f>
        <v>0.23949999999999999</v>
      </c>
      <c r="CU38" s="217">
        <v>14</v>
      </c>
      <c r="CV38" s="113"/>
      <c r="CW38" s="214">
        <f t="shared" ref="CW38:CW39" si="21">AVERAGE(CW18,CY18)</f>
        <v>0.84799999999999998</v>
      </c>
      <c r="CX38" s="189"/>
      <c r="CY38" s="189"/>
      <c r="CZ38" s="195"/>
      <c r="DA38" s="215">
        <v>14</v>
      </c>
      <c r="DB38" s="113"/>
      <c r="DC38" s="219">
        <f>AVERAGE(DC18,DE18)</f>
        <v>0.5665</v>
      </c>
      <c r="DG38" s="217">
        <v>14</v>
      </c>
      <c r="DH38" s="113"/>
      <c r="DI38" s="214">
        <f t="shared" ref="DI38:DI39" si="22">AVERAGE(DI18,DK18)</f>
        <v>1.0325</v>
      </c>
      <c r="DJ38" s="189"/>
      <c r="DK38" s="189"/>
      <c r="DL38" s="195"/>
      <c r="DM38" s="215">
        <v>14</v>
      </c>
      <c r="DN38" s="113"/>
      <c r="DO38" s="219">
        <f>AVERAGE(DO18,DQ18)</f>
        <v>0.45550000000000002</v>
      </c>
      <c r="DS38" s="217">
        <v>14</v>
      </c>
      <c r="DT38" s="113"/>
      <c r="DU38" s="214">
        <f t="shared" ref="DU38:DU39" si="23">AVERAGE(DU18,DW18)</f>
        <v>0.72049999999999992</v>
      </c>
      <c r="DV38" s="189"/>
      <c r="DW38" s="189"/>
      <c r="DX38" s="195"/>
      <c r="DY38" s="215">
        <v>14</v>
      </c>
      <c r="DZ38" s="113"/>
      <c r="EA38" s="219">
        <f>AVERAGE(EA18,EC18)</f>
        <v>0.49</v>
      </c>
      <c r="EE38" s="217">
        <v>14</v>
      </c>
      <c r="EF38" s="113"/>
      <c r="EG38" s="214">
        <f t="shared" ref="EG38:EG39" si="24">AVERAGE(EG18,EI18)</f>
        <v>0.59299999999999997</v>
      </c>
      <c r="EH38" s="189"/>
      <c r="EI38" s="189"/>
      <c r="EJ38" s="195"/>
      <c r="EK38" s="215">
        <v>14</v>
      </c>
      <c r="EL38" s="113"/>
      <c r="EM38" s="219">
        <f>AVERAGE(EM18,EO18)</f>
        <v>0.40600000000000003</v>
      </c>
      <c r="EQ38" s="215">
        <v>14</v>
      </c>
      <c r="ER38" s="219">
        <v>0.40600000000000003</v>
      </c>
      <c r="ES38" s="104">
        <v>0.125</v>
      </c>
      <c r="ET38" s="104">
        <v>0.35599999999999998</v>
      </c>
      <c r="EU38" s="104">
        <v>0.377</v>
      </c>
      <c r="EV38" s="104">
        <v>0.35399999999999998</v>
      </c>
      <c r="EW38" s="104">
        <v>0.40600000000000003</v>
      </c>
      <c r="EX38" s="104">
        <v>0.437</v>
      </c>
      <c r="EY38" s="104">
        <v>0.42</v>
      </c>
      <c r="EZ38" s="104">
        <v>0.437</v>
      </c>
      <c r="FA38" s="104">
        <v>0.73099999999999998</v>
      </c>
      <c r="FC38" s="223"/>
      <c r="FE38" s="223"/>
      <c r="FG38" s="223"/>
      <c r="FI38" s="223"/>
      <c r="FK38" s="217">
        <v>14</v>
      </c>
      <c r="FL38" s="113"/>
      <c r="FM38" s="214">
        <f t="shared" ref="FM38:FM39" si="25">AVERAGE(FM18,FO18)</f>
        <v>1.425</v>
      </c>
      <c r="FN38" s="189"/>
      <c r="FO38" s="189"/>
      <c r="FP38" s="195"/>
      <c r="FQ38" s="215">
        <v>14</v>
      </c>
      <c r="FR38" s="113"/>
      <c r="FS38" s="219">
        <f>AVERAGE(FS18,FU18)</f>
        <v>0.77400000000000002</v>
      </c>
      <c r="FW38" s="112">
        <v>14</v>
      </c>
      <c r="FX38" s="229">
        <v>0.77400000000000002</v>
      </c>
      <c r="FY38" s="104">
        <v>0.14099999999999999</v>
      </c>
      <c r="FZ38" s="104">
        <v>0.41199999999999998</v>
      </c>
      <c r="GA38" s="104">
        <v>0.437</v>
      </c>
      <c r="GB38" s="104">
        <v>8.5999999999999993E-2</v>
      </c>
      <c r="GC38" s="104">
        <v>0.125</v>
      </c>
      <c r="GD38" s="104">
        <v>0.251</v>
      </c>
      <c r="GE38" s="104">
        <v>0.42</v>
      </c>
      <c r="GF38" s="104">
        <v>0.59</v>
      </c>
      <c r="GG38" s="114">
        <v>0.377</v>
      </c>
      <c r="GI38" s="223"/>
      <c r="GK38" s="223"/>
      <c r="GM38" s="223"/>
      <c r="GO38" s="223"/>
    </row>
    <row r="39" spans="1:197" ht="14.25">
      <c r="A39" s="26" t="s">
        <v>428</v>
      </c>
      <c r="B39" s="171">
        <v>94</v>
      </c>
      <c r="C39" s="213">
        <v>15</v>
      </c>
      <c r="D39" s="113" t="s">
        <v>417</v>
      </c>
      <c r="E39" s="214">
        <v>1.425</v>
      </c>
      <c r="F39" s="195"/>
      <c r="G39" s="215">
        <v>15</v>
      </c>
      <c r="H39" s="113" t="s">
        <v>407</v>
      </c>
      <c r="I39" s="216">
        <v>1.0229999999999999</v>
      </c>
      <c r="K39" s="26" t="s">
        <v>195</v>
      </c>
      <c r="L39" s="171">
        <v>94</v>
      </c>
      <c r="M39" s="213">
        <v>15</v>
      </c>
      <c r="N39" s="113" t="s">
        <v>415</v>
      </c>
      <c r="O39" s="214">
        <v>0.73099999999999998</v>
      </c>
      <c r="P39" s="195"/>
      <c r="Q39" s="215">
        <v>15</v>
      </c>
      <c r="R39" s="113" t="s">
        <v>430</v>
      </c>
      <c r="S39" s="216">
        <v>0.94899999999999995</v>
      </c>
      <c r="T39" s="155"/>
      <c r="U39" s="26" t="s">
        <v>428</v>
      </c>
      <c r="V39" s="171">
        <v>94</v>
      </c>
      <c r="W39" s="213">
        <v>15</v>
      </c>
      <c r="X39" s="113"/>
      <c r="Y39" s="214">
        <f t="shared" si="15"/>
        <v>1.0780000000000001</v>
      </c>
      <c r="Z39" s="195"/>
      <c r="AA39" s="215">
        <v>15</v>
      </c>
      <c r="AB39" s="113"/>
      <c r="AC39" s="219">
        <f t="shared" si="14"/>
        <v>0.98599999999999999</v>
      </c>
      <c r="AD39" s="155"/>
      <c r="AE39" s="213">
        <v>15</v>
      </c>
      <c r="AF39" s="113" t="s">
        <v>425</v>
      </c>
      <c r="AG39" s="214">
        <v>0.73099999999999998</v>
      </c>
      <c r="AH39" s="195"/>
      <c r="AI39" s="215">
        <v>15</v>
      </c>
      <c r="AJ39" s="113" t="s">
        <v>435</v>
      </c>
      <c r="AK39" s="216">
        <v>0.28299999999999997</v>
      </c>
      <c r="AM39" s="217">
        <v>15</v>
      </c>
      <c r="AN39" s="113"/>
      <c r="AO39" s="214">
        <f t="shared" si="16"/>
        <v>0.59250000000000003</v>
      </c>
      <c r="AP39" s="189"/>
      <c r="AQ39" s="189"/>
      <c r="AR39" s="195"/>
      <c r="AS39" s="215">
        <v>15</v>
      </c>
      <c r="AT39" s="113"/>
      <c r="AU39" s="219">
        <f>AVERAGE(AU19,AW19)</f>
        <v>0.26350000000000001</v>
      </c>
      <c r="AY39" s="217">
        <v>15</v>
      </c>
      <c r="AZ39" s="113"/>
      <c r="BA39" s="214">
        <f t="shared" si="17"/>
        <v>0.80899999999999994</v>
      </c>
      <c r="BB39" s="189"/>
      <c r="BC39" s="189"/>
      <c r="BD39" s="195"/>
      <c r="BE39" s="215">
        <v>15</v>
      </c>
      <c r="BF39" s="113"/>
      <c r="BG39" s="219">
        <f>AVERAGE(BG19,BI19)</f>
        <v>0.41300000000000003</v>
      </c>
      <c r="BK39" s="217">
        <v>15</v>
      </c>
      <c r="BL39" s="113"/>
      <c r="BM39" s="214">
        <f t="shared" si="18"/>
        <v>0.8899999999999999</v>
      </c>
      <c r="BN39" s="189"/>
      <c r="BO39" s="189"/>
      <c r="BP39" s="195"/>
      <c r="BQ39" s="215">
        <v>15</v>
      </c>
      <c r="BR39" s="113"/>
      <c r="BS39" s="219">
        <f>AVERAGE(BS19,BU19)</f>
        <v>0.23949999999999999</v>
      </c>
      <c r="BW39" s="217">
        <v>15</v>
      </c>
      <c r="BX39" s="113"/>
      <c r="BY39" s="214">
        <f t="shared" si="19"/>
        <v>0.83699999999999997</v>
      </c>
      <c r="BZ39" s="189"/>
      <c r="CA39" s="189"/>
      <c r="CB39" s="195"/>
      <c r="CC39" s="215">
        <v>15</v>
      </c>
      <c r="CD39" s="113"/>
      <c r="CE39" s="219">
        <f>AVERAGE(CE19,CG19)</f>
        <v>0.33099999999999996</v>
      </c>
      <c r="CI39" s="217">
        <v>15</v>
      </c>
      <c r="CJ39" s="113"/>
      <c r="CK39" s="214">
        <f t="shared" si="20"/>
        <v>0.59</v>
      </c>
      <c r="CL39" s="189"/>
      <c r="CM39" s="189"/>
      <c r="CN39" s="195"/>
      <c r="CO39" s="215">
        <v>15</v>
      </c>
      <c r="CP39" s="113"/>
      <c r="CQ39" s="219">
        <f>AVERAGE(CQ19,CS19)</f>
        <v>0.36649999999999999</v>
      </c>
      <c r="CU39" s="217">
        <v>15</v>
      </c>
      <c r="CV39" s="113"/>
      <c r="CW39" s="214">
        <f t="shared" si="21"/>
        <v>0.71649999999999991</v>
      </c>
      <c r="CX39" s="189"/>
      <c r="CY39" s="189"/>
      <c r="CZ39" s="195"/>
      <c r="DA39" s="215">
        <v>15</v>
      </c>
      <c r="DB39" s="113"/>
      <c r="DC39" s="219">
        <f>AVERAGE(DC19,DE19)</f>
        <v>0.44699999999999995</v>
      </c>
      <c r="DG39" s="217">
        <v>15</v>
      </c>
      <c r="DH39" s="113"/>
      <c r="DI39" s="214">
        <f t="shared" si="22"/>
        <v>0.84650000000000003</v>
      </c>
      <c r="DJ39" s="189"/>
      <c r="DK39" s="189"/>
      <c r="DL39" s="195"/>
      <c r="DM39" s="215">
        <v>15</v>
      </c>
      <c r="DN39" s="113"/>
      <c r="DO39" s="219">
        <f>AVERAGE(DO19,DQ19)</f>
        <v>0.66199999999999992</v>
      </c>
      <c r="DS39" s="217">
        <v>15</v>
      </c>
      <c r="DT39" s="113"/>
      <c r="DU39" s="214">
        <f t="shared" si="23"/>
        <v>0.65149999999999997</v>
      </c>
      <c r="DV39" s="189"/>
      <c r="DW39" s="189"/>
      <c r="DX39" s="195"/>
      <c r="DY39" s="215">
        <v>15</v>
      </c>
      <c r="DZ39" s="113"/>
      <c r="EA39" s="219">
        <f>AVERAGE(EA19,EC19)</f>
        <v>0.36299999999999999</v>
      </c>
      <c r="EE39" s="217">
        <v>15</v>
      </c>
      <c r="EF39" s="113"/>
      <c r="EG39" s="214">
        <f t="shared" si="24"/>
        <v>0.94899999999999995</v>
      </c>
      <c r="EH39" s="189"/>
      <c r="EI39" s="189"/>
      <c r="EJ39" s="195"/>
      <c r="EK39" s="215">
        <v>15</v>
      </c>
      <c r="EL39" s="113"/>
      <c r="EM39" s="219">
        <f>AVERAGE(EM19,EO19)</f>
        <v>0.54300000000000004</v>
      </c>
      <c r="EQ39" s="215">
        <v>15</v>
      </c>
      <c r="ER39" s="219">
        <v>0.54300000000000004</v>
      </c>
      <c r="ES39" s="104">
        <v>0.125</v>
      </c>
      <c r="ET39" s="104">
        <v>0.28299999999999997</v>
      </c>
      <c r="EU39" s="104">
        <v>8.5999999999999993E-2</v>
      </c>
      <c r="EV39" s="104">
        <v>0.42</v>
      </c>
      <c r="EW39" s="104">
        <v>0.61599999999999999</v>
      </c>
      <c r="EX39" s="104">
        <v>0.499</v>
      </c>
      <c r="EY39" s="104">
        <v>0.42</v>
      </c>
      <c r="EZ39" s="104">
        <v>0.437</v>
      </c>
      <c r="FA39" s="104">
        <v>0.377</v>
      </c>
      <c r="FC39" s="223"/>
      <c r="FE39" s="223"/>
      <c r="FG39" s="223"/>
      <c r="FI39" s="223"/>
      <c r="FK39" s="217">
        <v>15</v>
      </c>
      <c r="FL39" s="113"/>
      <c r="FM39" s="214">
        <f t="shared" si="25"/>
        <v>0.94899999999999995</v>
      </c>
      <c r="FN39" s="189"/>
      <c r="FO39" s="189"/>
      <c r="FP39" s="195"/>
      <c r="FQ39" s="215">
        <v>15</v>
      </c>
      <c r="FR39" s="113"/>
      <c r="FS39" s="219">
        <f>AVERAGE(FS19,FU19)</f>
        <v>0.78100000000000003</v>
      </c>
      <c r="FW39" s="112">
        <v>15</v>
      </c>
      <c r="FX39" s="229">
        <v>0.78100000000000003</v>
      </c>
      <c r="FY39" s="104">
        <v>0.51800000000000002</v>
      </c>
      <c r="FZ39" s="104">
        <v>0.107</v>
      </c>
      <c r="GA39" s="104">
        <v>0.437</v>
      </c>
      <c r="GB39" s="104">
        <v>0.157</v>
      </c>
      <c r="GC39" s="104">
        <v>0.41199999999999998</v>
      </c>
      <c r="GD39" s="104">
        <v>0.30599999999999999</v>
      </c>
      <c r="GE39" s="104">
        <v>0.42</v>
      </c>
      <c r="GF39" s="104">
        <v>0.94899999999999995</v>
      </c>
      <c r="GG39" s="114">
        <v>0.499</v>
      </c>
      <c r="GI39" s="223"/>
      <c r="GK39" s="223"/>
      <c r="GM39" s="223"/>
      <c r="GO39" s="223"/>
    </row>
    <row r="40" spans="1:197" ht="15" thickBot="1">
      <c r="A40" s="26" t="s">
        <v>195</v>
      </c>
      <c r="B40" s="171">
        <v>95</v>
      </c>
      <c r="C40" s="213">
        <v>16</v>
      </c>
      <c r="D40" s="113" t="s">
        <v>429</v>
      </c>
      <c r="E40" s="214">
        <v>0.59</v>
      </c>
      <c r="F40" s="195"/>
      <c r="G40" s="215">
        <v>16</v>
      </c>
      <c r="H40" s="113" t="s">
        <v>438</v>
      </c>
      <c r="I40" s="216">
        <v>1.103</v>
      </c>
      <c r="K40" s="26" t="s">
        <v>195</v>
      </c>
      <c r="L40" s="171">
        <v>95</v>
      </c>
      <c r="M40" s="213">
        <v>16</v>
      </c>
      <c r="N40" s="113" t="s">
        <v>439</v>
      </c>
      <c r="O40" s="214">
        <v>0.78100000000000003</v>
      </c>
      <c r="P40" s="195"/>
      <c r="Q40" s="215">
        <v>16</v>
      </c>
      <c r="R40" s="113" t="s">
        <v>429</v>
      </c>
      <c r="S40" s="216">
        <v>0.59</v>
      </c>
      <c r="T40" s="155"/>
      <c r="U40" s="26" t="s">
        <v>195</v>
      </c>
      <c r="V40" s="171">
        <v>95</v>
      </c>
      <c r="W40" s="213">
        <v>16</v>
      </c>
      <c r="X40" s="113"/>
      <c r="Y40" s="214">
        <f t="shared" si="15"/>
        <v>0.6855</v>
      </c>
      <c r="Z40" s="195"/>
      <c r="AA40" s="215">
        <v>16</v>
      </c>
      <c r="AB40" s="113"/>
      <c r="AC40" s="219">
        <f t="shared" si="14"/>
        <v>0.84650000000000003</v>
      </c>
      <c r="AD40" s="155"/>
      <c r="AE40" s="213">
        <v>16</v>
      </c>
      <c r="AF40" s="113" t="s">
        <v>440</v>
      </c>
      <c r="AG40" s="214">
        <v>0.96199999999999997</v>
      </c>
      <c r="AH40" s="195"/>
      <c r="AI40" s="215">
        <v>16</v>
      </c>
      <c r="AJ40" s="113" t="s">
        <v>431</v>
      </c>
      <c r="AK40" s="216">
        <v>0.22500000000000001</v>
      </c>
      <c r="AM40" s="220">
        <v>16</v>
      </c>
      <c r="AN40" s="123"/>
      <c r="AO40" s="221">
        <f>AVERAGE(AO20,AQ20)</f>
        <v>0.69299999999999995</v>
      </c>
      <c r="AP40" s="189"/>
      <c r="AQ40" s="189"/>
      <c r="AR40" s="195"/>
      <c r="AS40" s="215">
        <v>16</v>
      </c>
      <c r="AT40" s="113"/>
      <c r="AU40" s="219">
        <f>AVERAGE(AU20,AW20)</f>
        <v>0.32999999999999996</v>
      </c>
      <c r="AY40" s="220">
        <v>16</v>
      </c>
      <c r="AZ40" s="123"/>
      <c r="BA40" s="221">
        <f>AVERAGE(BA20,BC20)</f>
        <v>1.0619999999999998</v>
      </c>
      <c r="BB40" s="189"/>
      <c r="BC40" s="189"/>
      <c r="BD40" s="195"/>
      <c r="BE40" s="215">
        <v>16</v>
      </c>
      <c r="BF40" s="113"/>
      <c r="BG40" s="219">
        <f>AVERAGE(BG20,BI20)</f>
        <v>0.50649999999999995</v>
      </c>
      <c r="BK40" s="220">
        <v>16</v>
      </c>
      <c r="BL40" s="123"/>
      <c r="BM40" s="221">
        <f>AVERAGE(BM20,BO20)</f>
        <v>0.6835</v>
      </c>
      <c r="BN40" s="189"/>
      <c r="BO40" s="189"/>
      <c r="BP40" s="195"/>
      <c r="BQ40" s="215">
        <v>16</v>
      </c>
      <c r="BR40" s="113"/>
      <c r="BS40" s="219">
        <f>AVERAGE(BS20,BU20)</f>
        <v>0.31</v>
      </c>
      <c r="BW40" s="220">
        <v>16</v>
      </c>
      <c r="BX40" s="123"/>
      <c r="BY40" s="221">
        <f>AVERAGE(BY20,CA20)</f>
        <v>0.75249999999999995</v>
      </c>
      <c r="BZ40" s="189"/>
      <c r="CA40" s="189"/>
      <c r="CB40" s="195"/>
      <c r="CC40" s="215">
        <v>16</v>
      </c>
      <c r="CD40" s="113"/>
      <c r="CE40" s="219">
        <f>AVERAGE(CE20,CG20)</f>
        <v>0.34150000000000003</v>
      </c>
      <c r="CI40" s="220">
        <v>16</v>
      </c>
      <c r="CJ40" s="123"/>
      <c r="CK40" s="221">
        <f>AVERAGE(CK20,CM20)</f>
        <v>1.0554999999999999</v>
      </c>
      <c r="CL40" s="189"/>
      <c r="CM40" s="189"/>
      <c r="CN40" s="195"/>
      <c r="CO40" s="215">
        <v>16</v>
      </c>
      <c r="CP40" s="113"/>
      <c r="CQ40" s="219">
        <f>AVERAGE(CQ20,CS20)</f>
        <v>0.3075</v>
      </c>
      <c r="CU40" s="220">
        <v>16</v>
      </c>
      <c r="CV40" s="123"/>
      <c r="CW40" s="221">
        <f>AVERAGE(CW20,CY20)</f>
        <v>0.8105</v>
      </c>
      <c r="CX40" s="189"/>
      <c r="CY40" s="189"/>
      <c r="CZ40" s="195"/>
      <c r="DA40" s="215">
        <v>16</v>
      </c>
      <c r="DB40" s="113"/>
      <c r="DC40" s="219">
        <f>AVERAGE(DC20,DE20)</f>
        <v>0.41300000000000003</v>
      </c>
      <c r="DG40" s="220">
        <v>16</v>
      </c>
      <c r="DH40" s="123"/>
      <c r="DI40" s="221">
        <f>AVERAGE(DI20,DK20)</f>
        <v>0.71049999999999991</v>
      </c>
      <c r="DJ40" s="189"/>
      <c r="DK40" s="189"/>
      <c r="DL40" s="195"/>
      <c r="DM40" s="215">
        <v>16</v>
      </c>
      <c r="DN40" s="113"/>
      <c r="DO40" s="219">
        <f>AVERAGE(DO20,DQ20)</f>
        <v>0.46</v>
      </c>
      <c r="DS40" s="220">
        <v>16</v>
      </c>
      <c r="DT40" s="123"/>
      <c r="DU40" s="221">
        <f>AVERAGE(DU20,DW20)</f>
        <v>0.91700000000000004</v>
      </c>
      <c r="DV40" s="189"/>
      <c r="DW40" s="189"/>
      <c r="DX40" s="195"/>
      <c r="DY40" s="215">
        <v>16</v>
      </c>
      <c r="DZ40" s="113"/>
      <c r="EA40" s="219">
        <f>AVERAGE(EA20,EC20)</f>
        <v>0.505</v>
      </c>
      <c r="EE40" s="220">
        <v>16</v>
      </c>
      <c r="EF40" s="123"/>
      <c r="EG40" s="221">
        <f>AVERAGE(EG20,EI20)</f>
        <v>0.54300000000000004</v>
      </c>
      <c r="EH40" s="189"/>
      <c r="EI40" s="189"/>
      <c r="EJ40" s="195"/>
      <c r="EK40" s="215">
        <v>16</v>
      </c>
      <c r="EL40" s="113"/>
      <c r="EM40" s="219">
        <f>AVERAGE(EM20,EO20)</f>
        <v>0.94899999999999995</v>
      </c>
      <c r="EQ40" s="215">
        <v>16</v>
      </c>
      <c r="ER40" s="219">
        <v>0.94899999999999995</v>
      </c>
      <c r="ES40" s="104">
        <v>0.35599999999999998</v>
      </c>
      <c r="ET40" s="104">
        <v>0.157</v>
      </c>
      <c r="EU40" s="104">
        <v>0.30599999999999999</v>
      </c>
      <c r="EV40" s="104">
        <v>0.499</v>
      </c>
      <c r="EW40" s="104">
        <v>0.30599999999999999</v>
      </c>
      <c r="EX40" s="104">
        <v>0.377</v>
      </c>
      <c r="EY40" s="104">
        <v>0.94899999999999995</v>
      </c>
      <c r="EZ40" s="104">
        <v>0.30599999999999999</v>
      </c>
      <c r="FA40" s="104">
        <v>0.437</v>
      </c>
      <c r="FC40" s="223"/>
      <c r="FE40" s="223"/>
      <c r="FG40" s="223"/>
      <c r="FI40" s="223"/>
      <c r="FK40" s="220">
        <v>16</v>
      </c>
      <c r="FL40" s="123"/>
      <c r="FM40" s="221">
        <f>AVERAGE(FM20,FO20)</f>
        <v>0.94899999999999995</v>
      </c>
      <c r="FN40" s="189"/>
      <c r="FO40" s="189"/>
      <c r="FP40" s="195"/>
      <c r="FQ40" s="215">
        <v>16</v>
      </c>
      <c r="FR40" s="113"/>
      <c r="FS40" s="219">
        <f>AVERAGE(FS20,FU20)</f>
        <v>0.77400000000000002</v>
      </c>
      <c r="FW40" s="112">
        <v>16</v>
      </c>
      <c r="FX40" s="229">
        <v>0.77400000000000002</v>
      </c>
      <c r="FY40" s="104">
        <v>0.221</v>
      </c>
      <c r="FZ40" s="104">
        <v>0.32600000000000001</v>
      </c>
      <c r="GA40" s="104">
        <v>0.30599999999999999</v>
      </c>
      <c r="GB40" s="104">
        <v>0.40600000000000003</v>
      </c>
      <c r="GC40" s="104">
        <v>0.35399999999999998</v>
      </c>
      <c r="GD40" s="104">
        <v>0.377</v>
      </c>
      <c r="GE40" s="104">
        <v>0.59299999999999997</v>
      </c>
      <c r="GF40" s="104">
        <v>0.54300000000000004</v>
      </c>
      <c r="GG40" s="114">
        <v>0.42</v>
      </c>
      <c r="GI40" s="223"/>
      <c r="GK40" s="223"/>
      <c r="GM40" s="223"/>
      <c r="GO40" s="223"/>
    </row>
    <row r="41" spans="1:197" ht="15" thickBot="1">
      <c r="E41" s="185">
        <f>AVERAGE(E33:E40)</f>
        <v>1.010375</v>
      </c>
      <c r="I41" s="185">
        <f>AVERAGE(I33:I40)</f>
        <v>0.99899999999999989</v>
      </c>
      <c r="O41" s="185">
        <f>AVERAGE(O33:O40)</f>
        <v>0.89937499999999992</v>
      </c>
      <c r="S41" s="185">
        <f>AVERAGE(S33:S40)</f>
        <v>0.83762499999999995</v>
      </c>
      <c r="Y41" s="185">
        <f>AVERAGE(Y33:Y40)</f>
        <v>0.95487500000000014</v>
      </c>
      <c r="AC41" s="186">
        <f>AVERAGE(AC33:AC40)</f>
        <v>0.91831249999999986</v>
      </c>
      <c r="AG41" s="185">
        <f>AVERAGE(AG33:AG40)</f>
        <v>0.96749999999999992</v>
      </c>
      <c r="AK41" s="186">
        <f>AVERAGE(AK33:AK40)</f>
        <v>0.255</v>
      </c>
      <c r="AO41" s="185">
        <f>AVERAGE(AO33:AO40)</f>
        <v>0.86593750000000003</v>
      </c>
      <c r="AP41" s="185"/>
      <c r="AQ41" s="185"/>
      <c r="AU41" s="186">
        <f>AVERAGE(AU33:AU40)</f>
        <v>0.3175</v>
      </c>
      <c r="BA41" s="185">
        <f>AVERAGE(BA33:BA40)</f>
        <v>0.9421250000000001</v>
      </c>
      <c r="BB41" s="185"/>
      <c r="BC41" s="185"/>
      <c r="BG41" s="186">
        <f>AVERAGE(BG33:BG40)</f>
        <v>0.3651875</v>
      </c>
      <c r="BM41" s="185">
        <f>AVERAGE(BM33:BM40)</f>
        <v>0.93262499999999982</v>
      </c>
      <c r="BN41" s="185"/>
      <c r="BO41" s="185"/>
      <c r="BS41" s="186">
        <f>AVERAGE(BS33:BS40)</f>
        <v>0.31625000000000003</v>
      </c>
      <c r="BY41" s="185">
        <f>AVERAGE(BY33:BY40)</f>
        <v>0.93318749999999984</v>
      </c>
      <c r="BZ41" s="185"/>
      <c r="CA41" s="185"/>
      <c r="CE41" s="186">
        <f>AVERAGE(CE33:CE40)</f>
        <v>0.39118749999999997</v>
      </c>
      <c r="CK41" s="185">
        <f>AVERAGE(CK33:CK40)</f>
        <v>0.85668750000000005</v>
      </c>
      <c r="CL41" s="185"/>
      <c r="CM41" s="185"/>
      <c r="CQ41" s="186">
        <f>AVERAGE(CQ33:CQ40)</f>
        <v>0.31587500000000002</v>
      </c>
      <c r="CW41" s="185">
        <f>AVERAGE(CW33:CW40)</f>
        <v>0.83056249999999998</v>
      </c>
      <c r="CX41" s="185"/>
      <c r="CY41" s="185"/>
      <c r="DC41" s="186">
        <f>AVERAGE(DC33:DC40)</f>
        <v>0.49924999999999997</v>
      </c>
      <c r="DI41" s="185">
        <f>AVERAGE(DI33:DI40)</f>
        <v>0.88293749999999993</v>
      </c>
      <c r="DJ41" s="185"/>
      <c r="DK41" s="185"/>
      <c r="DO41" s="186">
        <f>AVERAGE(DO33:DO40)</f>
        <v>0.55537499999999995</v>
      </c>
      <c r="DU41" s="185">
        <f>AVERAGE(DU33:DU40)</f>
        <v>0.81556249999999997</v>
      </c>
      <c r="DV41" s="185"/>
      <c r="DW41" s="185"/>
      <c r="EA41" s="186">
        <f>AVERAGE(EA33:EA40)</f>
        <v>0.45724999999999999</v>
      </c>
      <c r="EG41" s="185">
        <f>AVERAGE(EG33:EG40)</f>
        <v>0.80662500000000004</v>
      </c>
      <c r="EH41" s="185"/>
      <c r="EI41" s="185"/>
      <c r="EM41" s="186">
        <f>AVERAGE(EM33:EM40)</f>
        <v>0.53462500000000002</v>
      </c>
      <c r="ER41" s="233">
        <f>AVERAGE(ER33:ER40)</f>
        <v>0.53462500000000002</v>
      </c>
      <c r="ES41" s="233">
        <f t="shared" ref="ES41:FA41" si="26">AVERAGE(ES33:ES40)</f>
        <v>0.21362500000000001</v>
      </c>
      <c r="ET41" s="233">
        <f t="shared" si="26"/>
        <v>0.231875</v>
      </c>
      <c r="EU41" s="233">
        <f t="shared" si="26"/>
        <v>0.26850000000000002</v>
      </c>
      <c r="EV41" s="233">
        <f t="shared" si="26"/>
        <v>0.38574999999999998</v>
      </c>
      <c r="EW41" s="233">
        <f t="shared" si="26"/>
        <v>0.40387499999999998</v>
      </c>
      <c r="EX41" s="233">
        <f t="shared" si="26"/>
        <v>0.39512500000000006</v>
      </c>
      <c r="EY41" s="233">
        <f t="shared" si="26"/>
        <v>0.53762499999999991</v>
      </c>
      <c r="EZ41" s="233">
        <f t="shared" si="26"/>
        <v>0.44749999999999995</v>
      </c>
      <c r="FA41" s="233">
        <f t="shared" si="26"/>
        <v>0.54712500000000008</v>
      </c>
      <c r="FG41" s="223"/>
      <c r="FI41" s="223"/>
      <c r="FM41" s="185">
        <f>AVERAGE(FM33:FM40)</f>
        <v>0.94237499999999985</v>
      </c>
      <c r="FN41" s="185"/>
      <c r="FO41" s="185"/>
      <c r="FS41" s="186">
        <f>AVERAGE(FS33:FS40)</f>
        <v>0.7111249999999999</v>
      </c>
      <c r="FW41" s="238"/>
      <c r="FX41" s="239">
        <f>AVERAGE(FX33:FX40)</f>
        <v>0.7111249999999999</v>
      </c>
      <c r="FY41" s="239">
        <f t="shared" ref="FY41:GG41" si="27">AVERAGE(FY33:FY40)</f>
        <v>0.27324999999999999</v>
      </c>
      <c r="FZ41" s="239">
        <f t="shared" si="27"/>
        <v>0.22575000000000001</v>
      </c>
      <c r="GA41" s="239">
        <f t="shared" si="27"/>
        <v>0.27162500000000001</v>
      </c>
      <c r="GB41" s="239">
        <f t="shared" si="27"/>
        <v>0.22612500000000002</v>
      </c>
      <c r="GC41" s="239">
        <f t="shared" si="27"/>
        <v>0.28387499999999999</v>
      </c>
      <c r="GD41" s="239">
        <f t="shared" si="27"/>
        <v>0.31837499999999996</v>
      </c>
      <c r="GE41" s="239">
        <f t="shared" si="27"/>
        <v>0.46249999999999997</v>
      </c>
      <c r="GF41" s="239">
        <f t="shared" si="27"/>
        <v>0.62624999999999997</v>
      </c>
      <c r="GG41" s="240">
        <f t="shared" si="27"/>
        <v>0.47949999999999998</v>
      </c>
      <c r="GI41" s="223"/>
      <c r="GK41" s="223"/>
      <c r="GM41" s="223"/>
      <c r="GO41" s="223"/>
    </row>
    <row r="42" spans="1:197">
      <c r="EY42" s="223"/>
      <c r="EZ42" s="225"/>
      <c r="FI42" s="223"/>
      <c r="GF42" s="225"/>
      <c r="GG42" s="223"/>
      <c r="GH42" s="225"/>
      <c r="GI42" s="223"/>
      <c r="GJ42" s="225"/>
      <c r="GK42" s="223"/>
      <c r="GL42" s="225"/>
      <c r="GM42" s="223"/>
      <c r="GO42" s="223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7"/>
  <sheetViews>
    <sheetView topLeftCell="DE19" workbookViewId="0">
      <selection activeCell="EE71" sqref="EE71"/>
    </sheetView>
  </sheetViews>
  <sheetFormatPr defaultColWidth="7" defaultRowHeight="14.25"/>
  <cols>
    <col min="1" max="10" width="7" style="155"/>
    <col min="11" max="11" width="7" style="157"/>
    <col min="12" max="12" width="7" style="155"/>
    <col min="13" max="13" width="8" style="155" customWidth="1"/>
    <col min="14" max="21" width="7" style="155"/>
    <col min="22" max="22" width="7" style="157"/>
    <col min="23" max="58" width="7" style="155"/>
    <col min="59" max="59" width="7.875" style="155" customWidth="1"/>
    <col min="60" max="70" width="7" style="155"/>
    <col min="71" max="71" width="8.125" style="155" customWidth="1"/>
    <col min="72" max="81" width="7" style="155"/>
    <col min="82" max="82" width="9.5" style="155" customWidth="1"/>
    <col min="83" max="92" width="7" style="155"/>
    <col min="93" max="93" width="9" style="155" customWidth="1"/>
    <col min="94" max="103" width="7" style="155"/>
    <col min="104" max="104" width="8.375" style="155" customWidth="1"/>
    <col min="105" max="114" width="7" style="155"/>
    <col min="115" max="115" width="8.25" style="155" customWidth="1"/>
    <col min="116" max="125" width="7" style="155"/>
    <col min="126" max="126" width="8.875" style="155" customWidth="1"/>
    <col min="127" max="16384" width="7" style="155"/>
  </cols>
  <sheetData>
    <row r="1" spans="1:135">
      <c r="B1" s="70">
        <v>180717</v>
      </c>
      <c r="C1" s="241" t="s">
        <v>441</v>
      </c>
      <c r="M1" s="70">
        <v>180718</v>
      </c>
      <c r="N1" s="241" t="s">
        <v>441</v>
      </c>
      <c r="X1" s="70">
        <v>180719</v>
      </c>
      <c r="Y1" s="241" t="s">
        <v>442</v>
      </c>
      <c r="AI1" s="242" t="s">
        <v>443</v>
      </c>
      <c r="AJ1" s="70">
        <v>180721</v>
      </c>
      <c r="AK1" s="241" t="s">
        <v>444</v>
      </c>
      <c r="AU1" s="70">
        <v>180723</v>
      </c>
      <c r="AV1" s="241" t="s">
        <v>445</v>
      </c>
      <c r="BG1" s="70">
        <v>180725</v>
      </c>
      <c r="BH1" s="241" t="s">
        <v>441</v>
      </c>
      <c r="BS1" s="70">
        <v>180801</v>
      </c>
      <c r="BT1" s="241" t="s">
        <v>441</v>
      </c>
      <c r="CD1" s="70">
        <v>180808</v>
      </c>
      <c r="CE1" s="241" t="s">
        <v>444</v>
      </c>
      <c r="CO1" s="70">
        <v>180815</v>
      </c>
      <c r="CP1" s="241" t="s">
        <v>444</v>
      </c>
      <c r="CZ1" s="70">
        <v>180822</v>
      </c>
      <c r="DA1" s="241" t="s">
        <v>444</v>
      </c>
      <c r="DK1" s="70">
        <v>180829</v>
      </c>
      <c r="DL1" s="241" t="s">
        <v>444</v>
      </c>
      <c r="DV1" s="70">
        <v>180905</v>
      </c>
      <c r="DW1" s="241" t="s">
        <v>441</v>
      </c>
    </row>
    <row r="2" spans="1:135" ht="15.75" thickBot="1">
      <c r="A2" s="160"/>
      <c r="B2" s="161" t="s">
        <v>446</v>
      </c>
      <c r="D2" s="155" t="s">
        <v>447</v>
      </c>
      <c r="J2" s="155" t="s">
        <v>448</v>
      </c>
      <c r="K2" s="157" t="s">
        <v>448</v>
      </c>
      <c r="M2" s="161" t="s">
        <v>446</v>
      </c>
      <c r="O2" s="155" t="s">
        <v>449</v>
      </c>
      <c r="U2" s="155" t="s">
        <v>448</v>
      </c>
      <c r="V2" s="157" t="s">
        <v>448</v>
      </c>
      <c r="X2" s="161" t="s">
        <v>450</v>
      </c>
      <c r="Z2" s="155" t="s">
        <v>451</v>
      </c>
      <c r="AF2" s="155" t="s">
        <v>448</v>
      </c>
      <c r="AG2" s="155" t="s">
        <v>448</v>
      </c>
      <c r="AI2" s="160"/>
      <c r="AJ2" s="161" t="s">
        <v>446</v>
      </c>
      <c r="AL2" s="155" t="s">
        <v>452</v>
      </c>
      <c r="AR2" s="155" t="s">
        <v>173</v>
      </c>
      <c r="AS2" s="155" t="s">
        <v>453</v>
      </c>
      <c r="AU2" s="161" t="s">
        <v>446</v>
      </c>
      <c r="AW2" s="155" t="s">
        <v>452</v>
      </c>
      <c r="BC2" s="155" t="s">
        <v>448</v>
      </c>
      <c r="BD2" s="155" t="s">
        <v>453</v>
      </c>
      <c r="BG2" s="161" t="s">
        <v>454</v>
      </c>
      <c r="BI2" s="155" t="s">
        <v>452</v>
      </c>
      <c r="BP2" s="155" t="s">
        <v>448</v>
      </c>
      <c r="BQ2" s="155" t="s">
        <v>455</v>
      </c>
      <c r="BS2" s="161" t="s">
        <v>446</v>
      </c>
      <c r="BU2" s="155" t="s">
        <v>452</v>
      </c>
      <c r="CA2" s="155" t="s">
        <v>448</v>
      </c>
      <c r="CB2" s="155" t="s">
        <v>448</v>
      </c>
      <c r="CD2" s="161" t="s">
        <v>294</v>
      </c>
      <c r="CF2" s="155" t="s">
        <v>456</v>
      </c>
      <c r="CL2" s="155" t="s">
        <v>448</v>
      </c>
      <c r="CM2" s="155" t="s">
        <v>448</v>
      </c>
      <c r="CO2" s="161" t="s">
        <v>446</v>
      </c>
      <c r="CQ2" s="155" t="s">
        <v>452</v>
      </c>
      <c r="CW2" s="155" t="s">
        <v>448</v>
      </c>
      <c r="CX2" s="155" t="s">
        <v>448</v>
      </c>
      <c r="CZ2" s="161" t="s">
        <v>454</v>
      </c>
      <c r="DB2" s="155" t="s">
        <v>452</v>
      </c>
      <c r="DH2" s="155" t="s">
        <v>453</v>
      </c>
      <c r="DI2" s="155" t="s">
        <v>448</v>
      </c>
      <c r="DK2" s="161" t="s">
        <v>446</v>
      </c>
      <c r="DM2" s="155" t="s">
        <v>452</v>
      </c>
      <c r="DS2" s="155" t="s">
        <v>448</v>
      </c>
      <c r="DT2" s="155" t="s">
        <v>453</v>
      </c>
      <c r="DV2" s="161" t="s">
        <v>446</v>
      </c>
      <c r="DX2" s="155" t="s">
        <v>452</v>
      </c>
      <c r="ED2" s="155" t="s">
        <v>457</v>
      </c>
      <c r="EE2" s="155" t="s">
        <v>448</v>
      </c>
    </row>
    <row r="3" spans="1:135" ht="15" thickBot="1">
      <c r="A3" s="243" t="s">
        <v>458</v>
      </c>
      <c r="B3" s="163" t="s">
        <v>459</v>
      </c>
      <c r="C3" s="337" t="s">
        <v>460</v>
      </c>
      <c r="D3" s="347"/>
      <c r="E3" s="348"/>
      <c r="F3" s="164" t="s">
        <v>461</v>
      </c>
      <c r="G3" s="340" t="s">
        <v>462</v>
      </c>
      <c r="H3" s="345"/>
      <c r="I3" s="346"/>
      <c r="J3" s="244" t="s">
        <v>463</v>
      </c>
      <c r="K3" s="166" t="s">
        <v>200</v>
      </c>
      <c r="M3" s="242" t="s">
        <v>464</v>
      </c>
      <c r="N3" s="337" t="s">
        <v>197</v>
      </c>
      <c r="O3" s="347"/>
      <c r="P3" s="348"/>
      <c r="Q3" s="164" t="s">
        <v>465</v>
      </c>
      <c r="R3" s="340" t="s">
        <v>198</v>
      </c>
      <c r="S3" s="345"/>
      <c r="T3" s="346"/>
      <c r="U3" s="244" t="s">
        <v>463</v>
      </c>
      <c r="V3" s="166" t="s">
        <v>466</v>
      </c>
      <c r="X3" s="245" t="s">
        <v>467</v>
      </c>
      <c r="Y3" s="337" t="s">
        <v>468</v>
      </c>
      <c r="Z3" s="347"/>
      <c r="AA3" s="348"/>
      <c r="AB3" s="164" t="s">
        <v>465</v>
      </c>
      <c r="AC3" s="340" t="s">
        <v>469</v>
      </c>
      <c r="AD3" s="345"/>
      <c r="AE3" s="346"/>
      <c r="AF3" s="246" t="s">
        <v>470</v>
      </c>
      <c r="AG3" s="247" t="s">
        <v>471</v>
      </c>
      <c r="AI3" s="243" t="s">
        <v>472</v>
      </c>
      <c r="AJ3" s="248" t="s">
        <v>473</v>
      </c>
      <c r="AK3" s="337" t="s">
        <v>460</v>
      </c>
      <c r="AL3" s="347"/>
      <c r="AM3" s="348"/>
      <c r="AN3" s="164" t="s">
        <v>474</v>
      </c>
      <c r="AO3" s="340" t="s">
        <v>475</v>
      </c>
      <c r="AP3" s="345"/>
      <c r="AQ3" s="346"/>
      <c r="AR3" s="244" t="s">
        <v>470</v>
      </c>
      <c r="AS3" s="249" t="s">
        <v>471</v>
      </c>
      <c r="AU3" s="163" t="s">
        <v>476</v>
      </c>
      <c r="AV3" s="337" t="s">
        <v>460</v>
      </c>
      <c r="AW3" s="347"/>
      <c r="AX3" s="348"/>
      <c r="AY3" s="164" t="s">
        <v>477</v>
      </c>
      <c r="AZ3" s="340" t="s">
        <v>478</v>
      </c>
      <c r="BA3" s="345"/>
      <c r="BB3" s="346"/>
      <c r="BC3" s="246" t="s">
        <v>470</v>
      </c>
      <c r="BD3" s="247" t="s">
        <v>471</v>
      </c>
      <c r="BG3" s="250" t="s">
        <v>479</v>
      </c>
      <c r="BH3" s="337" t="s">
        <v>460</v>
      </c>
      <c r="BI3" s="347"/>
      <c r="BJ3" s="348"/>
      <c r="BK3" s="164" t="s">
        <v>474</v>
      </c>
      <c r="BL3" s="340" t="s">
        <v>469</v>
      </c>
      <c r="BM3" s="345"/>
      <c r="BN3" s="345"/>
      <c r="BO3" s="346"/>
      <c r="BP3" s="251" t="s">
        <v>470</v>
      </c>
      <c r="BQ3" s="247" t="s">
        <v>471</v>
      </c>
      <c r="BS3" s="250" t="s">
        <v>480</v>
      </c>
      <c r="BT3" s="337" t="s">
        <v>481</v>
      </c>
      <c r="BU3" s="347"/>
      <c r="BV3" s="348"/>
      <c r="BW3" s="164" t="s">
        <v>482</v>
      </c>
      <c r="BX3" s="340" t="s">
        <v>469</v>
      </c>
      <c r="BY3" s="345"/>
      <c r="BZ3" s="346"/>
      <c r="CA3" s="251" t="s">
        <v>470</v>
      </c>
      <c r="CB3" s="247" t="s">
        <v>471</v>
      </c>
      <c r="CD3" s="250" t="s">
        <v>483</v>
      </c>
      <c r="CE3" s="337" t="s">
        <v>460</v>
      </c>
      <c r="CF3" s="347"/>
      <c r="CG3" s="348"/>
      <c r="CH3" s="164" t="s">
        <v>474</v>
      </c>
      <c r="CI3" s="340" t="s">
        <v>469</v>
      </c>
      <c r="CJ3" s="345"/>
      <c r="CK3" s="345"/>
      <c r="CL3" s="251" t="s">
        <v>470</v>
      </c>
      <c r="CM3" s="247" t="s">
        <v>471</v>
      </c>
      <c r="CO3" s="250" t="s">
        <v>484</v>
      </c>
      <c r="CP3" s="337" t="s">
        <v>468</v>
      </c>
      <c r="CQ3" s="347"/>
      <c r="CR3" s="348"/>
      <c r="CS3" s="164" t="s">
        <v>477</v>
      </c>
      <c r="CT3" s="340" t="s">
        <v>469</v>
      </c>
      <c r="CU3" s="345"/>
      <c r="CV3" s="345"/>
      <c r="CW3" s="251" t="s">
        <v>470</v>
      </c>
      <c r="CX3" s="247" t="s">
        <v>466</v>
      </c>
      <c r="CZ3" s="250" t="s">
        <v>485</v>
      </c>
      <c r="DA3" s="337" t="s">
        <v>460</v>
      </c>
      <c r="DB3" s="347"/>
      <c r="DC3" s="348"/>
      <c r="DD3" s="164" t="s">
        <v>486</v>
      </c>
      <c r="DE3" s="340" t="s">
        <v>469</v>
      </c>
      <c r="DF3" s="345"/>
      <c r="DG3" s="345"/>
      <c r="DH3" s="251" t="s">
        <v>470</v>
      </c>
      <c r="DI3" s="247" t="s">
        <v>487</v>
      </c>
      <c r="DK3" s="250" t="s">
        <v>488</v>
      </c>
      <c r="DL3" s="337" t="s">
        <v>468</v>
      </c>
      <c r="DM3" s="347"/>
      <c r="DN3" s="348"/>
      <c r="DO3" s="164"/>
      <c r="DP3" s="340" t="s">
        <v>462</v>
      </c>
      <c r="DQ3" s="345"/>
      <c r="DR3" s="345"/>
      <c r="DS3" s="251" t="s">
        <v>470</v>
      </c>
      <c r="DT3" s="247" t="s">
        <v>471</v>
      </c>
      <c r="DV3" s="250" t="s">
        <v>489</v>
      </c>
      <c r="DW3" s="337" t="s">
        <v>468</v>
      </c>
      <c r="DX3" s="347"/>
      <c r="DY3" s="348"/>
      <c r="DZ3" s="164"/>
      <c r="EA3" s="340" t="s">
        <v>469</v>
      </c>
      <c r="EB3" s="345"/>
      <c r="EC3" s="345"/>
      <c r="ED3" s="251" t="s">
        <v>470</v>
      </c>
      <c r="EE3" s="247" t="s">
        <v>471</v>
      </c>
    </row>
    <row r="4" spans="1:135">
      <c r="A4" s="252">
        <v>48</v>
      </c>
      <c r="B4" s="44">
        <v>1</v>
      </c>
      <c r="C4" s="172">
        <v>6.5</v>
      </c>
      <c r="D4" s="173">
        <v>14.3</v>
      </c>
      <c r="E4" s="174">
        <v>9.6</v>
      </c>
      <c r="F4" s="44">
        <v>1</v>
      </c>
      <c r="G4" s="172">
        <v>6.3</v>
      </c>
      <c r="H4" s="173">
        <v>12.3</v>
      </c>
      <c r="I4" s="173">
        <v>15.6</v>
      </c>
      <c r="J4" s="175">
        <f>AVERAGE(C4:E4)</f>
        <v>10.133333333333333</v>
      </c>
      <c r="K4" s="176">
        <f>AVERAGE(G4:I4)</f>
        <v>11.4</v>
      </c>
      <c r="M4" s="44">
        <v>1</v>
      </c>
      <c r="N4" s="172">
        <v>10.8</v>
      </c>
      <c r="O4" s="173">
        <v>11.4</v>
      </c>
      <c r="P4" s="174">
        <v>9.6999999999999993</v>
      </c>
      <c r="Q4" s="44">
        <v>1</v>
      </c>
      <c r="R4" s="172">
        <v>1.6</v>
      </c>
      <c r="S4" s="173">
        <v>3.6</v>
      </c>
      <c r="T4" s="173">
        <v>1.3</v>
      </c>
      <c r="U4" s="175">
        <f>AVERAGE(N4:P4)</f>
        <v>10.633333333333335</v>
      </c>
      <c r="V4" s="176">
        <f>AVERAGE(R4:T4)</f>
        <v>2.1666666666666665</v>
      </c>
      <c r="X4" s="44">
        <v>1</v>
      </c>
      <c r="Y4" s="172">
        <v>7.1</v>
      </c>
      <c r="Z4" s="173">
        <v>8.6</v>
      </c>
      <c r="AA4" s="174"/>
      <c r="AB4" s="44">
        <v>1</v>
      </c>
      <c r="AC4" s="172">
        <v>3.1</v>
      </c>
      <c r="AD4" s="173">
        <v>1.4</v>
      </c>
      <c r="AE4" s="173"/>
      <c r="AF4" s="175">
        <f>AVERAGE(Y4:AA4)</f>
        <v>7.85</v>
      </c>
      <c r="AG4" s="253">
        <f>AVERAGE(AC4:AE4)</f>
        <v>2.25</v>
      </c>
      <c r="AI4" s="252">
        <v>48</v>
      </c>
      <c r="AJ4" s="254">
        <v>1</v>
      </c>
      <c r="AK4" s="172">
        <v>11.2</v>
      </c>
      <c r="AL4" s="173">
        <v>17.5</v>
      </c>
      <c r="AM4" s="174"/>
      <c r="AN4" s="44">
        <v>1</v>
      </c>
      <c r="AO4" s="172">
        <v>3.1</v>
      </c>
      <c r="AP4" s="173">
        <v>3.1</v>
      </c>
      <c r="AQ4" s="173"/>
      <c r="AR4" s="175">
        <f>AVERAGE(AK4:AM4)</f>
        <v>14.35</v>
      </c>
      <c r="AS4" s="253">
        <f>AVERAGE(AO4:AQ4)</f>
        <v>3.1</v>
      </c>
      <c r="AU4" s="44">
        <v>1</v>
      </c>
      <c r="AV4" s="172">
        <v>14.7</v>
      </c>
      <c r="AW4" s="173">
        <v>7.4</v>
      </c>
      <c r="AX4" s="174"/>
      <c r="AY4" s="44">
        <v>1</v>
      </c>
      <c r="AZ4" s="172">
        <v>4.0999999999999996</v>
      </c>
      <c r="BA4" s="173">
        <v>6.3</v>
      </c>
      <c r="BB4" s="173"/>
      <c r="BC4" s="175">
        <f>AVERAGE(AV4:AX4)</f>
        <v>11.05</v>
      </c>
      <c r="BD4" s="253">
        <f>AVERAGE(AZ4:BB4)</f>
        <v>5.1999999999999993</v>
      </c>
      <c r="BG4" s="44">
        <v>1</v>
      </c>
      <c r="BH4" s="172">
        <v>14.4</v>
      </c>
      <c r="BI4" s="173">
        <v>12.4</v>
      </c>
      <c r="BJ4" s="174">
        <v>7.2</v>
      </c>
      <c r="BK4" s="44">
        <v>1</v>
      </c>
      <c r="BL4" s="172">
        <v>4.5999999999999996</v>
      </c>
      <c r="BM4" s="173">
        <v>6.3</v>
      </c>
      <c r="BN4" s="173">
        <v>11.3</v>
      </c>
      <c r="BO4" s="173"/>
      <c r="BP4" s="175">
        <f t="shared" ref="BP4:BP11" si="0">AVERAGE(BH4:BJ4)</f>
        <v>11.333333333333334</v>
      </c>
      <c r="BQ4" s="255">
        <f>AVERAGE(BL4:BO4)</f>
        <v>7.3999999999999995</v>
      </c>
      <c r="BS4" s="44">
        <v>1</v>
      </c>
      <c r="BT4" s="172">
        <v>10.9</v>
      </c>
      <c r="BU4" s="173">
        <v>13.9</v>
      </c>
      <c r="BV4" s="174"/>
      <c r="BW4" s="44">
        <v>1</v>
      </c>
      <c r="BX4" s="172">
        <v>7.8</v>
      </c>
      <c r="BY4" s="173">
        <v>6.9</v>
      </c>
      <c r="BZ4" s="174"/>
      <c r="CA4" s="175">
        <f t="shared" ref="CA4:CA13" si="1">AVERAGE(BT4:BV4)</f>
        <v>12.4</v>
      </c>
      <c r="CB4" s="255">
        <f t="shared" ref="CB4:CB16" si="2">AVERAGE(BX4:BZ4)</f>
        <v>7.35</v>
      </c>
      <c r="CD4" s="44">
        <v>1</v>
      </c>
      <c r="CE4" s="172">
        <v>12.8</v>
      </c>
      <c r="CF4" s="173">
        <v>8.1999999999999993</v>
      </c>
      <c r="CG4" s="174"/>
      <c r="CH4" s="44">
        <v>1</v>
      </c>
      <c r="CI4" s="172">
        <v>7.5</v>
      </c>
      <c r="CJ4" s="173">
        <v>8.8000000000000007</v>
      </c>
      <c r="CK4" s="173"/>
      <c r="CL4" s="175">
        <f t="shared" ref="CL4:CL13" si="3">AVERAGE(CE4:CG4)</f>
        <v>10.5</v>
      </c>
      <c r="CM4" s="255">
        <f t="shared" ref="CM4:CM16" si="4">AVERAGE(CI4:CK4)</f>
        <v>8.15</v>
      </c>
      <c r="CO4" s="44">
        <v>1</v>
      </c>
      <c r="CP4" s="172">
        <v>7.9</v>
      </c>
      <c r="CQ4" s="173">
        <v>7.6</v>
      </c>
      <c r="CR4" s="174"/>
      <c r="CS4" s="44">
        <v>1</v>
      </c>
      <c r="CT4" s="172">
        <v>5.4</v>
      </c>
      <c r="CU4" s="173">
        <v>4.0999999999999996</v>
      </c>
      <c r="CV4" s="173"/>
      <c r="CW4" s="175">
        <f t="shared" ref="CW4:CW13" si="5">AVERAGE(CP4:CR4)</f>
        <v>7.75</v>
      </c>
      <c r="CX4" s="255">
        <f t="shared" ref="CX4:CX16" si="6">AVERAGE(CT4:CV4)</f>
        <v>4.75</v>
      </c>
      <c r="CZ4" s="44">
        <v>1</v>
      </c>
      <c r="DA4" s="172">
        <v>11.6</v>
      </c>
      <c r="DB4" s="173">
        <v>11.7</v>
      </c>
      <c r="DC4" s="174"/>
      <c r="DD4" s="44">
        <v>1</v>
      </c>
      <c r="DE4" s="172">
        <v>11.8</v>
      </c>
      <c r="DF4" s="173">
        <v>4.8</v>
      </c>
      <c r="DG4" s="173"/>
      <c r="DH4" s="175">
        <f t="shared" ref="DH4:DH13" si="7">AVERAGE(DA4:DC4)</f>
        <v>11.649999999999999</v>
      </c>
      <c r="DI4" s="255">
        <f t="shared" ref="DI4:DI16" si="8">AVERAGE(DE4:DG4)</f>
        <v>8.3000000000000007</v>
      </c>
      <c r="DK4" s="44">
        <v>1</v>
      </c>
      <c r="DL4" s="172">
        <v>7.5</v>
      </c>
      <c r="DM4" s="173">
        <v>9.6</v>
      </c>
      <c r="DN4" s="174"/>
      <c r="DO4" s="44">
        <v>1</v>
      </c>
      <c r="DP4" s="172">
        <v>4.8</v>
      </c>
      <c r="DQ4" s="173">
        <v>11.8</v>
      </c>
      <c r="DR4" s="173"/>
      <c r="DS4" s="175">
        <f t="shared" ref="DS4:DS13" si="9">AVERAGE(DL4:DN4)</f>
        <v>8.5500000000000007</v>
      </c>
      <c r="DT4" s="255">
        <f t="shared" ref="DT4:DT16" si="10">AVERAGE(DP4:DR4)</f>
        <v>8.3000000000000007</v>
      </c>
      <c r="DV4" s="44">
        <v>1</v>
      </c>
      <c r="DW4" s="172">
        <v>8.1999999999999993</v>
      </c>
      <c r="DX4" s="173">
        <v>9.1</v>
      </c>
      <c r="DY4" s="174"/>
      <c r="DZ4" s="44">
        <v>1</v>
      </c>
      <c r="EA4" s="172">
        <v>3.2</v>
      </c>
      <c r="EB4" s="173">
        <v>3.7</v>
      </c>
      <c r="EC4" s="173"/>
      <c r="ED4" s="175">
        <f t="shared" ref="ED4:ED13" si="11">AVERAGE(DW4:DY4)</f>
        <v>8.6499999999999986</v>
      </c>
      <c r="EE4" s="255">
        <f t="shared" ref="EE4:EE16" si="12">AVERAGE(EA4:EC4)</f>
        <v>3.45</v>
      </c>
    </row>
    <row r="5" spans="1:135">
      <c r="A5" s="256">
        <v>49</v>
      </c>
      <c r="B5" s="44">
        <v>2</v>
      </c>
      <c r="C5" s="172">
        <v>17.899999999999999</v>
      </c>
      <c r="D5" s="173">
        <v>6.6</v>
      </c>
      <c r="E5" s="174">
        <v>7.5</v>
      </c>
      <c r="F5" s="44">
        <v>2</v>
      </c>
      <c r="G5" s="172">
        <v>6.1</v>
      </c>
      <c r="H5" s="173">
        <v>14.9</v>
      </c>
      <c r="I5" s="173">
        <v>12.6</v>
      </c>
      <c r="J5" s="181">
        <f t="shared" ref="J5:J16" si="13">AVERAGE(C5:E5)</f>
        <v>10.666666666666666</v>
      </c>
      <c r="K5" s="182">
        <f t="shared" ref="K5:K16" si="14">AVERAGE(G5:I5)</f>
        <v>11.200000000000001</v>
      </c>
      <c r="M5" s="44">
        <v>2</v>
      </c>
      <c r="N5" s="172">
        <v>6.6</v>
      </c>
      <c r="O5" s="173">
        <v>7.9</v>
      </c>
      <c r="P5" s="174">
        <v>5.3</v>
      </c>
      <c r="Q5" s="44">
        <v>2</v>
      </c>
      <c r="R5" s="172">
        <v>2.7</v>
      </c>
      <c r="S5" s="173">
        <v>2.5</v>
      </c>
      <c r="T5" s="173">
        <v>3.7</v>
      </c>
      <c r="U5" s="181">
        <f t="shared" ref="U5:U16" si="15">AVERAGE(N5:P5)</f>
        <v>6.6000000000000005</v>
      </c>
      <c r="V5" s="182">
        <f t="shared" ref="V5:V16" si="16">AVERAGE(R5:T5)</f>
        <v>2.9666666666666668</v>
      </c>
      <c r="X5" s="44">
        <v>2</v>
      </c>
      <c r="Y5" s="172">
        <v>10.6</v>
      </c>
      <c r="Z5" s="173">
        <v>6.9</v>
      </c>
      <c r="AA5" s="174"/>
      <c r="AB5" s="44">
        <v>2</v>
      </c>
      <c r="AC5" s="172">
        <v>3.9</v>
      </c>
      <c r="AD5" s="173">
        <v>3.9</v>
      </c>
      <c r="AE5" s="173"/>
      <c r="AF5" s="181">
        <f t="shared" ref="AF5:AF16" si="17">AVERAGE(Y5:AA5)</f>
        <v>8.75</v>
      </c>
      <c r="AG5" s="255">
        <f t="shared" ref="AG5:AG16" si="18">AVERAGE(AC5:AE5)</f>
        <v>3.9</v>
      </c>
      <c r="AI5" s="256">
        <v>49</v>
      </c>
      <c r="AJ5" s="254">
        <v>2</v>
      </c>
      <c r="AK5" s="172">
        <v>7.7</v>
      </c>
      <c r="AL5" s="173">
        <v>11.1</v>
      </c>
      <c r="AM5" s="174"/>
      <c r="AN5" s="44">
        <v>2</v>
      </c>
      <c r="AO5" s="172">
        <v>3.3</v>
      </c>
      <c r="AP5" s="173">
        <v>5.6</v>
      </c>
      <c r="AQ5" s="173"/>
      <c r="AR5" s="181">
        <f t="shared" ref="AR5:AR16" si="19">AVERAGE(AK5:AM5)</f>
        <v>9.4</v>
      </c>
      <c r="AS5" s="255">
        <f t="shared" ref="AS5:AS16" si="20">AVERAGE(AO5:AQ5)</f>
        <v>4.4499999999999993</v>
      </c>
      <c r="AU5" s="44">
        <v>2</v>
      </c>
      <c r="AV5" s="172">
        <v>11.1</v>
      </c>
      <c r="AW5" s="173">
        <v>18.2</v>
      </c>
      <c r="AX5" s="174"/>
      <c r="AY5" s="44">
        <v>2</v>
      </c>
      <c r="AZ5" s="172">
        <v>0.9</v>
      </c>
      <c r="BA5" s="173">
        <v>4.5999999999999996</v>
      </c>
      <c r="BB5" s="173"/>
      <c r="BC5" s="181">
        <f t="shared" ref="BC5:BC16" si="21">AVERAGE(AV5:AX5)</f>
        <v>14.649999999999999</v>
      </c>
      <c r="BD5" s="255">
        <f t="shared" ref="BD5:BD16" si="22">AVERAGE(AZ5:BB5)</f>
        <v>2.75</v>
      </c>
      <c r="BG5" s="44">
        <v>2</v>
      </c>
      <c r="BH5" s="172">
        <v>15.9</v>
      </c>
      <c r="BI5" s="173">
        <v>15.2</v>
      </c>
      <c r="BJ5" s="174">
        <v>14.3</v>
      </c>
      <c r="BK5" s="44">
        <v>2</v>
      </c>
      <c r="BL5" s="172">
        <v>2.2000000000000002</v>
      </c>
      <c r="BM5" s="173">
        <v>1.7</v>
      </c>
      <c r="BN5" s="173">
        <v>1.4</v>
      </c>
      <c r="BO5" s="173"/>
      <c r="BP5" s="181">
        <f t="shared" si="0"/>
        <v>15.133333333333335</v>
      </c>
      <c r="BQ5" s="255">
        <f t="shared" ref="BQ5:BQ16" si="23">AVERAGE(BL5:BO5)</f>
        <v>1.7666666666666668</v>
      </c>
      <c r="BS5" s="44">
        <v>2</v>
      </c>
      <c r="BT5" s="172">
        <v>11.8</v>
      </c>
      <c r="BU5" s="173">
        <v>12.4</v>
      </c>
      <c r="BV5" s="174"/>
      <c r="BW5" s="44">
        <v>2</v>
      </c>
      <c r="BX5" s="172">
        <v>11.4</v>
      </c>
      <c r="BY5" s="173">
        <v>6.5</v>
      </c>
      <c r="BZ5" s="174"/>
      <c r="CA5" s="181">
        <f t="shared" si="1"/>
        <v>12.100000000000001</v>
      </c>
      <c r="CB5" s="255">
        <f t="shared" si="2"/>
        <v>8.9499999999999993</v>
      </c>
      <c r="CD5" s="44">
        <v>2</v>
      </c>
      <c r="CE5" s="172">
        <v>11.3</v>
      </c>
      <c r="CF5" s="173">
        <v>6.5</v>
      </c>
      <c r="CG5" s="174"/>
      <c r="CH5" s="44">
        <v>2</v>
      </c>
      <c r="CI5" s="172">
        <v>0.9</v>
      </c>
      <c r="CJ5" s="173">
        <v>1.7</v>
      </c>
      <c r="CK5" s="173">
        <v>2.7</v>
      </c>
      <c r="CL5" s="181">
        <f t="shared" si="3"/>
        <v>8.9</v>
      </c>
      <c r="CM5" s="255">
        <f t="shared" si="4"/>
        <v>1.7666666666666668</v>
      </c>
      <c r="CO5" s="44">
        <v>2</v>
      </c>
      <c r="CP5" s="172">
        <v>20</v>
      </c>
      <c r="CQ5" s="173">
        <v>8.5</v>
      </c>
      <c r="CR5" s="174"/>
      <c r="CS5" s="44">
        <v>2</v>
      </c>
      <c r="CT5" s="172">
        <v>5.6</v>
      </c>
      <c r="CU5" s="173">
        <v>2.9</v>
      </c>
      <c r="CV5" s="173"/>
      <c r="CW5" s="181">
        <f t="shared" si="5"/>
        <v>14.25</v>
      </c>
      <c r="CX5" s="255">
        <f t="shared" si="6"/>
        <v>4.25</v>
      </c>
      <c r="CZ5" s="44">
        <v>2</v>
      </c>
      <c r="DA5" s="172">
        <v>15.9</v>
      </c>
      <c r="DB5" s="173">
        <v>20</v>
      </c>
      <c r="DC5" s="174"/>
      <c r="DD5" s="44">
        <v>2</v>
      </c>
      <c r="DE5" s="172">
        <v>4.5999999999999996</v>
      </c>
      <c r="DF5" s="173">
        <v>3.2</v>
      </c>
      <c r="DG5" s="173"/>
      <c r="DH5" s="181">
        <f t="shared" si="7"/>
        <v>17.95</v>
      </c>
      <c r="DI5" s="255">
        <f t="shared" si="8"/>
        <v>3.9</v>
      </c>
      <c r="DK5" s="44">
        <v>2</v>
      </c>
      <c r="DL5" s="172">
        <v>7.1</v>
      </c>
      <c r="DM5" s="173">
        <v>5.2</v>
      </c>
      <c r="DN5" s="174"/>
      <c r="DO5" s="44">
        <v>2</v>
      </c>
      <c r="DP5" s="172">
        <v>4.5999999999999996</v>
      </c>
      <c r="DQ5" s="173">
        <v>4.5</v>
      </c>
      <c r="DR5" s="173"/>
      <c r="DS5" s="181">
        <f t="shared" si="9"/>
        <v>6.15</v>
      </c>
      <c r="DT5" s="255">
        <f t="shared" si="10"/>
        <v>4.55</v>
      </c>
      <c r="DV5" s="44">
        <v>2</v>
      </c>
      <c r="DW5" s="172">
        <v>7.3</v>
      </c>
      <c r="DX5" s="173">
        <v>14.5</v>
      </c>
      <c r="DY5" s="174"/>
      <c r="DZ5" s="44">
        <v>2</v>
      </c>
      <c r="EA5" s="172">
        <v>0.9</v>
      </c>
      <c r="EB5" s="173">
        <v>1.1000000000000001</v>
      </c>
      <c r="EC5" s="173"/>
      <c r="ED5" s="181">
        <f t="shared" si="11"/>
        <v>10.9</v>
      </c>
      <c r="EE5" s="255">
        <f t="shared" si="12"/>
        <v>1</v>
      </c>
    </row>
    <row r="6" spans="1:135">
      <c r="A6" s="256">
        <v>50</v>
      </c>
      <c r="B6" s="44">
        <v>3</v>
      </c>
      <c r="C6" s="172">
        <v>12.1</v>
      </c>
      <c r="D6" s="173">
        <v>14.5</v>
      </c>
      <c r="E6" s="174">
        <v>9.8000000000000007</v>
      </c>
      <c r="F6" s="44">
        <v>3</v>
      </c>
      <c r="G6" s="172">
        <v>16.100000000000001</v>
      </c>
      <c r="H6" s="173">
        <v>11.7</v>
      </c>
      <c r="I6" s="173">
        <v>12.4</v>
      </c>
      <c r="J6" s="181">
        <f t="shared" si="13"/>
        <v>12.133333333333335</v>
      </c>
      <c r="K6" s="182">
        <f t="shared" si="14"/>
        <v>13.4</v>
      </c>
      <c r="M6" s="44">
        <v>3</v>
      </c>
      <c r="N6" s="172">
        <v>17.8</v>
      </c>
      <c r="O6" s="173">
        <v>6.6</v>
      </c>
      <c r="P6" s="174">
        <v>6.8</v>
      </c>
      <c r="Q6" s="44">
        <v>3</v>
      </c>
      <c r="R6" s="172">
        <v>5.9</v>
      </c>
      <c r="S6" s="173">
        <v>3.9</v>
      </c>
      <c r="T6" s="173">
        <v>3.9</v>
      </c>
      <c r="U6" s="181">
        <f t="shared" si="15"/>
        <v>10.4</v>
      </c>
      <c r="V6" s="182">
        <f t="shared" si="16"/>
        <v>4.5666666666666673</v>
      </c>
      <c r="X6" s="44">
        <v>3</v>
      </c>
      <c r="Y6" s="172">
        <v>8.1999999999999993</v>
      </c>
      <c r="Z6" s="173">
        <v>8.8000000000000007</v>
      </c>
      <c r="AA6" s="174"/>
      <c r="AB6" s="44">
        <v>3</v>
      </c>
      <c r="AC6" s="172">
        <v>12.9</v>
      </c>
      <c r="AD6" s="173">
        <v>6.8</v>
      </c>
      <c r="AE6" s="173"/>
      <c r="AF6" s="181">
        <f t="shared" si="17"/>
        <v>8.5</v>
      </c>
      <c r="AG6" s="255">
        <f t="shared" si="18"/>
        <v>9.85</v>
      </c>
      <c r="AI6" s="256">
        <v>50</v>
      </c>
      <c r="AJ6" s="254">
        <v>3</v>
      </c>
      <c r="AK6" s="172">
        <v>5.6</v>
      </c>
      <c r="AL6" s="173">
        <v>9.6999999999999993</v>
      </c>
      <c r="AM6" s="174"/>
      <c r="AN6" s="44">
        <v>3</v>
      </c>
      <c r="AO6" s="172">
        <v>1.2</v>
      </c>
      <c r="AP6" s="173">
        <v>2.4</v>
      </c>
      <c r="AQ6" s="173"/>
      <c r="AR6" s="181">
        <f t="shared" si="19"/>
        <v>7.6499999999999995</v>
      </c>
      <c r="AS6" s="255">
        <f t="shared" si="20"/>
        <v>1.7999999999999998</v>
      </c>
      <c r="AU6" s="44">
        <v>3</v>
      </c>
      <c r="AV6" s="172">
        <v>8.1999999999999993</v>
      </c>
      <c r="AW6" s="173">
        <v>9.4</v>
      </c>
      <c r="AX6" s="174"/>
      <c r="AY6" s="44">
        <v>3</v>
      </c>
      <c r="AZ6" s="172">
        <v>3.9</v>
      </c>
      <c r="BA6" s="173">
        <v>3.2</v>
      </c>
      <c r="BB6" s="173"/>
      <c r="BC6" s="181">
        <f t="shared" si="21"/>
        <v>8.8000000000000007</v>
      </c>
      <c r="BD6" s="255">
        <f t="shared" si="22"/>
        <v>3.55</v>
      </c>
      <c r="BG6" s="44">
        <v>3</v>
      </c>
      <c r="BH6" s="172">
        <v>10.9</v>
      </c>
      <c r="BI6" s="173">
        <v>10.7</v>
      </c>
      <c r="BJ6" s="174">
        <v>6.9</v>
      </c>
      <c r="BK6" s="44">
        <v>3</v>
      </c>
      <c r="BL6" s="172">
        <v>1.5</v>
      </c>
      <c r="BM6" s="173">
        <v>1.3</v>
      </c>
      <c r="BN6" s="173">
        <v>2.6</v>
      </c>
      <c r="BO6" s="173"/>
      <c r="BP6" s="181">
        <f t="shared" si="0"/>
        <v>9.5</v>
      </c>
      <c r="BQ6" s="255">
        <f t="shared" si="23"/>
        <v>1.8</v>
      </c>
      <c r="BS6" s="44">
        <v>3</v>
      </c>
      <c r="BT6" s="172">
        <v>8.8000000000000007</v>
      </c>
      <c r="BU6" s="173">
        <v>9.6</v>
      </c>
      <c r="BV6" s="174"/>
      <c r="BW6" s="44">
        <v>3</v>
      </c>
      <c r="BX6" s="172">
        <v>2.7</v>
      </c>
      <c r="BY6" s="173">
        <v>2.2000000000000002</v>
      </c>
      <c r="BZ6" s="174"/>
      <c r="CA6" s="181">
        <f t="shared" si="1"/>
        <v>9.1999999999999993</v>
      </c>
      <c r="CB6" s="255">
        <f t="shared" si="2"/>
        <v>2.4500000000000002</v>
      </c>
      <c r="CD6" s="44">
        <v>3</v>
      </c>
      <c r="CE6" s="172">
        <v>19.7</v>
      </c>
      <c r="CF6" s="173">
        <v>6.7</v>
      </c>
      <c r="CG6" s="174"/>
      <c r="CH6" s="44">
        <v>3</v>
      </c>
      <c r="CI6" s="172">
        <v>1.8</v>
      </c>
      <c r="CJ6" s="173">
        <v>2.6</v>
      </c>
      <c r="CK6" s="173"/>
      <c r="CL6" s="181">
        <f t="shared" si="3"/>
        <v>13.2</v>
      </c>
      <c r="CM6" s="255">
        <f t="shared" si="4"/>
        <v>2.2000000000000002</v>
      </c>
      <c r="CO6" s="44">
        <v>3</v>
      </c>
      <c r="CP6" s="172">
        <v>11.1</v>
      </c>
      <c r="CQ6" s="173">
        <v>10.4</v>
      </c>
      <c r="CR6" s="174"/>
      <c r="CS6" s="44">
        <v>3</v>
      </c>
      <c r="CT6" s="172">
        <v>4.5</v>
      </c>
      <c r="CU6" s="173">
        <v>5.6</v>
      </c>
      <c r="CV6" s="173"/>
      <c r="CW6" s="181">
        <f t="shared" si="5"/>
        <v>10.75</v>
      </c>
      <c r="CX6" s="255">
        <f t="shared" si="6"/>
        <v>5.05</v>
      </c>
      <c r="CZ6" s="44">
        <v>3</v>
      </c>
      <c r="DA6" s="172">
        <v>17.399999999999999</v>
      </c>
      <c r="DB6" s="173">
        <v>7.8</v>
      </c>
      <c r="DC6" s="174"/>
      <c r="DD6" s="44">
        <v>3</v>
      </c>
      <c r="DE6" s="172">
        <v>4.7</v>
      </c>
      <c r="DF6" s="173">
        <v>5.7</v>
      </c>
      <c r="DG6" s="173"/>
      <c r="DH6" s="181">
        <f t="shared" si="7"/>
        <v>12.6</v>
      </c>
      <c r="DI6" s="255">
        <f t="shared" si="8"/>
        <v>5.2</v>
      </c>
      <c r="DK6" s="44">
        <v>3</v>
      </c>
      <c r="DL6" s="172">
        <v>6.9</v>
      </c>
      <c r="DM6" s="173">
        <v>13.6</v>
      </c>
      <c r="DN6" s="174"/>
      <c r="DO6" s="44">
        <v>3</v>
      </c>
      <c r="DP6" s="172">
        <v>11.3</v>
      </c>
      <c r="DQ6" s="173">
        <v>2.8</v>
      </c>
      <c r="DR6" s="173">
        <v>6.7</v>
      </c>
      <c r="DS6" s="181">
        <f t="shared" si="9"/>
        <v>10.25</v>
      </c>
      <c r="DT6" s="255">
        <f t="shared" si="10"/>
        <v>6.9333333333333336</v>
      </c>
      <c r="DV6" s="44">
        <v>3</v>
      </c>
      <c r="DW6" s="172">
        <v>5.9</v>
      </c>
      <c r="DX6" s="173">
        <v>8.1</v>
      </c>
      <c r="DY6" s="174"/>
      <c r="DZ6" s="44">
        <v>3</v>
      </c>
      <c r="EA6" s="172">
        <v>1.6</v>
      </c>
      <c r="EB6" s="173">
        <v>4.8</v>
      </c>
      <c r="EC6" s="173"/>
      <c r="ED6" s="181">
        <f t="shared" si="11"/>
        <v>7</v>
      </c>
      <c r="EE6" s="255">
        <f t="shared" si="12"/>
        <v>3.2</v>
      </c>
    </row>
    <row r="7" spans="1:135">
      <c r="A7" s="252">
        <v>51</v>
      </c>
      <c r="B7" s="44">
        <v>4</v>
      </c>
      <c r="C7" s="172">
        <v>5.7</v>
      </c>
      <c r="D7" s="173">
        <v>12.2</v>
      </c>
      <c r="E7" s="174">
        <v>11.7</v>
      </c>
      <c r="F7" s="44">
        <v>4</v>
      </c>
      <c r="G7" s="172">
        <v>8.5</v>
      </c>
      <c r="H7" s="173">
        <v>11.1</v>
      </c>
      <c r="I7" s="173">
        <v>6.1</v>
      </c>
      <c r="J7" s="181">
        <f t="shared" si="13"/>
        <v>9.8666666666666654</v>
      </c>
      <c r="K7" s="182">
        <f t="shared" si="14"/>
        <v>8.5666666666666682</v>
      </c>
      <c r="M7" s="44">
        <v>4</v>
      </c>
      <c r="N7" s="172">
        <v>7.3</v>
      </c>
      <c r="O7" s="173">
        <v>7.1</v>
      </c>
      <c r="P7" s="174">
        <v>10.199999999999999</v>
      </c>
      <c r="Q7" s="44">
        <v>4</v>
      </c>
      <c r="R7" s="172">
        <v>4.4000000000000004</v>
      </c>
      <c r="S7" s="173">
        <v>1.9</v>
      </c>
      <c r="T7" s="173">
        <v>1.7</v>
      </c>
      <c r="U7" s="181">
        <f t="shared" si="15"/>
        <v>8.1999999999999993</v>
      </c>
      <c r="V7" s="182">
        <f t="shared" si="16"/>
        <v>2.6666666666666665</v>
      </c>
      <c r="X7" s="44">
        <v>4</v>
      </c>
      <c r="Y7" s="172">
        <v>10.199999999999999</v>
      </c>
      <c r="Z7" s="173">
        <v>7.7</v>
      </c>
      <c r="AA7" s="174"/>
      <c r="AB7" s="44">
        <v>4</v>
      </c>
      <c r="AC7" s="172">
        <v>2.1</v>
      </c>
      <c r="AD7" s="173">
        <v>4.9000000000000004</v>
      </c>
      <c r="AE7" s="173"/>
      <c r="AF7" s="181">
        <f t="shared" si="17"/>
        <v>8.9499999999999993</v>
      </c>
      <c r="AG7" s="255">
        <f t="shared" si="18"/>
        <v>3.5</v>
      </c>
      <c r="AI7" s="252">
        <v>51</v>
      </c>
      <c r="AJ7" s="254">
        <v>4</v>
      </c>
      <c r="AK7" s="172">
        <v>9.1999999999999993</v>
      </c>
      <c r="AL7" s="173">
        <v>6.9</v>
      </c>
      <c r="AM7" s="174"/>
      <c r="AN7" s="44">
        <v>4</v>
      </c>
      <c r="AO7" s="172">
        <v>4.8</v>
      </c>
      <c r="AP7" s="173">
        <v>2.2999999999999998</v>
      </c>
      <c r="AQ7" s="173"/>
      <c r="AR7" s="181">
        <f t="shared" si="19"/>
        <v>8.0500000000000007</v>
      </c>
      <c r="AS7" s="255">
        <f t="shared" si="20"/>
        <v>3.55</v>
      </c>
      <c r="AU7" s="44">
        <v>4</v>
      </c>
      <c r="AV7" s="172">
        <v>6.9</v>
      </c>
      <c r="AW7" s="173">
        <v>13.8</v>
      </c>
      <c r="AX7" s="174"/>
      <c r="AY7" s="44">
        <v>4</v>
      </c>
      <c r="AZ7" s="172">
        <v>2.8</v>
      </c>
      <c r="BA7" s="173">
        <v>2.5</v>
      </c>
      <c r="BB7" s="173"/>
      <c r="BC7" s="181">
        <f t="shared" si="21"/>
        <v>10.350000000000001</v>
      </c>
      <c r="BD7" s="255">
        <f t="shared" si="22"/>
        <v>2.65</v>
      </c>
      <c r="BG7" s="44">
        <v>4</v>
      </c>
      <c r="BH7" s="172">
        <v>20</v>
      </c>
      <c r="BI7" s="173">
        <v>7.1</v>
      </c>
      <c r="BJ7" s="174">
        <v>9.6999999999999993</v>
      </c>
      <c r="BK7" s="44">
        <v>4</v>
      </c>
      <c r="BL7" s="257">
        <v>1.9</v>
      </c>
      <c r="BM7" s="172">
        <v>9.1</v>
      </c>
      <c r="BN7" s="173">
        <v>12.1</v>
      </c>
      <c r="BO7" s="173">
        <v>9.6</v>
      </c>
      <c r="BP7" s="181">
        <f t="shared" si="0"/>
        <v>12.266666666666666</v>
      </c>
      <c r="BQ7" s="255">
        <f t="shared" si="23"/>
        <v>8.1750000000000007</v>
      </c>
      <c r="BS7" s="44">
        <v>4</v>
      </c>
      <c r="BT7" s="172">
        <v>7.2</v>
      </c>
      <c r="BU7" s="173">
        <v>6.9</v>
      </c>
      <c r="BV7" s="174"/>
      <c r="BW7" s="44">
        <v>4</v>
      </c>
      <c r="BX7" s="257">
        <v>20</v>
      </c>
      <c r="BY7" s="172">
        <v>3.1</v>
      </c>
      <c r="BZ7" s="174">
        <v>20</v>
      </c>
      <c r="CA7" s="181">
        <f t="shared" si="1"/>
        <v>7.0500000000000007</v>
      </c>
      <c r="CB7" s="255">
        <f t="shared" si="2"/>
        <v>14.366666666666667</v>
      </c>
      <c r="CD7" s="44">
        <v>4</v>
      </c>
      <c r="CE7" s="172">
        <v>15.2</v>
      </c>
      <c r="CF7" s="173">
        <v>14.7</v>
      </c>
      <c r="CG7" s="174"/>
      <c r="CH7" s="44">
        <v>4</v>
      </c>
      <c r="CI7" s="257">
        <v>5.0999999999999996</v>
      </c>
      <c r="CJ7" s="172">
        <v>4.9000000000000004</v>
      </c>
      <c r="CK7" s="173"/>
      <c r="CL7" s="181">
        <f t="shared" si="3"/>
        <v>14.95</v>
      </c>
      <c r="CM7" s="255">
        <f t="shared" si="4"/>
        <v>5</v>
      </c>
      <c r="CO7" s="44">
        <v>4</v>
      </c>
      <c r="CP7" s="172">
        <v>7.3</v>
      </c>
      <c r="CQ7" s="173">
        <v>6.5</v>
      </c>
      <c r="CR7" s="174"/>
      <c r="CS7" s="44">
        <v>4</v>
      </c>
      <c r="CT7" s="257">
        <v>9.9</v>
      </c>
      <c r="CU7" s="172">
        <v>6.1</v>
      </c>
      <c r="CV7" s="173"/>
      <c r="CW7" s="181">
        <f t="shared" si="5"/>
        <v>6.9</v>
      </c>
      <c r="CX7" s="255">
        <f t="shared" si="6"/>
        <v>8</v>
      </c>
      <c r="CZ7" s="44">
        <v>4</v>
      </c>
      <c r="DA7" s="172">
        <v>10.4</v>
      </c>
      <c r="DB7" s="173">
        <v>14.2</v>
      </c>
      <c r="DC7" s="174"/>
      <c r="DD7" s="44">
        <v>4</v>
      </c>
      <c r="DE7" s="257">
        <v>4.8</v>
      </c>
      <c r="DF7" s="172">
        <v>11.8</v>
      </c>
      <c r="DG7" s="173"/>
      <c r="DH7" s="181">
        <f t="shared" si="7"/>
        <v>12.3</v>
      </c>
      <c r="DI7" s="255">
        <f t="shared" si="8"/>
        <v>8.3000000000000007</v>
      </c>
      <c r="DK7" s="44">
        <v>4</v>
      </c>
      <c r="DL7" s="172">
        <v>6.3</v>
      </c>
      <c r="DM7" s="173">
        <v>15.3</v>
      </c>
      <c r="DN7" s="174"/>
      <c r="DO7" s="44">
        <v>4</v>
      </c>
      <c r="DP7" s="257">
        <v>10.1</v>
      </c>
      <c r="DQ7" s="172">
        <v>10.8</v>
      </c>
      <c r="DR7" s="173"/>
      <c r="DS7" s="181">
        <f t="shared" si="9"/>
        <v>10.8</v>
      </c>
      <c r="DT7" s="255">
        <f t="shared" si="10"/>
        <v>10.45</v>
      </c>
      <c r="DV7" s="44">
        <v>4</v>
      </c>
      <c r="DW7" s="172">
        <v>10.9</v>
      </c>
      <c r="DX7" s="173">
        <v>5.9</v>
      </c>
      <c r="DY7" s="174"/>
      <c r="DZ7" s="44">
        <v>4</v>
      </c>
      <c r="EA7" s="257">
        <v>9.1</v>
      </c>
      <c r="EB7" s="172">
        <v>17.3</v>
      </c>
      <c r="EC7" s="173"/>
      <c r="ED7" s="181">
        <f t="shared" si="11"/>
        <v>8.4</v>
      </c>
      <c r="EE7" s="255">
        <f t="shared" si="12"/>
        <v>13.2</v>
      </c>
    </row>
    <row r="8" spans="1:135">
      <c r="A8" s="252">
        <v>52</v>
      </c>
      <c r="B8" s="44">
        <v>5</v>
      </c>
      <c r="C8" s="172">
        <v>12.7</v>
      </c>
      <c r="D8" s="173">
        <v>13.1</v>
      </c>
      <c r="E8" s="174">
        <v>15.8</v>
      </c>
      <c r="F8" s="44">
        <v>5</v>
      </c>
      <c r="G8" s="172">
        <v>15.5</v>
      </c>
      <c r="H8" s="173">
        <v>11.9</v>
      </c>
      <c r="I8" s="173">
        <v>9.1</v>
      </c>
      <c r="J8" s="181">
        <f t="shared" si="13"/>
        <v>13.866666666666665</v>
      </c>
      <c r="K8" s="182">
        <f t="shared" si="14"/>
        <v>12.166666666666666</v>
      </c>
      <c r="M8" s="44">
        <v>5</v>
      </c>
      <c r="N8" s="172">
        <v>6.1</v>
      </c>
      <c r="O8" s="173">
        <v>10.5</v>
      </c>
      <c r="P8" s="174">
        <v>5.8</v>
      </c>
      <c r="Q8" s="44">
        <v>5</v>
      </c>
      <c r="R8" s="172">
        <v>4.2</v>
      </c>
      <c r="S8" s="173">
        <v>3.9</v>
      </c>
      <c r="T8" s="173">
        <v>3.2</v>
      </c>
      <c r="U8" s="181">
        <f t="shared" si="15"/>
        <v>7.4666666666666677</v>
      </c>
      <c r="V8" s="182">
        <f t="shared" si="16"/>
        <v>3.7666666666666671</v>
      </c>
      <c r="X8" s="44">
        <v>5</v>
      </c>
      <c r="Y8" s="172">
        <v>7.1</v>
      </c>
      <c r="Z8" s="173">
        <v>9.9</v>
      </c>
      <c r="AA8" s="174"/>
      <c r="AB8" s="44">
        <v>5</v>
      </c>
      <c r="AC8" s="172">
        <v>1.3</v>
      </c>
      <c r="AD8" s="173">
        <v>1.1000000000000001</v>
      </c>
      <c r="AE8" s="173">
        <v>1.9</v>
      </c>
      <c r="AF8" s="181">
        <f t="shared" si="17"/>
        <v>8.5</v>
      </c>
      <c r="AG8" s="255">
        <f t="shared" si="18"/>
        <v>1.4333333333333336</v>
      </c>
      <c r="AI8" s="252">
        <v>52</v>
      </c>
      <c r="AJ8" s="254">
        <v>5</v>
      </c>
      <c r="AK8" s="172">
        <v>7.9</v>
      </c>
      <c r="AL8" s="173">
        <v>8.1999999999999993</v>
      </c>
      <c r="AM8" s="174"/>
      <c r="AN8" s="44">
        <v>5</v>
      </c>
      <c r="AO8" s="172">
        <v>3.9</v>
      </c>
      <c r="AP8" s="173">
        <v>6.5</v>
      </c>
      <c r="AQ8" s="173"/>
      <c r="AR8" s="181">
        <f t="shared" si="19"/>
        <v>8.0500000000000007</v>
      </c>
      <c r="AS8" s="255">
        <f t="shared" si="20"/>
        <v>5.2</v>
      </c>
      <c r="AU8" s="44">
        <v>5</v>
      </c>
      <c r="AV8" s="172">
        <v>10.5</v>
      </c>
      <c r="AW8" s="173">
        <v>10.4</v>
      </c>
      <c r="AX8" s="174"/>
      <c r="AY8" s="44">
        <v>5</v>
      </c>
      <c r="AZ8" s="172">
        <v>1.7</v>
      </c>
      <c r="BA8" s="173">
        <v>3.2</v>
      </c>
      <c r="BB8" s="173"/>
      <c r="BC8" s="181">
        <f t="shared" si="21"/>
        <v>10.45</v>
      </c>
      <c r="BD8" s="255">
        <f t="shared" si="22"/>
        <v>2.4500000000000002</v>
      </c>
      <c r="BG8" s="44">
        <v>5</v>
      </c>
      <c r="BH8" s="172">
        <v>13.9</v>
      </c>
      <c r="BI8" s="173">
        <v>5.4</v>
      </c>
      <c r="BJ8" s="174">
        <v>5.8</v>
      </c>
      <c r="BK8" s="44">
        <v>5</v>
      </c>
      <c r="BL8" s="172">
        <v>3.6</v>
      </c>
      <c r="BM8" s="173">
        <v>13.7</v>
      </c>
      <c r="BN8" s="173">
        <v>2.2000000000000002</v>
      </c>
      <c r="BO8" s="173"/>
      <c r="BP8" s="181">
        <f t="shared" si="0"/>
        <v>8.3666666666666671</v>
      </c>
      <c r="BQ8" s="255">
        <f t="shared" si="23"/>
        <v>6.5</v>
      </c>
      <c r="BS8" s="44">
        <v>5</v>
      </c>
      <c r="BT8" s="172">
        <v>8.9</v>
      </c>
      <c r="BU8" s="173">
        <v>6.4</v>
      </c>
      <c r="BV8" s="174"/>
      <c r="BW8" s="44">
        <v>5</v>
      </c>
      <c r="BX8" s="172">
        <v>15.9</v>
      </c>
      <c r="BY8" s="173">
        <v>7.1</v>
      </c>
      <c r="BZ8" s="174"/>
      <c r="CA8" s="181">
        <f t="shared" si="1"/>
        <v>7.65</v>
      </c>
      <c r="CB8" s="255">
        <f t="shared" si="2"/>
        <v>11.5</v>
      </c>
      <c r="CD8" s="44">
        <v>5</v>
      </c>
      <c r="CE8" s="172">
        <v>10.9</v>
      </c>
      <c r="CF8" s="173">
        <v>6.3</v>
      </c>
      <c r="CG8" s="174"/>
      <c r="CH8" s="44">
        <v>5</v>
      </c>
      <c r="CI8" s="172">
        <v>19.5</v>
      </c>
      <c r="CJ8" s="173">
        <v>5.7</v>
      </c>
      <c r="CK8" s="173">
        <v>20</v>
      </c>
      <c r="CL8" s="181">
        <f t="shared" si="3"/>
        <v>8.6</v>
      </c>
      <c r="CM8" s="255">
        <f t="shared" si="4"/>
        <v>15.066666666666668</v>
      </c>
      <c r="CO8" s="44">
        <v>5</v>
      </c>
      <c r="CP8" s="172">
        <v>20</v>
      </c>
      <c r="CQ8" s="173">
        <v>12.9</v>
      </c>
      <c r="CR8" s="174"/>
      <c r="CS8" s="44">
        <v>5</v>
      </c>
      <c r="CT8" s="172">
        <v>7.9</v>
      </c>
      <c r="CU8" s="173">
        <v>19.600000000000001</v>
      </c>
      <c r="CV8" s="173">
        <v>6.7</v>
      </c>
      <c r="CW8" s="181">
        <f t="shared" si="5"/>
        <v>16.45</v>
      </c>
      <c r="CX8" s="255">
        <f t="shared" si="6"/>
        <v>11.4</v>
      </c>
      <c r="CZ8" s="44">
        <v>5</v>
      </c>
      <c r="DA8" s="172">
        <v>10.4</v>
      </c>
      <c r="DB8" s="173">
        <v>7.2</v>
      </c>
      <c r="DC8" s="174"/>
      <c r="DD8" s="44">
        <v>5</v>
      </c>
      <c r="DE8" s="172">
        <v>20</v>
      </c>
      <c r="DF8" s="173">
        <v>7.1</v>
      </c>
      <c r="DG8" s="173"/>
      <c r="DH8" s="181">
        <f t="shared" si="7"/>
        <v>8.8000000000000007</v>
      </c>
      <c r="DI8" s="255">
        <f t="shared" si="8"/>
        <v>13.55</v>
      </c>
      <c r="DK8" s="44">
        <v>5</v>
      </c>
      <c r="DL8" s="172">
        <v>9.6</v>
      </c>
      <c r="DM8" s="173">
        <v>8.6999999999999993</v>
      </c>
      <c r="DN8" s="174"/>
      <c r="DO8" s="44">
        <v>5</v>
      </c>
      <c r="DP8" s="172">
        <v>4.7</v>
      </c>
      <c r="DQ8" s="173">
        <v>6.4</v>
      </c>
      <c r="DR8" s="173"/>
      <c r="DS8" s="181">
        <f t="shared" si="9"/>
        <v>9.1499999999999986</v>
      </c>
      <c r="DT8" s="255">
        <f t="shared" si="10"/>
        <v>5.5500000000000007</v>
      </c>
      <c r="DV8" s="44">
        <v>5</v>
      </c>
      <c r="DW8" s="172">
        <v>16.899999999999999</v>
      </c>
      <c r="DX8" s="173">
        <v>11.7</v>
      </c>
      <c r="DY8" s="174"/>
      <c r="DZ8" s="44">
        <v>5</v>
      </c>
      <c r="EA8" s="172">
        <v>9.8000000000000007</v>
      </c>
      <c r="EB8" s="173">
        <v>7.6</v>
      </c>
      <c r="EC8" s="173"/>
      <c r="ED8" s="181">
        <f t="shared" si="11"/>
        <v>14.299999999999999</v>
      </c>
      <c r="EE8" s="255">
        <f t="shared" si="12"/>
        <v>8.6999999999999993</v>
      </c>
    </row>
    <row r="9" spans="1:135">
      <c r="A9" s="256">
        <v>53</v>
      </c>
      <c r="B9" s="44">
        <v>6</v>
      </c>
      <c r="C9" s="172">
        <v>4.5999999999999996</v>
      </c>
      <c r="D9" s="173">
        <v>5.3</v>
      </c>
      <c r="E9" s="174">
        <v>6.3</v>
      </c>
      <c r="F9" s="44">
        <v>6</v>
      </c>
      <c r="G9" s="172">
        <v>4.2</v>
      </c>
      <c r="H9" s="173">
        <v>4.2</v>
      </c>
      <c r="I9" s="173">
        <v>5.3</v>
      </c>
      <c r="J9" s="181">
        <f t="shared" si="13"/>
        <v>5.3999999999999995</v>
      </c>
      <c r="K9" s="182">
        <f t="shared" si="14"/>
        <v>4.5666666666666664</v>
      </c>
      <c r="M9" s="44">
        <v>6</v>
      </c>
      <c r="N9" s="172">
        <v>10.9</v>
      </c>
      <c r="O9" s="173">
        <v>9.9</v>
      </c>
      <c r="P9" s="174">
        <v>13.9</v>
      </c>
      <c r="Q9" s="44">
        <v>6</v>
      </c>
      <c r="R9" s="172">
        <v>2.1</v>
      </c>
      <c r="S9" s="173">
        <v>1.9</v>
      </c>
      <c r="T9" s="173">
        <v>1.7</v>
      </c>
      <c r="U9" s="181">
        <f t="shared" si="15"/>
        <v>11.566666666666668</v>
      </c>
      <c r="V9" s="182">
        <f t="shared" si="16"/>
        <v>1.9000000000000001</v>
      </c>
      <c r="X9" s="44">
        <v>6</v>
      </c>
      <c r="Y9" s="172">
        <v>15.8</v>
      </c>
      <c r="Z9" s="173">
        <v>17.100000000000001</v>
      </c>
      <c r="AA9" s="174"/>
      <c r="AB9" s="44">
        <v>6</v>
      </c>
      <c r="AC9" s="172">
        <v>6.3</v>
      </c>
      <c r="AD9" s="173">
        <v>6.9</v>
      </c>
      <c r="AE9" s="173"/>
      <c r="AF9" s="181">
        <f t="shared" si="17"/>
        <v>16.450000000000003</v>
      </c>
      <c r="AG9" s="255">
        <f t="shared" si="18"/>
        <v>6.6</v>
      </c>
      <c r="AI9" s="256">
        <v>53</v>
      </c>
      <c r="AJ9" s="254">
        <v>6</v>
      </c>
      <c r="AK9" s="172">
        <v>6.9</v>
      </c>
      <c r="AL9" s="173">
        <v>10.7</v>
      </c>
      <c r="AM9" s="174"/>
      <c r="AN9" s="44">
        <v>6</v>
      </c>
      <c r="AO9" s="172">
        <v>4.5</v>
      </c>
      <c r="AP9" s="173">
        <v>5.9</v>
      </c>
      <c r="AQ9" s="173"/>
      <c r="AR9" s="181">
        <f t="shared" si="19"/>
        <v>8.8000000000000007</v>
      </c>
      <c r="AS9" s="255">
        <f t="shared" si="20"/>
        <v>5.2</v>
      </c>
      <c r="AU9" s="44">
        <v>6</v>
      </c>
      <c r="AV9" s="172">
        <v>17.5</v>
      </c>
      <c r="AW9" s="173">
        <v>10.199999999999999</v>
      </c>
      <c r="AX9" s="174"/>
      <c r="AY9" s="44">
        <v>6</v>
      </c>
      <c r="AZ9" s="172">
        <v>1.3</v>
      </c>
      <c r="BA9" s="173">
        <v>5.0999999999999996</v>
      </c>
      <c r="BB9" s="173"/>
      <c r="BC9" s="181">
        <f t="shared" si="21"/>
        <v>13.85</v>
      </c>
      <c r="BD9" s="255">
        <f t="shared" si="22"/>
        <v>3.1999999999999997</v>
      </c>
      <c r="BG9" s="44">
        <v>6</v>
      </c>
      <c r="BH9" s="172">
        <v>4.3</v>
      </c>
      <c r="BI9" s="173">
        <v>6.5</v>
      </c>
      <c r="BJ9" s="174">
        <v>14.2</v>
      </c>
      <c r="BK9" s="44">
        <v>6</v>
      </c>
      <c r="BL9" s="172">
        <v>4.5999999999999996</v>
      </c>
      <c r="BM9" s="173">
        <v>3.5</v>
      </c>
      <c r="BN9" s="173">
        <v>1.8</v>
      </c>
      <c r="BO9" s="173"/>
      <c r="BP9" s="181">
        <f t="shared" si="0"/>
        <v>8.3333333333333339</v>
      </c>
      <c r="BQ9" s="255">
        <f t="shared" si="23"/>
        <v>3.3000000000000003</v>
      </c>
      <c r="BS9" s="44">
        <v>6</v>
      </c>
      <c r="BT9" s="172">
        <v>13.6</v>
      </c>
      <c r="BU9" s="173">
        <v>7.5</v>
      </c>
      <c r="BV9" s="174"/>
      <c r="BW9" s="44">
        <v>6</v>
      </c>
      <c r="BX9" s="172">
        <v>2.9</v>
      </c>
      <c r="BY9" s="173">
        <v>3.9</v>
      </c>
      <c r="BZ9" s="174"/>
      <c r="CA9" s="181">
        <f t="shared" si="1"/>
        <v>10.55</v>
      </c>
      <c r="CB9" s="255">
        <f t="shared" si="2"/>
        <v>3.4</v>
      </c>
      <c r="CD9" s="44">
        <v>6</v>
      </c>
      <c r="CE9" s="172">
        <v>10.8</v>
      </c>
      <c r="CF9" s="173">
        <v>9.1</v>
      </c>
      <c r="CG9" s="174"/>
      <c r="CH9" s="44">
        <v>6</v>
      </c>
      <c r="CI9" s="172">
        <v>2.4</v>
      </c>
      <c r="CJ9" s="173">
        <v>1.5</v>
      </c>
      <c r="CK9" s="173"/>
      <c r="CL9" s="181">
        <f t="shared" si="3"/>
        <v>9.9499999999999993</v>
      </c>
      <c r="CM9" s="255">
        <f t="shared" si="4"/>
        <v>1.95</v>
      </c>
      <c r="CO9" s="44">
        <v>6</v>
      </c>
      <c r="CP9" s="172">
        <v>16.8</v>
      </c>
      <c r="CQ9" s="173">
        <v>20</v>
      </c>
      <c r="CR9" s="174"/>
      <c r="CS9" s="44">
        <v>6</v>
      </c>
      <c r="CT9" s="172">
        <v>4.8</v>
      </c>
      <c r="CU9" s="173">
        <v>1.6</v>
      </c>
      <c r="CV9" s="173"/>
      <c r="CW9" s="181">
        <f t="shared" si="5"/>
        <v>18.399999999999999</v>
      </c>
      <c r="CX9" s="255">
        <f t="shared" si="6"/>
        <v>3.2</v>
      </c>
      <c r="CZ9" s="44">
        <v>6</v>
      </c>
      <c r="DA9" s="172">
        <v>13.5</v>
      </c>
      <c r="DB9" s="173">
        <v>10.3</v>
      </c>
      <c r="DC9" s="174"/>
      <c r="DD9" s="44">
        <v>6</v>
      </c>
      <c r="DE9" s="172">
        <v>4.0999999999999996</v>
      </c>
      <c r="DF9" s="173">
        <v>9.6999999999999993</v>
      </c>
      <c r="DG9" s="173"/>
      <c r="DH9" s="181">
        <f t="shared" si="7"/>
        <v>11.9</v>
      </c>
      <c r="DI9" s="255">
        <f t="shared" si="8"/>
        <v>6.8999999999999995</v>
      </c>
      <c r="DK9" s="44">
        <v>6</v>
      </c>
      <c r="DL9" s="172">
        <v>7.5</v>
      </c>
      <c r="DM9" s="173">
        <v>5.8</v>
      </c>
      <c r="DN9" s="174"/>
      <c r="DO9" s="44">
        <v>6</v>
      </c>
      <c r="DP9" s="172">
        <v>8.3000000000000007</v>
      </c>
      <c r="DQ9" s="173">
        <v>5.0999999999999996</v>
      </c>
      <c r="DR9" s="173"/>
      <c r="DS9" s="181">
        <f t="shared" si="9"/>
        <v>6.65</v>
      </c>
      <c r="DT9" s="255">
        <f t="shared" si="10"/>
        <v>6.7</v>
      </c>
      <c r="DV9" s="44">
        <v>6</v>
      </c>
      <c r="DW9" s="172">
        <v>20</v>
      </c>
      <c r="DX9" s="173">
        <v>12.8</v>
      </c>
      <c r="DY9" s="174"/>
      <c r="DZ9" s="44">
        <v>6</v>
      </c>
      <c r="EA9" s="172">
        <v>0.5</v>
      </c>
      <c r="EB9" s="173">
        <v>1.5</v>
      </c>
      <c r="EC9" s="173"/>
      <c r="ED9" s="181">
        <f t="shared" si="11"/>
        <v>16.399999999999999</v>
      </c>
      <c r="EE9" s="255">
        <f t="shared" si="12"/>
        <v>1</v>
      </c>
    </row>
    <row r="10" spans="1:135">
      <c r="A10" s="256">
        <v>54</v>
      </c>
      <c r="B10" s="44">
        <v>7</v>
      </c>
      <c r="C10" s="172">
        <v>12.9</v>
      </c>
      <c r="D10" s="173">
        <v>11.5</v>
      </c>
      <c r="E10" s="174">
        <v>6.1</v>
      </c>
      <c r="F10" s="44">
        <v>7</v>
      </c>
      <c r="G10" s="172">
        <v>12.1</v>
      </c>
      <c r="H10" s="173">
        <v>7.8</v>
      </c>
      <c r="I10" s="173">
        <v>6.8</v>
      </c>
      <c r="J10" s="181">
        <f t="shared" si="13"/>
        <v>10.166666666666666</v>
      </c>
      <c r="K10" s="182">
        <f t="shared" si="14"/>
        <v>8.9</v>
      </c>
      <c r="M10" s="44">
        <v>7</v>
      </c>
      <c r="N10" s="172">
        <v>7.4</v>
      </c>
      <c r="O10" s="173">
        <v>14.1</v>
      </c>
      <c r="P10" s="174">
        <v>12.8</v>
      </c>
      <c r="Q10" s="44">
        <v>7</v>
      </c>
      <c r="R10" s="172">
        <v>4.5999999999999996</v>
      </c>
      <c r="S10" s="173">
        <v>5.8</v>
      </c>
      <c r="T10" s="173">
        <v>3.1</v>
      </c>
      <c r="U10" s="181">
        <f t="shared" si="15"/>
        <v>11.433333333333332</v>
      </c>
      <c r="V10" s="182">
        <f t="shared" si="16"/>
        <v>4.4999999999999991</v>
      </c>
      <c r="X10" s="44">
        <v>7</v>
      </c>
      <c r="Y10" s="172">
        <v>8.5</v>
      </c>
      <c r="Z10" s="173">
        <v>11.3</v>
      </c>
      <c r="AA10" s="174"/>
      <c r="AB10" s="44">
        <v>7</v>
      </c>
      <c r="AC10" s="172">
        <v>1.9</v>
      </c>
      <c r="AD10" s="173">
        <v>2.5</v>
      </c>
      <c r="AE10" s="173">
        <v>5.0999999999999996</v>
      </c>
      <c r="AF10" s="181">
        <f t="shared" si="17"/>
        <v>9.9</v>
      </c>
      <c r="AG10" s="255">
        <f t="shared" si="18"/>
        <v>3.1666666666666665</v>
      </c>
      <c r="AI10" s="256">
        <v>54</v>
      </c>
      <c r="AJ10" s="254">
        <v>7</v>
      </c>
      <c r="AK10" s="172">
        <v>5.5</v>
      </c>
      <c r="AL10" s="173">
        <v>15.9</v>
      </c>
      <c r="AM10" s="174"/>
      <c r="AN10" s="44">
        <v>7</v>
      </c>
      <c r="AO10" s="172">
        <v>3.4</v>
      </c>
      <c r="AP10" s="173">
        <v>1.8</v>
      </c>
      <c r="AQ10" s="173"/>
      <c r="AR10" s="181">
        <f t="shared" si="19"/>
        <v>10.7</v>
      </c>
      <c r="AS10" s="255">
        <f t="shared" si="20"/>
        <v>2.6</v>
      </c>
      <c r="AU10" s="44">
        <v>7</v>
      </c>
      <c r="AV10" s="172">
        <v>17.8</v>
      </c>
      <c r="AW10" s="173">
        <v>9.1999999999999993</v>
      </c>
      <c r="AX10" s="174"/>
      <c r="AY10" s="44">
        <v>7</v>
      </c>
      <c r="AZ10" s="172">
        <v>5.9</v>
      </c>
      <c r="BA10" s="173">
        <v>1.1000000000000001</v>
      </c>
      <c r="BB10" s="173"/>
      <c r="BC10" s="181">
        <f t="shared" si="21"/>
        <v>13.5</v>
      </c>
      <c r="BD10" s="255">
        <f t="shared" si="22"/>
        <v>3.5</v>
      </c>
      <c r="BG10" s="44">
        <v>7</v>
      </c>
      <c r="BH10" s="172">
        <v>7.5</v>
      </c>
      <c r="BI10" s="173">
        <v>11.9</v>
      </c>
      <c r="BJ10" s="174">
        <v>17.100000000000001</v>
      </c>
      <c r="BK10" s="44">
        <v>7</v>
      </c>
      <c r="BL10" s="172">
        <v>9.9</v>
      </c>
      <c r="BM10" s="173">
        <v>14.9</v>
      </c>
      <c r="BN10" s="173">
        <v>10.3</v>
      </c>
      <c r="BO10" s="173"/>
      <c r="BP10" s="181">
        <f t="shared" si="0"/>
        <v>12.166666666666666</v>
      </c>
      <c r="BQ10" s="255">
        <f t="shared" si="23"/>
        <v>11.700000000000001</v>
      </c>
      <c r="BS10" s="44">
        <v>7</v>
      </c>
      <c r="BT10" s="172">
        <v>8.6999999999999993</v>
      </c>
      <c r="BU10" s="173">
        <v>6.2</v>
      </c>
      <c r="BV10" s="174"/>
      <c r="BW10" s="44">
        <v>7</v>
      </c>
      <c r="BX10" s="172">
        <v>11.2</v>
      </c>
      <c r="BY10" s="173">
        <v>7.4</v>
      </c>
      <c r="BZ10" s="174"/>
      <c r="CA10" s="181">
        <f t="shared" si="1"/>
        <v>7.4499999999999993</v>
      </c>
      <c r="CB10" s="255">
        <f t="shared" si="2"/>
        <v>9.3000000000000007</v>
      </c>
      <c r="CD10" s="44">
        <v>7</v>
      </c>
      <c r="CE10" s="172">
        <v>13.7</v>
      </c>
      <c r="CF10" s="173">
        <v>8.9</v>
      </c>
      <c r="CG10" s="174"/>
      <c r="CH10" s="44">
        <v>7</v>
      </c>
      <c r="CI10" s="172">
        <v>5.9</v>
      </c>
      <c r="CJ10" s="173">
        <v>2.9</v>
      </c>
      <c r="CK10" s="173"/>
      <c r="CL10" s="181">
        <f t="shared" si="3"/>
        <v>11.3</v>
      </c>
      <c r="CM10" s="255">
        <f t="shared" si="4"/>
        <v>4.4000000000000004</v>
      </c>
      <c r="CO10" s="44">
        <v>7</v>
      </c>
      <c r="CP10" s="172">
        <v>4.5999999999999996</v>
      </c>
      <c r="CQ10" s="173">
        <v>14.3</v>
      </c>
      <c r="CR10" s="174"/>
      <c r="CS10" s="44">
        <v>7</v>
      </c>
      <c r="CT10" s="172">
        <v>1.1000000000000001</v>
      </c>
      <c r="CU10" s="173">
        <v>2.2999999999999998</v>
      </c>
      <c r="CV10" s="173"/>
      <c r="CW10" s="181">
        <f t="shared" si="5"/>
        <v>9.4499999999999993</v>
      </c>
      <c r="CX10" s="255">
        <f t="shared" si="6"/>
        <v>1.7</v>
      </c>
      <c r="CZ10" s="44">
        <v>7</v>
      </c>
      <c r="DA10" s="172">
        <v>20</v>
      </c>
      <c r="DB10" s="173">
        <v>9.9</v>
      </c>
      <c r="DC10" s="174"/>
      <c r="DD10" s="44">
        <v>7</v>
      </c>
      <c r="DE10" s="172">
        <v>3.5</v>
      </c>
      <c r="DF10" s="173">
        <v>5.7</v>
      </c>
      <c r="DG10" s="173"/>
      <c r="DH10" s="181">
        <f t="shared" si="7"/>
        <v>14.95</v>
      </c>
      <c r="DI10" s="255">
        <f t="shared" si="8"/>
        <v>4.5999999999999996</v>
      </c>
      <c r="DK10" s="44">
        <v>7</v>
      </c>
      <c r="DL10" s="172">
        <v>10.5</v>
      </c>
      <c r="DM10" s="173">
        <v>6.1</v>
      </c>
      <c r="DN10" s="174"/>
      <c r="DO10" s="44">
        <v>7</v>
      </c>
      <c r="DP10" s="172">
        <v>6.8</v>
      </c>
      <c r="DQ10" s="173">
        <v>3.2</v>
      </c>
      <c r="DR10" s="173"/>
      <c r="DS10" s="181">
        <f t="shared" si="9"/>
        <v>8.3000000000000007</v>
      </c>
      <c r="DT10" s="255">
        <f t="shared" si="10"/>
        <v>5</v>
      </c>
      <c r="DV10" s="44">
        <v>7</v>
      </c>
      <c r="DW10" s="172">
        <v>6.4</v>
      </c>
      <c r="DX10" s="173">
        <v>8.9</v>
      </c>
      <c r="DY10" s="174"/>
      <c r="DZ10" s="44">
        <v>7</v>
      </c>
      <c r="EA10" s="172">
        <v>3.3</v>
      </c>
      <c r="EB10" s="173">
        <v>3.9</v>
      </c>
      <c r="EC10" s="173"/>
      <c r="ED10" s="181">
        <f t="shared" si="11"/>
        <v>7.65</v>
      </c>
      <c r="EE10" s="255">
        <f t="shared" si="12"/>
        <v>3.5999999999999996</v>
      </c>
    </row>
    <row r="11" spans="1:135">
      <c r="A11" s="252">
        <v>55</v>
      </c>
      <c r="B11" s="44">
        <v>8</v>
      </c>
      <c r="C11" s="172">
        <v>6.3</v>
      </c>
      <c r="D11" s="173">
        <v>15.2</v>
      </c>
      <c r="E11" s="174">
        <v>10.7</v>
      </c>
      <c r="F11" s="44">
        <v>8</v>
      </c>
      <c r="G11" s="172">
        <v>14.6</v>
      </c>
      <c r="H11" s="173">
        <v>17.8</v>
      </c>
      <c r="I11" s="173">
        <v>17.7</v>
      </c>
      <c r="J11" s="181">
        <f t="shared" si="13"/>
        <v>10.733333333333334</v>
      </c>
      <c r="K11" s="182">
        <f t="shared" si="14"/>
        <v>16.7</v>
      </c>
      <c r="M11" s="44">
        <v>8</v>
      </c>
      <c r="N11" s="172">
        <v>6.8</v>
      </c>
      <c r="O11" s="173">
        <v>12.8</v>
      </c>
      <c r="P11" s="174">
        <v>9.3000000000000007</v>
      </c>
      <c r="Q11" s="44">
        <v>8</v>
      </c>
      <c r="R11" s="172">
        <v>1.5</v>
      </c>
      <c r="S11" s="173">
        <v>2.2999999999999998</v>
      </c>
      <c r="T11" s="173">
        <v>0.9</v>
      </c>
      <c r="U11" s="181">
        <f t="shared" si="15"/>
        <v>9.6333333333333346</v>
      </c>
      <c r="V11" s="182">
        <f t="shared" si="16"/>
        <v>1.5666666666666667</v>
      </c>
      <c r="X11" s="44">
        <v>8</v>
      </c>
      <c r="Y11" s="172">
        <v>12.5</v>
      </c>
      <c r="Z11" s="173">
        <v>8.3000000000000007</v>
      </c>
      <c r="AA11" s="174"/>
      <c r="AB11" s="44">
        <v>8</v>
      </c>
      <c r="AC11" s="172">
        <v>3.7</v>
      </c>
      <c r="AD11" s="173">
        <v>6.3</v>
      </c>
      <c r="AE11" s="173"/>
      <c r="AF11" s="181">
        <f t="shared" si="17"/>
        <v>10.4</v>
      </c>
      <c r="AG11" s="255">
        <f t="shared" si="18"/>
        <v>5</v>
      </c>
      <c r="AI11" s="252">
        <v>55</v>
      </c>
      <c r="AJ11" s="254">
        <v>8</v>
      </c>
      <c r="AK11" s="172">
        <v>6.3</v>
      </c>
      <c r="AL11" s="173">
        <v>4.7</v>
      </c>
      <c r="AM11" s="174"/>
      <c r="AN11" s="44">
        <v>8</v>
      </c>
      <c r="AO11" s="172">
        <v>1.6</v>
      </c>
      <c r="AP11" s="173">
        <v>5.9</v>
      </c>
      <c r="AQ11" s="173"/>
      <c r="AR11" s="181">
        <f t="shared" si="19"/>
        <v>5.5</v>
      </c>
      <c r="AS11" s="255">
        <f t="shared" si="20"/>
        <v>3.75</v>
      </c>
      <c r="AU11" s="44">
        <v>8</v>
      </c>
      <c r="AV11" s="172">
        <v>8.5</v>
      </c>
      <c r="AW11" s="173">
        <v>10.4</v>
      </c>
      <c r="AX11" s="174"/>
      <c r="AY11" s="44">
        <v>8</v>
      </c>
      <c r="AZ11" s="172">
        <v>2.2000000000000002</v>
      </c>
      <c r="BA11" s="173">
        <v>4.9000000000000004</v>
      </c>
      <c r="BB11" s="173"/>
      <c r="BC11" s="181">
        <f t="shared" si="21"/>
        <v>9.4499999999999993</v>
      </c>
      <c r="BD11" s="255">
        <f t="shared" si="22"/>
        <v>3.5500000000000003</v>
      </c>
      <c r="BG11" s="44">
        <v>8</v>
      </c>
      <c r="BH11" s="172">
        <v>19.3</v>
      </c>
      <c r="BI11" s="173">
        <v>19.8</v>
      </c>
      <c r="BJ11" s="174">
        <v>20</v>
      </c>
      <c r="BK11" s="44">
        <v>8</v>
      </c>
      <c r="BL11" s="172">
        <v>17.7</v>
      </c>
      <c r="BM11" s="173">
        <v>9.1</v>
      </c>
      <c r="BN11" s="173">
        <v>7.7</v>
      </c>
      <c r="BO11" s="173"/>
      <c r="BP11" s="181">
        <f t="shared" si="0"/>
        <v>19.7</v>
      </c>
      <c r="BQ11" s="255">
        <f t="shared" si="23"/>
        <v>11.5</v>
      </c>
      <c r="BS11" s="44">
        <v>8</v>
      </c>
      <c r="BT11" s="172">
        <v>20</v>
      </c>
      <c r="BU11" s="173">
        <v>17.8</v>
      </c>
      <c r="BV11" s="174"/>
      <c r="BW11" s="44">
        <v>8</v>
      </c>
      <c r="BX11" s="172">
        <v>12.6</v>
      </c>
      <c r="BY11" s="173">
        <v>19.2</v>
      </c>
      <c r="BZ11" s="174"/>
      <c r="CA11" s="181">
        <f t="shared" si="1"/>
        <v>18.899999999999999</v>
      </c>
      <c r="CB11" s="255">
        <f t="shared" si="2"/>
        <v>15.899999999999999</v>
      </c>
      <c r="CD11" s="44">
        <v>8</v>
      </c>
      <c r="CE11" s="172">
        <v>15.1</v>
      </c>
      <c r="CF11" s="173">
        <v>8.5</v>
      </c>
      <c r="CG11" s="174"/>
      <c r="CH11" s="44">
        <v>8</v>
      </c>
      <c r="CI11" s="172">
        <v>20</v>
      </c>
      <c r="CJ11" s="173">
        <v>8.4</v>
      </c>
      <c r="CK11" s="173"/>
      <c r="CL11" s="181">
        <f t="shared" si="3"/>
        <v>11.8</v>
      </c>
      <c r="CM11" s="255">
        <f t="shared" si="4"/>
        <v>14.2</v>
      </c>
      <c r="CO11" s="44">
        <v>8</v>
      </c>
      <c r="CP11" s="172">
        <v>20</v>
      </c>
      <c r="CQ11" s="173">
        <v>12.8</v>
      </c>
      <c r="CR11" s="174"/>
      <c r="CS11" s="44">
        <v>8</v>
      </c>
      <c r="CT11" s="172">
        <v>8.5</v>
      </c>
      <c r="CU11" s="173">
        <v>17.7</v>
      </c>
      <c r="CV11" s="173"/>
      <c r="CW11" s="181">
        <f t="shared" si="5"/>
        <v>16.399999999999999</v>
      </c>
      <c r="CX11" s="255">
        <f t="shared" si="6"/>
        <v>13.1</v>
      </c>
      <c r="CZ11" s="44">
        <v>8</v>
      </c>
      <c r="DA11" s="172">
        <v>19.100000000000001</v>
      </c>
      <c r="DB11" s="173">
        <v>8.1</v>
      </c>
      <c r="DC11" s="174"/>
      <c r="DD11" s="44">
        <v>8</v>
      </c>
      <c r="DE11" s="172">
        <v>8.4</v>
      </c>
      <c r="DF11" s="173">
        <v>9.6999999999999993</v>
      </c>
      <c r="DG11" s="173"/>
      <c r="DH11" s="181">
        <f t="shared" si="7"/>
        <v>13.600000000000001</v>
      </c>
      <c r="DI11" s="255">
        <f t="shared" si="8"/>
        <v>9.0500000000000007</v>
      </c>
      <c r="DK11" s="44">
        <v>8</v>
      </c>
      <c r="DL11" s="172">
        <v>6.3</v>
      </c>
      <c r="DM11" s="173">
        <v>13.1</v>
      </c>
      <c r="DN11" s="174"/>
      <c r="DO11" s="44">
        <v>8</v>
      </c>
      <c r="DP11" s="172">
        <v>9.8000000000000007</v>
      </c>
      <c r="DQ11" s="173">
        <v>13.1</v>
      </c>
      <c r="DR11" s="173"/>
      <c r="DS11" s="181">
        <f t="shared" si="9"/>
        <v>9.6999999999999993</v>
      </c>
      <c r="DT11" s="255">
        <f t="shared" si="10"/>
        <v>11.45</v>
      </c>
      <c r="DV11" s="44">
        <v>8</v>
      </c>
      <c r="DW11" s="172">
        <v>16.2</v>
      </c>
      <c r="DX11" s="173">
        <v>7.7</v>
      </c>
      <c r="DY11" s="174"/>
      <c r="DZ11" s="44">
        <v>8</v>
      </c>
      <c r="EA11" s="172">
        <v>13.8</v>
      </c>
      <c r="EB11" s="173">
        <v>10.9</v>
      </c>
      <c r="EC11" s="173"/>
      <c r="ED11" s="181">
        <f t="shared" si="11"/>
        <v>11.95</v>
      </c>
      <c r="EE11" s="255">
        <f t="shared" si="12"/>
        <v>12.350000000000001</v>
      </c>
    </row>
    <row r="12" spans="1:135">
      <c r="A12" s="252">
        <v>56</v>
      </c>
      <c r="B12" s="44">
        <v>9</v>
      </c>
      <c r="C12" s="172">
        <v>9.1999999999999993</v>
      </c>
      <c r="D12" s="173">
        <v>9.5</v>
      </c>
      <c r="E12" s="174">
        <v>9.4</v>
      </c>
      <c r="F12" s="44">
        <v>9</v>
      </c>
      <c r="G12" s="172">
        <v>6.1</v>
      </c>
      <c r="H12" s="173">
        <v>11.5</v>
      </c>
      <c r="I12" s="173">
        <v>14.9</v>
      </c>
      <c r="J12" s="181">
        <f t="shared" si="13"/>
        <v>9.3666666666666671</v>
      </c>
      <c r="K12" s="182">
        <f t="shared" si="14"/>
        <v>10.833333333333334</v>
      </c>
      <c r="M12" s="44">
        <v>9</v>
      </c>
      <c r="N12" s="172">
        <v>10.8</v>
      </c>
      <c r="O12" s="173">
        <v>9.6999999999999993</v>
      </c>
      <c r="P12" s="174">
        <v>14.7</v>
      </c>
      <c r="Q12" s="44">
        <v>9</v>
      </c>
      <c r="R12" s="172">
        <v>2.2000000000000002</v>
      </c>
      <c r="S12" s="173">
        <v>2.6</v>
      </c>
      <c r="T12" s="173">
        <v>1.9</v>
      </c>
      <c r="U12" s="181">
        <f t="shared" si="15"/>
        <v>11.733333333333334</v>
      </c>
      <c r="V12" s="182">
        <f t="shared" si="16"/>
        <v>2.2333333333333338</v>
      </c>
      <c r="X12" s="44">
        <v>9</v>
      </c>
      <c r="Y12" s="172">
        <v>9.8000000000000007</v>
      </c>
      <c r="Z12" s="173">
        <v>12.2</v>
      </c>
      <c r="AA12" s="174"/>
      <c r="AB12" s="44">
        <v>9</v>
      </c>
      <c r="AC12" s="172">
        <v>2.4</v>
      </c>
      <c r="AD12" s="173">
        <v>2.1</v>
      </c>
      <c r="AE12" s="173"/>
      <c r="AF12" s="181">
        <f t="shared" si="17"/>
        <v>11</v>
      </c>
      <c r="AG12" s="255">
        <f t="shared" si="18"/>
        <v>2.25</v>
      </c>
      <c r="AI12" s="252">
        <v>56</v>
      </c>
      <c r="AJ12" s="254">
        <v>9</v>
      </c>
      <c r="AK12" s="172">
        <v>13.5</v>
      </c>
      <c r="AL12" s="173">
        <v>12.9</v>
      </c>
      <c r="AM12" s="174"/>
      <c r="AN12" s="44">
        <v>9</v>
      </c>
      <c r="AO12" s="172">
        <v>1.9</v>
      </c>
      <c r="AP12" s="173">
        <v>2.8</v>
      </c>
      <c r="AQ12" s="173"/>
      <c r="AR12" s="181">
        <f t="shared" si="19"/>
        <v>13.2</v>
      </c>
      <c r="AS12" s="255">
        <f t="shared" si="20"/>
        <v>2.3499999999999996</v>
      </c>
      <c r="AU12" s="44">
        <v>9</v>
      </c>
      <c r="AV12" s="172">
        <v>13.2</v>
      </c>
      <c r="AW12" s="173">
        <v>15.5</v>
      </c>
      <c r="AX12" s="174"/>
      <c r="AY12" s="44">
        <v>9</v>
      </c>
      <c r="AZ12" s="172">
        <v>1.7</v>
      </c>
      <c r="BA12" s="173">
        <v>6.5</v>
      </c>
      <c r="BB12" s="173"/>
      <c r="BC12" s="181">
        <f t="shared" si="21"/>
        <v>14.35</v>
      </c>
      <c r="BD12" s="255">
        <f t="shared" si="22"/>
        <v>4.0999999999999996</v>
      </c>
      <c r="BG12" s="44">
        <v>9</v>
      </c>
      <c r="BH12" s="172">
        <v>15.8</v>
      </c>
      <c r="BI12" s="173">
        <v>6.3</v>
      </c>
      <c r="BJ12" s="174">
        <v>3.9</v>
      </c>
      <c r="BK12" s="44">
        <v>9</v>
      </c>
      <c r="BL12" s="172">
        <v>13.1</v>
      </c>
      <c r="BM12" s="173">
        <v>5.7</v>
      </c>
      <c r="BN12" s="173">
        <v>7.1</v>
      </c>
      <c r="BO12" s="173"/>
      <c r="BP12" s="181">
        <f>AVERAGE(BH12:BJ12)</f>
        <v>8.6666666666666661</v>
      </c>
      <c r="BQ12" s="255">
        <f t="shared" si="23"/>
        <v>8.6333333333333329</v>
      </c>
      <c r="BS12" s="44">
        <v>9</v>
      </c>
      <c r="BT12" s="172">
        <v>8.8000000000000007</v>
      </c>
      <c r="BU12" s="173">
        <v>16.100000000000001</v>
      </c>
      <c r="BV12" s="174"/>
      <c r="BW12" s="44">
        <v>9</v>
      </c>
      <c r="BX12" s="172">
        <v>7.9</v>
      </c>
      <c r="BY12" s="173">
        <v>8.3000000000000007</v>
      </c>
      <c r="BZ12" s="174"/>
      <c r="CA12" s="181">
        <f t="shared" si="1"/>
        <v>12.450000000000001</v>
      </c>
      <c r="CB12" s="255">
        <f t="shared" si="2"/>
        <v>8.1000000000000014</v>
      </c>
      <c r="CD12" s="44">
        <v>9</v>
      </c>
      <c r="CE12" s="172">
        <v>12.5</v>
      </c>
      <c r="CF12" s="173">
        <v>16.7</v>
      </c>
      <c r="CG12" s="174"/>
      <c r="CH12" s="44">
        <v>9</v>
      </c>
      <c r="CI12" s="172">
        <v>7.9</v>
      </c>
      <c r="CJ12" s="173">
        <v>7.7</v>
      </c>
      <c r="CK12" s="173"/>
      <c r="CL12" s="181">
        <f t="shared" si="3"/>
        <v>14.6</v>
      </c>
      <c r="CM12" s="255">
        <f t="shared" si="4"/>
        <v>7.8000000000000007</v>
      </c>
      <c r="CO12" s="44">
        <v>9</v>
      </c>
      <c r="CP12" s="172">
        <v>15.9</v>
      </c>
      <c r="CQ12" s="173">
        <v>10.4</v>
      </c>
      <c r="CR12" s="174"/>
      <c r="CS12" s="44">
        <v>9</v>
      </c>
      <c r="CT12" s="172">
        <v>3.5</v>
      </c>
      <c r="CU12" s="173">
        <v>7.4</v>
      </c>
      <c r="CV12" s="173"/>
      <c r="CW12" s="181">
        <f t="shared" si="5"/>
        <v>13.15</v>
      </c>
      <c r="CX12" s="255">
        <f t="shared" si="6"/>
        <v>5.45</v>
      </c>
      <c r="CZ12" s="44">
        <v>9</v>
      </c>
      <c r="DA12" s="172">
        <v>15.3</v>
      </c>
      <c r="DB12" s="173">
        <v>13.9</v>
      </c>
      <c r="DC12" s="174"/>
      <c r="DD12" s="44">
        <v>9</v>
      </c>
      <c r="DE12" s="172">
        <v>14.2</v>
      </c>
      <c r="DF12" s="173">
        <v>6.4</v>
      </c>
      <c r="DG12" s="173"/>
      <c r="DH12" s="181">
        <f t="shared" si="7"/>
        <v>14.600000000000001</v>
      </c>
      <c r="DI12" s="255">
        <f t="shared" si="8"/>
        <v>10.3</v>
      </c>
      <c r="DK12" s="44">
        <v>9</v>
      </c>
      <c r="DL12" s="172">
        <v>15.8</v>
      </c>
      <c r="DM12" s="258">
        <v>6.1</v>
      </c>
      <c r="DN12" s="174"/>
      <c r="DO12" s="44">
        <v>9</v>
      </c>
      <c r="DP12" s="172">
        <v>7.9</v>
      </c>
      <c r="DQ12" s="173">
        <v>7.7</v>
      </c>
      <c r="DR12" s="173"/>
      <c r="DS12" s="181">
        <f t="shared" si="9"/>
        <v>10.95</v>
      </c>
      <c r="DT12" s="255">
        <f t="shared" si="10"/>
        <v>7.8000000000000007</v>
      </c>
      <c r="DV12" s="44">
        <v>9</v>
      </c>
      <c r="DW12" s="172">
        <v>13.7</v>
      </c>
      <c r="DX12" s="258">
        <v>10.7</v>
      </c>
      <c r="DY12" s="174"/>
      <c r="DZ12" s="44">
        <v>9</v>
      </c>
      <c r="EA12" s="172">
        <v>4.8</v>
      </c>
      <c r="EB12" s="173">
        <v>20</v>
      </c>
      <c r="EC12" s="173">
        <v>5.8</v>
      </c>
      <c r="ED12" s="181">
        <f t="shared" si="11"/>
        <v>12.2</v>
      </c>
      <c r="EE12" s="255">
        <f t="shared" si="12"/>
        <v>10.200000000000001</v>
      </c>
    </row>
    <row r="13" spans="1:135">
      <c r="A13" s="256">
        <v>57</v>
      </c>
      <c r="B13" s="44">
        <v>10</v>
      </c>
      <c r="C13" s="172">
        <v>14.9</v>
      </c>
      <c r="D13" s="173">
        <v>18</v>
      </c>
      <c r="E13" s="174">
        <v>12.4</v>
      </c>
      <c r="F13" s="44">
        <v>10</v>
      </c>
      <c r="G13" s="172">
        <v>12.7</v>
      </c>
      <c r="H13" s="173">
        <v>5.9</v>
      </c>
      <c r="I13" s="173">
        <v>7.8</v>
      </c>
      <c r="J13" s="181">
        <f t="shared" si="13"/>
        <v>15.1</v>
      </c>
      <c r="K13" s="182">
        <f t="shared" si="14"/>
        <v>8.8000000000000007</v>
      </c>
      <c r="M13" s="44">
        <v>10</v>
      </c>
      <c r="N13" s="172">
        <v>6.5</v>
      </c>
      <c r="O13" s="173">
        <v>4.2</v>
      </c>
      <c r="P13" s="174">
        <v>7.3</v>
      </c>
      <c r="Q13" s="44">
        <v>10</v>
      </c>
      <c r="R13" s="172">
        <v>0.9</v>
      </c>
      <c r="S13" s="173">
        <v>1.6</v>
      </c>
      <c r="T13" s="173">
        <v>1.4</v>
      </c>
      <c r="U13" s="181">
        <f t="shared" si="15"/>
        <v>6</v>
      </c>
      <c r="V13" s="182">
        <f t="shared" si="16"/>
        <v>1.3</v>
      </c>
      <c r="X13" s="44">
        <v>10</v>
      </c>
      <c r="Y13" s="172">
        <v>11.6</v>
      </c>
      <c r="Z13" s="173">
        <v>8.1</v>
      </c>
      <c r="AA13" s="174"/>
      <c r="AB13" s="44">
        <v>10</v>
      </c>
      <c r="AC13" s="172">
        <v>6.6</v>
      </c>
      <c r="AD13" s="173">
        <v>1.8</v>
      </c>
      <c r="AE13" s="173"/>
      <c r="AF13" s="181">
        <f t="shared" si="17"/>
        <v>9.85</v>
      </c>
      <c r="AG13" s="255">
        <f t="shared" si="18"/>
        <v>4.2</v>
      </c>
      <c r="AI13" s="256">
        <v>57</v>
      </c>
      <c r="AJ13" s="254">
        <v>10</v>
      </c>
      <c r="AK13" s="172">
        <v>6.3</v>
      </c>
      <c r="AL13" s="173">
        <v>9.1</v>
      </c>
      <c r="AM13" s="174"/>
      <c r="AN13" s="44">
        <v>10</v>
      </c>
      <c r="AO13" s="172">
        <v>2.8</v>
      </c>
      <c r="AP13" s="173">
        <v>1.3</v>
      </c>
      <c r="AQ13" s="173"/>
      <c r="AR13" s="181">
        <f t="shared" si="19"/>
        <v>7.6999999999999993</v>
      </c>
      <c r="AS13" s="255">
        <f t="shared" si="20"/>
        <v>2.0499999999999998</v>
      </c>
      <c r="AU13" s="44">
        <v>10</v>
      </c>
      <c r="AV13" s="172">
        <v>14.9</v>
      </c>
      <c r="AW13" s="173">
        <v>9.6</v>
      </c>
      <c r="AX13" s="174"/>
      <c r="AY13" s="44">
        <v>10</v>
      </c>
      <c r="AZ13" s="172">
        <v>1.6</v>
      </c>
      <c r="BA13" s="173">
        <v>1.9</v>
      </c>
      <c r="BB13" s="173"/>
      <c r="BC13" s="181">
        <f t="shared" si="21"/>
        <v>12.25</v>
      </c>
      <c r="BD13" s="255">
        <f t="shared" si="22"/>
        <v>1.75</v>
      </c>
      <c r="BG13" s="44">
        <v>10</v>
      </c>
      <c r="BH13" s="172">
        <v>13.9</v>
      </c>
      <c r="BI13" s="173">
        <v>3.8</v>
      </c>
      <c r="BJ13" s="174">
        <v>9.1</v>
      </c>
      <c r="BK13" s="44">
        <v>10</v>
      </c>
      <c r="BL13" s="172">
        <v>1.8</v>
      </c>
      <c r="BM13" s="173">
        <v>14.9</v>
      </c>
      <c r="BN13" s="173">
        <v>7.1</v>
      </c>
      <c r="BO13" s="173">
        <v>3.6</v>
      </c>
      <c r="BP13" s="181">
        <f>AVERAGE(BH13:BJ13)</f>
        <v>8.9333333333333318</v>
      </c>
      <c r="BQ13" s="255">
        <f>AVERAGE(BL13:BO13)</f>
        <v>6.85</v>
      </c>
      <c r="BS13" s="44">
        <v>10</v>
      </c>
      <c r="BT13" s="172">
        <v>10.5</v>
      </c>
      <c r="BU13" s="173">
        <v>7.9</v>
      </c>
      <c r="BV13" s="174"/>
      <c r="BW13" s="44">
        <v>10</v>
      </c>
      <c r="BX13" s="172">
        <v>5.2</v>
      </c>
      <c r="BY13" s="173">
        <v>1.4</v>
      </c>
      <c r="BZ13" s="174"/>
      <c r="CA13" s="181">
        <f t="shared" si="1"/>
        <v>9.1999999999999993</v>
      </c>
      <c r="CB13" s="255">
        <f t="shared" si="2"/>
        <v>3.3</v>
      </c>
      <c r="CD13" s="44">
        <v>10</v>
      </c>
      <c r="CE13" s="172">
        <v>7.7</v>
      </c>
      <c r="CF13" s="173">
        <v>10.199999999999999</v>
      </c>
      <c r="CG13" s="174"/>
      <c r="CH13" s="44">
        <v>10</v>
      </c>
      <c r="CI13" s="172">
        <v>4.8</v>
      </c>
      <c r="CJ13" s="173">
        <v>1.7</v>
      </c>
      <c r="CK13" s="173"/>
      <c r="CL13" s="181">
        <f t="shared" si="3"/>
        <v>8.9499999999999993</v>
      </c>
      <c r="CM13" s="255">
        <f t="shared" si="4"/>
        <v>3.25</v>
      </c>
      <c r="CO13" s="44">
        <v>10</v>
      </c>
      <c r="CP13" s="172">
        <v>14.8</v>
      </c>
      <c r="CQ13" s="173">
        <v>6.1</v>
      </c>
      <c r="CR13" s="174"/>
      <c r="CS13" s="44">
        <v>10</v>
      </c>
      <c r="CT13" s="172">
        <v>2.1</v>
      </c>
      <c r="CU13" s="173">
        <v>7.5</v>
      </c>
      <c r="CV13" s="173"/>
      <c r="CW13" s="181">
        <f t="shared" si="5"/>
        <v>10.45</v>
      </c>
      <c r="CX13" s="255">
        <f t="shared" si="6"/>
        <v>4.8</v>
      </c>
      <c r="CZ13" s="44">
        <v>10</v>
      </c>
      <c r="DA13" s="259">
        <v>11.4</v>
      </c>
      <c r="DB13" s="258">
        <v>6.9</v>
      </c>
      <c r="DC13" s="260"/>
      <c r="DD13" s="44">
        <v>10</v>
      </c>
      <c r="DE13" s="172">
        <v>4.7</v>
      </c>
      <c r="DF13" s="258">
        <v>2.8</v>
      </c>
      <c r="DG13" s="258"/>
      <c r="DH13" s="181">
        <f t="shared" si="7"/>
        <v>9.15</v>
      </c>
      <c r="DI13" s="255">
        <f t="shared" si="8"/>
        <v>3.75</v>
      </c>
      <c r="DK13" s="44">
        <v>10</v>
      </c>
      <c r="DL13" s="172">
        <v>8.1999999999999993</v>
      </c>
      <c r="DM13" s="258">
        <v>7.2</v>
      </c>
      <c r="DN13" s="174"/>
      <c r="DO13" s="44">
        <v>10</v>
      </c>
      <c r="DP13" s="172">
        <v>5.9</v>
      </c>
      <c r="DQ13" s="173">
        <v>3.9</v>
      </c>
      <c r="DR13" s="173"/>
      <c r="DS13" s="181">
        <f t="shared" si="9"/>
        <v>7.6999999999999993</v>
      </c>
      <c r="DT13" s="255">
        <f t="shared" si="10"/>
        <v>4.9000000000000004</v>
      </c>
      <c r="DV13" s="44">
        <v>10</v>
      </c>
      <c r="DW13" s="172">
        <v>12.8</v>
      </c>
      <c r="DX13" s="258">
        <v>20</v>
      </c>
      <c r="DY13" s="174"/>
      <c r="DZ13" s="44">
        <v>10</v>
      </c>
      <c r="EA13" s="172">
        <v>7.9</v>
      </c>
      <c r="EB13" s="173">
        <v>3.9</v>
      </c>
      <c r="EC13" s="173"/>
      <c r="ED13" s="181">
        <f t="shared" si="11"/>
        <v>16.399999999999999</v>
      </c>
      <c r="EE13" s="255">
        <f t="shared" si="12"/>
        <v>5.9</v>
      </c>
    </row>
    <row r="14" spans="1:135">
      <c r="A14" s="256">
        <v>58</v>
      </c>
      <c r="B14" s="44">
        <v>11</v>
      </c>
      <c r="C14" s="172">
        <v>11.7</v>
      </c>
      <c r="D14" s="173">
        <v>9.6999999999999993</v>
      </c>
      <c r="E14" s="174">
        <v>4.9000000000000004</v>
      </c>
      <c r="F14" s="44">
        <v>11</v>
      </c>
      <c r="G14" s="172">
        <v>9.4</v>
      </c>
      <c r="H14" s="173">
        <v>9.1</v>
      </c>
      <c r="I14" s="173">
        <v>9.6999999999999993</v>
      </c>
      <c r="J14" s="181">
        <f t="shared" si="13"/>
        <v>8.7666666666666657</v>
      </c>
      <c r="K14" s="182">
        <f t="shared" si="14"/>
        <v>9.4</v>
      </c>
      <c r="M14" s="44">
        <v>11</v>
      </c>
      <c r="N14" s="172">
        <v>17.600000000000001</v>
      </c>
      <c r="O14" s="173">
        <v>6.5</v>
      </c>
      <c r="P14" s="174">
        <v>4.7</v>
      </c>
      <c r="Q14" s="44">
        <v>11</v>
      </c>
      <c r="R14" s="172">
        <v>2.2000000000000002</v>
      </c>
      <c r="S14" s="173">
        <v>1.7</v>
      </c>
      <c r="T14" s="173">
        <v>3.1</v>
      </c>
      <c r="U14" s="181">
        <f t="shared" si="15"/>
        <v>9.6</v>
      </c>
      <c r="V14" s="182">
        <f t="shared" si="16"/>
        <v>2.3333333333333335</v>
      </c>
      <c r="X14" s="44">
        <v>11</v>
      </c>
      <c r="Y14" s="172">
        <v>11.3</v>
      </c>
      <c r="Z14" s="173">
        <v>9.6999999999999993</v>
      </c>
      <c r="AA14" s="174"/>
      <c r="AB14" s="44">
        <v>11</v>
      </c>
      <c r="AC14" s="172">
        <v>10.3</v>
      </c>
      <c r="AD14" s="173">
        <v>7.7</v>
      </c>
      <c r="AE14" s="173"/>
      <c r="AF14" s="181">
        <f t="shared" si="17"/>
        <v>10.5</v>
      </c>
      <c r="AG14" s="255">
        <f t="shared" si="18"/>
        <v>9</v>
      </c>
      <c r="AI14" s="256">
        <v>58</v>
      </c>
      <c r="AJ14" s="254">
        <v>11</v>
      </c>
      <c r="AK14" s="172">
        <v>7.4</v>
      </c>
      <c r="AL14" s="173">
        <v>3.7</v>
      </c>
      <c r="AM14" s="174"/>
      <c r="AN14" s="44">
        <v>11</v>
      </c>
      <c r="AO14" s="172">
        <v>2.5</v>
      </c>
      <c r="AP14" s="173">
        <v>2.5</v>
      </c>
      <c r="AQ14" s="173"/>
      <c r="AR14" s="181">
        <f t="shared" si="19"/>
        <v>5.5500000000000007</v>
      </c>
      <c r="AS14" s="255">
        <f t="shared" si="20"/>
        <v>2.5</v>
      </c>
      <c r="AU14" s="44">
        <v>11</v>
      </c>
      <c r="AV14" s="172">
        <v>16.5</v>
      </c>
      <c r="AW14" s="173">
        <v>15.3</v>
      </c>
      <c r="AX14" s="174"/>
      <c r="AY14" s="44">
        <v>11</v>
      </c>
      <c r="AZ14" s="172">
        <v>5.8</v>
      </c>
      <c r="BA14" s="173">
        <v>2.1</v>
      </c>
      <c r="BB14" s="173"/>
      <c r="BC14" s="181">
        <f t="shared" si="21"/>
        <v>15.9</v>
      </c>
      <c r="BD14" s="255">
        <f t="shared" si="22"/>
        <v>3.95</v>
      </c>
      <c r="BG14" s="44">
        <v>11</v>
      </c>
      <c r="BH14" s="172">
        <v>3.9</v>
      </c>
      <c r="BI14" s="173">
        <v>18.899999999999999</v>
      </c>
      <c r="BJ14" s="174">
        <v>2.9</v>
      </c>
      <c r="BK14" s="44">
        <v>11</v>
      </c>
      <c r="BL14" s="172">
        <v>2.1</v>
      </c>
      <c r="BM14" s="173">
        <v>3.7</v>
      </c>
      <c r="BN14" s="173">
        <v>1.7</v>
      </c>
      <c r="BO14" s="173"/>
      <c r="BP14" s="181">
        <f>AVERAGE(BH14:BJ14)</f>
        <v>8.5666666666666647</v>
      </c>
      <c r="BQ14" s="255">
        <f t="shared" si="23"/>
        <v>2.5000000000000004</v>
      </c>
      <c r="BS14" s="44">
        <v>11</v>
      </c>
      <c r="BT14" s="172">
        <v>8.3000000000000007</v>
      </c>
      <c r="BU14" s="173">
        <v>6.3</v>
      </c>
      <c r="BV14" s="174"/>
      <c r="BW14" s="44">
        <v>11</v>
      </c>
      <c r="BX14" s="172">
        <v>3.7</v>
      </c>
      <c r="BY14" s="173">
        <v>3.3</v>
      </c>
      <c r="BZ14" s="174"/>
      <c r="CA14" s="181">
        <f>AVERAGE(BT14:BV14)</f>
        <v>7.3000000000000007</v>
      </c>
      <c r="CB14" s="255">
        <f t="shared" si="2"/>
        <v>3.5</v>
      </c>
      <c r="CD14" s="44">
        <v>11</v>
      </c>
      <c r="CE14" s="172">
        <v>6.8</v>
      </c>
      <c r="CF14" s="173">
        <v>11.5</v>
      </c>
      <c r="CG14" s="174"/>
      <c r="CH14" s="44">
        <v>11</v>
      </c>
      <c r="CI14" s="172">
        <v>6.1</v>
      </c>
      <c r="CJ14" s="173">
        <v>6.5</v>
      </c>
      <c r="CK14" s="173"/>
      <c r="CL14" s="181">
        <f>AVERAGE(CE14:CG14)</f>
        <v>9.15</v>
      </c>
      <c r="CM14" s="255">
        <f t="shared" si="4"/>
        <v>6.3</v>
      </c>
      <c r="CO14" s="44">
        <v>11</v>
      </c>
      <c r="CP14" s="172">
        <v>20</v>
      </c>
      <c r="CQ14" s="173">
        <v>7.7</v>
      </c>
      <c r="CR14" s="174"/>
      <c r="CS14" s="44">
        <v>11</v>
      </c>
      <c r="CT14" s="172">
        <v>1.3</v>
      </c>
      <c r="CU14" s="173">
        <v>2.9</v>
      </c>
      <c r="CV14" s="173"/>
      <c r="CW14" s="181">
        <f>AVERAGE(CP14:CR14)</f>
        <v>13.85</v>
      </c>
      <c r="CX14" s="255">
        <f t="shared" si="6"/>
        <v>2.1</v>
      </c>
      <c r="CZ14" s="44">
        <v>11</v>
      </c>
      <c r="DA14" s="259">
        <v>7.3</v>
      </c>
      <c r="DB14" s="258">
        <v>20</v>
      </c>
      <c r="DC14" s="260">
        <v>4.0999999999999996</v>
      </c>
      <c r="DD14" s="44">
        <v>11</v>
      </c>
      <c r="DE14" s="172">
        <v>5.9</v>
      </c>
      <c r="DF14" s="258">
        <v>4.4000000000000004</v>
      </c>
      <c r="DG14" s="258"/>
      <c r="DH14" s="181">
        <f>AVERAGE(DA14:DC14)</f>
        <v>10.466666666666667</v>
      </c>
      <c r="DI14" s="255">
        <f t="shared" si="8"/>
        <v>5.15</v>
      </c>
      <c r="DK14" s="44">
        <v>11</v>
      </c>
      <c r="DL14" s="172">
        <v>15.8</v>
      </c>
      <c r="DM14" s="258">
        <v>11.7</v>
      </c>
      <c r="DN14" s="261"/>
      <c r="DO14" s="44">
        <v>11</v>
      </c>
      <c r="DP14" s="172">
        <v>2.9</v>
      </c>
      <c r="DQ14" s="173">
        <v>3.1</v>
      </c>
      <c r="DR14" s="173"/>
      <c r="DS14" s="181">
        <f>AVERAGE(DL14:DN14)</f>
        <v>13.75</v>
      </c>
      <c r="DT14" s="255">
        <f t="shared" si="10"/>
        <v>3</v>
      </c>
      <c r="DV14" s="44">
        <v>11</v>
      </c>
      <c r="DW14" s="172">
        <v>11.4</v>
      </c>
      <c r="DX14" s="258">
        <v>7.2</v>
      </c>
      <c r="DY14" s="261"/>
      <c r="DZ14" s="44">
        <v>11</v>
      </c>
      <c r="EA14" s="172">
        <v>2.9</v>
      </c>
      <c r="EB14" s="173">
        <v>5.8</v>
      </c>
      <c r="EC14" s="173"/>
      <c r="ED14" s="181">
        <f>AVERAGE(DW14:DY14)</f>
        <v>9.3000000000000007</v>
      </c>
      <c r="EE14" s="255">
        <f t="shared" si="12"/>
        <v>4.3499999999999996</v>
      </c>
    </row>
    <row r="15" spans="1:135">
      <c r="A15" s="256">
        <v>59</v>
      </c>
      <c r="B15" s="44">
        <v>12</v>
      </c>
      <c r="C15" s="172">
        <v>6.9</v>
      </c>
      <c r="D15" s="173">
        <v>5.2</v>
      </c>
      <c r="E15" s="174">
        <v>4.2</v>
      </c>
      <c r="F15" s="44">
        <v>12</v>
      </c>
      <c r="G15" s="172">
        <v>8.1999999999999993</v>
      </c>
      <c r="H15" s="173">
        <v>9.6</v>
      </c>
      <c r="I15" s="173">
        <v>17.3</v>
      </c>
      <c r="J15" s="181">
        <f t="shared" si="13"/>
        <v>5.4333333333333336</v>
      </c>
      <c r="K15" s="182">
        <f t="shared" si="14"/>
        <v>11.699999999999998</v>
      </c>
      <c r="M15" s="44">
        <v>12</v>
      </c>
      <c r="N15" s="172">
        <v>5.9</v>
      </c>
      <c r="O15" s="173">
        <v>5.8</v>
      </c>
      <c r="P15" s="174">
        <v>18.2</v>
      </c>
      <c r="Q15" s="44">
        <v>12</v>
      </c>
      <c r="R15" s="172">
        <v>1.9</v>
      </c>
      <c r="S15" s="173">
        <v>1.3</v>
      </c>
      <c r="T15" s="173">
        <v>2.1</v>
      </c>
      <c r="U15" s="181">
        <f t="shared" si="15"/>
        <v>9.9666666666666668</v>
      </c>
      <c r="V15" s="182">
        <f t="shared" si="16"/>
        <v>1.7666666666666668</v>
      </c>
      <c r="X15" s="44">
        <v>12</v>
      </c>
      <c r="Y15" s="172">
        <v>8.8000000000000007</v>
      </c>
      <c r="Z15" s="173">
        <v>5.2</v>
      </c>
      <c r="AA15" s="174"/>
      <c r="AB15" s="44">
        <v>12</v>
      </c>
      <c r="AC15" s="172">
        <v>6.2</v>
      </c>
      <c r="AD15" s="173">
        <v>1.3</v>
      </c>
      <c r="AE15" s="173"/>
      <c r="AF15" s="181">
        <f t="shared" si="17"/>
        <v>7</v>
      </c>
      <c r="AG15" s="255">
        <f t="shared" si="18"/>
        <v>3.75</v>
      </c>
      <c r="AI15" s="256">
        <v>59</v>
      </c>
      <c r="AJ15" s="254">
        <v>12</v>
      </c>
      <c r="AK15" s="172">
        <v>6.4</v>
      </c>
      <c r="AL15" s="173">
        <v>6.9</v>
      </c>
      <c r="AM15" s="174"/>
      <c r="AN15" s="44">
        <v>12</v>
      </c>
      <c r="AO15" s="172">
        <v>2.9</v>
      </c>
      <c r="AP15" s="173">
        <v>4.0999999999999996</v>
      </c>
      <c r="AQ15" s="173"/>
      <c r="AR15" s="181">
        <f t="shared" si="19"/>
        <v>6.65</v>
      </c>
      <c r="AS15" s="255">
        <f t="shared" si="20"/>
        <v>3.5</v>
      </c>
      <c r="AU15" s="44">
        <v>12</v>
      </c>
      <c r="AV15" s="172">
        <v>9.9</v>
      </c>
      <c r="AW15" s="173">
        <v>12.7</v>
      </c>
      <c r="AX15" s="174"/>
      <c r="AY15" s="44">
        <v>12</v>
      </c>
      <c r="AZ15" s="172">
        <v>5.5</v>
      </c>
      <c r="BA15" s="173">
        <v>1.9</v>
      </c>
      <c r="BB15" s="173"/>
      <c r="BC15" s="181">
        <f t="shared" si="21"/>
        <v>11.3</v>
      </c>
      <c r="BD15" s="255">
        <f t="shared" si="22"/>
        <v>3.7</v>
      </c>
      <c r="BG15" s="44">
        <v>12</v>
      </c>
      <c r="BH15" s="172">
        <v>7.5</v>
      </c>
      <c r="BI15" s="173">
        <v>11.9</v>
      </c>
      <c r="BJ15" s="174">
        <v>5.8</v>
      </c>
      <c r="BK15" s="44">
        <v>12</v>
      </c>
      <c r="BL15" s="172">
        <v>2.6</v>
      </c>
      <c r="BM15" s="173">
        <v>4.8</v>
      </c>
      <c r="BN15" s="173">
        <v>1.9</v>
      </c>
      <c r="BO15" s="173"/>
      <c r="BP15" s="181">
        <f>AVERAGE(BH15:BJ15)</f>
        <v>8.4</v>
      </c>
      <c r="BQ15" s="255">
        <f t="shared" si="23"/>
        <v>3.1</v>
      </c>
      <c r="BS15" s="44">
        <v>12</v>
      </c>
      <c r="BT15" s="172">
        <v>7.2</v>
      </c>
      <c r="BU15" s="173">
        <v>13.4</v>
      </c>
      <c r="BV15" s="174"/>
      <c r="BW15" s="44">
        <v>12</v>
      </c>
      <c r="BX15" s="172">
        <v>1.6</v>
      </c>
      <c r="BY15" s="173">
        <v>4.3</v>
      </c>
      <c r="BZ15" s="174"/>
      <c r="CA15" s="181">
        <f>AVERAGE(BT15:BV15)</f>
        <v>10.3</v>
      </c>
      <c r="CB15" s="255">
        <f t="shared" si="2"/>
        <v>2.95</v>
      </c>
      <c r="CD15" s="44">
        <v>12</v>
      </c>
      <c r="CE15" s="172">
        <v>12.4</v>
      </c>
      <c r="CF15" s="173">
        <v>8.3000000000000007</v>
      </c>
      <c r="CG15" s="174"/>
      <c r="CH15" s="44">
        <v>12</v>
      </c>
      <c r="CI15" s="172">
        <v>0.7</v>
      </c>
      <c r="CJ15" s="173">
        <v>1.4</v>
      </c>
      <c r="CK15" s="173"/>
      <c r="CL15" s="181">
        <f>AVERAGE(CE15:CG15)</f>
        <v>10.350000000000001</v>
      </c>
      <c r="CM15" s="255">
        <f t="shared" si="4"/>
        <v>1.0499999999999998</v>
      </c>
      <c r="CO15" s="44">
        <v>12</v>
      </c>
      <c r="CP15" s="172">
        <v>9.4</v>
      </c>
      <c r="CQ15" s="173">
        <v>18.3</v>
      </c>
      <c r="CR15" s="174"/>
      <c r="CS15" s="44">
        <v>12</v>
      </c>
      <c r="CT15" s="172">
        <v>2.2000000000000002</v>
      </c>
      <c r="CU15" s="173">
        <v>5.7</v>
      </c>
      <c r="CV15" s="173"/>
      <c r="CW15" s="181">
        <f>AVERAGE(CP15:CR15)</f>
        <v>13.850000000000001</v>
      </c>
      <c r="CX15" s="255">
        <f t="shared" si="6"/>
        <v>3.95</v>
      </c>
      <c r="CZ15" s="44">
        <v>12</v>
      </c>
      <c r="DA15" s="259">
        <v>10.7</v>
      </c>
      <c r="DB15" s="258">
        <v>15.9</v>
      </c>
      <c r="DC15" s="260"/>
      <c r="DD15" s="44">
        <v>12</v>
      </c>
      <c r="DE15" s="172">
        <v>10.3</v>
      </c>
      <c r="DF15" s="258">
        <v>8.6</v>
      </c>
      <c r="DG15" s="258">
        <v>2.8</v>
      </c>
      <c r="DH15" s="181">
        <f>AVERAGE(DA15:DC15)</f>
        <v>13.3</v>
      </c>
      <c r="DI15" s="255">
        <f t="shared" si="8"/>
        <v>7.2333333333333334</v>
      </c>
      <c r="DK15" s="44">
        <v>12</v>
      </c>
      <c r="DL15" s="172">
        <v>8.1999999999999993</v>
      </c>
      <c r="DM15" s="173">
        <v>9.5</v>
      </c>
      <c r="DN15" s="174"/>
      <c r="DO15" s="44">
        <v>12</v>
      </c>
      <c r="DP15" s="172">
        <v>1.3</v>
      </c>
      <c r="DQ15" s="173">
        <v>2.7</v>
      </c>
      <c r="DR15" s="262"/>
      <c r="DS15" s="181">
        <f>AVERAGE(DL15:DN15)</f>
        <v>8.85</v>
      </c>
      <c r="DT15" s="255">
        <f t="shared" si="10"/>
        <v>2</v>
      </c>
      <c r="DV15" s="44">
        <v>12</v>
      </c>
      <c r="DW15" s="172">
        <v>20</v>
      </c>
      <c r="DX15" s="173">
        <v>16.100000000000001</v>
      </c>
      <c r="DY15" s="174"/>
      <c r="DZ15" s="44">
        <v>12</v>
      </c>
      <c r="EA15" s="172">
        <v>5.5</v>
      </c>
      <c r="EB15" s="173">
        <v>6.2</v>
      </c>
      <c r="EC15" s="262"/>
      <c r="ED15" s="181">
        <f>AVERAGE(DW15:DY15)</f>
        <v>18.05</v>
      </c>
      <c r="EE15" s="255">
        <f t="shared" si="12"/>
        <v>5.85</v>
      </c>
    </row>
    <row r="16" spans="1:135" ht="15" thickBot="1">
      <c r="A16" s="252">
        <v>67</v>
      </c>
      <c r="B16" s="44">
        <v>20</v>
      </c>
      <c r="C16" s="172">
        <v>12.3</v>
      </c>
      <c r="D16" s="173">
        <v>7.4</v>
      </c>
      <c r="E16" s="174">
        <v>8.9</v>
      </c>
      <c r="F16" s="44">
        <v>20</v>
      </c>
      <c r="G16" s="172">
        <v>16.8</v>
      </c>
      <c r="H16" s="173">
        <v>11.9</v>
      </c>
      <c r="I16" s="173">
        <v>7.9</v>
      </c>
      <c r="J16" s="181">
        <f t="shared" si="13"/>
        <v>9.5333333333333332</v>
      </c>
      <c r="K16" s="182">
        <f t="shared" si="14"/>
        <v>12.200000000000001</v>
      </c>
      <c r="M16" s="44">
        <v>20</v>
      </c>
      <c r="N16" s="172">
        <v>10.3</v>
      </c>
      <c r="O16" s="173">
        <v>6.8</v>
      </c>
      <c r="P16" s="174">
        <v>7.9</v>
      </c>
      <c r="Q16" s="44">
        <v>20</v>
      </c>
      <c r="R16" s="172">
        <v>4.9000000000000004</v>
      </c>
      <c r="S16" s="173">
        <v>4.7</v>
      </c>
      <c r="T16" s="173">
        <v>4.0999999999999996</v>
      </c>
      <c r="U16" s="181">
        <f t="shared" si="15"/>
        <v>8.3333333333333339</v>
      </c>
      <c r="V16" s="182">
        <f t="shared" si="16"/>
        <v>4.5666666666666673</v>
      </c>
      <c r="X16" s="44">
        <v>20</v>
      </c>
      <c r="Y16" s="172">
        <v>18.3</v>
      </c>
      <c r="Z16" s="173">
        <v>8.6999999999999993</v>
      </c>
      <c r="AA16" s="174"/>
      <c r="AB16" s="44">
        <v>20</v>
      </c>
      <c r="AC16" s="172">
        <v>3.3</v>
      </c>
      <c r="AD16" s="173">
        <v>3.4</v>
      </c>
      <c r="AE16" s="173"/>
      <c r="AF16" s="181">
        <f t="shared" si="17"/>
        <v>13.5</v>
      </c>
      <c r="AG16" s="255">
        <f t="shared" si="18"/>
        <v>3.3499999999999996</v>
      </c>
      <c r="AI16" s="252">
        <v>67</v>
      </c>
      <c r="AJ16" s="254">
        <v>20</v>
      </c>
      <c r="AK16" s="172">
        <v>6.1</v>
      </c>
      <c r="AL16" s="173">
        <v>6.1</v>
      </c>
      <c r="AM16" s="174"/>
      <c r="AN16" s="44">
        <v>20</v>
      </c>
      <c r="AO16" s="172">
        <v>1.2</v>
      </c>
      <c r="AP16" s="173">
        <v>3.4</v>
      </c>
      <c r="AQ16" s="173"/>
      <c r="AR16" s="181">
        <f t="shared" si="19"/>
        <v>6.1</v>
      </c>
      <c r="AS16" s="255">
        <f t="shared" si="20"/>
        <v>2.2999999999999998</v>
      </c>
      <c r="AU16" s="57">
        <v>20</v>
      </c>
      <c r="AV16" s="263">
        <v>15.2</v>
      </c>
      <c r="AW16" s="264">
        <v>11.7</v>
      </c>
      <c r="AX16" s="265"/>
      <c r="AY16" s="57">
        <v>20</v>
      </c>
      <c r="AZ16" s="263">
        <v>1.5</v>
      </c>
      <c r="BA16" s="264">
        <v>3.4</v>
      </c>
      <c r="BB16" s="264"/>
      <c r="BC16" s="266">
        <f t="shared" si="21"/>
        <v>13.45</v>
      </c>
      <c r="BD16" s="267">
        <f t="shared" si="22"/>
        <v>2.4500000000000002</v>
      </c>
      <c r="BG16" s="57">
        <v>20</v>
      </c>
      <c r="BH16" s="263">
        <v>20</v>
      </c>
      <c r="BI16" s="264">
        <v>17.899999999999999</v>
      </c>
      <c r="BJ16" s="265">
        <v>12.2</v>
      </c>
      <c r="BK16" s="57">
        <v>20</v>
      </c>
      <c r="BL16" s="263">
        <v>4.7</v>
      </c>
      <c r="BM16" s="264">
        <v>4.2</v>
      </c>
      <c r="BN16" s="264">
        <v>5.0999999999999996</v>
      </c>
      <c r="BO16" s="264"/>
      <c r="BP16" s="266">
        <f>AVERAGE(BH16:BJ16)</f>
        <v>16.7</v>
      </c>
      <c r="BQ16" s="267">
        <f t="shared" si="23"/>
        <v>4.666666666666667</v>
      </c>
      <c r="BS16" s="57">
        <v>20</v>
      </c>
      <c r="BT16" s="263">
        <v>11.8</v>
      </c>
      <c r="BU16" s="264">
        <v>11.6</v>
      </c>
      <c r="BV16" s="265"/>
      <c r="BW16" s="57">
        <v>20</v>
      </c>
      <c r="BX16" s="263">
        <v>13.3</v>
      </c>
      <c r="BY16" s="264">
        <v>7.9</v>
      </c>
      <c r="BZ16" s="265"/>
      <c r="CA16" s="266">
        <f>AVERAGE(BT16:BV16)</f>
        <v>11.7</v>
      </c>
      <c r="CB16" s="267">
        <f t="shared" si="2"/>
        <v>10.600000000000001</v>
      </c>
      <c r="CD16" s="57">
        <v>20</v>
      </c>
      <c r="CE16" s="263">
        <v>20</v>
      </c>
      <c r="CF16" s="264">
        <v>8.9</v>
      </c>
      <c r="CG16" s="265"/>
      <c r="CH16" s="57">
        <v>20</v>
      </c>
      <c r="CI16" s="263">
        <v>6.9</v>
      </c>
      <c r="CJ16" s="264">
        <v>7.8</v>
      </c>
      <c r="CK16" s="264"/>
      <c r="CL16" s="266">
        <f>AVERAGE(CE16:CG16)</f>
        <v>14.45</v>
      </c>
      <c r="CM16" s="267">
        <f t="shared" si="4"/>
        <v>7.35</v>
      </c>
      <c r="CO16" s="57">
        <v>20</v>
      </c>
      <c r="CP16" s="263">
        <v>9.1</v>
      </c>
      <c r="CQ16" s="264">
        <v>19.7</v>
      </c>
      <c r="CR16" s="265"/>
      <c r="CS16" s="57">
        <v>20</v>
      </c>
      <c r="CT16" s="263">
        <v>3.8</v>
      </c>
      <c r="CU16" s="264">
        <v>17.5</v>
      </c>
      <c r="CV16" s="264">
        <v>9.9</v>
      </c>
      <c r="CW16" s="266">
        <f>AVERAGE(CP16:CR16)</f>
        <v>14.399999999999999</v>
      </c>
      <c r="CX16" s="267">
        <f t="shared" si="6"/>
        <v>10.4</v>
      </c>
      <c r="CZ16" s="57">
        <v>20</v>
      </c>
      <c r="DA16" s="268">
        <v>18.2</v>
      </c>
      <c r="DB16" s="269">
        <v>11.1</v>
      </c>
      <c r="DC16" s="270"/>
      <c r="DD16" s="57">
        <v>20</v>
      </c>
      <c r="DE16" s="263">
        <v>15.9</v>
      </c>
      <c r="DF16" s="269">
        <v>8.9</v>
      </c>
      <c r="DG16" s="269"/>
      <c r="DH16" s="266">
        <f>AVERAGE(DA16:DC16)</f>
        <v>14.649999999999999</v>
      </c>
      <c r="DI16" s="267">
        <f t="shared" si="8"/>
        <v>12.4</v>
      </c>
      <c r="DK16" s="57">
        <v>20</v>
      </c>
      <c r="DL16" s="263">
        <v>16.899999999999999</v>
      </c>
      <c r="DM16" s="264">
        <v>8.5</v>
      </c>
      <c r="DN16" s="265"/>
      <c r="DO16" s="57">
        <v>20</v>
      </c>
      <c r="DP16" s="263">
        <v>4.0999999999999996</v>
      </c>
      <c r="DQ16" s="264">
        <v>13.8</v>
      </c>
      <c r="DR16" s="264">
        <v>12.9</v>
      </c>
      <c r="DS16" s="266">
        <f>AVERAGE(DL16:DN16)</f>
        <v>12.7</v>
      </c>
      <c r="DT16" s="267">
        <f t="shared" si="10"/>
        <v>10.266666666666666</v>
      </c>
      <c r="DV16" s="57">
        <v>20</v>
      </c>
      <c r="DW16" s="263">
        <v>20</v>
      </c>
      <c r="DX16" s="264">
        <v>20</v>
      </c>
      <c r="DY16" s="265"/>
      <c r="DZ16" s="57">
        <v>20</v>
      </c>
      <c r="EA16" s="263">
        <v>3.1</v>
      </c>
      <c r="EB16" s="264">
        <v>11.9</v>
      </c>
      <c r="EC16" s="264"/>
      <c r="ED16" s="266">
        <f>AVERAGE(DW16:DY16)</f>
        <v>20</v>
      </c>
      <c r="EE16" s="267">
        <f t="shared" si="12"/>
        <v>7.5</v>
      </c>
    </row>
    <row r="17" spans="1:135">
      <c r="B17" s="271"/>
      <c r="C17" s="257"/>
      <c r="D17" s="257"/>
      <c r="E17" s="257"/>
      <c r="F17" s="271"/>
      <c r="G17" s="257"/>
      <c r="H17" s="257"/>
      <c r="I17" s="257"/>
      <c r="J17" s="257"/>
      <c r="DA17" s="272"/>
      <c r="DB17" s="272"/>
      <c r="DC17" s="272"/>
    </row>
    <row r="20" spans="1:135">
      <c r="B20" s="70">
        <v>180717</v>
      </c>
      <c r="C20" s="241" t="s">
        <v>490</v>
      </c>
      <c r="M20" s="70">
        <v>180718</v>
      </c>
      <c r="N20" s="241" t="s">
        <v>490</v>
      </c>
      <c r="X20" s="70">
        <v>180719</v>
      </c>
      <c r="Y20" s="241" t="s">
        <v>490</v>
      </c>
      <c r="AI20" s="242" t="s">
        <v>491</v>
      </c>
      <c r="AJ20" s="70">
        <v>180721</v>
      </c>
      <c r="AK20" s="241" t="s">
        <v>490</v>
      </c>
      <c r="AU20" s="70">
        <v>180723</v>
      </c>
      <c r="AV20" s="241" t="s">
        <v>490</v>
      </c>
      <c r="BG20" s="70">
        <v>180725</v>
      </c>
      <c r="BH20" s="241" t="s">
        <v>490</v>
      </c>
      <c r="BS20" s="70">
        <v>180801</v>
      </c>
      <c r="BT20" s="241" t="s">
        <v>490</v>
      </c>
      <c r="CD20" s="70">
        <v>180808</v>
      </c>
      <c r="CE20" s="241" t="s">
        <v>490</v>
      </c>
      <c r="CO20" s="70">
        <v>180815</v>
      </c>
      <c r="CP20" s="241" t="s">
        <v>492</v>
      </c>
      <c r="CZ20" s="70">
        <v>180822</v>
      </c>
      <c r="DA20" s="241" t="s">
        <v>490</v>
      </c>
      <c r="DK20" s="70">
        <v>180829</v>
      </c>
      <c r="DL20" s="241" t="s">
        <v>490</v>
      </c>
      <c r="DV20" s="70">
        <v>180905</v>
      </c>
      <c r="DW20" s="241" t="s">
        <v>490</v>
      </c>
    </row>
    <row r="21" spans="1:135" ht="15.75" thickBot="1">
      <c r="A21" s="160"/>
      <c r="B21" s="161" t="s">
        <v>493</v>
      </c>
      <c r="D21" s="155" t="s">
        <v>494</v>
      </c>
      <c r="J21" s="155" t="s">
        <v>495</v>
      </c>
      <c r="K21" s="157" t="s">
        <v>496</v>
      </c>
      <c r="M21" s="161" t="s">
        <v>493</v>
      </c>
      <c r="O21" s="155" t="s">
        <v>497</v>
      </c>
      <c r="U21" s="155" t="s">
        <v>496</v>
      </c>
      <c r="V21" s="157" t="s">
        <v>496</v>
      </c>
      <c r="X21" s="161" t="s">
        <v>493</v>
      </c>
      <c r="Z21" s="155" t="s">
        <v>494</v>
      </c>
      <c r="AF21" s="155" t="s">
        <v>495</v>
      </c>
      <c r="AG21" s="155" t="s">
        <v>496</v>
      </c>
      <c r="AI21" s="160"/>
      <c r="AJ21" s="161" t="s">
        <v>450</v>
      </c>
      <c r="AL21" s="155" t="s">
        <v>494</v>
      </c>
      <c r="AR21" s="155" t="s">
        <v>496</v>
      </c>
      <c r="AS21" s="155" t="s">
        <v>496</v>
      </c>
      <c r="AU21" s="161" t="s">
        <v>498</v>
      </c>
      <c r="AW21" s="155" t="s">
        <v>456</v>
      </c>
      <c r="BC21" s="155" t="s">
        <v>496</v>
      </c>
      <c r="BD21" s="155" t="s">
        <v>496</v>
      </c>
      <c r="BG21" s="161" t="s">
        <v>493</v>
      </c>
      <c r="BI21" s="155" t="s">
        <v>497</v>
      </c>
      <c r="BP21" s="155" t="s">
        <v>496</v>
      </c>
      <c r="BQ21" s="155" t="s">
        <v>496</v>
      </c>
      <c r="BS21" s="161" t="s">
        <v>493</v>
      </c>
      <c r="BU21" s="155" t="s">
        <v>497</v>
      </c>
      <c r="CA21" s="155" t="s">
        <v>496</v>
      </c>
      <c r="CB21" s="155" t="s">
        <v>496</v>
      </c>
      <c r="CD21" s="161" t="s">
        <v>498</v>
      </c>
      <c r="CF21" s="155" t="s">
        <v>494</v>
      </c>
      <c r="CL21" s="155" t="s">
        <v>496</v>
      </c>
      <c r="CM21" s="155" t="s">
        <v>455</v>
      </c>
      <c r="CO21" s="161" t="s">
        <v>493</v>
      </c>
      <c r="CQ21" s="155" t="s">
        <v>494</v>
      </c>
      <c r="CW21" s="155" t="s">
        <v>496</v>
      </c>
      <c r="CX21" s="155" t="s">
        <v>496</v>
      </c>
      <c r="CZ21" s="161" t="s">
        <v>493</v>
      </c>
      <c r="DB21" s="155" t="s">
        <v>494</v>
      </c>
      <c r="DH21" s="155" t="s">
        <v>496</v>
      </c>
      <c r="DI21" s="155" t="s">
        <v>496</v>
      </c>
      <c r="DK21" s="161" t="s">
        <v>493</v>
      </c>
      <c r="DM21" s="155" t="s">
        <v>494</v>
      </c>
      <c r="DS21" s="155" t="s">
        <v>496</v>
      </c>
      <c r="DT21" s="155" t="s">
        <v>496</v>
      </c>
      <c r="DV21" s="161" t="s">
        <v>493</v>
      </c>
      <c r="DX21" s="155" t="s">
        <v>494</v>
      </c>
      <c r="ED21" s="155" t="s">
        <v>496</v>
      </c>
      <c r="EE21" s="155" t="s">
        <v>496</v>
      </c>
    </row>
    <row r="22" spans="1:135" ht="15" thickBot="1">
      <c r="A22" s="243" t="s">
        <v>458</v>
      </c>
      <c r="B22" s="163" t="s">
        <v>499</v>
      </c>
      <c r="C22" s="337" t="s">
        <v>500</v>
      </c>
      <c r="D22" s="347"/>
      <c r="E22" s="348"/>
      <c r="F22" s="164" t="s">
        <v>499</v>
      </c>
      <c r="G22" s="340" t="s">
        <v>475</v>
      </c>
      <c r="H22" s="345"/>
      <c r="I22" s="346"/>
      <c r="J22" s="244" t="s">
        <v>501</v>
      </c>
      <c r="K22" s="166" t="s">
        <v>502</v>
      </c>
      <c r="M22" s="242" t="s">
        <v>464</v>
      </c>
      <c r="N22" s="337" t="s">
        <v>500</v>
      </c>
      <c r="O22" s="347"/>
      <c r="P22" s="348"/>
      <c r="Q22" s="164" t="s">
        <v>499</v>
      </c>
      <c r="R22" s="340" t="s">
        <v>478</v>
      </c>
      <c r="S22" s="345"/>
      <c r="T22" s="346"/>
      <c r="U22" s="244" t="s">
        <v>501</v>
      </c>
      <c r="V22" s="166" t="s">
        <v>502</v>
      </c>
      <c r="X22" s="245" t="s">
        <v>503</v>
      </c>
      <c r="Y22" s="337" t="s">
        <v>500</v>
      </c>
      <c r="Z22" s="347"/>
      <c r="AA22" s="348"/>
      <c r="AB22" s="164" t="s">
        <v>504</v>
      </c>
      <c r="AC22" s="340" t="s">
        <v>478</v>
      </c>
      <c r="AD22" s="345"/>
      <c r="AE22" s="346"/>
      <c r="AF22" s="246" t="s">
        <v>501</v>
      </c>
      <c r="AG22" s="247" t="s">
        <v>502</v>
      </c>
      <c r="AI22" s="243" t="s">
        <v>458</v>
      </c>
      <c r="AJ22" s="248" t="s">
        <v>505</v>
      </c>
      <c r="AK22" s="273" t="s">
        <v>500</v>
      </c>
      <c r="AL22" s="274"/>
      <c r="AM22" s="275"/>
      <c r="AN22" s="164" t="s">
        <v>506</v>
      </c>
      <c r="AO22" s="276" t="s">
        <v>478</v>
      </c>
      <c r="AP22" s="277"/>
      <c r="AQ22" s="278"/>
      <c r="AR22" s="244" t="s">
        <v>501</v>
      </c>
      <c r="AS22" s="249" t="s">
        <v>502</v>
      </c>
      <c r="AU22" s="163" t="s">
        <v>476</v>
      </c>
      <c r="AV22" s="337" t="s">
        <v>500</v>
      </c>
      <c r="AW22" s="347"/>
      <c r="AX22" s="348"/>
      <c r="AY22" s="164" t="s">
        <v>486</v>
      </c>
      <c r="AZ22" s="340" t="s">
        <v>478</v>
      </c>
      <c r="BA22" s="345"/>
      <c r="BB22" s="346"/>
      <c r="BC22" s="246" t="s">
        <v>507</v>
      </c>
      <c r="BD22" s="247" t="s">
        <v>508</v>
      </c>
      <c r="BG22" s="250" t="s">
        <v>509</v>
      </c>
      <c r="BH22" s="337" t="s">
        <v>500</v>
      </c>
      <c r="BI22" s="347"/>
      <c r="BJ22" s="348"/>
      <c r="BK22" s="164" t="s">
        <v>506</v>
      </c>
      <c r="BL22" s="340" t="s">
        <v>478</v>
      </c>
      <c r="BM22" s="345"/>
      <c r="BN22" s="345"/>
      <c r="BO22" s="346"/>
      <c r="BP22" s="251" t="s">
        <v>501</v>
      </c>
      <c r="BQ22" s="247" t="s">
        <v>502</v>
      </c>
      <c r="BS22" s="250" t="s">
        <v>510</v>
      </c>
      <c r="BT22" s="337" t="s">
        <v>500</v>
      </c>
      <c r="BU22" s="347"/>
      <c r="BV22" s="348"/>
      <c r="BW22" s="164" t="s">
        <v>506</v>
      </c>
      <c r="BX22" s="340" t="s">
        <v>478</v>
      </c>
      <c r="BY22" s="345"/>
      <c r="BZ22" s="345"/>
      <c r="CA22" s="251" t="s">
        <v>501</v>
      </c>
      <c r="CB22" s="247" t="s">
        <v>502</v>
      </c>
      <c r="CD22" s="250" t="s">
        <v>511</v>
      </c>
      <c r="CE22" s="337" t="s">
        <v>500</v>
      </c>
      <c r="CF22" s="347"/>
      <c r="CG22" s="348"/>
      <c r="CH22" s="164" t="s">
        <v>486</v>
      </c>
      <c r="CI22" s="340" t="s">
        <v>512</v>
      </c>
      <c r="CJ22" s="345"/>
      <c r="CK22" s="345"/>
      <c r="CL22" s="251" t="s">
        <v>501</v>
      </c>
      <c r="CM22" s="247" t="s">
        <v>502</v>
      </c>
      <c r="CO22" s="250" t="s">
        <v>513</v>
      </c>
      <c r="CP22" s="337" t="s">
        <v>500</v>
      </c>
      <c r="CQ22" s="347"/>
      <c r="CR22" s="348"/>
      <c r="CS22" s="164" t="s">
        <v>514</v>
      </c>
      <c r="CT22" s="340" t="s">
        <v>478</v>
      </c>
      <c r="CU22" s="345"/>
      <c r="CV22" s="345"/>
      <c r="CW22" s="251" t="s">
        <v>501</v>
      </c>
      <c r="CX22" s="247" t="s">
        <v>502</v>
      </c>
      <c r="CZ22" s="250" t="s">
        <v>515</v>
      </c>
      <c r="DA22" s="337" t="s">
        <v>500</v>
      </c>
      <c r="DB22" s="347"/>
      <c r="DC22" s="348"/>
      <c r="DD22" s="164" t="s">
        <v>506</v>
      </c>
      <c r="DE22" s="340" t="s">
        <v>478</v>
      </c>
      <c r="DF22" s="345"/>
      <c r="DG22" s="345"/>
      <c r="DH22" s="251" t="s">
        <v>501</v>
      </c>
      <c r="DI22" s="247" t="s">
        <v>487</v>
      </c>
      <c r="DK22" s="250" t="s">
        <v>516</v>
      </c>
      <c r="DL22" s="337" t="s">
        <v>500</v>
      </c>
      <c r="DM22" s="347"/>
      <c r="DN22" s="348"/>
      <c r="DO22" s="164"/>
      <c r="DP22" s="340" t="s">
        <v>478</v>
      </c>
      <c r="DQ22" s="345"/>
      <c r="DR22" s="345"/>
      <c r="DS22" s="251" t="s">
        <v>507</v>
      </c>
      <c r="DT22" s="247" t="s">
        <v>487</v>
      </c>
      <c r="DV22" s="250" t="s">
        <v>517</v>
      </c>
      <c r="DW22" s="337" t="s">
        <v>500</v>
      </c>
      <c r="DX22" s="347"/>
      <c r="DY22" s="348"/>
      <c r="DZ22" s="164"/>
      <c r="EA22" s="340" t="s">
        <v>475</v>
      </c>
      <c r="EB22" s="345"/>
      <c r="EC22" s="345"/>
      <c r="ED22" s="251" t="s">
        <v>501</v>
      </c>
      <c r="EE22" s="247" t="s">
        <v>502</v>
      </c>
    </row>
    <row r="23" spans="1:135">
      <c r="A23" s="252">
        <v>48</v>
      </c>
      <c r="B23" s="44">
        <v>1</v>
      </c>
      <c r="C23" s="172">
        <v>6.5</v>
      </c>
      <c r="D23" s="173">
        <v>14.3</v>
      </c>
      <c r="E23" s="174">
        <v>9.6</v>
      </c>
      <c r="F23" s="44">
        <v>1</v>
      </c>
      <c r="G23" s="172">
        <v>6.3</v>
      </c>
      <c r="H23" s="173">
        <v>12.3</v>
      </c>
      <c r="I23" s="173">
        <v>15.6</v>
      </c>
      <c r="J23" s="175">
        <f>AVERAGE(C23:E23)</f>
        <v>10.133333333333333</v>
      </c>
      <c r="K23" s="176">
        <f>AVERAGE(G23:I23)</f>
        <v>11.4</v>
      </c>
      <c r="M23" s="44">
        <v>1</v>
      </c>
      <c r="N23" s="172">
        <v>10.8</v>
      </c>
      <c r="O23" s="173">
        <v>11.4</v>
      </c>
      <c r="P23" s="174">
        <v>9.6999999999999993</v>
      </c>
      <c r="Q23" s="44">
        <v>1</v>
      </c>
      <c r="R23" s="172">
        <v>1.6</v>
      </c>
      <c r="S23" s="173">
        <v>3.6</v>
      </c>
      <c r="T23" s="173">
        <v>1.3</v>
      </c>
      <c r="U23" s="175">
        <f>AVERAGE(N23:P23)</f>
        <v>10.633333333333335</v>
      </c>
      <c r="V23" s="176">
        <f>AVERAGE(R23:T23)</f>
        <v>2.1666666666666665</v>
      </c>
      <c r="X23" s="44">
        <v>1</v>
      </c>
      <c r="Y23" s="172">
        <v>7.1</v>
      </c>
      <c r="Z23" s="173">
        <v>8.6</v>
      </c>
      <c r="AA23" s="174"/>
      <c r="AB23" s="44">
        <v>1</v>
      </c>
      <c r="AC23" s="172">
        <v>3.1</v>
      </c>
      <c r="AD23" s="173">
        <v>1.4</v>
      </c>
      <c r="AE23" s="173"/>
      <c r="AF23" s="175">
        <f>AVERAGE(Y23:AA23)</f>
        <v>7.85</v>
      </c>
      <c r="AG23" s="176">
        <f>AVERAGE(AC23:AE23)</f>
        <v>2.25</v>
      </c>
      <c r="AI23" s="252">
        <v>48</v>
      </c>
      <c r="AJ23" s="254">
        <v>1</v>
      </c>
      <c r="AK23" s="172">
        <v>11.2</v>
      </c>
      <c r="AL23" s="173">
        <v>17.5</v>
      </c>
      <c r="AM23" s="174"/>
      <c r="AN23" s="44">
        <v>1</v>
      </c>
      <c r="AO23" s="172">
        <v>3.1</v>
      </c>
      <c r="AP23" s="173">
        <v>3.1</v>
      </c>
      <c r="AQ23" s="173"/>
      <c r="AR23" s="175">
        <f>AVERAGE(AK23:AM23)</f>
        <v>14.35</v>
      </c>
      <c r="AS23" s="253">
        <f>AVERAGE(AO23:AQ23)</f>
        <v>3.1</v>
      </c>
      <c r="AU23" s="44">
        <v>1</v>
      </c>
      <c r="AV23" s="172">
        <v>14.7</v>
      </c>
      <c r="AW23" s="173">
        <v>7.4</v>
      </c>
      <c r="AX23" s="174"/>
      <c r="AY23" s="44">
        <v>1</v>
      </c>
      <c r="AZ23" s="172">
        <v>4.0999999999999996</v>
      </c>
      <c r="BA23" s="173">
        <v>6.3</v>
      </c>
      <c r="BB23" s="173"/>
      <c r="BC23" s="175">
        <f t="shared" ref="BC23:BC28" si="24">AVERAGE(AV23:AX23)</f>
        <v>11.05</v>
      </c>
      <c r="BD23" s="253">
        <f t="shared" ref="BD23:BD28" si="25">AVERAGE(AZ23:BB23)</f>
        <v>5.1999999999999993</v>
      </c>
      <c r="BG23" s="44">
        <v>1</v>
      </c>
      <c r="BH23" s="172">
        <v>14.4</v>
      </c>
      <c r="BI23" s="173">
        <v>12.4</v>
      </c>
      <c r="BJ23" s="174">
        <v>7.2</v>
      </c>
      <c r="BK23" s="44">
        <v>1</v>
      </c>
      <c r="BL23" s="172">
        <v>4.5999999999999996</v>
      </c>
      <c r="BM23" s="173">
        <v>6.3</v>
      </c>
      <c r="BN23" s="173">
        <v>11.3</v>
      </c>
      <c r="BO23" s="173"/>
      <c r="BP23" s="175">
        <f t="shared" ref="BP23:BP28" si="26">AVERAGE(BH23:BJ23)</f>
        <v>11.333333333333334</v>
      </c>
      <c r="BQ23" s="255">
        <f t="shared" ref="BQ23:BQ28" si="27">AVERAGE(BL23:BO23)</f>
        <v>7.3999999999999995</v>
      </c>
      <c r="BS23" s="44">
        <v>1</v>
      </c>
      <c r="BT23" s="172">
        <v>10.9</v>
      </c>
      <c r="BU23" s="173">
        <v>13.9</v>
      </c>
      <c r="BV23" s="174"/>
      <c r="BW23" s="44">
        <v>1</v>
      </c>
      <c r="BX23" s="172">
        <v>7.8</v>
      </c>
      <c r="BY23" s="173">
        <v>6.9</v>
      </c>
      <c r="BZ23" s="173"/>
      <c r="CA23" s="175">
        <f t="shared" ref="CA23" si="28">AVERAGE(BT23:BV23)</f>
        <v>12.4</v>
      </c>
      <c r="CB23" s="255">
        <f t="shared" ref="CB23" si="29">AVERAGE(BX23:BZ23)</f>
        <v>7.35</v>
      </c>
      <c r="CD23" s="44">
        <v>1</v>
      </c>
      <c r="CE23" s="172">
        <v>12.8</v>
      </c>
      <c r="CF23" s="173">
        <v>8.1999999999999993</v>
      </c>
      <c r="CG23" s="174"/>
      <c r="CH23" s="44">
        <v>1</v>
      </c>
      <c r="CI23" s="172">
        <v>7.5</v>
      </c>
      <c r="CJ23" s="173">
        <v>8.8000000000000007</v>
      </c>
      <c r="CK23" s="173"/>
      <c r="CL23" s="175">
        <f t="shared" ref="CL23" si="30">AVERAGE(CE23:CG23)</f>
        <v>10.5</v>
      </c>
      <c r="CM23" s="255">
        <f t="shared" ref="CM23" si="31">AVERAGE(CI23:CK23)</f>
        <v>8.15</v>
      </c>
      <c r="CO23" s="44">
        <v>1</v>
      </c>
      <c r="CP23" s="172">
        <v>7.9</v>
      </c>
      <c r="CQ23" s="173">
        <v>7.6</v>
      </c>
      <c r="CR23" s="174"/>
      <c r="CS23" s="44">
        <v>1</v>
      </c>
      <c r="CT23" s="172">
        <v>5.4</v>
      </c>
      <c r="CU23" s="173">
        <v>4.0999999999999996</v>
      </c>
      <c r="CV23" s="173"/>
      <c r="CW23" s="175">
        <f t="shared" ref="CW23:CW27" si="32">AVERAGE(CP23:CR23)</f>
        <v>7.75</v>
      </c>
      <c r="CX23" s="255">
        <f t="shared" ref="CX23:CX28" si="33">AVERAGE(CT23:CV23)</f>
        <v>4.75</v>
      </c>
      <c r="CZ23" s="44">
        <v>1</v>
      </c>
      <c r="DA23" s="172">
        <v>11.6</v>
      </c>
      <c r="DB23" s="173">
        <v>11.7</v>
      </c>
      <c r="DC23" s="174"/>
      <c r="DD23" s="44">
        <v>1</v>
      </c>
      <c r="DE23" s="172">
        <v>11.8</v>
      </c>
      <c r="DF23" s="173">
        <v>4.8</v>
      </c>
      <c r="DG23" s="173"/>
      <c r="DH23" s="175">
        <f t="shared" ref="DH23:DH27" si="34">AVERAGE(DA23:DC23)</f>
        <v>11.649999999999999</v>
      </c>
      <c r="DI23" s="255">
        <f t="shared" ref="DI23:DI28" si="35">AVERAGE(DE23:DG23)</f>
        <v>8.3000000000000007</v>
      </c>
      <c r="DK23" s="44">
        <v>1</v>
      </c>
      <c r="DL23" s="172">
        <v>7.5</v>
      </c>
      <c r="DM23" s="173">
        <v>9.6</v>
      </c>
      <c r="DN23" s="174"/>
      <c r="DO23" s="44">
        <v>1</v>
      </c>
      <c r="DP23" s="172">
        <v>4.8</v>
      </c>
      <c r="DQ23" s="173">
        <v>11.8</v>
      </c>
      <c r="DR23" s="173"/>
      <c r="DS23" s="175">
        <f t="shared" ref="DS23:DS27" si="36">AVERAGE(DL23:DN23)</f>
        <v>8.5500000000000007</v>
      </c>
      <c r="DT23" s="255">
        <f t="shared" ref="DT23:DT28" si="37">AVERAGE(DP23:DR23)</f>
        <v>8.3000000000000007</v>
      </c>
      <c r="DV23" s="44">
        <v>1</v>
      </c>
      <c r="DW23" s="172">
        <v>8.1999999999999993</v>
      </c>
      <c r="DX23" s="173">
        <v>9.1</v>
      </c>
      <c r="DY23" s="174"/>
      <c r="DZ23" s="44">
        <v>1</v>
      </c>
      <c r="EA23" s="172">
        <v>3.2</v>
      </c>
      <c r="EB23" s="173">
        <v>3.7</v>
      </c>
      <c r="EC23" s="173"/>
      <c r="ED23" s="175">
        <f t="shared" ref="ED23:ED27" si="38">AVERAGE(DW23:DY23)</f>
        <v>8.6499999999999986</v>
      </c>
      <c r="EE23" s="255">
        <f t="shared" ref="EE23:EE28" si="39">AVERAGE(EA23:EC23)</f>
        <v>3.45</v>
      </c>
    </row>
    <row r="24" spans="1:135">
      <c r="A24" s="252">
        <v>51</v>
      </c>
      <c r="B24" s="44">
        <v>4</v>
      </c>
      <c r="C24" s="172">
        <v>5.7</v>
      </c>
      <c r="D24" s="173">
        <v>12.2</v>
      </c>
      <c r="E24" s="174">
        <v>11.7</v>
      </c>
      <c r="F24" s="44">
        <v>4</v>
      </c>
      <c r="G24" s="172">
        <v>8.5</v>
      </c>
      <c r="H24" s="173">
        <v>11.1</v>
      </c>
      <c r="I24" s="173">
        <v>6.1</v>
      </c>
      <c r="J24" s="181">
        <f>AVERAGE(C24:E24)</f>
        <v>9.8666666666666654</v>
      </c>
      <c r="K24" s="182">
        <f>AVERAGE(G24:I24)</f>
        <v>8.5666666666666682</v>
      </c>
      <c r="M24" s="44">
        <v>4</v>
      </c>
      <c r="N24" s="172">
        <v>7.3</v>
      </c>
      <c r="O24" s="173">
        <v>7.1</v>
      </c>
      <c r="P24" s="174">
        <v>10.199999999999999</v>
      </c>
      <c r="Q24" s="44">
        <v>4</v>
      </c>
      <c r="R24" s="172">
        <v>4.4000000000000004</v>
      </c>
      <c r="S24" s="173">
        <v>1.9</v>
      </c>
      <c r="T24" s="173">
        <v>1.7</v>
      </c>
      <c r="U24" s="181">
        <f>AVERAGE(N24:P24)</f>
        <v>8.1999999999999993</v>
      </c>
      <c r="V24" s="182">
        <f>AVERAGE(R24:T24)</f>
        <v>2.6666666666666665</v>
      </c>
      <c r="X24" s="44">
        <v>4</v>
      </c>
      <c r="Y24" s="172">
        <v>10.199999999999999</v>
      </c>
      <c r="Z24" s="173">
        <v>7.7</v>
      </c>
      <c r="AA24" s="174"/>
      <c r="AB24" s="44">
        <v>4</v>
      </c>
      <c r="AC24" s="172">
        <v>2.1</v>
      </c>
      <c r="AD24" s="173">
        <v>4.9000000000000004</v>
      </c>
      <c r="AE24" s="173"/>
      <c r="AF24" s="181">
        <f>AVERAGE(Y24:AA24)</f>
        <v>8.9499999999999993</v>
      </c>
      <c r="AG24" s="182">
        <f>AVERAGE(AC24:AE24)</f>
        <v>3.5</v>
      </c>
      <c r="AI24" s="252">
        <v>51</v>
      </c>
      <c r="AJ24" s="254">
        <v>4</v>
      </c>
      <c r="AK24" s="172">
        <v>9.1999999999999993</v>
      </c>
      <c r="AL24" s="173">
        <v>6.9</v>
      </c>
      <c r="AM24" s="174"/>
      <c r="AN24" s="44">
        <v>4</v>
      </c>
      <c r="AO24" s="172">
        <v>4.8</v>
      </c>
      <c r="AP24" s="173">
        <v>2.2999999999999998</v>
      </c>
      <c r="AQ24" s="173"/>
      <c r="AR24" s="181">
        <f t="shared" ref="AR24" si="40">AVERAGE(AK24:AM24)</f>
        <v>8.0500000000000007</v>
      </c>
      <c r="AS24" s="255">
        <f t="shared" ref="AS24:AS25" si="41">AVERAGE(AO24:AQ24)</f>
        <v>3.55</v>
      </c>
      <c r="AU24" s="44">
        <v>4</v>
      </c>
      <c r="AV24" s="172">
        <v>6.9</v>
      </c>
      <c r="AW24" s="173">
        <v>13.8</v>
      </c>
      <c r="AX24" s="174"/>
      <c r="AY24" s="44">
        <v>4</v>
      </c>
      <c r="AZ24" s="172">
        <v>2.8</v>
      </c>
      <c r="BA24" s="173">
        <v>2.5</v>
      </c>
      <c r="BB24" s="173"/>
      <c r="BC24" s="181">
        <f t="shared" si="24"/>
        <v>10.350000000000001</v>
      </c>
      <c r="BD24" s="255">
        <f t="shared" si="25"/>
        <v>2.65</v>
      </c>
      <c r="BG24" s="44">
        <v>4</v>
      </c>
      <c r="BH24" s="172">
        <v>20.100000000000001</v>
      </c>
      <c r="BI24" s="173">
        <v>7.1</v>
      </c>
      <c r="BJ24" s="174">
        <v>9.6999999999999993</v>
      </c>
      <c r="BK24" s="44">
        <v>4</v>
      </c>
      <c r="BL24" s="257">
        <v>1.9</v>
      </c>
      <c r="BM24" s="172">
        <v>9.1</v>
      </c>
      <c r="BN24" s="173">
        <v>12.1</v>
      </c>
      <c r="BO24" s="173">
        <v>9.6</v>
      </c>
      <c r="BP24" s="181">
        <f t="shared" si="26"/>
        <v>12.300000000000002</v>
      </c>
      <c r="BQ24" s="255">
        <f>AVERAGE(BL24:BO24)</f>
        <v>8.1750000000000007</v>
      </c>
      <c r="BS24" s="44">
        <v>4</v>
      </c>
      <c r="BT24" s="172">
        <v>7.2</v>
      </c>
      <c r="BU24" s="173">
        <v>6.9</v>
      </c>
      <c r="BV24" s="174"/>
      <c r="BW24" s="44">
        <v>4</v>
      </c>
      <c r="BX24" s="257">
        <v>20</v>
      </c>
      <c r="BY24" s="172">
        <v>3.1</v>
      </c>
      <c r="BZ24" s="173">
        <v>20</v>
      </c>
      <c r="CA24" s="181">
        <f>AVERAGE(BT24:BV24)</f>
        <v>7.0500000000000007</v>
      </c>
      <c r="CB24" s="255">
        <f>AVERAGE(BX24:BZ24)</f>
        <v>14.366666666666667</v>
      </c>
      <c r="CD24" s="44">
        <v>4</v>
      </c>
      <c r="CE24" s="172">
        <v>15.2</v>
      </c>
      <c r="CF24" s="173">
        <v>14.7</v>
      </c>
      <c r="CG24" s="174"/>
      <c r="CH24" s="44">
        <v>4</v>
      </c>
      <c r="CI24" s="257">
        <v>5.0999999999999996</v>
      </c>
      <c r="CJ24" s="172">
        <v>4.9000000000000004</v>
      </c>
      <c r="CK24" s="173"/>
      <c r="CL24" s="181">
        <f>AVERAGE(CE24:CG24)</f>
        <v>14.95</v>
      </c>
      <c r="CM24" s="255">
        <f>AVERAGE(CI24:CK24)</f>
        <v>5</v>
      </c>
      <c r="CO24" s="44">
        <v>4</v>
      </c>
      <c r="CP24" s="172">
        <v>7.3</v>
      </c>
      <c r="CQ24" s="173">
        <v>6.5</v>
      </c>
      <c r="CR24" s="174"/>
      <c r="CS24" s="44">
        <v>4</v>
      </c>
      <c r="CT24" s="257">
        <v>9.9</v>
      </c>
      <c r="CU24" s="172">
        <v>6.1</v>
      </c>
      <c r="CV24" s="173"/>
      <c r="CW24" s="181">
        <f t="shared" si="32"/>
        <v>6.9</v>
      </c>
      <c r="CX24" s="255">
        <f t="shared" si="33"/>
        <v>8</v>
      </c>
      <c r="CZ24" s="44">
        <v>4</v>
      </c>
      <c r="DA24" s="172">
        <v>10.4</v>
      </c>
      <c r="DB24" s="173">
        <v>14.2</v>
      </c>
      <c r="DC24" s="174"/>
      <c r="DD24" s="44">
        <v>4</v>
      </c>
      <c r="DE24" s="257">
        <v>4.8</v>
      </c>
      <c r="DF24" s="172">
        <v>11.8</v>
      </c>
      <c r="DG24" s="173"/>
      <c r="DH24" s="181">
        <f t="shared" si="34"/>
        <v>12.3</v>
      </c>
      <c r="DI24" s="255">
        <f t="shared" si="35"/>
        <v>8.3000000000000007</v>
      </c>
      <c r="DK24" s="44">
        <v>4</v>
      </c>
      <c r="DL24" s="172">
        <v>6.3</v>
      </c>
      <c r="DM24" s="173">
        <v>15.3</v>
      </c>
      <c r="DN24" s="174"/>
      <c r="DO24" s="44">
        <v>4</v>
      </c>
      <c r="DP24" s="257">
        <v>10.1</v>
      </c>
      <c r="DQ24" s="172">
        <v>10.8</v>
      </c>
      <c r="DR24" s="173"/>
      <c r="DS24" s="181">
        <f t="shared" si="36"/>
        <v>10.8</v>
      </c>
      <c r="DT24" s="255">
        <f t="shared" si="37"/>
        <v>10.45</v>
      </c>
      <c r="DV24" s="44">
        <v>4</v>
      </c>
      <c r="DW24" s="172">
        <v>10.9</v>
      </c>
      <c r="DX24" s="173">
        <v>5.9</v>
      </c>
      <c r="DY24" s="174"/>
      <c r="DZ24" s="44">
        <v>4</v>
      </c>
      <c r="EA24" s="257">
        <v>9.1</v>
      </c>
      <c r="EB24" s="172">
        <v>17.3</v>
      </c>
      <c r="EC24" s="173"/>
      <c r="ED24" s="181">
        <f t="shared" si="38"/>
        <v>8.4</v>
      </c>
      <c r="EE24" s="255">
        <f t="shared" si="39"/>
        <v>13.2</v>
      </c>
    </row>
    <row r="25" spans="1:135">
      <c r="A25" s="252">
        <v>52</v>
      </c>
      <c r="B25" s="44">
        <v>5</v>
      </c>
      <c r="C25" s="172">
        <v>12.7</v>
      </c>
      <c r="D25" s="173">
        <v>13.1</v>
      </c>
      <c r="E25" s="174">
        <v>15.8</v>
      </c>
      <c r="F25" s="44">
        <v>5</v>
      </c>
      <c r="G25" s="172">
        <v>15.5</v>
      </c>
      <c r="H25" s="173">
        <v>11.9</v>
      </c>
      <c r="I25" s="173">
        <v>9.1</v>
      </c>
      <c r="J25" s="181">
        <f>AVERAGE(C25:E25)</f>
        <v>13.866666666666665</v>
      </c>
      <c r="K25" s="182">
        <f>AVERAGE(G25:I25)</f>
        <v>12.166666666666666</v>
      </c>
      <c r="M25" s="44">
        <v>5</v>
      </c>
      <c r="N25" s="172">
        <v>6.1</v>
      </c>
      <c r="O25" s="173">
        <v>10.5</v>
      </c>
      <c r="P25" s="174">
        <v>5.8</v>
      </c>
      <c r="Q25" s="44">
        <v>5</v>
      </c>
      <c r="R25" s="172">
        <v>4.2</v>
      </c>
      <c r="S25" s="173">
        <v>3.9</v>
      </c>
      <c r="T25" s="173">
        <v>3.2</v>
      </c>
      <c r="U25" s="181">
        <f>AVERAGE(N25:P25)</f>
        <v>7.4666666666666677</v>
      </c>
      <c r="V25" s="182">
        <f>AVERAGE(R25:T25)</f>
        <v>3.7666666666666671</v>
      </c>
      <c r="X25" s="44">
        <v>5</v>
      </c>
      <c r="Y25" s="172">
        <v>7.1</v>
      </c>
      <c r="Z25" s="173">
        <v>9.9</v>
      </c>
      <c r="AA25" s="174"/>
      <c r="AB25" s="44">
        <v>5</v>
      </c>
      <c r="AC25" s="172">
        <v>1.3</v>
      </c>
      <c r="AD25" s="173">
        <v>1.1000000000000001</v>
      </c>
      <c r="AE25" s="173">
        <v>1.9</v>
      </c>
      <c r="AF25" s="181">
        <f>AVERAGE(Y25:AA25)</f>
        <v>8.5</v>
      </c>
      <c r="AG25" s="182">
        <f>AVERAGE(AC25:AE25)</f>
        <v>1.4333333333333336</v>
      </c>
      <c r="AI25" s="252">
        <v>52</v>
      </c>
      <c r="AJ25" s="254">
        <v>5</v>
      </c>
      <c r="AK25" s="172">
        <v>7.9</v>
      </c>
      <c r="AL25" s="173">
        <v>8.1999999999999993</v>
      </c>
      <c r="AM25" s="174"/>
      <c r="AN25" s="44">
        <v>5</v>
      </c>
      <c r="AO25" s="172">
        <v>3.9</v>
      </c>
      <c r="AP25" s="173">
        <v>6.5</v>
      </c>
      <c r="AQ25" s="173"/>
      <c r="AR25" s="181">
        <f>AVERAGE(AK25:AM25)</f>
        <v>8.0500000000000007</v>
      </c>
      <c r="AS25" s="255">
        <f t="shared" si="41"/>
        <v>5.2</v>
      </c>
      <c r="AU25" s="44">
        <v>5</v>
      </c>
      <c r="AV25" s="172">
        <v>10.5</v>
      </c>
      <c r="AW25" s="173">
        <v>10.4</v>
      </c>
      <c r="AX25" s="174"/>
      <c r="AY25" s="44">
        <v>5</v>
      </c>
      <c r="AZ25" s="172">
        <v>1.7</v>
      </c>
      <c r="BA25" s="173">
        <v>3.2</v>
      </c>
      <c r="BB25" s="173"/>
      <c r="BC25" s="181">
        <f t="shared" si="24"/>
        <v>10.45</v>
      </c>
      <c r="BD25" s="255">
        <f t="shared" si="25"/>
        <v>2.4500000000000002</v>
      </c>
      <c r="BG25" s="44">
        <v>5</v>
      </c>
      <c r="BH25" s="172">
        <v>13.9</v>
      </c>
      <c r="BI25" s="173">
        <v>5.4</v>
      </c>
      <c r="BJ25" s="174">
        <v>5.8</v>
      </c>
      <c r="BK25" s="44">
        <v>5</v>
      </c>
      <c r="BL25" s="172">
        <v>3.6</v>
      </c>
      <c r="BM25" s="173">
        <v>13.7</v>
      </c>
      <c r="BN25" s="173">
        <v>2.2000000000000002</v>
      </c>
      <c r="BO25" s="173"/>
      <c r="BP25" s="181">
        <f t="shared" si="26"/>
        <v>8.3666666666666671</v>
      </c>
      <c r="BQ25" s="255">
        <f t="shared" si="27"/>
        <v>6.5</v>
      </c>
      <c r="BS25" s="44">
        <v>5</v>
      </c>
      <c r="BT25" s="172">
        <v>8.9</v>
      </c>
      <c r="BU25" s="173">
        <v>6.4</v>
      </c>
      <c r="BV25" s="174"/>
      <c r="BW25" s="44">
        <v>5</v>
      </c>
      <c r="BX25" s="172">
        <v>15.9</v>
      </c>
      <c r="BY25" s="173">
        <v>7.1</v>
      </c>
      <c r="BZ25" s="173"/>
      <c r="CA25" s="181">
        <f>AVERAGE(BT25:BV25)</f>
        <v>7.65</v>
      </c>
      <c r="CB25" s="255">
        <f>AVERAGE(BX25:BZ25)</f>
        <v>11.5</v>
      </c>
      <c r="CD25" s="44">
        <v>5</v>
      </c>
      <c r="CE25" s="172">
        <v>10.9</v>
      </c>
      <c r="CF25" s="173">
        <v>6.3</v>
      </c>
      <c r="CG25" s="174"/>
      <c r="CH25" s="44">
        <v>5</v>
      </c>
      <c r="CI25" s="172">
        <v>19.5</v>
      </c>
      <c r="CJ25" s="173">
        <v>5.7</v>
      </c>
      <c r="CK25" s="173">
        <v>20</v>
      </c>
      <c r="CL25" s="181">
        <f>AVERAGE(CE25:CG25)</f>
        <v>8.6</v>
      </c>
      <c r="CM25" s="255">
        <f>AVERAGE(CI25:CK25)</f>
        <v>15.066666666666668</v>
      </c>
      <c r="CO25" s="44">
        <v>5</v>
      </c>
      <c r="CP25" s="172">
        <v>20</v>
      </c>
      <c r="CQ25" s="173">
        <v>12.9</v>
      </c>
      <c r="CR25" s="174"/>
      <c r="CS25" s="44">
        <v>5</v>
      </c>
      <c r="CT25" s="172">
        <v>7.9</v>
      </c>
      <c r="CU25" s="173">
        <v>19.600000000000001</v>
      </c>
      <c r="CV25" s="173">
        <v>6.7</v>
      </c>
      <c r="CW25" s="181">
        <f t="shared" si="32"/>
        <v>16.45</v>
      </c>
      <c r="CX25" s="255">
        <f t="shared" si="33"/>
        <v>11.4</v>
      </c>
      <c r="CZ25" s="44">
        <v>5</v>
      </c>
      <c r="DA25" s="172">
        <v>10.4</v>
      </c>
      <c r="DB25" s="173">
        <v>7.2</v>
      </c>
      <c r="DC25" s="174"/>
      <c r="DD25" s="44">
        <v>5</v>
      </c>
      <c r="DE25" s="172">
        <v>20</v>
      </c>
      <c r="DF25" s="173">
        <v>7.1</v>
      </c>
      <c r="DG25" s="173"/>
      <c r="DH25" s="181">
        <f t="shared" si="34"/>
        <v>8.8000000000000007</v>
      </c>
      <c r="DI25" s="255">
        <f t="shared" si="35"/>
        <v>13.55</v>
      </c>
      <c r="DK25" s="44">
        <v>5</v>
      </c>
      <c r="DL25" s="172">
        <v>9.6</v>
      </c>
      <c r="DM25" s="173">
        <v>8.6999999999999993</v>
      </c>
      <c r="DN25" s="174"/>
      <c r="DO25" s="44">
        <v>5</v>
      </c>
      <c r="DP25" s="172">
        <v>4.7</v>
      </c>
      <c r="DQ25" s="173">
        <v>6.4</v>
      </c>
      <c r="DR25" s="173"/>
      <c r="DS25" s="181">
        <f t="shared" si="36"/>
        <v>9.1499999999999986</v>
      </c>
      <c r="DT25" s="255">
        <f t="shared" si="37"/>
        <v>5.5500000000000007</v>
      </c>
      <c r="DV25" s="44">
        <v>5</v>
      </c>
      <c r="DW25" s="172">
        <v>16.899999999999999</v>
      </c>
      <c r="DX25" s="173">
        <v>11.7</v>
      </c>
      <c r="DY25" s="174"/>
      <c r="DZ25" s="44">
        <v>5</v>
      </c>
      <c r="EA25" s="172">
        <v>9.8000000000000007</v>
      </c>
      <c r="EB25" s="173">
        <v>7.6</v>
      </c>
      <c r="EC25" s="173"/>
      <c r="ED25" s="181">
        <f t="shared" si="38"/>
        <v>14.299999999999999</v>
      </c>
      <c r="EE25" s="255">
        <f t="shared" si="39"/>
        <v>8.6999999999999993</v>
      </c>
    </row>
    <row r="26" spans="1:135">
      <c r="A26" s="252">
        <v>55</v>
      </c>
      <c r="B26" s="44">
        <v>8</v>
      </c>
      <c r="C26" s="172">
        <v>6.3</v>
      </c>
      <c r="D26" s="173">
        <v>15.2</v>
      </c>
      <c r="E26" s="174">
        <v>10.7</v>
      </c>
      <c r="F26" s="44">
        <v>8</v>
      </c>
      <c r="G26" s="172">
        <v>14.6</v>
      </c>
      <c r="H26" s="173">
        <v>17.8</v>
      </c>
      <c r="I26" s="173">
        <v>17.7</v>
      </c>
      <c r="J26" s="181">
        <f t="shared" ref="J26:J27" si="42">AVERAGE(C26:E26)</f>
        <v>10.733333333333334</v>
      </c>
      <c r="K26" s="182">
        <f t="shared" ref="K26:K27" si="43">AVERAGE(G26:I26)</f>
        <v>16.7</v>
      </c>
      <c r="M26" s="44">
        <v>8</v>
      </c>
      <c r="N26" s="172">
        <v>6.8</v>
      </c>
      <c r="O26" s="173">
        <v>12.8</v>
      </c>
      <c r="P26" s="174">
        <v>9.3000000000000007</v>
      </c>
      <c r="Q26" s="44">
        <v>8</v>
      </c>
      <c r="R26" s="172">
        <v>1.5</v>
      </c>
      <c r="S26" s="173">
        <v>2.2999999999999998</v>
      </c>
      <c r="T26" s="173">
        <v>0.9</v>
      </c>
      <c r="U26" s="181">
        <f t="shared" ref="U26:U27" si="44">AVERAGE(N26:P26)</f>
        <v>9.6333333333333346</v>
      </c>
      <c r="V26" s="182">
        <f t="shared" ref="V26:V27" si="45">AVERAGE(R26:T26)</f>
        <v>1.5666666666666667</v>
      </c>
      <c r="X26" s="44">
        <v>8</v>
      </c>
      <c r="Y26" s="172">
        <v>12.5</v>
      </c>
      <c r="Z26" s="173">
        <v>8.3000000000000007</v>
      </c>
      <c r="AA26" s="174"/>
      <c r="AB26" s="44">
        <v>8</v>
      </c>
      <c r="AC26" s="172">
        <v>3.7</v>
      </c>
      <c r="AD26" s="173">
        <v>6.3</v>
      </c>
      <c r="AE26" s="173"/>
      <c r="AF26" s="181">
        <f t="shared" ref="AF26" si="46">AVERAGE(Y26:AA26)</f>
        <v>10.4</v>
      </c>
      <c r="AG26" s="182">
        <f t="shared" ref="AG26:AG27" si="47">AVERAGE(AC26:AE26)</f>
        <v>5</v>
      </c>
      <c r="AI26" s="252">
        <v>55</v>
      </c>
      <c r="AJ26" s="254">
        <v>8</v>
      </c>
      <c r="AK26" s="172">
        <v>6.3</v>
      </c>
      <c r="AL26" s="173">
        <v>4.7</v>
      </c>
      <c r="AM26" s="174"/>
      <c r="AN26" s="44">
        <v>8</v>
      </c>
      <c r="AO26" s="172">
        <v>1.6</v>
      </c>
      <c r="AP26" s="173">
        <v>5.9</v>
      </c>
      <c r="AQ26" s="173"/>
      <c r="AR26" s="181">
        <f>AVERAGE(AK26:AM26)</f>
        <v>5.5</v>
      </c>
      <c r="AS26" s="255">
        <f>AVERAGE(AO26:AQ26)</f>
        <v>3.75</v>
      </c>
      <c r="AU26" s="44">
        <v>8</v>
      </c>
      <c r="AV26" s="172">
        <v>8.5</v>
      </c>
      <c r="AW26" s="173">
        <v>10.4</v>
      </c>
      <c r="AX26" s="174"/>
      <c r="AY26" s="44">
        <v>8</v>
      </c>
      <c r="AZ26" s="172">
        <v>2.2000000000000002</v>
      </c>
      <c r="BA26" s="173">
        <v>4.9000000000000004</v>
      </c>
      <c r="BB26" s="173"/>
      <c r="BC26" s="181">
        <f t="shared" si="24"/>
        <v>9.4499999999999993</v>
      </c>
      <c r="BD26" s="255">
        <f t="shared" si="25"/>
        <v>3.5500000000000003</v>
      </c>
      <c r="BG26" s="44">
        <v>8</v>
      </c>
      <c r="BH26" s="172">
        <v>19.3</v>
      </c>
      <c r="BI26" s="173">
        <v>19.8</v>
      </c>
      <c r="BJ26" s="174">
        <v>20.100000000000001</v>
      </c>
      <c r="BK26" s="44">
        <v>8</v>
      </c>
      <c r="BL26" s="172">
        <v>17.7</v>
      </c>
      <c r="BM26" s="173">
        <v>9.1</v>
      </c>
      <c r="BN26" s="173">
        <v>7.7</v>
      </c>
      <c r="BO26" s="173"/>
      <c r="BP26" s="181">
        <f t="shared" si="26"/>
        <v>19.733333333333334</v>
      </c>
      <c r="BQ26" s="255">
        <f t="shared" si="27"/>
        <v>11.5</v>
      </c>
      <c r="BS26" s="44">
        <v>8</v>
      </c>
      <c r="BT26" s="172">
        <v>20</v>
      </c>
      <c r="BU26" s="173">
        <v>17.8</v>
      </c>
      <c r="BV26" s="174"/>
      <c r="BW26" s="44">
        <v>8</v>
      </c>
      <c r="BX26" s="172">
        <v>12.6</v>
      </c>
      <c r="BY26" s="173">
        <v>19.2</v>
      </c>
      <c r="BZ26" s="173"/>
      <c r="CA26" s="181">
        <f>AVERAGE(BT26:BV26)</f>
        <v>18.899999999999999</v>
      </c>
      <c r="CB26" s="255">
        <f>AVERAGE(BX26:BZ26)</f>
        <v>15.899999999999999</v>
      </c>
      <c r="CD26" s="44">
        <v>8</v>
      </c>
      <c r="CE26" s="172">
        <v>15.1</v>
      </c>
      <c r="CF26" s="173">
        <v>8.5</v>
      </c>
      <c r="CG26" s="174"/>
      <c r="CH26" s="44">
        <v>8</v>
      </c>
      <c r="CI26" s="172">
        <v>20</v>
      </c>
      <c r="CJ26" s="173">
        <v>8.4</v>
      </c>
      <c r="CK26" s="173"/>
      <c r="CL26" s="181">
        <f>AVERAGE(CE26:CG26)</f>
        <v>11.8</v>
      </c>
      <c r="CM26" s="255">
        <f>AVERAGE(CI26:CK26)</f>
        <v>14.2</v>
      </c>
      <c r="CO26" s="44">
        <v>8</v>
      </c>
      <c r="CP26" s="172">
        <v>20</v>
      </c>
      <c r="CQ26" s="173">
        <v>12.8</v>
      </c>
      <c r="CR26" s="174"/>
      <c r="CS26" s="44">
        <v>8</v>
      </c>
      <c r="CT26" s="172">
        <v>8.5</v>
      </c>
      <c r="CU26" s="173">
        <v>17.7</v>
      </c>
      <c r="CV26" s="173"/>
      <c r="CW26" s="181">
        <f t="shared" si="32"/>
        <v>16.399999999999999</v>
      </c>
      <c r="CX26" s="255">
        <f t="shared" si="33"/>
        <v>13.1</v>
      </c>
      <c r="CZ26" s="44">
        <v>8</v>
      </c>
      <c r="DA26" s="172">
        <v>19.100000000000001</v>
      </c>
      <c r="DB26" s="173">
        <v>8.1</v>
      </c>
      <c r="DC26" s="174"/>
      <c r="DD26" s="44">
        <v>8</v>
      </c>
      <c r="DE26" s="172">
        <v>8.4</v>
      </c>
      <c r="DF26" s="173">
        <v>9.6999999999999993</v>
      </c>
      <c r="DG26" s="173"/>
      <c r="DH26" s="181">
        <f t="shared" si="34"/>
        <v>13.600000000000001</v>
      </c>
      <c r="DI26" s="255">
        <f t="shared" si="35"/>
        <v>9.0500000000000007</v>
      </c>
      <c r="DK26" s="44">
        <v>8</v>
      </c>
      <c r="DL26" s="172">
        <v>6.3</v>
      </c>
      <c r="DM26" s="173">
        <v>13.1</v>
      </c>
      <c r="DN26" s="174"/>
      <c r="DO26" s="44">
        <v>8</v>
      </c>
      <c r="DP26" s="172">
        <v>9.8000000000000007</v>
      </c>
      <c r="DQ26" s="173">
        <v>13.1</v>
      </c>
      <c r="DR26" s="173"/>
      <c r="DS26" s="181">
        <f t="shared" si="36"/>
        <v>9.6999999999999993</v>
      </c>
      <c r="DT26" s="255">
        <f t="shared" si="37"/>
        <v>11.45</v>
      </c>
      <c r="DV26" s="44">
        <v>8</v>
      </c>
      <c r="DW26" s="172">
        <v>16.2</v>
      </c>
      <c r="DX26" s="173">
        <v>7.7</v>
      </c>
      <c r="DY26" s="174"/>
      <c r="DZ26" s="44">
        <v>8</v>
      </c>
      <c r="EA26" s="172">
        <v>13.8</v>
      </c>
      <c r="EB26" s="173">
        <v>10.9</v>
      </c>
      <c r="EC26" s="173"/>
      <c r="ED26" s="181">
        <f t="shared" si="38"/>
        <v>11.95</v>
      </c>
      <c r="EE26" s="255">
        <f t="shared" si="39"/>
        <v>12.350000000000001</v>
      </c>
    </row>
    <row r="27" spans="1:135">
      <c r="A27" s="252">
        <v>56</v>
      </c>
      <c r="B27" s="44">
        <v>9</v>
      </c>
      <c r="C27" s="172">
        <v>9.1999999999999993</v>
      </c>
      <c r="D27" s="173">
        <v>9.5</v>
      </c>
      <c r="E27" s="174">
        <v>9.4</v>
      </c>
      <c r="F27" s="44">
        <v>9</v>
      </c>
      <c r="G27" s="172">
        <v>6.1</v>
      </c>
      <c r="H27" s="173">
        <v>11.5</v>
      </c>
      <c r="I27" s="173">
        <v>14.9</v>
      </c>
      <c r="J27" s="181">
        <f t="shared" si="42"/>
        <v>9.3666666666666671</v>
      </c>
      <c r="K27" s="182">
        <f t="shared" si="43"/>
        <v>10.833333333333334</v>
      </c>
      <c r="M27" s="44">
        <v>9</v>
      </c>
      <c r="N27" s="172">
        <v>10.8</v>
      </c>
      <c r="O27" s="173">
        <v>9.6999999999999993</v>
      </c>
      <c r="P27" s="174">
        <v>14.7</v>
      </c>
      <c r="Q27" s="44">
        <v>9</v>
      </c>
      <c r="R27" s="172">
        <v>2.2000000000000002</v>
      </c>
      <c r="S27" s="173">
        <v>2.6</v>
      </c>
      <c r="T27" s="173">
        <v>1.9</v>
      </c>
      <c r="U27" s="181">
        <f t="shared" si="44"/>
        <v>11.733333333333334</v>
      </c>
      <c r="V27" s="182">
        <f t="shared" si="45"/>
        <v>2.2333333333333338</v>
      </c>
      <c r="X27" s="44">
        <v>9</v>
      </c>
      <c r="Y27" s="172">
        <v>9.8000000000000007</v>
      </c>
      <c r="Z27" s="173">
        <v>12.2</v>
      </c>
      <c r="AA27" s="174"/>
      <c r="AB27" s="44">
        <v>9</v>
      </c>
      <c r="AC27" s="172">
        <v>2.4</v>
      </c>
      <c r="AD27" s="173">
        <v>2.1</v>
      </c>
      <c r="AE27" s="173"/>
      <c r="AF27" s="181">
        <f>AVERAGE(Y27:AA27)</f>
        <v>11</v>
      </c>
      <c r="AG27" s="182">
        <f t="shared" si="47"/>
        <v>2.25</v>
      </c>
      <c r="AI27" s="252">
        <v>56</v>
      </c>
      <c r="AJ27" s="254">
        <v>9</v>
      </c>
      <c r="AK27" s="172">
        <v>13.5</v>
      </c>
      <c r="AL27" s="173">
        <v>12.9</v>
      </c>
      <c r="AM27" s="174"/>
      <c r="AN27" s="44">
        <v>9</v>
      </c>
      <c r="AO27" s="172">
        <v>1.9</v>
      </c>
      <c r="AP27" s="173">
        <v>2.8</v>
      </c>
      <c r="AQ27" s="173"/>
      <c r="AR27" s="181">
        <f>AVERAGE(AK27:AM27)</f>
        <v>13.2</v>
      </c>
      <c r="AS27" s="255">
        <f>AVERAGE(AO27:AQ27)</f>
        <v>2.3499999999999996</v>
      </c>
      <c r="AU27" s="44">
        <v>9</v>
      </c>
      <c r="AV27" s="172">
        <v>13.2</v>
      </c>
      <c r="AW27" s="173">
        <v>15.5</v>
      </c>
      <c r="AX27" s="174"/>
      <c r="AY27" s="44">
        <v>9</v>
      </c>
      <c r="AZ27" s="172">
        <v>1.7</v>
      </c>
      <c r="BA27" s="173">
        <v>6.5</v>
      </c>
      <c r="BB27" s="173"/>
      <c r="BC27" s="181">
        <f t="shared" si="24"/>
        <v>14.35</v>
      </c>
      <c r="BD27" s="255">
        <f t="shared" si="25"/>
        <v>4.0999999999999996</v>
      </c>
      <c r="BG27" s="44">
        <v>9</v>
      </c>
      <c r="BH27" s="172">
        <v>15.8</v>
      </c>
      <c r="BI27" s="173">
        <v>6.3</v>
      </c>
      <c r="BJ27" s="174">
        <v>3.9</v>
      </c>
      <c r="BK27" s="44">
        <v>9</v>
      </c>
      <c r="BL27" s="172">
        <v>13.1</v>
      </c>
      <c r="BM27" s="173">
        <v>5.7</v>
      </c>
      <c r="BN27" s="173">
        <v>7.1</v>
      </c>
      <c r="BO27" s="173"/>
      <c r="BP27" s="181">
        <f t="shared" si="26"/>
        <v>8.6666666666666661</v>
      </c>
      <c r="BQ27" s="255">
        <f t="shared" si="27"/>
        <v>8.6333333333333329</v>
      </c>
      <c r="BS27" s="44">
        <v>9</v>
      </c>
      <c r="BT27" s="172">
        <v>8.8000000000000007</v>
      </c>
      <c r="BU27" s="173">
        <v>16.100000000000001</v>
      </c>
      <c r="BV27" s="174"/>
      <c r="BW27" s="44">
        <v>9</v>
      </c>
      <c r="BX27" s="172">
        <v>7.9</v>
      </c>
      <c r="BY27" s="173">
        <v>8.3000000000000007</v>
      </c>
      <c r="BZ27" s="173"/>
      <c r="CA27" s="181">
        <f>AVERAGE(BT27:BV27)</f>
        <v>12.450000000000001</v>
      </c>
      <c r="CB27" s="255">
        <f>AVERAGE(BX27:BZ27)</f>
        <v>8.1000000000000014</v>
      </c>
      <c r="CD27" s="44">
        <v>9</v>
      </c>
      <c r="CE27" s="172">
        <v>12.5</v>
      </c>
      <c r="CF27" s="173">
        <v>16.7</v>
      </c>
      <c r="CG27" s="174"/>
      <c r="CH27" s="44">
        <v>9</v>
      </c>
      <c r="CI27" s="172">
        <v>7.9</v>
      </c>
      <c r="CJ27" s="173">
        <v>7.7</v>
      </c>
      <c r="CK27" s="173"/>
      <c r="CL27" s="181">
        <f>AVERAGE(CE27:CG27)</f>
        <v>14.6</v>
      </c>
      <c r="CM27" s="255">
        <f>AVERAGE(CI27:CK27)</f>
        <v>7.8000000000000007</v>
      </c>
      <c r="CO27" s="44">
        <v>9</v>
      </c>
      <c r="CP27" s="172">
        <v>15.9</v>
      </c>
      <c r="CQ27" s="173">
        <v>10.4</v>
      </c>
      <c r="CR27" s="174"/>
      <c r="CS27" s="44">
        <v>9</v>
      </c>
      <c r="CT27" s="172">
        <v>3.5</v>
      </c>
      <c r="CU27" s="173">
        <v>7.4</v>
      </c>
      <c r="CV27" s="173"/>
      <c r="CW27" s="181">
        <f t="shared" si="32"/>
        <v>13.15</v>
      </c>
      <c r="CX27" s="255">
        <f t="shared" si="33"/>
        <v>5.45</v>
      </c>
      <c r="CZ27" s="44">
        <v>9</v>
      </c>
      <c r="DA27" s="172">
        <v>15.3</v>
      </c>
      <c r="DB27" s="173">
        <v>13.9</v>
      </c>
      <c r="DC27" s="174"/>
      <c r="DD27" s="44">
        <v>9</v>
      </c>
      <c r="DE27" s="172">
        <v>14.2</v>
      </c>
      <c r="DF27" s="173">
        <v>6.4</v>
      </c>
      <c r="DG27" s="173"/>
      <c r="DH27" s="181">
        <f t="shared" si="34"/>
        <v>14.600000000000001</v>
      </c>
      <c r="DI27" s="255">
        <f t="shared" si="35"/>
        <v>10.3</v>
      </c>
      <c r="DK27" s="44">
        <v>9</v>
      </c>
      <c r="DL27" s="172">
        <v>15.8</v>
      </c>
      <c r="DM27" s="258">
        <v>6.1</v>
      </c>
      <c r="DN27" s="174"/>
      <c r="DO27" s="44">
        <v>9</v>
      </c>
      <c r="DP27" s="172">
        <v>7.9</v>
      </c>
      <c r="DQ27" s="173">
        <v>7.7</v>
      </c>
      <c r="DR27" s="173"/>
      <c r="DS27" s="181">
        <f t="shared" si="36"/>
        <v>10.95</v>
      </c>
      <c r="DT27" s="255">
        <f t="shared" si="37"/>
        <v>7.8000000000000007</v>
      </c>
      <c r="DV27" s="44">
        <v>9</v>
      </c>
      <c r="DW27" s="172">
        <v>13.7</v>
      </c>
      <c r="DX27" s="258">
        <v>10.7</v>
      </c>
      <c r="DY27" s="174"/>
      <c r="DZ27" s="44">
        <v>9</v>
      </c>
      <c r="EA27" s="172">
        <v>4.8</v>
      </c>
      <c r="EB27" s="173">
        <v>20</v>
      </c>
      <c r="EC27" s="173">
        <v>5.8</v>
      </c>
      <c r="ED27" s="181">
        <f t="shared" si="38"/>
        <v>12.2</v>
      </c>
      <c r="EE27" s="255">
        <f t="shared" si="39"/>
        <v>10.200000000000001</v>
      </c>
    </row>
    <row r="28" spans="1:135" ht="15" thickBot="1">
      <c r="A28" s="252">
        <v>67</v>
      </c>
      <c r="B28" s="44">
        <v>20</v>
      </c>
      <c r="C28" s="172">
        <v>12.3</v>
      </c>
      <c r="D28" s="173">
        <v>7.4</v>
      </c>
      <c r="E28" s="174">
        <v>8.9</v>
      </c>
      <c r="F28" s="44">
        <v>20</v>
      </c>
      <c r="G28" s="172">
        <v>16.8</v>
      </c>
      <c r="H28" s="173">
        <v>11.9</v>
      </c>
      <c r="I28" s="173">
        <v>7.9</v>
      </c>
      <c r="J28" s="181">
        <f>AVERAGE(C28:E28)</f>
        <v>9.5333333333333332</v>
      </c>
      <c r="K28" s="182">
        <f>AVERAGE(G28:I28)</f>
        <v>12.200000000000001</v>
      </c>
      <c r="M28" s="44">
        <v>20</v>
      </c>
      <c r="N28" s="172">
        <v>10.3</v>
      </c>
      <c r="O28" s="173">
        <v>6.8</v>
      </c>
      <c r="P28" s="174">
        <v>7.9</v>
      </c>
      <c r="Q28" s="44">
        <v>20</v>
      </c>
      <c r="R28" s="172">
        <v>4.9000000000000004</v>
      </c>
      <c r="S28" s="173">
        <v>4.7</v>
      </c>
      <c r="T28" s="173">
        <v>4.0999999999999996</v>
      </c>
      <c r="U28" s="181">
        <f>AVERAGE(N28:P28)</f>
        <v>8.3333333333333339</v>
      </c>
      <c r="V28" s="182">
        <f>AVERAGE(R28:T28)</f>
        <v>4.5666666666666673</v>
      </c>
      <c r="X28" s="44">
        <v>20</v>
      </c>
      <c r="Y28" s="172">
        <v>18.3</v>
      </c>
      <c r="Z28" s="173">
        <v>8.6999999999999993</v>
      </c>
      <c r="AA28" s="174"/>
      <c r="AB28" s="44">
        <v>20</v>
      </c>
      <c r="AC28" s="172">
        <v>3.3</v>
      </c>
      <c r="AD28" s="173">
        <v>3.4</v>
      </c>
      <c r="AE28" s="173"/>
      <c r="AF28" s="181">
        <f>AVERAGE(Y28:AA28)</f>
        <v>13.5</v>
      </c>
      <c r="AG28" s="182">
        <f>AVERAGE(AC28:AE28)</f>
        <v>3.3499999999999996</v>
      </c>
      <c r="AI28" s="252">
        <v>67</v>
      </c>
      <c r="AJ28" s="254">
        <v>20</v>
      </c>
      <c r="AK28" s="172">
        <v>6.1</v>
      </c>
      <c r="AL28" s="173">
        <v>6.1</v>
      </c>
      <c r="AM28" s="174"/>
      <c r="AN28" s="44">
        <v>20</v>
      </c>
      <c r="AO28" s="172">
        <v>1.2</v>
      </c>
      <c r="AP28" s="173">
        <v>3.4</v>
      </c>
      <c r="AQ28" s="173"/>
      <c r="AR28" s="181">
        <f>AVERAGE(AK28:AM28)</f>
        <v>6.1</v>
      </c>
      <c r="AS28" s="255">
        <f>AVERAGE(AO28:AQ28)</f>
        <v>2.2999999999999998</v>
      </c>
      <c r="AU28" s="44">
        <v>20</v>
      </c>
      <c r="AV28" s="172">
        <v>15.2</v>
      </c>
      <c r="AW28" s="173">
        <v>11.7</v>
      </c>
      <c r="AX28" s="174"/>
      <c r="AY28" s="44">
        <v>20</v>
      </c>
      <c r="AZ28" s="172">
        <v>1.5</v>
      </c>
      <c r="BA28" s="173">
        <v>3.4</v>
      </c>
      <c r="BB28" s="173"/>
      <c r="BC28" s="181">
        <f t="shared" si="24"/>
        <v>13.45</v>
      </c>
      <c r="BD28" s="255">
        <f t="shared" si="25"/>
        <v>2.4500000000000002</v>
      </c>
      <c r="BG28" s="44">
        <v>20</v>
      </c>
      <c r="BH28" s="172">
        <v>20.100000000000001</v>
      </c>
      <c r="BI28" s="173">
        <v>17.899999999999999</v>
      </c>
      <c r="BJ28" s="174">
        <v>12.2</v>
      </c>
      <c r="BK28" s="44">
        <v>20</v>
      </c>
      <c r="BL28" s="172">
        <v>4.7</v>
      </c>
      <c r="BM28" s="173">
        <v>4.2</v>
      </c>
      <c r="BN28" s="173">
        <v>5.0999999999999996</v>
      </c>
      <c r="BO28" s="173"/>
      <c r="BP28" s="266">
        <f t="shared" si="26"/>
        <v>16.733333333333334</v>
      </c>
      <c r="BQ28" s="267">
        <f t="shared" si="27"/>
        <v>4.666666666666667</v>
      </c>
      <c r="BS28" s="44">
        <v>20</v>
      </c>
      <c r="BT28" s="172">
        <v>11.8</v>
      </c>
      <c r="BU28" s="173">
        <v>11.6</v>
      </c>
      <c r="BV28" s="174"/>
      <c r="BW28" s="44">
        <v>20</v>
      </c>
      <c r="BX28" s="172">
        <v>13.3</v>
      </c>
      <c r="BY28" s="173">
        <v>7.9</v>
      </c>
      <c r="BZ28" s="173"/>
      <c r="CA28" s="266">
        <f>AVERAGE(BT28:BV28)</f>
        <v>11.7</v>
      </c>
      <c r="CB28" s="267">
        <f>AVERAGE(BX28:BZ28)</f>
        <v>10.600000000000001</v>
      </c>
      <c r="CD28" s="44">
        <v>20</v>
      </c>
      <c r="CE28" s="172">
        <v>20</v>
      </c>
      <c r="CF28" s="173">
        <v>8.9</v>
      </c>
      <c r="CG28" s="174"/>
      <c r="CH28" s="44">
        <v>20</v>
      </c>
      <c r="CI28" s="172">
        <v>6.9</v>
      </c>
      <c r="CJ28" s="173">
        <v>7.8</v>
      </c>
      <c r="CK28" s="173"/>
      <c r="CL28" s="266">
        <f>AVERAGE(CE28:CG28)</f>
        <v>14.45</v>
      </c>
      <c r="CM28" s="267">
        <f>AVERAGE(CI28:CK28)</f>
        <v>7.35</v>
      </c>
      <c r="CO28" s="44">
        <v>20</v>
      </c>
      <c r="CP28" s="172">
        <v>9.1</v>
      </c>
      <c r="CQ28" s="173">
        <v>19.7</v>
      </c>
      <c r="CR28" s="174"/>
      <c r="CS28" s="44">
        <v>20</v>
      </c>
      <c r="CT28" s="172">
        <v>3.8</v>
      </c>
      <c r="CU28" s="173">
        <v>17.5</v>
      </c>
      <c r="CV28" s="173">
        <v>9.9</v>
      </c>
      <c r="CW28" s="266">
        <f>AVERAGE(CP28:CR28)</f>
        <v>14.399999999999999</v>
      </c>
      <c r="CX28" s="267">
        <f t="shared" si="33"/>
        <v>10.4</v>
      </c>
      <c r="CZ28" s="44">
        <v>20</v>
      </c>
      <c r="DA28" s="172">
        <v>18.2</v>
      </c>
      <c r="DB28" s="173">
        <v>11.1</v>
      </c>
      <c r="DC28" s="174"/>
      <c r="DD28" s="44">
        <v>20</v>
      </c>
      <c r="DE28" s="172">
        <v>15.9</v>
      </c>
      <c r="DF28" s="173">
        <v>8.9</v>
      </c>
      <c r="DG28" s="173"/>
      <c r="DH28" s="266">
        <f>AVERAGE(DA28:DC28)</f>
        <v>14.649999999999999</v>
      </c>
      <c r="DI28" s="267">
        <f t="shared" si="35"/>
        <v>12.4</v>
      </c>
      <c r="DK28" s="44">
        <v>20</v>
      </c>
      <c r="DL28" s="172">
        <v>16.899999999999999</v>
      </c>
      <c r="DM28" s="173">
        <v>8.5</v>
      </c>
      <c r="DN28" s="174"/>
      <c r="DO28" s="44">
        <v>20</v>
      </c>
      <c r="DP28" s="172">
        <v>4.0999999999999996</v>
      </c>
      <c r="DQ28" s="173">
        <v>13.8</v>
      </c>
      <c r="DR28" s="173">
        <v>12.9</v>
      </c>
      <c r="DS28" s="266">
        <f>AVERAGE(DL28:DN28)</f>
        <v>12.7</v>
      </c>
      <c r="DT28" s="267">
        <f t="shared" si="37"/>
        <v>10.266666666666666</v>
      </c>
      <c r="DV28" s="44">
        <v>20</v>
      </c>
      <c r="DW28" s="172">
        <v>20</v>
      </c>
      <c r="DX28" s="173">
        <v>20</v>
      </c>
      <c r="DY28" s="174"/>
      <c r="DZ28" s="44">
        <v>20</v>
      </c>
      <c r="EA28" s="172">
        <v>3.1</v>
      </c>
      <c r="EB28" s="173">
        <v>11.9</v>
      </c>
      <c r="EC28" s="173"/>
      <c r="ED28" s="266">
        <f>AVERAGE(DW28:DY28)</f>
        <v>20</v>
      </c>
      <c r="EE28" s="267">
        <f t="shared" si="39"/>
        <v>7.5</v>
      </c>
    </row>
    <row r="29" spans="1:135">
      <c r="X29" s="279"/>
      <c r="Y29" s="257"/>
      <c r="Z29" s="257"/>
      <c r="AA29" s="257"/>
      <c r="AB29" s="257"/>
      <c r="AC29" s="257"/>
      <c r="AD29" s="257"/>
      <c r="AE29" s="257"/>
      <c r="AF29" s="280">
        <f>AVERAGE(AF23:AF28)</f>
        <v>10.033333333333333</v>
      </c>
      <c r="AG29" s="232">
        <f>AVERAGE(AG23:AG28)</f>
        <v>2.9638888888888886</v>
      </c>
      <c r="AS29" s="281">
        <f>AVERAGE(AS23:AS28)</f>
        <v>3.3750000000000004</v>
      </c>
      <c r="AU29" s="279"/>
      <c r="AV29" s="257"/>
      <c r="AW29" s="257"/>
      <c r="AX29" s="257"/>
      <c r="AY29" s="257"/>
      <c r="AZ29" s="257"/>
      <c r="BA29" s="257"/>
      <c r="BB29" s="257"/>
      <c r="BC29" s="257"/>
      <c r="BD29" s="281">
        <f>AVERAGE(BD23:BD28)</f>
        <v>3.4000000000000004</v>
      </c>
      <c r="BG29" s="279"/>
      <c r="BH29" s="257"/>
      <c r="BI29" s="257"/>
      <c r="BJ29" s="257"/>
      <c r="BK29" s="257"/>
      <c r="BL29" s="257"/>
      <c r="BM29" s="257"/>
      <c r="BN29" s="257"/>
      <c r="BO29" s="257"/>
      <c r="BP29" s="282">
        <f>AVERAGE(BP23:BP28)</f>
        <v>12.855555555555554</v>
      </c>
      <c r="BQ29" s="281">
        <f>AVERAGE(BQ23:BQ28)</f>
        <v>7.8125</v>
      </c>
      <c r="BS29" s="279"/>
      <c r="BT29" s="257"/>
      <c r="BU29" s="257"/>
      <c r="BV29" s="257"/>
      <c r="BW29" s="257"/>
      <c r="BX29" s="257"/>
      <c r="BY29" s="257"/>
      <c r="BZ29" s="257"/>
      <c r="CA29" s="282">
        <f>AVERAGE(CA23:CA28)</f>
        <v>11.691666666666668</v>
      </c>
      <c r="CB29" s="281">
        <f>AVERAGE(CB23:CB28)</f>
        <v>11.302777777777777</v>
      </c>
      <c r="CD29" s="279"/>
      <c r="CE29" s="257"/>
      <c r="CF29" s="257"/>
      <c r="CG29" s="257"/>
      <c r="CH29" s="257"/>
      <c r="CI29" s="257"/>
      <c r="CJ29" s="257"/>
      <c r="CK29" s="257"/>
      <c r="CL29" s="282">
        <f>AVERAGE(CL23:CL28)</f>
        <v>12.483333333333333</v>
      </c>
      <c r="CM29" s="281">
        <f>AVERAGE(CM23:CM28)</f>
        <v>9.594444444444445</v>
      </c>
      <c r="CO29" s="279"/>
      <c r="CP29" s="257"/>
      <c r="CQ29" s="257"/>
      <c r="CR29" s="257"/>
      <c r="CS29" s="257"/>
      <c r="CT29" s="257"/>
      <c r="CU29" s="257"/>
      <c r="CV29" s="257"/>
      <c r="CW29" s="282">
        <f>AVERAGE(CW23:CW28)</f>
        <v>12.508333333333333</v>
      </c>
      <c r="CX29" s="281">
        <f>AVERAGE(CX23:CX28)</f>
        <v>8.85</v>
      </c>
      <c r="CZ29" s="279"/>
      <c r="DA29" s="257"/>
      <c r="DB29" s="257"/>
      <c r="DC29" s="257"/>
      <c r="DD29" s="257"/>
      <c r="DE29" s="257"/>
      <c r="DF29" s="257"/>
      <c r="DG29" s="257"/>
      <c r="DH29" s="282">
        <f>AVERAGE(DH23:DH28)</f>
        <v>12.6</v>
      </c>
      <c r="DI29" s="281">
        <f>AVERAGE(DI23:DI28)</f>
        <v>10.316666666666666</v>
      </c>
      <c r="DK29" s="279"/>
      <c r="DL29" s="257"/>
      <c r="DM29" s="257"/>
      <c r="DN29" s="257"/>
      <c r="DO29" s="257"/>
      <c r="DP29" s="257"/>
      <c r="DQ29" s="257"/>
      <c r="DR29" s="257"/>
      <c r="DS29" s="282">
        <f>AVERAGE(DS23:DS28)</f>
        <v>10.308333333333335</v>
      </c>
      <c r="DT29" s="281">
        <f>AVERAGE(DT23:DT28)</f>
        <v>8.9694444444444432</v>
      </c>
      <c r="DV29" s="279"/>
      <c r="DW29" s="257"/>
      <c r="DX29" s="257"/>
      <c r="DY29" s="257"/>
      <c r="DZ29" s="257"/>
      <c r="EA29" s="257"/>
      <c r="EB29" s="257"/>
      <c r="EC29" s="257"/>
      <c r="ED29" s="282">
        <f>AVERAGE(ED23:ED28)</f>
        <v>12.583333333333334</v>
      </c>
      <c r="EE29" s="281">
        <f>AVERAGE(EE23:EE28)</f>
        <v>9.2333333333333343</v>
      </c>
    </row>
    <row r="30" spans="1:135">
      <c r="A30" s="256">
        <v>49</v>
      </c>
      <c r="B30" s="44">
        <v>2</v>
      </c>
      <c r="C30" s="172">
        <v>17.899999999999999</v>
      </c>
      <c r="D30" s="173">
        <v>6.6</v>
      </c>
      <c r="E30" s="174">
        <v>7.5</v>
      </c>
      <c r="F30" s="44">
        <v>2</v>
      </c>
      <c r="G30" s="172">
        <v>6.1</v>
      </c>
      <c r="H30" s="173">
        <v>14.9</v>
      </c>
      <c r="I30" s="173">
        <v>12.6</v>
      </c>
      <c r="J30" s="181">
        <f t="shared" ref="J30:J36" si="48">AVERAGE(C30:E30)</f>
        <v>10.666666666666666</v>
      </c>
      <c r="K30" s="182">
        <f t="shared" ref="K30:K36" si="49">AVERAGE(G30:I30)</f>
        <v>11.200000000000001</v>
      </c>
      <c r="M30" s="44">
        <v>2</v>
      </c>
      <c r="N30" s="172">
        <v>6.6</v>
      </c>
      <c r="O30" s="173">
        <v>7.9</v>
      </c>
      <c r="P30" s="174">
        <v>5.3</v>
      </c>
      <c r="Q30" s="44">
        <v>2</v>
      </c>
      <c r="R30" s="172">
        <v>2.7</v>
      </c>
      <c r="S30" s="173">
        <v>2.5</v>
      </c>
      <c r="T30" s="173">
        <v>3.7</v>
      </c>
      <c r="U30" s="181">
        <f t="shared" ref="U30:U36" si="50">AVERAGE(N30:P30)</f>
        <v>6.6000000000000005</v>
      </c>
      <c r="V30" s="182">
        <f t="shared" ref="V30:V36" si="51">AVERAGE(R30:T30)</f>
        <v>2.9666666666666668</v>
      </c>
      <c r="X30" s="44">
        <v>2</v>
      </c>
      <c r="Y30" s="172">
        <v>10.6</v>
      </c>
      <c r="Z30" s="173">
        <v>6.9</v>
      </c>
      <c r="AA30" s="174"/>
      <c r="AB30" s="44">
        <v>2</v>
      </c>
      <c r="AC30" s="172">
        <v>3.9</v>
      </c>
      <c r="AD30" s="173">
        <v>3.9</v>
      </c>
      <c r="AE30" s="173"/>
      <c r="AF30" s="181">
        <f>AVERAGE(Y30:AA30)</f>
        <v>8.75</v>
      </c>
      <c r="AG30" s="182">
        <f t="shared" ref="AG30:AG36" si="52">AVERAGE(AC30:AE30)</f>
        <v>3.9</v>
      </c>
      <c r="AI30" s="256">
        <v>49</v>
      </c>
      <c r="AJ30" s="254">
        <v>2</v>
      </c>
      <c r="AK30" s="172">
        <v>7.7</v>
      </c>
      <c r="AL30" s="173">
        <v>11.1</v>
      </c>
      <c r="AM30" s="174"/>
      <c r="AN30" s="44">
        <v>2</v>
      </c>
      <c r="AO30" s="172">
        <v>3.3</v>
      </c>
      <c r="AP30" s="173">
        <v>5.6</v>
      </c>
      <c r="AQ30" s="173"/>
      <c r="AR30" s="181">
        <f t="shared" ref="AR30:AR36" si="53">AVERAGE(AK30:AM30)</f>
        <v>9.4</v>
      </c>
      <c r="AS30" s="255">
        <f t="shared" ref="AS30:AS36" si="54">AVERAGE(AO30:AQ30)</f>
        <v>4.4499999999999993</v>
      </c>
      <c r="AU30" s="44">
        <v>2</v>
      </c>
      <c r="AV30" s="172">
        <v>11.1</v>
      </c>
      <c r="AW30" s="173">
        <v>18.2</v>
      </c>
      <c r="AX30" s="174"/>
      <c r="AY30" s="44">
        <v>2</v>
      </c>
      <c r="AZ30" s="172">
        <v>0.9</v>
      </c>
      <c r="BA30" s="173">
        <v>4.5999999999999996</v>
      </c>
      <c r="BB30" s="173"/>
      <c r="BC30" s="181">
        <f t="shared" ref="BC30:BC36" si="55">AVERAGE(AV30:AX30)</f>
        <v>14.649999999999999</v>
      </c>
      <c r="BD30" s="255">
        <f t="shared" ref="BD30:BD36" si="56">AVERAGE(AZ30:BB30)</f>
        <v>2.75</v>
      </c>
      <c r="BG30" s="44">
        <v>2</v>
      </c>
      <c r="BH30" s="172">
        <v>15.9</v>
      </c>
      <c r="BI30" s="173">
        <v>15.2</v>
      </c>
      <c r="BJ30" s="174">
        <v>14.3</v>
      </c>
      <c r="BK30" s="44">
        <v>2</v>
      </c>
      <c r="BL30" s="172">
        <v>2.2000000000000002</v>
      </c>
      <c r="BM30" s="173">
        <v>1.7</v>
      </c>
      <c r="BN30" s="173">
        <v>1.4</v>
      </c>
      <c r="BO30" s="173"/>
      <c r="BP30" s="181">
        <f>AVERAGE(BH30:BJ30)</f>
        <v>15.133333333333335</v>
      </c>
      <c r="BQ30" s="255">
        <f t="shared" ref="BQ30:BQ36" si="57">AVERAGE(BL30:BO30)</f>
        <v>1.7666666666666668</v>
      </c>
      <c r="BS30" s="44">
        <v>2</v>
      </c>
      <c r="BT30" s="172">
        <v>11.8</v>
      </c>
      <c r="BU30" s="173">
        <v>12.4</v>
      </c>
      <c r="BV30" s="174"/>
      <c r="BW30" s="44">
        <v>2</v>
      </c>
      <c r="BX30" s="172">
        <v>11.4</v>
      </c>
      <c r="BY30" s="173">
        <v>6.5</v>
      </c>
      <c r="BZ30" s="173"/>
      <c r="CA30" s="181">
        <f t="shared" ref="CA30:CA36" si="58">AVERAGE(BT30:BV30)</f>
        <v>12.100000000000001</v>
      </c>
      <c r="CB30" s="255">
        <f t="shared" ref="CB30:CB36" si="59">AVERAGE(BX30:BZ30)</f>
        <v>8.9499999999999993</v>
      </c>
      <c r="CD30" s="44">
        <v>2</v>
      </c>
      <c r="CE30" s="172">
        <v>11.3</v>
      </c>
      <c r="CF30" s="173">
        <v>6.5</v>
      </c>
      <c r="CG30" s="174"/>
      <c r="CH30" s="44">
        <v>2</v>
      </c>
      <c r="CI30" s="172">
        <v>0.9</v>
      </c>
      <c r="CJ30" s="173">
        <v>1.7</v>
      </c>
      <c r="CK30" s="173">
        <v>2.7</v>
      </c>
      <c r="CL30" s="181">
        <f t="shared" ref="CL30:CL36" si="60">AVERAGE(CE30:CG30)</f>
        <v>8.9</v>
      </c>
      <c r="CM30" s="255">
        <f t="shared" ref="CM30:CM36" si="61">AVERAGE(CI30:CK30)</f>
        <v>1.7666666666666668</v>
      </c>
      <c r="CO30" s="44">
        <v>2</v>
      </c>
      <c r="CP30" s="172">
        <v>20</v>
      </c>
      <c r="CQ30" s="173">
        <v>8.5</v>
      </c>
      <c r="CR30" s="174"/>
      <c r="CS30" s="44">
        <v>2</v>
      </c>
      <c r="CT30" s="172">
        <v>5.6</v>
      </c>
      <c r="CU30" s="173">
        <v>2.9</v>
      </c>
      <c r="CV30" s="173"/>
      <c r="CW30" s="181">
        <f t="shared" ref="CW30:CW34" si="62">AVERAGE(CP30:CR30)</f>
        <v>14.25</v>
      </c>
      <c r="CX30" s="255">
        <f t="shared" ref="CX30:CX36" si="63">AVERAGE(CT30:CV30)</f>
        <v>4.25</v>
      </c>
      <c r="CZ30" s="44">
        <v>2</v>
      </c>
      <c r="DA30" s="172">
        <v>15.9</v>
      </c>
      <c r="DB30" s="173">
        <v>20</v>
      </c>
      <c r="DC30" s="174"/>
      <c r="DD30" s="44">
        <v>2</v>
      </c>
      <c r="DE30" s="172">
        <v>4.5999999999999996</v>
      </c>
      <c r="DF30" s="173">
        <v>3.2</v>
      </c>
      <c r="DG30" s="173"/>
      <c r="DH30" s="181">
        <f t="shared" ref="DH30:DH34" si="64">AVERAGE(DA30:DC30)</f>
        <v>17.95</v>
      </c>
      <c r="DI30" s="255">
        <f t="shared" ref="DI30:DI36" si="65">AVERAGE(DE30:DG30)</f>
        <v>3.9</v>
      </c>
      <c r="DK30" s="44">
        <v>2</v>
      </c>
      <c r="DL30" s="172">
        <v>7.1</v>
      </c>
      <c r="DM30" s="173">
        <v>5.2</v>
      </c>
      <c r="DN30" s="174"/>
      <c r="DO30" s="44">
        <v>2</v>
      </c>
      <c r="DP30" s="172">
        <v>4.5999999999999996</v>
      </c>
      <c r="DQ30" s="173">
        <v>4.5</v>
      </c>
      <c r="DR30" s="173"/>
      <c r="DS30" s="181">
        <f t="shared" ref="DS30:DS33" si="66">AVERAGE(DL30:DN30)</f>
        <v>6.15</v>
      </c>
      <c r="DT30" s="255">
        <f t="shared" ref="DT30:DT36" si="67">AVERAGE(DP30:DR30)</f>
        <v>4.55</v>
      </c>
      <c r="DV30" s="44">
        <v>2</v>
      </c>
      <c r="DW30" s="172">
        <v>7.3</v>
      </c>
      <c r="DX30" s="173">
        <v>14.5</v>
      </c>
      <c r="DY30" s="174"/>
      <c r="DZ30" s="44">
        <v>2</v>
      </c>
      <c r="EA30" s="172">
        <v>0.9</v>
      </c>
      <c r="EB30" s="173">
        <v>1.1000000000000001</v>
      </c>
      <c r="EC30" s="173"/>
      <c r="ED30" s="181">
        <f t="shared" ref="ED30:ED33" si="68">AVERAGE(DW30:DY30)</f>
        <v>10.9</v>
      </c>
      <c r="EE30" s="255">
        <f t="shared" ref="EE30:EE36" si="69">AVERAGE(EA30:EC30)</f>
        <v>1</v>
      </c>
    </row>
    <row r="31" spans="1:135">
      <c r="A31" s="256">
        <v>50</v>
      </c>
      <c r="B31" s="44">
        <v>3</v>
      </c>
      <c r="C31" s="172">
        <v>12.1</v>
      </c>
      <c r="D31" s="173">
        <v>14.5</v>
      </c>
      <c r="E31" s="174">
        <v>9.8000000000000007</v>
      </c>
      <c r="F31" s="44">
        <v>3</v>
      </c>
      <c r="G31" s="172">
        <v>16.100000000000001</v>
      </c>
      <c r="H31" s="173">
        <v>11.7</v>
      </c>
      <c r="I31" s="173">
        <v>12.4</v>
      </c>
      <c r="J31" s="181">
        <f t="shared" si="48"/>
        <v>12.133333333333335</v>
      </c>
      <c r="K31" s="182">
        <f t="shared" si="49"/>
        <v>13.4</v>
      </c>
      <c r="M31" s="44">
        <v>3</v>
      </c>
      <c r="N31" s="172">
        <v>17.8</v>
      </c>
      <c r="O31" s="173">
        <v>6.6</v>
      </c>
      <c r="P31" s="174">
        <v>6.8</v>
      </c>
      <c r="Q31" s="44">
        <v>3</v>
      </c>
      <c r="R31" s="172">
        <v>5.9</v>
      </c>
      <c r="S31" s="173">
        <v>3.9</v>
      </c>
      <c r="T31" s="173">
        <v>3.9</v>
      </c>
      <c r="U31" s="181">
        <f t="shared" si="50"/>
        <v>10.4</v>
      </c>
      <c r="V31" s="182">
        <f t="shared" si="51"/>
        <v>4.5666666666666673</v>
      </c>
      <c r="X31" s="44">
        <v>3</v>
      </c>
      <c r="Y31" s="172">
        <v>8.1999999999999993</v>
      </c>
      <c r="Z31" s="173">
        <v>8.8000000000000007</v>
      </c>
      <c r="AA31" s="174"/>
      <c r="AB31" s="44">
        <v>3</v>
      </c>
      <c r="AC31" s="172">
        <v>12.9</v>
      </c>
      <c r="AD31" s="173">
        <v>6.8</v>
      </c>
      <c r="AE31" s="173"/>
      <c r="AF31" s="181">
        <f t="shared" ref="AF31:AF35" si="70">AVERAGE(Y31:AA31)</f>
        <v>8.5</v>
      </c>
      <c r="AG31" s="182">
        <f t="shared" si="52"/>
        <v>9.85</v>
      </c>
      <c r="AI31" s="256">
        <v>50</v>
      </c>
      <c r="AJ31" s="254">
        <v>3</v>
      </c>
      <c r="AK31" s="172">
        <v>5.6</v>
      </c>
      <c r="AL31" s="173">
        <v>9.6999999999999993</v>
      </c>
      <c r="AM31" s="174"/>
      <c r="AN31" s="44">
        <v>3</v>
      </c>
      <c r="AO31" s="172">
        <v>1.2</v>
      </c>
      <c r="AP31" s="173">
        <v>2.4</v>
      </c>
      <c r="AQ31" s="173"/>
      <c r="AR31" s="181">
        <f t="shared" si="53"/>
        <v>7.6499999999999995</v>
      </c>
      <c r="AS31" s="255">
        <f>AVERAGE(AO31:AQ31)</f>
        <v>1.7999999999999998</v>
      </c>
      <c r="AU31" s="44">
        <v>3</v>
      </c>
      <c r="AV31" s="172">
        <v>8.1999999999999993</v>
      </c>
      <c r="AW31" s="173">
        <v>9.4</v>
      </c>
      <c r="AX31" s="174"/>
      <c r="AY31" s="44">
        <v>3</v>
      </c>
      <c r="AZ31" s="172">
        <v>3.9</v>
      </c>
      <c r="BA31" s="173">
        <v>3.2</v>
      </c>
      <c r="BB31" s="173"/>
      <c r="BC31" s="181">
        <f t="shared" si="55"/>
        <v>8.8000000000000007</v>
      </c>
      <c r="BD31" s="255">
        <f t="shared" si="56"/>
        <v>3.55</v>
      </c>
      <c r="BG31" s="44">
        <v>3</v>
      </c>
      <c r="BH31" s="172">
        <v>10.9</v>
      </c>
      <c r="BI31" s="173">
        <v>10.7</v>
      </c>
      <c r="BJ31" s="174">
        <v>6.9</v>
      </c>
      <c r="BK31" s="44">
        <v>3</v>
      </c>
      <c r="BL31" s="172">
        <v>1.5</v>
      </c>
      <c r="BM31" s="173">
        <v>1.3</v>
      </c>
      <c r="BN31" s="173">
        <v>2.6</v>
      </c>
      <c r="BO31" s="173"/>
      <c r="BP31" s="181">
        <f t="shared" ref="BP31:BP36" si="71">AVERAGE(BH31:BJ31)</f>
        <v>9.5</v>
      </c>
      <c r="BQ31" s="255">
        <f t="shared" si="57"/>
        <v>1.8</v>
      </c>
      <c r="BS31" s="44">
        <v>3</v>
      </c>
      <c r="BT31" s="172">
        <v>8.8000000000000007</v>
      </c>
      <c r="BU31" s="173">
        <v>9.6</v>
      </c>
      <c r="BV31" s="174"/>
      <c r="BW31" s="44">
        <v>3</v>
      </c>
      <c r="BX31" s="172">
        <v>2.7</v>
      </c>
      <c r="BY31" s="173">
        <v>2.2000000000000002</v>
      </c>
      <c r="BZ31" s="173"/>
      <c r="CA31" s="181">
        <f t="shared" si="58"/>
        <v>9.1999999999999993</v>
      </c>
      <c r="CB31" s="255">
        <f t="shared" si="59"/>
        <v>2.4500000000000002</v>
      </c>
      <c r="CD31" s="44">
        <v>3</v>
      </c>
      <c r="CE31" s="172">
        <v>19.7</v>
      </c>
      <c r="CF31" s="173">
        <v>6.7</v>
      </c>
      <c r="CG31" s="174"/>
      <c r="CH31" s="44">
        <v>3</v>
      </c>
      <c r="CI31" s="172">
        <v>1.8</v>
      </c>
      <c r="CJ31" s="173">
        <v>2.6</v>
      </c>
      <c r="CK31" s="173"/>
      <c r="CL31" s="181">
        <f t="shared" si="60"/>
        <v>13.2</v>
      </c>
      <c r="CM31" s="255">
        <f t="shared" si="61"/>
        <v>2.2000000000000002</v>
      </c>
      <c r="CO31" s="44">
        <v>3</v>
      </c>
      <c r="CP31" s="172">
        <v>11.1</v>
      </c>
      <c r="CQ31" s="173">
        <v>10.4</v>
      </c>
      <c r="CR31" s="174"/>
      <c r="CS31" s="44">
        <v>3</v>
      </c>
      <c r="CT31" s="172">
        <v>4.5</v>
      </c>
      <c r="CU31" s="173">
        <v>5.6</v>
      </c>
      <c r="CV31" s="173"/>
      <c r="CW31" s="181">
        <f t="shared" si="62"/>
        <v>10.75</v>
      </c>
      <c r="CX31" s="255">
        <f t="shared" si="63"/>
        <v>5.05</v>
      </c>
      <c r="CZ31" s="44">
        <v>3</v>
      </c>
      <c r="DA31" s="172">
        <v>17.399999999999999</v>
      </c>
      <c r="DB31" s="173">
        <v>7.8</v>
      </c>
      <c r="DC31" s="174"/>
      <c r="DD31" s="44">
        <v>3</v>
      </c>
      <c r="DE31" s="172">
        <v>4.7</v>
      </c>
      <c r="DF31" s="173">
        <v>5.7</v>
      </c>
      <c r="DG31" s="173"/>
      <c r="DH31" s="181">
        <f t="shared" si="64"/>
        <v>12.6</v>
      </c>
      <c r="DI31" s="255">
        <f t="shared" si="65"/>
        <v>5.2</v>
      </c>
      <c r="DK31" s="44">
        <v>3</v>
      </c>
      <c r="DL31" s="172">
        <v>6.9</v>
      </c>
      <c r="DM31" s="173">
        <v>13.6</v>
      </c>
      <c r="DN31" s="174"/>
      <c r="DO31" s="44">
        <v>3</v>
      </c>
      <c r="DP31" s="172">
        <v>11.3</v>
      </c>
      <c r="DQ31" s="173">
        <v>2.8</v>
      </c>
      <c r="DR31" s="173">
        <v>6.7</v>
      </c>
      <c r="DS31" s="181">
        <f t="shared" si="66"/>
        <v>10.25</v>
      </c>
      <c r="DT31" s="255">
        <f t="shared" si="67"/>
        <v>6.9333333333333336</v>
      </c>
      <c r="DV31" s="44">
        <v>3</v>
      </c>
      <c r="DW31" s="172">
        <v>5.9</v>
      </c>
      <c r="DX31" s="173">
        <v>8.1</v>
      </c>
      <c r="DY31" s="174"/>
      <c r="DZ31" s="44">
        <v>3</v>
      </c>
      <c r="EA31" s="172">
        <v>1.6</v>
      </c>
      <c r="EB31" s="173">
        <v>4.8</v>
      </c>
      <c r="EC31" s="173"/>
      <c r="ED31" s="181">
        <f t="shared" si="68"/>
        <v>7</v>
      </c>
      <c r="EE31" s="255">
        <f t="shared" si="69"/>
        <v>3.2</v>
      </c>
    </row>
    <row r="32" spans="1:135">
      <c r="A32" s="256">
        <v>53</v>
      </c>
      <c r="B32" s="44">
        <v>6</v>
      </c>
      <c r="C32" s="172">
        <v>4.5999999999999996</v>
      </c>
      <c r="D32" s="173">
        <v>5.3</v>
      </c>
      <c r="E32" s="174">
        <v>6.3</v>
      </c>
      <c r="F32" s="44">
        <v>6</v>
      </c>
      <c r="G32" s="172">
        <v>4.2</v>
      </c>
      <c r="H32" s="173">
        <v>4.2</v>
      </c>
      <c r="I32" s="173">
        <v>5.3</v>
      </c>
      <c r="J32" s="181">
        <f t="shared" si="48"/>
        <v>5.3999999999999995</v>
      </c>
      <c r="K32" s="182">
        <f t="shared" si="49"/>
        <v>4.5666666666666664</v>
      </c>
      <c r="M32" s="44">
        <v>6</v>
      </c>
      <c r="N32" s="172">
        <v>10.9</v>
      </c>
      <c r="O32" s="173">
        <v>9.9</v>
      </c>
      <c r="P32" s="174">
        <v>13.9</v>
      </c>
      <c r="Q32" s="44">
        <v>6</v>
      </c>
      <c r="R32" s="172">
        <v>2.1</v>
      </c>
      <c r="S32" s="173">
        <v>1.9</v>
      </c>
      <c r="T32" s="173">
        <v>1.7</v>
      </c>
      <c r="U32" s="181">
        <f t="shared" si="50"/>
        <v>11.566666666666668</v>
      </c>
      <c r="V32" s="182">
        <f t="shared" si="51"/>
        <v>1.9000000000000001</v>
      </c>
      <c r="X32" s="44">
        <v>6</v>
      </c>
      <c r="Y32" s="172">
        <v>15.8</v>
      </c>
      <c r="Z32" s="173">
        <v>17.100000000000001</v>
      </c>
      <c r="AA32" s="174"/>
      <c r="AB32" s="44">
        <v>6</v>
      </c>
      <c r="AC32" s="172">
        <v>6.3</v>
      </c>
      <c r="AD32" s="173">
        <v>6.9</v>
      </c>
      <c r="AE32" s="173"/>
      <c r="AF32" s="181">
        <f t="shared" si="70"/>
        <v>16.450000000000003</v>
      </c>
      <c r="AG32" s="182">
        <f t="shared" si="52"/>
        <v>6.6</v>
      </c>
      <c r="AI32" s="256">
        <v>53</v>
      </c>
      <c r="AJ32" s="254">
        <v>6</v>
      </c>
      <c r="AK32" s="172">
        <v>6.9</v>
      </c>
      <c r="AL32" s="173">
        <v>10.7</v>
      </c>
      <c r="AM32" s="174"/>
      <c r="AN32" s="44">
        <v>6</v>
      </c>
      <c r="AO32" s="172">
        <v>4.5</v>
      </c>
      <c r="AP32" s="173">
        <v>5.9</v>
      </c>
      <c r="AQ32" s="173"/>
      <c r="AR32" s="181">
        <f>AVERAGE(AK32:AM32)</f>
        <v>8.8000000000000007</v>
      </c>
      <c r="AS32" s="255">
        <f t="shared" si="54"/>
        <v>5.2</v>
      </c>
      <c r="AU32" s="44">
        <v>6</v>
      </c>
      <c r="AV32" s="172">
        <v>17.5</v>
      </c>
      <c r="AW32" s="173">
        <v>10.199999999999999</v>
      </c>
      <c r="AX32" s="174"/>
      <c r="AY32" s="44">
        <v>6</v>
      </c>
      <c r="AZ32" s="172">
        <v>1.3</v>
      </c>
      <c r="BA32" s="173">
        <v>5.0999999999999996</v>
      </c>
      <c r="BB32" s="173"/>
      <c r="BC32" s="181">
        <f t="shared" si="55"/>
        <v>13.85</v>
      </c>
      <c r="BD32" s="255">
        <f t="shared" si="56"/>
        <v>3.1999999999999997</v>
      </c>
      <c r="BG32" s="44">
        <v>6</v>
      </c>
      <c r="BH32" s="172">
        <v>4.3</v>
      </c>
      <c r="BI32" s="173">
        <v>6.5</v>
      </c>
      <c r="BJ32" s="174">
        <v>14.2</v>
      </c>
      <c r="BK32" s="44">
        <v>6</v>
      </c>
      <c r="BL32" s="172">
        <v>4.5999999999999996</v>
      </c>
      <c r="BM32" s="173">
        <v>3.5</v>
      </c>
      <c r="BN32" s="173">
        <v>1.8</v>
      </c>
      <c r="BO32" s="173"/>
      <c r="BP32" s="181">
        <f t="shared" si="71"/>
        <v>8.3333333333333339</v>
      </c>
      <c r="BQ32" s="255">
        <f t="shared" si="57"/>
        <v>3.3000000000000003</v>
      </c>
      <c r="BS32" s="44">
        <v>6</v>
      </c>
      <c r="BT32" s="172">
        <v>13.6</v>
      </c>
      <c r="BU32" s="173">
        <v>7.5</v>
      </c>
      <c r="BV32" s="174"/>
      <c r="BW32" s="44">
        <v>6</v>
      </c>
      <c r="BX32" s="172">
        <v>2.9</v>
      </c>
      <c r="BY32" s="173">
        <v>3.9</v>
      </c>
      <c r="BZ32" s="173"/>
      <c r="CA32" s="181">
        <f t="shared" si="58"/>
        <v>10.55</v>
      </c>
      <c r="CB32" s="255">
        <f t="shared" si="59"/>
        <v>3.4</v>
      </c>
      <c r="CD32" s="44">
        <v>6</v>
      </c>
      <c r="CE32" s="172">
        <v>10.8</v>
      </c>
      <c r="CF32" s="173">
        <v>9.1</v>
      </c>
      <c r="CG32" s="174"/>
      <c r="CH32" s="44">
        <v>6</v>
      </c>
      <c r="CI32" s="172">
        <v>2.4</v>
      </c>
      <c r="CJ32" s="173">
        <v>1.5</v>
      </c>
      <c r="CK32" s="173"/>
      <c r="CL32" s="181">
        <f t="shared" si="60"/>
        <v>9.9499999999999993</v>
      </c>
      <c r="CM32" s="255">
        <f t="shared" si="61"/>
        <v>1.95</v>
      </c>
      <c r="CO32" s="44">
        <v>6</v>
      </c>
      <c r="CP32" s="172">
        <v>16.8</v>
      </c>
      <c r="CQ32" s="173">
        <v>20</v>
      </c>
      <c r="CR32" s="174"/>
      <c r="CS32" s="44">
        <v>6</v>
      </c>
      <c r="CT32" s="172">
        <v>4.8</v>
      </c>
      <c r="CU32" s="173">
        <v>1.6</v>
      </c>
      <c r="CV32" s="173"/>
      <c r="CW32" s="181">
        <f t="shared" si="62"/>
        <v>18.399999999999999</v>
      </c>
      <c r="CX32" s="255">
        <f t="shared" si="63"/>
        <v>3.2</v>
      </c>
      <c r="CZ32" s="44">
        <v>6</v>
      </c>
      <c r="DA32" s="172">
        <v>13.5</v>
      </c>
      <c r="DB32" s="173">
        <v>10.3</v>
      </c>
      <c r="DC32" s="174"/>
      <c r="DD32" s="44">
        <v>6</v>
      </c>
      <c r="DE32" s="172">
        <v>4.0999999999999996</v>
      </c>
      <c r="DF32" s="173">
        <v>9.6999999999999993</v>
      </c>
      <c r="DG32" s="173"/>
      <c r="DH32" s="181">
        <f t="shared" si="64"/>
        <v>11.9</v>
      </c>
      <c r="DI32" s="255">
        <f t="shared" si="65"/>
        <v>6.8999999999999995</v>
      </c>
      <c r="DK32" s="44">
        <v>6</v>
      </c>
      <c r="DL32" s="172">
        <v>7.5</v>
      </c>
      <c r="DM32" s="173">
        <v>5.8</v>
      </c>
      <c r="DN32" s="174"/>
      <c r="DO32" s="44">
        <v>6</v>
      </c>
      <c r="DP32" s="172">
        <v>8.3000000000000007</v>
      </c>
      <c r="DQ32" s="173">
        <v>5.0999999999999996</v>
      </c>
      <c r="DR32" s="173"/>
      <c r="DS32" s="181">
        <f t="shared" si="66"/>
        <v>6.65</v>
      </c>
      <c r="DT32" s="255">
        <f t="shared" si="67"/>
        <v>6.7</v>
      </c>
      <c r="DV32" s="44">
        <v>6</v>
      </c>
      <c r="DW32" s="172">
        <v>20</v>
      </c>
      <c r="DX32" s="173">
        <v>12.8</v>
      </c>
      <c r="DY32" s="174"/>
      <c r="DZ32" s="44">
        <v>6</v>
      </c>
      <c r="EA32" s="172">
        <v>0.5</v>
      </c>
      <c r="EB32" s="173">
        <v>1.5</v>
      </c>
      <c r="EC32" s="173"/>
      <c r="ED32" s="181">
        <f t="shared" si="68"/>
        <v>16.399999999999999</v>
      </c>
      <c r="EE32" s="255">
        <f t="shared" si="69"/>
        <v>1</v>
      </c>
    </row>
    <row r="33" spans="1:135">
      <c r="A33" s="256">
        <v>54</v>
      </c>
      <c r="B33" s="44">
        <v>7</v>
      </c>
      <c r="C33" s="172">
        <v>12.9</v>
      </c>
      <c r="D33" s="173">
        <v>11.5</v>
      </c>
      <c r="E33" s="174">
        <v>6.1</v>
      </c>
      <c r="F33" s="44">
        <v>7</v>
      </c>
      <c r="G33" s="172">
        <v>12.1</v>
      </c>
      <c r="H33" s="173">
        <v>7.8</v>
      </c>
      <c r="I33" s="173">
        <v>6.8</v>
      </c>
      <c r="J33" s="181">
        <f t="shared" si="48"/>
        <v>10.166666666666666</v>
      </c>
      <c r="K33" s="182">
        <f t="shared" si="49"/>
        <v>8.9</v>
      </c>
      <c r="M33" s="44">
        <v>7</v>
      </c>
      <c r="N33" s="172">
        <v>7.4</v>
      </c>
      <c r="O33" s="173">
        <v>14.1</v>
      </c>
      <c r="P33" s="174">
        <v>12.8</v>
      </c>
      <c r="Q33" s="44">
        <v>7</v>
      </c>
      <c r="R33" s="172">
        <v>4.5999999999999996</v>
      </c>
      <c r="S33" s="173">
        <v>5.8</v>
      </c>
      <c r="T33" s="173">
        <v>3.1</v>
      </c>
      <c r="U33" s="181">
        <f t="shared" si="50"/>
        <v>11.433333333333332</v>
      </c>
      <c r="V33" s="182">
        <f t="shared" si="51"/>
        <v>4.4999999999999991</v>
      </c>
      <c r="X33" s="44">
        <v>7</v>
      </c>
      <c r="Y33" s="172">
        <v>8.5</v>
      </c>
      <c r="Z33" s="173">
        <v>11.3</v>
      </c>
      <c r="AA33" s="174"/>
      <c r="AB33" s="44">
        <v>7</v>
      </c>
      <c r="AC33" s="172">
        <v>1.9</v>
      </c>
      <c r="AD33" s="173">
        <v>2.5</v>
      </c>
      <c r="AE33" s="173">
        <v>5.0999999999999996</v>
      </c>
      <c r="AF33" s="181">
        <f t="shared" si="70"/>
        <v>9.9</v>
      </c>
      <c r="AG33" s="182">
        <f>AVERAGE(AC33:AE33)</f>
        <v>3.1666666666666665</v>
      </c>
      <c r="AI33" s="256">
        <v>54</v>
      </c>
      <c r="AJ33" s="254">
        <v>7</v>
      </c>
      <c r="AK33" s="172">
        <v>5.5</v>
      </c>
      <c r="AL33" s="173">
        <v>15.9</v>
      </c>
      <c r="AM33" s="174"/>
      <c r="AN33" s="44">
        <v>7</v>
      </c>
      <c r="AO33" s="172">
        <v>3.4</v>
      </c>
      <c r="AP33" s="173">
        <v>1.8</v>
      </c>
      <c r="AQ33" s="173"/>
      <c r="AR33" s="181">
        <f t="shared" si="53"/>
        <v>10.7</v>
      </c>
      <c r="AS33" s="255">
        <f t="shared" si="54"/>
        <v>2.6</v>
      </c>
      <c r="AU33" s="44">
        <v>7</v>
      </c>
      <c r="AV33" s="172">
        <v>17.8</v>
      </c>
      <c r="AW33" s="173">
        <v>9.1999999999999993</v>
      </c>
      <c r="AX33" s="174"/>
      <c r="AY33" s="44">
        <v>7</v>
      </c>
      <c r="AZ33" s="172">
        <v>5.9</v>
      </c>
      <c r="BA33" s="173">
        <v>1.1000000000000001</v>
      </c>
      <c r="BB33" s="173"/>
      <c r="BC33" s="181">
        <f t="shared" si="55"/>
        <v>13.5</v>
      </c>
      <c r="BD33" s="255">
        <f t="shared" si="56"/>
        <v>3.5</v>
      </c>
      <c r="BG33" s="44">
        <v>7</v>
      </c>
      <c r="BH33" s="172">
        <v>7.5</v>
      </c>
      <c r="BI33" s="173">
        <v>11.9</v>
      </c>
      <c r="BJ33" s="174">
        <v>17.100000000000001</v>
      </c>
      <c r="BK33" s="44">
        <v>7</v>
      </c>
      <c r="BL33" s="172">
        <v>9.9</v>
      </c>
      <c r="BM33" s="173">
        <v>14.9</v>
      </c>
      <c r="BN33" s="173">
        <v>10.3</v>
      </c>
      <c r="BO33" s="173"/>
      <c r="BP33" s="181">
        <f t="shared" si="71"/>
        <v>12.166666666666666</v>
      </c>
      <c r="BQ33" s="255">
        <f>AVERAGE(BL33:BO33)</f>
        <v>11.700000000000001</v>
      </c>
      <c r="BS33" s="44">
        <v>7</v>
      </c>
      <c r="BT33" s="172">
        <v>8.6999999999999993</v>
      </c>
      <c r="BU33" s="173">
        <v>6.2</v>
      </c>
      <c r="BV33" s="174"/>
      <c r="BW33" s="44">
        <v>7</v>
      </c>
      <c r="BX33" s="172">
        <v>11.2</v>
      </c>
      <c r="BY33" s="173">
        <v>7.4</v>
      </c>
      <c r="BZ33" s="173"/>
      <c r="CA33" s="181">
        <f t="shared" si="58"/>
        <v>7.4499999999999993</v>
      </c>
      <c r="CB33" s="255">
        <f t="shared" si="59"/>
        <v>9.3000000000000007</v>
      </c>
      <c r="CD33" s="44">
        <v>7</v>
      </c>
      <c r="CE33" s="172">
        <v>13.7</v>
      </c>
      <c r="CF33" s="173">
        <v>8.9</v>
      </c>
      <c r="CG33" s="174"/>
      <c r="CH33" s="44">
        <v>7</v>
      </c>
      <c r="CI33" s="172">
        <v>5.9</v>
      </c>
      <c r="CJ33" s="173">
        <v>2.9</v>
      </c>
      <c r="CK33" s="173"/>
      <c r="CL33" s="181">
        <f t="shared" si="60"/>
        <v>11.3</v>
      </c>
      <c r="CM33" s="255">
        <f t="shared" si="61"/>
        <v>4.4000000000000004</v>
      </c>
      <c r="CO33" s="44">
        <v>7</v>
      </c>
      <c r="CP33" s="172">
        <v>4.5999999999999996</v>
      </c>
      <c r="CQ33" s="173">
        <v>14.3</v>
      </c>
      <c r="CR33" s="174"/>
      <c r="CS33" s="44">
        <v>7</v>
      </c>
      <c r="CT33" s="172">
        <v>1.1000000000000001</v>
      </c>
      <c r="CU33" s="173">
        <v>2.2999999999999998</v>
      </c>
      <c r="CV33" s="173"/>
      <c r="CW33" s="181">
        <f t="shared" si="62"/>
        <v>9.4499999999999993</v>
      </c>
      <c r="CX33" s="255">
        <f t="shared" si="63"/>
        <v>1.7</v>
      </c>
      <c r="CZ33" s="44">
        <v>7</v>
      </c>
      <c r="DA33" s="172">
        <v>20</v>
      </c>
      <c r="DB33" s="258">
        <v>9.9</v>
      </c>
      <c r="DC33" s="260"/>
      <c r="DD33" s="44">
        <v>7</v>
      </c>
      <c r="DE33" s="172">
        <v>3.5</v>
      </c>
      <c r="DF33" s="173">
        <v>5.7</v>
      </c>
      <c r="DG33" s="173"/>
      <c r="DH33" s="181">
        <f t="shared" si="64"/>
        <v>14.95</v>
      </c>
      <c r="DI33" s="255">
        <f t="shared" si="65"/>
        <v>4.5999999999999996</v>
      </c>
      <c r="DK33" s="44">
        <v>7</v>
      </c>
      <c r="DL33" s="172">
        <v>10.5</v>
      </c>
      <c r="DM33" s="173">
        <v>6.1</v>
      </c>
      <c r="DN33" s="174"/>
      <c r="DO33" s="44">
        <v>7</v>
      </c>
      <c r="DP33" s="172">
        <v>6.8</v>
      </c>
      <c r="DQ33" s="173">
        <v>3.2</v>
      </c>
      <c r="DR33" s="173"/>
      <c r="DS33" s="181">
        <f t="shared" si="66"/>
        <v>8.3000000000000007</v>
      </c>
      <c r="DT33" s="255">
        <f t="shared" si="67"/>
        <v>5</v>
      </c>
      <c r="DV33" s="44">
        <v>7</v>
      </c>
      <c r="DW33" s="172">
        <v>6.4</v>
      </c>
      <c r="DX33" s="173">
        <v>8.9</v>
      </c>
      <c r="DY33" s="174"/>
      <c r="DZ33" s="44">
        <v>7</v>
      </c>
      <c r="EA33" s="172">
        <v>3.3</v>
      </c>
      <c r="EB33" s="173">
        <v>3.9</v>
      </c>
      <c r="EC33" s="173"/>
      <c r="ED33" s="181">
        <f t="shared" si="68"/>
        <v>7.65</v>
      </c>
      <c r="EE33" s="255">
        <f t="shared" si="69"/>
        <v>3.5999999999999996</v>
      </c>
    </row>
    <row r="34" spans="1:135">
      <c r="A34" s="256">
        <v>57</v>
      </c>
      <c r="B34" s="44">
        <v>10</v>
      </c>
      <c r="C34" s="172">
        <v>14.9</v>
      </c>
      <c r="D34" s="173">
        <v>18</v>
      </c>
      <c r="E34" s="174">
        <v>12.4</v>
      </c>
      <c r="F34" s="44">
        <v>10</v>
      </c>
      <c r="G34" s="172">
        <v>12.7</v>
      </c>
      <c r="H34" s="173">
        <v>5.9</v>
      </c>
      <c r="I34" s="173">
        <v>7.8</v>
      </c>
      <c r="J34" s="181">
        <f t="shared" si="48"/>
        <v>15.1</v>
      </c>
      <c r="K34" s="182">
        <f t="shared" si="49"/>
        <v>8.8000000000000007</v>
      </c>
      <c r="M34" s="44">
        <v>10</v>
      </c>
      <c r="N34" s="172">
        <v>6.5</v>
      </c>
      <c r="O34" s="173">
        <v>4.2</v>
      </c>
      <c r="P34" s="174">
        <v>7.3</v>
      </c>
      <c r="Q34" s="44">
        <v>10</v>
      </c>
      <c r="R34" s="172">
        <v>0.9</v>
      </c>
      <c r="S34" s="173">
        <v>1.6</v>
      </c>
      <c r="T34" s="173">
        <v>1.4</v>
      </c>
      <c r="U34" s="181">
        <f t="shared" si="50"/>
        <v>6</v>
      </c>
      <c r="V34" s="182">
        <f t="shared" si="51"/>
        <v>1.3</v>
      </c>
      <c r="X34" s="44">
        <v>10</v>
      </c>
      <c r="Y34" s="172">
        <v>11.6</v>
      </c>
      <c r="Z34" s="173">
        <v>8.1</v>
      </c>
      <c r="AA34" s="174"/>
      <c r="AB34" s="44">
        <v>10</v>
      </c>
      <c r="AC34" s="172">
        <v>6.6</v>
      </c>
      <c r="AD34" s="173">
        <v>1.8</v>
      </c>
      <c r="AE34" s="173"/>
      <c r="AF34" s="181">
        <f t="shared" si="70"/>
        <v>9.85</v>
      </c>
      <c r="AG34" s="182">
        <f t="shared" si="52"/>
        <v>4.2</v>
      </c>
      <c r="AI34" s="256">
        <v>57</v>
      </c>
      <c r="AJ34" s="254">
        <v>10</v>
      </c>
      <c r="AK34" s="172">
        <v>6.3</v>
      </c>
      <c r="AL34" s="173">
        <v>9.1</v>
      </c>
      <c r="AM34" s="174"/>
      <c r="AN34" s="44">
        <v>10</v>
      </c>
      <c r="AO34" s="172">
        <v>2.8</v>
      </c>
      <c r="AP34" s="173">
        <v>1.3</v>
      </c>
      <c r="AQ34" s="173"/>
      <c r="AR34" s="181">
        <f>AVERAGE(AK34:AM34)</f>
        <v>7.6999999999999993</v>
      </c>
      <c r="AS34" s="255">
        <f>AVERAGE(AO34:AQ34)</f>
        <v>2.0499999999999998</v>
      </c>
      <c r="AU34" s="44">
        <v>10</v>
      </c>
      <c r="AV34" s="172">
        <v>14.9</v>
      </c>
      <c r="AW34" s="173">
        <v>9.6</v>
      </c>
      <c r="AX34" s="174"/>
      <c r="AY34" s="44">
        <v>10</v>
      </c>
      <c r="AZ34" s="172">
        <v>1.6</v>
      </c>
      <c r="BA34" s="173">
        <v>1.9</v>
      </c>
      <c r="BB34" s="173"/>
      <c r="BC34" s="181">
        <f t="shared" si="55"/>
        <v>12.25</v>
      </c>
      <c r="BD34" s="255">
        <f t="shared" si="56"/>
        <v>1.75</v>
      </c>
      <c r="BG34" s="44">
        <v>10</v>
      </c>
      <c r="BH34" s="172">
        <v>13.9</v>
      </c>
      <c r="BI34" s="173">
        <v>3.8</v>
      </c>
      <c r="BJ34" s="174">
        <v>9.1</v>
      </c>
      <c r="BK34" s="44">
        <v>10</v>
      </c>
      <c r="BL34" s="172">
        <v>1.8</v>
      </c>
      <c r="BM34" s="173">
        <v>14.9</v>
      </c>
      <c r="BN34" s="173">
        <v>7.1</v>
      </c>
      <c r="BO34" s="173">
        <v>3.6</v>
      </c>
      <c r="BP34" s="181">
        <f>AVERAGE(BH34:BJ34)</f>
        <v>8.9333333333333318</v>
      </c>
      <c r="BQ34" s="255">
        <f>AVERAGE(BL34:BO34)</f>
        <v>6.85</v>
      </c>
      <c r="BS34" s="44">
        <v>10</v>
      </c>
      <c r="BT34" s="172">
        <v>10.5</v>
      </c>
      <c r="BU34" s="173">
        <v>7.9</v>
      </c>
      <c r="BV34" s="174"/>
      <c r="BW34" s="44">
        <v>10</v>
      </c>
      <c r="BX34" s="172">
        <v>5.2</v>
      </c>
      <c r="BY34" s="173">
        <v>1.4</v>
      </c>
      <c r="BZ34" s="173"/>
      <c r="CA34" s="181">
        <f t="shared" si="58"/>
        <v>9.1999999999999993</v>
      </c>
      <c r="CB34" s="255">
        <f t="shared" si="59"/>
        <v>3.3</v>
      </c>
      <c r="CD34" s="44">
        <v>10</v>
      </c>
      <c r="CE34" s="172">
        <v>7.7</v>
      </c>
      <c r="CF34" s="173">
        <v>10.199999999999999</v>
      </c>
      <c r="CG34" s="174"/>
      <c r="CH34" s="44">
        <v>10</v>
      </c>
      <c r="CI34" s="172">
        <v>4.8</v>
      </c>
      <c r="CJ34" s="173">
        <v>1.7</v>
      </c>
      <c r="CK34" s="173"/>
      <c r="CL34" s="181">
        <f t="shared" si="60"/>
        <v>8.9499999999999993</v>
      </c>
      <c r="CM34" s="255">
        <f t="shared" si="61"/>
        <v>3.25</v>
      </c>
      <c r="CO34" s="44">
        <v>10</v>
      </c>
      <c r="CP34" s="172">
        <v>14.8</v>
      </c>
      <c r="CQ34" s="173">
        <v>6.1</v>
      </c>
      <c r="CR34" s="174"/>
      <c r="CS34" s="44">
        <v>10</v>
      </c>
      <c r="CT34" s="172">
        <v>2.1</v>
      </c>
      <c r="CU34" s="173">
        <v>7.5</v>
      </c>
      <c r="CV34" s="173"/>
      <c r="CW34" s="181">
        <f t="shared" si="62"/>
        <v>10.45</v>
      </c>
      <c r="CX34" s="255">
        <f t="shared" si="63"/>
        <v>4.8</v>
      </c>
      <c r="CZ34" s="44">
        <v>10</v>
      </c>
      <c r="DA34" s="172">
        <v>11.4</v>
      </c>
      <c r="DB34" s="258">
        <v>6.9</v>
      </c>
      <c r="DC34" s="260"/>
      <c r="DD34" s="44">
        <v>10</v>
      </c>
      <c r="DE34" s="172">
        <v>4.7</v>
      </c>
      <c r="DF34" s="173">
        <v>2.8</v>
      </c>
      <c r="DG34" s="173"/>
      <c r="DH34" s="181">
        <f t="shared" si="64"/>
        <v>9.15</v>
      </c>
      <c r="DI34" s="255">
        <f t="shared" si="65"/>
        <v>3.75</v>
      </c>
      <c r="DK34" s="44">
        <v>10</v>
      </c>
      <c r="DL34" s="172">
        <v>8.1999999999999993</v>
      </c>
      <c r="DM34" s="258">
        <v>7.2</v>
      </c>
      <c r="DN34" s="174"/>
      <c r="DO34" s="44">
        <v>10</v>
      </c>
      <c r="DP34" s="172">
        <v>5.9</v>
      </c>
      <c r="DQ34" s="173">
        <v>3.9</v>
      </c>
      <c r="DR34" s="173"/>
      <c r="DS34" s="181">
        <f>AVERAGE(DL34:DN34)</f>
        <v>7.6999999999999993</v>
      </c>
      <c r="DT34" s="255">
        <f t="shared" si="67"/>
        <v>4.9000000000000004</v>
      </c>
      <c r="DV34" s="44">
        <v>10</v>
      </c>
      <c r="DW34" s="172">
        <v>12.8</v>
      </c>
      <c r="DX34" s="258">
        <v>20.100000000000001</v>
      </c>
      <c r="DY34" s="174"/>
      <c r="DZ34" s="44">
        <v>10</v>
      </c>
      <c r="EA34" s="172">
        <v>7.9</v>
      </c>
      <c r="EB34" s="173">
        <v>3.9</v>
      </c>
      <c r="EC34" s="173"/>
      <c r="ED34" s="181">
        <f>AVERAGE(DW34:DY34)</f>
        <v>16.450000000000003</v>
      </c>
      <c r="EE34" s="255">
        <f t="shared" si="69"/>
        <v>5.9</v>
      </c>
    </row>
    <row r="35" spans="1:135">
      <c r="A35" s="256">
        <v>58</v>
      </c>
      <c r="B35" s="44">
        <v>11</v>
      </c>
      <c r="C35" s="172">
        <v>11.7</v>
      </c>
      <c r="D35" s="173">
        <v>9.6999999999999993</v>
      </c>
      <c r="E35" s="174">
        <v>4.9000000000000004</v>
      </c>
      <c r="F35" s="44">
        <v>11</v>
      </c>
      <c r="G35" s="172">
        <v>9.4</v>
      </c>
      <c r="H35" s="173">
        <v>9.1</v>
      </c>
      <c r="I35" s="173">
        <v>9.6999999999999993</v>
      </c>
      <c r="J35" s="181">
        <f t="shared" si="48"/>
        <v>8.7666666666666657</v>
      </c>
      <c r="K35" s="182">
        <f t="shared" si="49"/>
        <v>9.4</v>
      </c>
      <c r="M35" s="44">
        <v>11</v>
      </c>
      <c r="N35" s="172">
        <v>17.600000000000001</v>
      </c>
      <c r="O35" s="173">
        <v>6.5</v>
      </c>
      <c r="P35" s="174">
        <v>4.7</v>
      </c>
      <c r="Q35" s="44">
        <v>11</v>
      </c>
      <c r="R35" s="172">
        <v>2.2000000000000002</v>
      </c>
      <c r="S35" s="173">
        <v>1.7</v>
      </c>
      <c r="T35" s="173">
        <v>3.1</v>
      </c>
      <c r="U35" s="181">
        <f t="shared" si="50"/>
        <v>9.6</v>
      </c>
      <c r="V35" s="182">
        <f t="shared" si="51"/>
        <v>2.3333333333333335</v>
      </c>
      <c r="X35" s="44">
        <v>11</v>
      </c>
      <c r="Y35" s="172">
        <v>11.3</v>
      </c>
      <c r="Z35" s="173">
        <v>9.6999999999999993</v>
      </c>
      <c r="AA35" s="174"/>
      <c r="AB35" s="44">
        <v>11</v>
      </c>
      <c r="AC35" s="172">
        <v>10.3</v>
      </c>
      <c r="AD35" s="173">
        <v>7.7</v>
      </c>
      <c r="AE35" s="173"/>
      <c r="AF35" s="181">
        <f t="shared" si="70"/>
        <v>10.5</v>
      </c>
      <c r="AG35" s="182">
        <f t="shared" si="52"/>
        <v>9</v>
      </c>
      <c r="AI35" s="256">
        <v>58</v>
      </c>
      <c r="AJ35" s="254">
        <v>11</v>
      </c>
      <c r="AK35" s="172">
        <v>7.4</v>
      </c>
      <c r="AL35" s="173">
        <v>3.7</v>
      </c>
      <c r="AM35" s="174"/>
      <c r="AN35" s="44">
        <v>11</v>
      </c>
      <c r="AO35" s="172">
        <v>2.5</v>
      </c>
      <c r="AP35" s="173">
        <v>2.5</v>
      </c>
      <c r="AQ35" s="173"/>
      <c r="AR35" s="181">
        <f t="shared" si="53"/>
        <v>5.5500000000000007</v>
      </c>
      <c r="AS35" s="255">
        <f t="shared" si="54"/>
        <v>2.5</v>
      </c>
      <c r="AU35" s="44">
        <v>11</v>
      </c>
      <c r="AV35" s="172">
        <v>16.5</v>
      </c>
      <c r="AW35" s="173">
        <v>15.3</v>
      </c>
      <c r="AX35" s="174"/>
      <c r="AY35" s="44">
        <v>11</v>
      </c>
      <c r="AZ35" s="172">
        <v>5.8</v>
      </c>
      <c r="BA35" s="173">
        <v>2.1</v>
      </c>
      <c r="BB35" s="173"/>
      <c r="BC35" s="181">
        <f t="shared" si="55"/>
        <v>15.9</v>
      </c>
      <c r="BD35" s="255">
        <f t="shared" si="56"/>
        <v>3.95</v>
      </c>
      <c r="BG35" s="44">
        <v>11</v>
      </c>
      <c r="BH35" s="172">
        <v>3.9</v>
      </c>
      <c r="BI35" s="173">
        <v>18.899999999999999</v>
      </c>
      <c r="BJ35" s="174">
        <v>2.9</v>
      </c>
      <c r="BK35" s="44">
        <v>11</v>
      </c>
      <c r="BL35" s="172">
        <v>2.1</v>
      </c>
      <c r="BM35" s="173">
        <v>3.7</v>
      </c>
      <c r="BN35" s="173">
        <v>1.7</v>
      </c>
      <c r="BO35" s="173"/>
      <c r="BP35" s="181">
        <f t="shared" si="71"/>
        <v>8.5666666666666647</v>
      </c>
      <c r="BQ35" s="255">
        <f t="shared" si="57"/>
        <v>2.5000000000000004</v>
      </c>
      <c r="BS35" s="44">
        <v>11</v>
      </c>
      <c r="BT35" s="172">
        <v>8.3000000000000007</v>
      </c>
      <c r="BU35" s="173">
        <v>6.3</v>
      </c>
      <c r="BV35" s="174"/>
      <c r="BW35" s="44">
        <v>11</v>
      </c>
      <c r="BX35" s="172">
        <v>3.7</v>
      </c>
      <c r="BY35" s="173">
        <v>3.3</v>
      </c>
      <c r="BZ35" s="173"/>
      <c r="CA35" s="181">
        <f t="shared" si="58"/>
        <v>7.3000000000000007</v>
      </c>
      <c r="CB35" s="255">
        <f t="shared" si="59"/>
        <v>3.5</v>
      </c>
      <c r="CD35" s="44">
        <v>11</v>
      </c>
      <c r="CE35" s="172">
        <v>6.8</v>
      </c>
      <c r="CF35" s="173">
        <v>11.5</v>
      </c>
      <c r="CG35" s="174"/>
      <c r="CH35" s="44">
        <v>11</v>
      </c>
      <c r="CI35" s="172">
        <v>6.1</v>
      </c>
      <c r="CJ35" s="173">
        <v>6.5</v>
      </c>
      <c r="CK35" s="173"/>
      <c r="CL35" s="181">
        <f t="shared" si="60"/>
        <v>9.15</v>
      </c>
      <c r="CM35" s="255">
        <f t="shared" si="61"/>
        <v>6.3</v>
      </c>
      <c r="CO35" s="44">
        <v>11</v>
      </c>
      <c r="CP35" s="172">
        <v>20</v>
      </c>
      <c r="CQ35" s="173">
        <v>7.7</v>
      </c>
      <c r="CR35" s="174"/>
      <c r="CS35" s="44">
        <v>11</v>
      </c>
      <c r="CT35" s="172">
        <v>1.3</v>
      </c>
      <c r="CU35" s="173">
        <v>2.9</v>
      </c>
      <c r="CV35" s="173"/>
      <c r="CW35" s="181">
        <f>AVERAGE(CP35:CR35)</f>
        <v>13.85</v>
      </c>
      <c r="CX35" s="255">
        <f t="shared" si="63"/>
        <v>2.1</v>
      </c>
      <c r="CZ35" s="44">
        <v>11</v>
      </c>
      <c r="DA35" s="172">
        <v>7.3</v>
      </c>
      <c r="DB35" s="258">
        <v>20</v>
      </c>
      <c r="DC35" s="260">
        <v>4.0999999999999996</v>
      </c>
      <c r="DD35" s="44">
        <v>11</v>
      </c>
      <c r="DE35" s="172">
        <v>5.9</v>
      </c>
      <c r="DF35" s="173">
        <v>4.4000000000000004</v>
      </c>
      <c r="DG35" s="173"/>
      <c r="DH35" s="181">
        <f>AVERAGE(DA35:DC35)</f>
        <v>10.466666666666667</v>
      </c>
      <c r="DI35" s="255">
        <f t="shared" si="65"/>
        <v>5.15</v>
      </c>
      <c r="DK35" s="44">
        <v>11</v>
      </c>
      <c r="DL35" s="172">
        <v>15.8</v>
      </c>
      <c r="DM35" s="258">
        <v>11.7</v>
      </c>
      <c r="DN35" s="261"/>
      <c r="DO35" s="44">
        <v>11</v>
      </c>
      <c r="DP35" s="172">
        <v>2.9</v>
      </c>
      <c r="DQ35" s="173">
        <v>3.1</v>
      </c>
      <c r="DR35" s="173"/>
      <c r="DS35" s="181">
        <f>AVERAGE(DL35:DN35)</f>
        <v>13.75</v>
      </c>
      <c r="DT35" s="255">
        <f t="shared" si="67"/>
        <v>3</v>
      </c>
      <c r="DV35" s="44">
        <v>11</v>
      </c>
      <c r="DW35" s="172">
        <v>11.4</v>
      </c>
      <c r="DX35" s="258">
        <v>7.2</v>
      </c>
      <c r="DY35" s="261"/>
      <c r="DZ35" s="44">
        <v>11</v>
      </c>
      <c r="EA35" s="172">
        <v>2.9</v>
      </c>
      <c r="EB35" s="173">
        <v>5.8</v>
      </c>
      <c r="EC35" s="173"/>
      <c r="ED35" s="181">
        <f>AVERAGE(DW35:DY35)</f>
        <v>9.3000000000000007</v>
      </c>
      <c r="EE35" s="255">
        <f t="shared" si="69"/>
        <v>4.3499999999999996</v>
      </c>
    </row>
    <row r="36" spans="1:135" ht="15" thickBot="1">
      <c r="A36" s="256">
        <v>59</v>
      </c>
      <c r="B36" s="44">
        <v>12</v>
      </c>
      <c r="C36" s="172">
        <v>6.9</v>
      </c>
      <c r="D36" s="173">
        <v>5.2</v>
      </c>
      <c r="E36" s="174">
        <v>4.2</v>
      </c>
      <c r="F36" s="44">
        <v>12</v>
      </c>
      <c r="G36" s="172">
        <v>8.1999999999999993</v>
      </c>
      <c r="H36" s="173">
        <v>9.6</v>
      </c>
      <c r="I36" s="173">
        <v>17.3</v>
      </c>
      <c r="J36" s="181">
        <f t="shared" si="48"/>
        <v>5.4333333333333336</v>
      </c>
      <c r="K36" s="182">
        <f t="shared" si="49"/>
        <v>11.699999999999998</v>
      </c>
      <c r="M36" s="44">
        <v>12</v>
      </c>
      <c r="N36" s="172">
        <v>5.9</v>
      </c>
      <c r="O36" s="173">
        <v>5.8</v>
      </c>
      <c r="P36" s="174">
        <v>18.2</v>
      </c>
      <c r="Q36" s="44">
        <v>12</v>
      </c>
      <c r="R36" s="172">
        <v>1.9</v>
      </c>
      <c r="S36" s="173">
        <v>1.3</v>
      </c>
      <c r="T36" s="173">
        <v>2.1</v>
      </c>
      <c r="U36" s="181">
        <f t="shared" si="50"/>
        <v>9.9666666666666668</v>
      </c>
      <c r="V36" s="182">
        <f t="shared" si="51"/>
        <v>1.7666666666666668</v>
      </c>
      <c r="X36" s="57">
        <v>12</v>
      </c>
      <c r="Y36" s="263">
        <v>8.8000000000000007</v>
      </c>
      <c r="Z36" s="264">
        <v>5.2</v>
      </c>
      <c r="AA36" s="265"/>
      <c r="AB36" s="57">
        <v>12</v>
      </c>
      <c r="AC36" s="263">
        <v>6.2</v>
      </c>
      <c r="AD36" s="264">
        <v>1.3</v>
      </c>
      <c r="AE36" s="264"/>
      <c r="AF36" s="266">
        <f>AVERAGE(Y36:AA36)</f>
        <v>7</v>
      </c>
      <c r="AG36" s="283">
        <f t="shared" si="52"/>
        <v>3.75</v>
      </c>
      <c r="AI36" s="256">
        <v>59</v>
      </c>
      <c r="AJ36" s="254">
        <v>12</v>
      </c>
      <c r="AK36" s="172">
        <v>6.4</v>
      </c>
      <c r="AL36" s="173">
        <v>6.9</v>
      </c>
      <c r="AM36" s="174"/>
      <c r="AN36" s="44">
        <v>12</v>
      </c>
      <c r="AO36" s="172">
        <v>2.9</v>
      </c>
      <c r="AP36" s="173">
        <v>4.0999999999999996</v>
      </c>
      <c r="AQ36" s="173"/>
      <c r="AR36" s="181">
        <f t="shared" si="53"/>
        <v>6.65</v>
      </c>
      <c r="AS36" s="255">
        <f t="shared" si="54"/>
        <v>3.5</v>
      </c>
      <c r="AU36" s="57">
        <v>12</v>
      </c>
      <c r="AV36" s="263">
        <v>9.9</v>
      </c>
      <c r="AW36" s="264">
        <v>12.7</v>
      </c>
      <c r="AX36" s="265"/>
      <c r="AY36" s="57">
        <v>12</v>
      </c>
      <c r="AZ36" s="263">
        <v>5.5</v>
      </c>
      <c r="BA36" s="264">
        <v>1.9</v>
      </c>
      <c r="BB36" s="264"/>
      <c r="BC36" s="266">
        <f t="shared" si="55"/>
        <v>11.3</v>
      </c>
      <c r="BD36" s="267">
        <f t="shared" si="56"/>
        <v>3.7</v>
      </c>
      <c r="BG36" s="57">
        <v>12</v>
      </c>
      <c r="BH36" s="263">
        <v>7.5</v>
      </c>
      <c r="BI36" s="264">
        <v>11.9</v>
      </c>
      <c r="BJ36" s="265">
        <v>5.8</v>
      </c>
      <c r="BK36" s="57">
        <v>12</v>
      </c>
      <c r="BL36" s="263">
        <v>2.6</v>
      </c>
      <c r="BM36" s="264">
        <v>4.8</v>
      </c>
      <c r="BN36" s="264">
        <v>1.9</v>
      </c>
      <c r="BO36" s="264"/>
      <c r="BP36" s="266">
        <f t="shared" si="71"/>
        <v>8.4</v>
      </c>
      <c r="BQ36" s="267">
        <f t="shared" si="57"/>
        <v>3.1</v>
      </c>
      <c r="BS36" s="57">
        <v>12</v>
      </c>
      <c r="BT36" s="263">
        <v>7.2</v>
      </c>
      <c r="BU36" s="264">
        <v>13.4</v>
      </c>
      <c r="BV36" s="265"/>
      <c r="BW36" s="57">
        <v>12</v>
      </c>
      <c r="BX36" s="263">
        <v>1.6</v>
      </c>
      <c r="BY36" s="264">
        <v>4.3</v>
      </c>
      <c r="BZ36" s="264"/>
      <c r="CA36" s="266">
        <f t="shared" si="58"/>
        <v>10.3</v>
      </c>
      <c r="CB36" s="267">
        <f t="shared" si="59"/>
        <v>2.95</v>
      </c>
      <c r="CD36" s="57">
        <v>12</v>
      </c>
      <c r="CE36" s="263">
        <v>12.4</v>
      </c>
      <c r="CF36" s="264">
        <v>8.3000000000000007</v>
      </c>
      <c r="CG36" s="265"/>
      <c r="CH36" s="57">
        <v>12</v>
      </c>
      <c r="CI36" s="263">
        <v>0.7</v>
      </c>
      <c r="CJ36" s="264">
        <v>1.4</v>
      </c>
      <c r="CK36" s="264"/>
      <c r="CL36" s="266">
        <f t="shared" si="60"/>
        <v>10.350000000000001</v>
      </c>
      <c r="CM36" s="267">
        <f t="shared" si="61"/>
        <v>1.0499999999999998</v>
      </c>
      <c r="CO36" s="57">
        <v>12</v>
      </c>
      <c r="CP36" s="263">
        <v>9.4</v>
      </c>
      <c r="CQ36" s="264">
        <v>18.3</v>
      </c>
      <c r="CR36" s="265"/>
      <c r="CS36" s="57">
        <v>12</v>
      </c>
      <c r="CT36" s="263">
        <v>2.2000000000000002</v>
      </c>
      <c r="CU36" s="264">
        <v>5.7</v>
      </c>
      <c r="CV36" s="264"/>
      <c r="CW36" s="266">
        <f>AVERAGE(CP36:CR36)</f>
        <v>13.850000000000001</v>
      </c>
      <c r="CX36" s="267">
        <f t="shared" si="63"/>
        <v>3.95</v>
      </c>
      <c r="CZ36" s="57">
        <v>12</v>
      </c>
      <c r="DA36" s="263">
        <v>10.7</v>
      </c>
      <c r="DB36" s="269">
        <v>15.9</v>
      </c>
      <c r="DC36" s="270"/>
      <c r="DD36" s="57">
        <v>12</v>
      </c>
      <c r="DE36" s="263">
        <v>10.3</v>
      </c>
      <c r="DF36" s="264">
        <v>8.6</v>
      </c>
      <c r="DG36" s="269">
        <v>2.8</v>
      </c>
      <c r="DH36" s="266">
        <f>AVERAGE(DA36:DC36)</f>
        <v>13.3</v>
      </c>
      <c r="DI36" s="267">
        <f t="shared" si="65"/>
        <v>7.2333333333333334</v>
      </c>
      <c r="DK36" s="57">
        <v>12</v>
      </c>
      <c r="DL36" s="263">
        <v>8.1999999999999993</v>
      </c>
      <c r="DM36" s="264">
        <v>9.5</v>
      </c>
      <c r="DN36" s="265"/>
      <c r="DO36" s="57">
        <v>12</v>
      </c>
      <c r="DP36" s="263">
        <v>1.3</v>
      </c>
      <c r="DQ36" s="264">
        <v>2.7</v>
      </c>
      <c r="DR36" s="284"/>
      <c r="DS36" s="266">
        <f>AVERAGE(DL36:DN36)</f>
        <v>8.85</v>
      </c>
      <c r="DT36" s="267">
        <f t="shared" si="67"/>
        <v>2</v>
      </c>
      <c r="DV36" s="57">
        <v>12</v>
      </c>
      <c r="DW36" s="263">
        <v>20</v>
      </c>
      <c r="DX36" s="264">
        <v>16.100000000000001</v>
      </c>
      <c r="DY36" s="265"/>
      <c r="DZ36" s="57">
        <v>12</v>
      </c>
      <c r="EA36" s="263">
        <v>5.5</v>
      </c>
      <c r="EB36" s="264">
        <v>6.2</v>
      </c>
      <c r="EC36" s="284"/>
      <c r="ED36" s="266">
        <f>AVERAGE(DW36:DY36)</f>
        <v>18.05</v>
      </c>
      <c r="EE36" s="267">
        <f t="shared" si="69"/>
        <v>5.85</v>
      </c>
    </row>
    <row r="37" spans="1:135">
      <c r="AF37" s="185">
        <f>AVERAGE(AF30:AF36)</f>
        <v>10.135714285714286</v>
      </c>
      <c r="AG37" s="185">
        <f>AVERAGE(AG30:AG36)</f>
        <v>5.7809523809523808</v>
      </c>
      <c r="AS37" s="185">
        <f>AVERAGE(AS30:AS36)</f>
        <v>3.157142857142857</v>
      </c>
      <c r="BD37" s="185">
        <f>AVERAGE(BD30:BD36)</f>
        <v>3.1999999999999997</v>
      </c>
      <c r="BP37" s="285">
        <f>AVERAGE(BP30:BP36)</f>
        <v>10.147619047619047</v>
      </c>
      <c r="BQ37" s="185">
        <f>AVERAGE(BQ30:BQ36)</f>
        <v>4.4309523809523821</v>
      </c>
      <c r="CA37" s="285">
        <f>AVERAGE(CA30:CA36)</f>
        <v>9.4428571428571413</v>
      </c>
      <c r="CB37" s="185">
        <f>AVERAGE(CB30:CB36)</f>
        <v>4.8357142857142863</v>
      </c>
      <c r="CL37" s="285">
        <f>AVERAGE(CL30:CL36)</f>
        <v>10.257142857142856</v>
      </c>
      <c r="CM37" s="185">
        <f>AVERAGE(CM30:CM36)</f>
        <v>2.9880952380952381</v>
      </c>
      <c r="CW37" s="285">
        <f>AVERAGE(CW30:CW36)</f>
        <v>13</v>
      </c>
      <c r="CX37" s="185">
        <f>AVERAGE(CX30:CX36)</f>
        <v>3.5785714285714287</v>
      </c>
      <c r="DH37" s="285">
        <f>AVERAGE(DH30:DH36)</f>
        <v>12.902380952380952</v>
      </c>
      <c r="DI37" s="185">
        <f>AVERAGE(DI30:DI36)</f>
        <v>5.2476190476190476</v>
      </c>
      <c r="DS37" s="285">
        <f>AVERAGE(DS30:DS36)</f>
        <v>8.8071428571428569</v>
      </c>
      <c r="DT37" s="185">
        <f>AVERAGE(DT30:DT36)</f>
        <v>4.7261904761904763</v>
      </c>
      <c r="ED37" s="285">
        <f>AVERAGE(ED30:ED36)</f>
        <v>12.25</v>
      </c>
      <c r="EE37" s="185">
        <f>AVERAGE(EE30:EE36)</f>
        <v>3.5571428571428569</v>
      </c>
    </row>
  </sheetData>
  <mergeCells count="46">
    <mergeCell ref="DL22:DN22"/>
    <mergeCell ref="DP22:DR22"/>
    <mergeCell ref="DW22:DY22"/>
    <mergeCell ref="EA22:EC22"/>
    <mergeCell ref="CE22:CG22"/>
    <mergeCell ref="CI22:CK22"/>
    <mergeCell ref="CP22:CR22"/>
    <mergeCell ref="CT22:CV22"/>
    <mergeCell ref="DA22:DC22"/>
    <mergeCell ref="DE22:DG22"/>
    <mergeCell ref="BX22:BZ22"/>
    <mergeCell ref="C22:E22"/>
    <mergeCell ref="G22:I22"/>
    <mergeCell ref="N22:P22"/>
    <mergeCell ref="R22:T22"/>
    <mergeCell ref="Y22:AA22"/>
    <mergeCell ref="AC22:AE22"/>
    <mergeCell ref="AV22:AX22"/>
    <mergeCell ref="AZ22:BB22"/>
    <mergeCell ref="BH22:BJ22"/>
    <mergeCell ref="BL22:BO22"/>
    <mergeCell ref="BT22:BV22"/>
    <mergeCell ref="EA3:EC3"/>
    <mergeCell ref="BT3:BV3"/>
    <mergeCell ref="BX3:BZ3"/>
    <mergeCell ref="CE3:CG3"/>
    <mergeCell ref="CI3:CK3"/>
    <mergeCell ref="CP3:CR3"/>
    <mergeCell ref="CT3:CV3"/>
    <mergeCell ref="DA3:DC3"/>
    <mergeCell ref="DE3:DG3"/>
    <mergeCell ref="DL3:DN3"/>
    <mergeCell ref="DP3:DR3"/>
    <mergeCell ref="DW3:DY3"/>
    <mergeCell ref="BL3:BO3"/>
    <mergeCell ref="C3:E3"/>
    <mergeCell ref="G3:I3"/>
    <mergeCell ref="N3:P3"/>
    <mergeCell ref="R3:T3"/>
    <mergeCell ref="Y3:AA3"/>
    <mergeCell ref="AC3:AE3"/>
    <mergeCell ref="AK3:AM3"/>
    <mergeCell ref="AO3:AQ3"/>
    <mergeCell ref="AV3:AX3"/>
    <mergeCell ref="AZ3:BB3"/>
    <mergeCell ref="BH3:BJ3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K70"/>
  <sheetViews>
    <sheetView topLeftCell="A40" zoomScaleNormal="100" workbookViewId="0">
      <selection activeCell="J61" sqref="J61"/>
    </sheetView>
  </sheetViews>
  <sheetFormatPr defaultRowHeight="13.5"/>
  <cols>
    <col min="1" max="1" width="9" style="6"/>
    <col min="3" max="3" width="11.875" customWidth="1"/>
    <col min="7" max="7" width="11.875" customWidth="1"/>
    <col min="19" max="19" width="10" bestFit="1" customWidth="1"/>
    <col min="20" max="20" width="9.125" bestFit="1" customWidth="1"/>
    <col min="22" max="22" width="9.125" bestFit="1" customWidth="1"/>
    <col min="25" max="25" width="12" customWidth="1"/>
    <col min="28" max="28" width="10" bestFit="1" customWidth="1"/>
    <col min="29" max="29" width="9.125" bestFit="1" customWidth="1"/>
    <col min="31" max="31" width="9.125" bestFit="1" customWidth="1"/>
    <col min="75" max="75" width="10.875" customWidth="1"/>
    <col min="84" max="84" width="10.125" customWidth="1"/>
    <col min="139" max="139" width="10.75" customWidth="1"/>
    <col min="146" max="146" width="9.5" style="226" bestFit="1" customWidth="1"/>
  </cols>
  <sheetData>
    <row r="1" spans="1:165" s="155" customFormat="1" ht="15">
      <c r="A1" s="156" t="s">
        <v>196</v>
      </c>
      <c r="B1" s="70">
        <v>180718</v>
      </c>
      <c r="C1" s="241" t="s">
        <v>441</v>
      </c>
      <c r="D1" s="90"/>
      <c r="E1" s="90"/>
      <c r="F1" s="286"/>
      <c r="G1" s="241" t="s">
        <v>441</v>
      </c>
      <c r="H1" s="91"/>
      <c r="J1" s="197" t="s">
        <v>518</v>
      </c>
      <c r="K1" s="70">
        <v>180718</v>
      </c>
      <c r="L1" s="241" t="s">
        <v>441</v>
      </c>
      <c r="S1" s="242" t="s">
        <v>202</v>
      </c>
      <c r="T1" s="70">
        <v>180719</v>
      </c>
      <c r="U1" s="241" t="s">
        <v>441</v>
      </c>
      <c r="AB1" s="242" t="s">
        <v>519</v>
      </c>
      <c r="AC1" s="70">
        <v>180721</v>
      </c>
      <c r="AD1" s="241" t="s">
        <v>441</v>
      </c>
      <c r="AK1" s="70">
        <v>180723</v>
      </c>
      <c r="AL1" s="241" t="s">
        <v>441</v>
      </c>
      <c r="AT1" s="70">
        <v>180725</v>
      </c>
      <c r="AU1" s="241" t="s">
        <v>441</v>
      </c>
      <c r="BB1" s="70">
        <v>180801</v>
      </c>
      <c r="BC1" s="241" t="s">
        <v>441</v>
      </c>
      <c r="BJ1" s="70">
        <v>180808</v>
      </c>
      <c r="BK1" s="241" t="s">
        <v>441</v>
      </c>
      <c r="BR1" s="70">
        <v>180815</v>
      </c>
      <c r="BS1" s="241" t="s">
        <v>441</v>
      </c>
      <c r="BZ1" s="70">
        <v>180822</v>
      </c>
      <c r="CA1" s="241" t="s">
        <v>441</v>
      </c>
      <c r="CH1" s="70">
        <v>180829</v>
      </c>
      <c r="CI1" s="241" t="s">
        <v>441</v>
      </c>
      <c r="CO1" s="287" t="s">
        <v>520</v>
      </c>
      <c r="DI1" s="70">
        <v>180905</v>
      </c>
      <c r="DJ1" s="241" t="s">
        <v>441</v>
      </c>
      <c r="DO1" s="288" t="s">
        <v>521</v>
      </c>
      <c r="EI1" s="157">
        <v>20180917</v>
      </c>
      <c r="EJ1" s="289" t="s">
        <v>522</v>
      </c>
      <c r="EK1" s="241" t="s">
        <v>441</v>
      </c>
    </row>
    <row r="2" spans="1:165" s="155" customFormat="1" ht="15">
      <c r="A2" s="160" t="s">
        <v>523</v>
      </c>
      <c r="B2" s="187"/>
      <c r="C2" s="161" t="s">
        <v>214</v>
      </c>
      <c r="D2" s="195"/>
      <c r="E2" s="195"/>
      <c r="F2" s="286"/>
      <c r="G2" s="161" t="s">
        <v>214</v>
      </c>
      <c r="H2" s="91"/>
      <c r="CP2" s="155" t="s">
        <v>524</v>
      </c>
      <c r="DP2" s="194" t="s">
        <v>525</v>
      </c>
      <c r="EP2" s="157"/>
      <c r="ER2" s="157" t="s">
        <v>526</v>
      </c>
    </row>
    <row r="3" spans="1:165" s="155" customFormat="1" ht="15.75" thickBot="1">
      <c r="A3" s="160"/>
      <c r="B3" s="197" t="s">
        <v>1</v>
      </c>
      <c r="D3" s="90" t="s">
        <v>213</v>
      </c>
      <c r="E3" s="90"/>
      <c r="F3" s="197" t="s">
        <v>196</v>
      </c>
      <c r="H3" s="91" t="s">
        <v>286</v>
      </c>
      <c r="J3" s="160"/>
      <c r="K3" s="197" t="s">
        <v>518</v>
      </c>
      <c r="M3" s="90" t="s">
        <v>213</v>
      </c>
      <c r="N3" s="90"/>
      <c r="O3" s="197" t="s">
        <v>518</v>
      </c>
      <c r="Q3" s="91" t="s">
        <v>213</v>
      </c>
      <c r="S3" s="160"/>
      <c r="T3" s="197" t="s">
        <v>527</v>
      </c>
      <c r="V3" s="90" t="s">
        <v>213</v>
      </c>
      <c r="W3" s="90"/>
      <c r="X3" s="197" t="s">
        <v>527</v>
      </c>
      <c r="Z3" s="91" t="s">
        <v>286</v>
      </c>
      <c r="AB3" s="160"/>
      <c r="AC3" s="197" t="s">
        <v>528</v>
      </c>
      <c r="AE3" s="90" t="s">
        <v>213</v>
      </c>
      <c r="AF3" s="90"/>
      <c r="AG3" s="197" t="s">
        <v>528</v>
      </c>
      <c r="AI3" s="91" t="s">
        <v>213</v>
      </c>
      <c r="AK3" s="249" t="s">
        <v>529</v>
      </c>
      <c r="AM3" s="90" t="s">
        <v>213</v>
      </c>
      <c r="AN3" s="90"/>
      <c r="AO3" s="249" t="s">
        <v>529</v>
      </c>
      <c r="AQ3" s="91" t="s">
        <v>286</v>
      </c>
      <c r="AT3" s="160" t="s">
        <v>530</v>
      </c>
      <c r="AU3" s="290" t="s">
        <v>203</v>
      </c>
      <c r="AV3" s="90" t="s">
        <v>213</v>
      </c>
      <c r="AW3" s="90"/>
      <c r="AX3" s="197" t="s">
        <v>531</v>
      </c>
      <c r="AZ3" s="91" t="s">
        <v>213</v>
      </c>
      <c r="BB3" s="160" t="s">
        <v>530</v>
      </c>
      <c r="BC3" s="197" t="s">
        <v>532</v>
      </c>
      <c r="BD3" s="90" t="s">
        <v>213</v>
      </c>
      <c r="BE3" s="90"/>
      <c r="BF3" s="197" t="s">
        <v>532</v>
      </c>
      <c r="BH3" s="91" t="s">
        <v>213</v>
      </c>
      <c r="BJ3" s="160" t="s">
        <v>530</v>
      </c>
      <c r="BK3" s="290" t="s">
        <v>209</v>
      </c>
      <c r="BL3" s="90" t="s">
        <v>213</v>
      </c>
      <c r="BM3" s="90"/>
      <c r="BN3" s="291" t="s">
        <v>533</v>
      </c>
      <c r="BP3" s="91" t="s">
        <v>213</v>
      </c>
      <c r="BR3" s="290" t="s">
        <v>210</v>
      </c>
      <c r="BT3" s="90" t="s">
        <v>213</v>
      </c>
      <c r="BU3" s="90"/>
      <c r="BV3" s="290" t="s">
        <v>210</v>
      </c>
      <c r="BX3" s="91" t="s">
        <v>213</v>
      </c>
      <c r="BZ3" s="290" t="s">
        <v>534</v>
      </c>
      <c r="CB3" s="90" t="s">
        <v>213</v>
      </c>
      <c r="CC3" s="90"/>
      <c r="CD3" s="290" t="s">
        <v>534</v>
      </c>
      <c r="CF3" s="91" t="s">
        <v>213</v>
      </c>
      <c r="CH3" s="290" t="s">
        <v>535</v>
      </c>
      <c r="CJ3" s="90" t="s">
        <v>213</v>
      </c>
      <c r="CL3" s="290" t="s">
        <v>536</v>
      </c>
      <c r="CN3" s="91" t="s">
        <v>213</v>
      </c>
      <c r="CQ3" s="155" t="s">
        <v>537</v>
      </c>
      <c r="CS3" s="155" t="s">
        <v>204</v>
      </c>
      <c r="CU3" s="155" t="s">
        <v>538</v>
      </c>
      <c r="CW3" s="155" t="s">
        <v>187</v>
      </c>
      <c r="CY3" s="155" t="s">
        <v>539</v>
      </c>
      <c r="DA3" s="155" t="s">
        <v>540</v>
      </c>
      <c r="DC3" s="155" t="s">
        <v>541</v>
      </c>
      <c r="DE3" s="155" t="s">
        <v>190</v>
      </c>
      <c r="DG3" s="155" t="s">
        <v>542</v>
      </c>
      <c r="DI3" s="288" t="s">
        <v>543</v>
      </c>
      <c r="DK3" s="90" t="s">
        <v>213</v>
      </c>
      <c r="DL3" s="288" t="s">
        <v>543</v>
      </c>
      <c r="DN3" s="91" t="s">
        <v>286</v>
      </c>
      <c r="DQ3" s="155" t="s">
        <v>537</v>
      </c>
      <c r="DS3" s="155" t="s">
        <v>204</v>
      </c>
      <c r="DU3" s="155" t="s">
        <v>538</v>
      </c>
      <c r="DW3" s="155" t="s">
        <v>205</v>
      </c>
      <c r="DY3" s="155" t="s">
        <v>539</v>
      </c>
      <c r="EA3" s="155" t="s">
        <v>540</v>
      </c>
      <c r="EC3" s="155" t="s">
        <v>541</v>
      </c>
      <c r="EE3" s="155" t="s">
        <v>206</v>
      </c>
      <c r="EG3" s="155" t="s">
        <v>542</v>
      </c>
      <c r="EI3" s="160"/>
      <c r="EJ3" s="289" t="s">
        <v>522</v>
      </c>
      <c r="EL3" s="90" t="s">
        <v>213</v>
      </c>
      <c r="EM3" s="160"/>
      <c r="EN3" s="289" t="s">
        <v>522</v>
      </c>
      <c r="EP3" s="91" t="s">
        <v>286</v>
      </c>
      <c r="ES3" s="155" t="s">
        <v>537</v>
      </c>
      <c r="EU3" s="155" t="s">
        <v>204</v>
      </c>
      <c r="EW3" s="155" t="s">
        <v>538</v>
      </c>
      <c r="EY3" s="155" t="s">
        <v>205</v>
      </c>
      <c r="FA3" s="155" t="s">
        <v>544</v>
      </c>
      <c r="FC3" s="155" t="s">
        <v>540</v>
      </c>
      <c r="FE3" s="155" t="s">
        <v>541</v>
      </c>
      <c r="FG3" s="155" t="s">
        <v>206</v>
      </c>
      <c r="FI3" s="155" t="s">
        <v>542</v>
      </c>
    </row>
    <row r="4" spans="1:165" s="155" customFormat="1" ht="14.25">
      <c r="A4" s="162" t="s">
        <v>176</v>
      </c>
      <c r="B4" s="133" t="s">
        <v>199</v>
      </c>
      <c r="C4" s="292" t="s">
        <v>224</v>
      </c>
      <c r="D4" s="206" t="s">
        <v>225</v>
      </c>
      <c r="E4" s="195"/>
      <c r="F4" s="101" t="s">
        <v>200</v>
      </c>
      <c r="G4" s="292" t="s">
        <v>224</v>
      </c>
      <c r="H4" s="208" t="s">
        <v>226</v>
      </c>
      <c r="J4" s="162" t="s">
        <v>287</v>
      </c>
      <c r="K4" s="134" t="s">
        <v>180</v>
      </c>
      <c r="L4" s="292" t="s">
        <v>224</v>
      </c>
      <c r="M4" s="206" t="s">
        <v>225</v>
      </c>
      <c r="N4" s="195"/>
      <c r="O4" s="101" t="s">
        <v>200</v>
      </c>
      <c r="P4" s="292" t="s">
        <v>224</v>
      </c>
      <c r="Q4" s="208" t="s">
        <v>226</v>
      </c>
      <c r="S4" s="162" t="s">
        <v>176</v>
      </c>
      <c r="T4" s="293" t="s">
        <v>199</v>
      </c>
      <c r="U4" s="294" t="s">
        <v>224</v>
      </c>
      <c r="V4" s="295" t="s">
        <v>225</v>
      </c>
      <c r="W4" s="195"/>
      <c r="X4" s="101" t="s">
        <v>200</v>
      </c>
      <c r="Y4" s="292" t="s">
        <v>224</v>
      </c>
      <c r="Z4" s="208" t="s">
        <v>226</v>
      </c>
      <c r="AB4" s="162" t="s">
        <v>176</v>
      </c>
      <c r="AC4" s="293" t="s">
        <v>199</v>
      </c>
      <c r="AD4" s="294" t="s">
        <v>224</v>
      </c>
      <c r="AE4" s="295" t="s">
        <v>225</v>
      </c>
      <c r="AF4" s="195"/>
      <c r="AG4" s="101" t="s">
        <v>200</v>
      </c>
      <c r="AH4" s="292" t="s">
        <v>224</v>
      </c>
      <c r="AI4" s="208" t="s">
        <v>226</v>
      </c>
      <c r="AK4" s="293" t="s">
        <v>199</v>
      </c>
      <c r="AL4" s="294" t="s">
        <v>224</v>
      </c>
      <c r="AM4" s="295" t="s">
        <v>225</v>
      </c>
      <c r="AN4" s="195"/>
      <c r="AO4" s="101" t="s">
        <v>200</v>
      </c>
      <c r="AP4" s="292" t="s">
        <v>224</v>
      </c>
      <c r="AQ4" s="208" t="s">
        <v>226</v>
      </c>
      <c r="AT4" s="293" t="s">
        <v>199</v>
      </c>
      <c r="AU4" s="294" t="s">
        <v>224</v>
      </c>
      <c r="AV4" s="295" t="s">
        <v>289</v>
      </c>
      <c r="AW4" s="195"/>
      <c r="AX4" s="101" t="s">
        <v>200</v>
      </c>
      <c r="AY4" s="292" t="s">
        <v>224</v>
      </c>
      <c r="AZ4" s="208" t="s">
        <v>226</v>
      </c>
      <c r="BB4" s="293" t="s">
        <v>199</v>
      </c>
      <c r="BC4" s="294" t="s">
        <v>224</v>
      </c>
      <c r="BD4" s="295" t="s">
        <v>225</v>
      </c>
      <c r="BE4" s="195"/>
      <c r="BF4" s="101" t="s">
        <v>200</v>
      </c>
      <c r="BG4" s="292" t="s">
        <v>224</v>
      </c>
      <c r="BH4" s="208" t="s">
        <v>226</v>
      </c>
      <c r="BJ4" s="293" t="s">
        <v>199</v>
      </c>
      <c r="BK4" s="294" t="s">
        <v>224</v>
      </c>
      <c r="BL4" s="295" t="s">
        <v>225</v>
      </c>
      <c r="BM4" s="195"/>
      <c r="BN4" s="101" t="s">
        <v>200</v>
      </c>
      <c r="BO4" s="292" t="s">
        <v>224</v>
      </c>
      <c r="BP4" s="208" t="s">
        <v>226</v>
      </c>
      <c r="BR4" s="293" t="s">
        <v>180</v>
      </c>
      <c r="BS4" s="294" t="s">
        <v>224</v>
      </c>
      <c r="BT4" s="295" t="s">
        <v>225</v>
      </c>
      <c r="BU4" s="195"/>
      <c r="BV4" s="101" t="s">
        <v>200</v>
      </c>
      <c r="BW4" s="292" t="s">
        <v>224</v>
      </c>
      <c r="BX4" s="208" t="s">
        <v>226</v>
      </c>
      <c r="BZ4" s="293" t="s">
        <v>199</v>
      </c>
      <c r="CA4" s="294" t="s">
        <v>224</v>
      </c>
      <c r="CB4" s="295" t="s">
        <v>225</v>
      </c>
      <c r="CC4" s="195"/>
      <c r="CD4" s="101" t="s">
        <v>181</v>
      </c>
      <c r="CE4" s="292" t="s">
        <v>224</v>
      </c>
      <c r="CF4" s="208" t="s">
        <v>226</v>
      </c>
      <c r="CH4" s="293" t="s">
        <v>199</v>
      </c>
      <c r="CI4" s="294" t="s">
        <v>224</v>
      </c>
      <c r="CJ4" s="295" t="s">
        <v>225</v>
      </c>
      <c r="CK4" s="90" t="s">
        <v>545</v>
      </c>
      <c r="CL4" s="101" t="s">
        <v>200</v>
      </c>
      <c r="CM4" s="292" t="s">
        <v>224</v>
      </c>
      <c r="CN4" s="208" t="s">
        <v>226</v>
      </c>
      <c r="CO4" s="101" t="s">
        <v>181</v>
      </c>
      <c r="CP4" s="292" t="s">
        <v>224</v>
      </c>
      <c r="CQ4" s="208" t="s">
        <v>226</v>
      </c>
      <c r="CR4" s="292" t="s">
        <v>224</v>
      </c>
      <c r="CS4" s="208" t="s">
        <v>226</v>
      </c>
      <c r="CT4" s="292" t="s">
        <v>224</v>
      </c>
      <c r="CU4" s="208" t="s">
        <v>226</v>
      </c>
      <c r="CV4" s="292" t="s">
        <v>224</v>
      </c>
      <c r="CW4" s="208" t="s">
        <v>226</v>
      </c>
      <c r="CX4" s="292" t="s">
        <v>224</v>
      </c>
      <c r="CY4" s="208" t="s">
        <v>226</v>
      </c>
      <c r="CZ4" s="292" t="s">
        <v>224</v>
      </c>
      <c r="DA4" s="208" t="s">
        <v>226</v>
      </c>
      <c r="DB4" s="292" t="s">
        <v>224</v>
      </c>
      <c r="DC4" s="208" t="s">
        <v>226</v>
      </c>
      <c r="DD4" s="292" t="s">
        <v>224</v>
      </c>
      <c r="DE4" s="208" t="s">
        <v>226</v>
      </c>
      <c r="DF4" s="292" t="s">
        <v>224</v>
      </c>
      <c r="DG4" s="208" t="s">
        <v>226</v>
      </c>
      <c r="DI4" s="293" t="s">
        <v>199</v>
      </c>
      <c r="DJ4" s="294" t="s">
        <v>224</v>
      </c>
      <c r="DK4" s="295" t="s">
        <v>225</v>
      </c>
      <c r="DL4" s="101" t="s">
        <v>181</v>
      </c>
      <c r="DM4" s="292" t="s">
        <v>224</v>
      </c>
      <c r="DN4" s="208" t="s">
        <v>226</v>
      </c>
      <c r="DO4" s="101" t="s">
        <v>200</v>
      </c>
      <c r="DP4" s="292" t="s">
        <v>224</v>
      </c>
      <c r="DQ4" s="208" t="s">
        <v>226</v>
      </c>
      <c r="DR4" s="292" t="s">
        <v>224</v>
      </c>
      <c r="DS4" s="208" t="s">
        <v>226</v>
      </c>
      <c r="DT4" s="292" t="s">
        <v>288</v>
      </c>
      <c r="DU4" s="208" t="s">
        <v>226</v>
      </c>
      <c r="DV4" s="292" t="s">
        <v>224</v>
      </c>
      <c r="DW4" s="208" t="s">
        <v>226</v>
      </c>
      <c r="DX4" s="292" t="s">
        <v>224</v>
      </c>
      <c r="DY4" s="208" t="s">
        <v>226</v>
      </c>
      <c r="DZ4" s="292" t="s">
        <v>224</v>
      </c>
      <c r="EA4" s="208" t="s">
        <v>226</v>
      </c>
      <c r="EB4" s="292" t="s">
        <v>224</v>
      </c>
      <c r="EC4" s="208" t="s">
        <v>226</v>
      </c>
      <c r="ED4" s="292" t="s">
        <v>224</v>
      </c>
      <c r="EE4" s="208" t="s">
        <v>226</v>
      </c>
      <c r="EF4" s="292" t="s">
        <v>224</v>
      </c>
      <c r="EG4" s="208" t="s">
        <v>226</v>
      </c>
      <c r="EI4" s="162" t="s">
        <v>287</v>
      </c>
      <c r="EJ4" s="293" t="s">
        <v>199</v>
      </c>
      <c r="EK4" s="294" t="s">
        <v>224</v>
      </c>
      <c r="EL4" s="295" t="s">
        <v>225</v>
      </c>
      <c r="EM4" s="162" t="s">
        <v>176</v>
      </c>
      <c r="EN4" s="101" t="s">
        <v>181</v>
      </c>
      <c r="EO4" s="292" t="s">
        <v>288</v>
      </c>
      <c r="EP4" s="208" t="s">
        <v>226</v>
      </c>
      <c r="EQ4" s="101" t="s">
        <v>200</v>
      </c>
      <c r="ER4" s="292" t="s">
        <v>224</v>
      </c>
      <c r="ES4" s="208" t="s">
        <v>226</v>
      </c>
      <c r="ET4" s="292" t="s">
        <v>224</v>
      </c>
      <c r="EU4" s="208" t="s">
        <v>226</v>
      </c>
      <c r="EV4" s="292" t="s">
        <v>224</v>
      </c>
      <c r="EW4" s="208" t="s">
        <v>226</v>
      </c>
      <c r="EX4" s="292" t="s">
        <v>224</v>
      </c>
      <c r="EY4" s="208" t="s">
        <v>226</v>
      </c>
      <c r="EZ4" s="292" t="s">
        <v>224</v>
      </c>
      <c r="FA4" s="208" t="s">
        <v>226</v>
      </c>
      <c r="FB4" s="292" t="s">
        <v>224</v>
      </c>
      <c r="FC4" s="208" t="s">
        <v>226</v>
      </c>
      <c r="FD4" s="292" t="s">
        <v>288</v>
      </c>
      <c r="FE4" s="208" t="s">
        <v>226</v>
      </c>
      <c r="FF4" s="292" t="s">
        <v>224</v>
      </c>
      <c r="FG4" s="208" t="s">
        <v>226</v>
      </c>
      <c r="FH4" s="292" t="s">
        <v>224</v>
      </c>
      <c r="FI4" s="208" t="s">
        <v>226</v>
      </c>
    </row>
    <row r="5" spans="1:165" s="155" customFormat="1" ht="14.25">
      <c r="A5" s="296">
        <v>48</v>
      </c>
      <c r="B5" s="110">
        <v>1</v>
      </c>
      <c r="C5" s="297" t="s">
        <v>425</v>
      </c>
      <c r="D5" s="109">
        <v>0.94899999999999995</v>
      </c>
      <c r="E5" s="111"/>
      <c r="F5" s="112">
        <v>1</v>
      </c>
      <c r="G5" s="297" t="s">
        <v>242</v>
      </c>
      <c r="H5" s="216">
        <v>0.73099999999999998</v>
      </c>
      <c r="J5" s="296">
        <v>48</v>
      </c>
      <c r="K5" s="108">
        <v>1</v>
      </c>
      <c r="L5" s="297" t="s">
        <v>408</v>
      </c>
      <c r="M5" s="214">
        <v>0.78100000000000003</v>
      </c>
      <c r="N5" s="195"/>
      <c r="O5" s="112">
        <v>1</v>
      </c>
      <c r="P5" s="297" t="s">
        <v>546</v>
      </c>
      <c r="Q5" s="216">
        <v>0.17799999999999999</v>
      </c>
      <c r="S5" s="296">
        <v>48</v>
      </c>
      <c r="T5" s="112">
        <v>1</v>
      </c>
      <c r="U5" s="298" t="s">
        <v>418</v>
      </c>
      <c r="V5" s="299">
        <v>0.42</v>
      </c>
      <c r="W5" s="195"/>
      <c r="X5" s="112">
        <v>1</v>
      </c>
      <c r="Y5" s="297" t="s">
        <v>547</v>
      </c>
      <c r="Z5" s="216">
        <v>0.107</v>
      </c>
      <c r="AB5" s="296">
        <v>48</v>
      </c>
      <c r="AC5" s="112">
        <v>1</v>
      </c>
      <c r="AD5" s="298" t="s">
        <v>418</v>
      </c>
      <c r="AE5" s="299">
        <v>0.42</v>
      </c>
      <c r="AF5" s="195"/>
      <c r="AG5" s="112">
        <v>1</v>
      </c>
      <c r="AH5" s="297" t="s">
        <v>414</v>
      </c>
      <c r="AI5" s="216">
        <v>0.35599999999999998</v>
      </c>
      <c r="AK5" s="112">
        <v>1</v>
      </c>
      <c r="AL5" s="298" t="s">
        <v>433</v>
      </c>
      <c r="AM5" s="299">
        <v>0.40600000000000003</v>
      </c>
      <c r="AN5" s="195"/>
      <c r="AO5" s="112">
        <v>1</v>
      </c>
      <c r="AP5" s="297" t="s">
        <v>437</v>
      </c>
      <c r="AQ5" s="216">
        <v>0.28299999999999997</v>
      </c>
      <c r="AT5" s="112">
        <v>1</v>
      </c>
      <c r="AU5" s="298" t="s">
        <v>425</v>
      </c>
      <c r="AV5" s="299">
        <v>0.94899999999999995</v>
      </c>
      <c r="AW5" s="195"/>
      <c r="AX5" s="112">
        <v>1</v>
      </c>
      <c r="AY5" s="297" t="s">
        <v>548</v>
      </c>
      <c r="AZ5" s="216">
        <v>0.437</v>
      </c>
      <c r="BB5" s="112">
        <v>1</v>
      </c>
      <c r="BC5" s="298" t="s">
        <v>416</v>
      </c>
      <c r="BD5" s="299">
        <v>0.59</v>
      </c>
      <c r="BE5" s="195"/>
      <c r="BF5" s="112">
        <v>1</v>
      </c>
      <c r="BG5" s="297" t="s">
        <v>243</v>
      </c>
      <c r="BH5" s="216">
        <v>0.30599999999999999</v>
      </c>
      <c r="BJ5" s="112">
        <v>1</v>
      </c>
      <c r="BK5" s="298" t="s">
        <v>423</v>
      </c>
      <c r="BL5" s="299">
        <v>0.54300000000000004</v>
      </c>
      <c r="BM5" s="195"/>
      <c r="BN5" s="112">
        <v>1</v>
      </c>
      <c r="BO5" s="297" t="s">
        <v>425</v>
      </c>
      <c r="BP5" s="216">
        <v>0.94899999999999995</v>
      </c>
      <c r="BR5" s="112">
        <v>1</v>
      </c>
      <c r="BS5" s="298" t="s">
        <v>411</v>
      </c>
      <c r="BT5" s="299">
        <v>1.028</v>
      </c>
      <c r="BU5" s="195"/>
      <c r="BV5" s="112">
        <v>1</v>
      </c>
      <c r="BW5" s="297" t="s">
        <v>548</v>
      </c>
      <c r="BX5" s="216">
        <v>0.437</v>
      </c>
      <c r="BZ5" s="112">
        <v>1</v>
      </c>
      <c r="CA5" s="298" t="s">
        <v>413</v>
      </c>
      <c r="CB5" s="299">
        <v>1.103</v>
      </c>
      <c r="CC5" s="195"/>
      <c r="CD5" s="112">
        <v>1</v>
      </c>
      <c r="CE5" s="297" t="s">
        <v>415</v>
      </c>
      <c r="CF5" s="216">
        <v>0.73099999999999998</v>
      </c>
      <c r="CH5" s="112">
        <v>1</v>
      </c>
      <c r="CI5" s="298" t="s">
        <v>421</v>
      </c>
      <c r="CJ5" s="299">
        <v>0.83099999999999996</v>
      </c>
      <c r="CK5" s="286">
        <v>29.4</v>
      </c>
      <c r="CL5" s="112">
        <v>1</v>
      </c>
      <c r="CM5" s="297" t="s">
        <v>412</v>
      </c>
      <c r="CN5" s="216">
        <v>0.77400000000000002</v>
      </c>
      <c r="CO5" s="112">
        <v>1</v>
      </c>
      <c r="CP5" s="297" t="s">
        <v>437</v>
      </c>
      <c r="CQ5" s="216">
        <v>0.28299999999999997</v>
      </c>
      <c r="CR5" s="297" t="s">
        <v>426</v>
      </c>
      <c r="CS5" s="216">
        <v>0.22500000000000001</v>
      </c>
      <c r="CT5" s="297" t="s">
        <v>549</v>
      </c>
      <c r="CU5" s="216">
        <v>0.30599999999999999</v>
      </c>
      <c r="CV5" s="297" t="s">
        <v>548</v>
      </c>
      <c r="CW5" s="216">
        <v>0.437</v>
      </c>
      <c r="CX5" s="297" t="s">
        <v>251</v>
      </c>
      <c r="CY5" s="216">
        <v>0.437</v>
      </c>
      <c r="CZ5" s="297" t="s">
        <v>550</v>
      </c>
      <c r="DA5" s="216">
        <v>0.61599999999999999</v>
      </c>
      <c r="DB5" s="297" t="s">
        <v>268</v>
      </c>
      <c r="DC5" s="216">
        <v>1.103</v>
      </c>
      <c r="DD5" s="297" t="s">
        <v>425</v>
      </c>
      <c r="DE5" s="216">
        <v>0.94899999999999995</v>
      </c>
      <c r="DF5" s="297" t="s">
        <v>416</v>
      </c>
      <c r="DG5" s="216">
        <v>0.59</v>
      </c>
      <c r="DI5" s="112">
        <v>1</v>
      </c>
      <c r="DJ5" s="298" t="s">
        <v>230</v>
      </c>
      <c r="DK5" s="299">
        <v>0.85099999999999998</v>
      </c>
      <c r="DL5" s="112">
        <v>1</v>
      </c>
      <c r="DM5" s="297" t="s">
        <v>411</v>
      </c>
      <c r="DN5" s="216">
        <v>1.028</v>
      </c>
      <c r="DO5" s="112">
        <v>1</v>
      </c>
      <c r="DP5" s="297" t="s">
        <v>243</v>
      </c>
      <c r="DQ5" s="216">
        <v>0.30599999999999999</v>
      </c>
      <c r="DR5" s="297" t="s">
        <v>420</v>
      </c>
      <c r="DS5" s="216">
        <v>0.22500000000000001</v>
      </c>
      <c r="DT5" s="297" t="s">
        <v>433</v>
      </c>
      <c r="DU5" s="216">
        <v>0.40600000000000003</v>
      </c>
      <c r="DV5" s="297" t="s">
        <v>437</v>
      </c>
      <c r="DW5" s="216">
        <v>0.28299999999999997</v>
      </c>
      <c r="DX5" s="297" t="s">
        <v>551</v>
      </c>
      <c r="DY5" s="216">
        <v>0.35399999999999998</v>
      </c>
      <c r="DZ5" s="297" t="s">
        <v>423</v>
      </c>
      <c r="EA5" s="216">
        <v>0.54300000000000004</v>
      </c>
      <c r="EB5" s="297" t="s">
        <v>436</v>
      </c>
      <c r="EC5" s="216">
        <v>0.59299999999999997</v>
      </c>
      <c r="ED5" s="297" t="s">
        <v>421</v>
      </c>
      <c r="EE5" s="216">
        <v>0.83099999999999996</v>
      </c>
      <c r="EF5" s="297" t="s">
        <v>418</v>
      </c>
      <c r="EG5" s="216">
        <v>0.42</v>
      </c>
      <c r="EI5" s="296">
        <v>48</v>
      </c>
      <c r="EJ5" s="112">
        <v>1</v>
      </c>
      <c r="EK5" s="298" t="s">
        <v>425</v>
      </c>
      <c r="EL5" s="299">
        <v>0.94899999999999995</v>
      </c>
      <c r="EM5" s="296">
        <v>48</v>
      </c>
      <c r="EN5" s="112">
        <v>1</v>
      </c>
      <c r="EO5" s="297" t="s">
        <v>423</v>
      </c>
      <c r="EP5" s="216">
        <v>0.54300000000000004</v>
      </c>
      <c r="EQ5" s="112">
        <v>1</v>
      </c>
      <c r="ER5" s="297" t="s">
        <v>552</v>
      </c>
      <c r="ES5" s="216">
        <v>0.125</v>
      </c>
      <c r="ET5" s="297" t="s">
        <v>426</v>
      </c>
      <c r="EU5" s="216">
        <v>0.22500000000000001</v>
      </c>
      <c r="EV5" s="297" t="s">
        <v>437</v>
      </c>
      <c r="EW5" s="216">
        <v>0.28299999999999997</v>
      </c>
      <c r="EX5" s="297" t="s">
        <v>424</v>
      </c>
      <c r="EY5" s="216">
        <v>0.157</v>
      </c>
      <c r="EZ5" s="297" t="s">
        <v>551</v>
      </c>
      <c r="FA5" s="216">
        <v>0.35399999999999998</v>
      </c>
      <c r="FB5" s="297" t="s">
        <v>414</v>
      </c>
      <c r="FC5" s="216">
        <v>0.35599999999999998</v>
      </c>
      <c r="FD5" s="297" t="s">
        <v>262</v>
      </c>
      <c r="FE5" s="216">
        <v>0.42</v>
      </c>
      <c r="FF5" s="297" t="s">
        <v>415</v>
      </c>
      <c r="FG5" s="216">
        <v>0.73099999999999998</v>
      </c>
      <c r="FH5" s="297" t="s">
        <v>548</v>
      </c>
      <c r="FI5" s="216">
        <v>0.437</v>
      </c>
    </row>
    <row r="6" spans="1:165" s="155" customFormat="1" ht="14.25">
      <c r="A6" s="300">
        <v>49</v>
      </c>
      <c r="B6" s="110">
        <v>2</v>
      </c>
      <c r="C6" s="297" t="s">
        <v>418</v>
      </c>
      <c r="D6" s="109">
        <v>0.42</v>
      </c>
      <c r="E6" s="111"/>
      <c r="F6" s="112">
        <v>2</v>
      </c>
      <c r="G6" s="297" t="s">
        <v>553</v>
      </c>
      <c r="H6" s="216">
        <v>0.51800000000000002</v>
      </c>
      <c r="J6" s="300">
        <v>49</v>
      </c>
      <c r="K6" s="108">
        <v>2</v>
      </c>
      <c r="L6" s="297" t="s">
        <v>414</v>
      </c>
      <c r="M6" s="214">
        <v>0.35599999999999998</v>
      </c>
      <c r="N6" s="195"/>
      <c r="O6" s="112">
        <v>2</v>
      </c>
      <c r="P6" s="297" t="s">
        <v>554</v>
      </c>
      <c r="Q6" s="216">
        <v>0.28299999999999997</v>
      </c>
      <c r="S6" s="300">
        <v>49</v>
      </c>
      <c r="T6" s="112">
        <v>2</v>
      </c>
      <c r="U6" s="298" t="s">
        <v>548</v>
      </c>
      <c r="V6" s="299">
        <v>0.437</v>
      </c>
      <c r="W6" s="195"/>
      <c r="X6" s="112">
        <v>2</v>
      </c>
      <c r="Y6" s="297" t="s">
        <v>433</v>
      </c>
      <c r="Z6" s="216">
        <v>0.40600000000000003</v>
      </c>
      <c r="AB6" s="300">
        <v>49</v>
      </c>
      <c r="AC6" s="112">
        <v>2</v>
      </c>
      <c r="AD6" s="298" t="s">
        <v>555</v>
      </c>
      <c r="AE6" s="299">
        <v>0.26600000000000001</v>
      </c>
      <c r="AF6" s="195"/>
      <c r="AG6" s="112">
        <v>2</v>
      </c>
      <c r="AH6" s="297" t="s">
        <v>247</v>
      </c>
      <c r="AI6" s="216">
        <v>0.125</v>
      </c>
      <c r="AK6" s="112">
        <v>2</v>
      </c>
      <c r="AL6" s="298" t="s">
        <v>548</v>
      </c>
      <c r="AM6" s="299">
        <v>0.437</v>
      </c>
      <c r="AN6" s="195"/>
      <c r="AO6" s="112">
        <v>2</v>
      </c>
      <c r="AP6" s="297" t="s">
        <v>426</v>
      </c>
      <c r="AQ6" s="216">
        <v>0.22500000000000001</v>
      </c>
      <c r="AT6" s="112">
        <v>2</v>
      </c>
      <c r="AU6" s="298" t="s">
        <v>556</v>
      </c>
      <c r="AV6" s="299">
        <v>0.251</v>
      </c>
      <c r="AW6" s="195"/>
      <c r="AX6" s="112">
        <v>2</v>
      </c>
      <c r="AY6" s="297" t="s">
        <v>557</v>
      </c>
      <c r="AZ6" s="216">
        <v>0.125</v>
      </c>
      <c r="BB6" s="112">
        <v>2</v>
      </c>
      <c r="BC6" s="298" t="s">
        <v>416</v>
      </c>
      <c r="BD6" s="299">
        <v>0.59</v>
      </c>
      <c r="BE6" s="195"/>
      <c r="BF6" s="112">
        <v>2</v>
      </c>
      <c r="BG6" s="297" t="s">
        <v>414</v>
      </c>
      <c r="BH6" s="216">
        <v>0.35599999999999998</v>
      </c>
      <c r="BJ6" s="112">
        <v>2</v>
      </c>
      <c r="BK6" s="298" t="s">
        <v>436</v>
      </c>
      <c r="BL6" s="299">
        <v>0.59299999999999997</v>
      </c>
      <c r="BM6" s="195"/>
      <c r="BN6" s="112">
        <v>2</v>
      </c>
      <c r="BO6" s="297" t="s">
        <v>424</v>
      </c>
      <c r="BP6" s="216">
        <v>0.157</v>
      </c>
      <c r="BR6" s="112">
        <v>2</v>
      </c>
      <c r="BS6" s="298" t="s">
        <v>417</v>
      </c>
      <c r="BT6" s="299">
        <v>1.425</v>
      </c>
      <c r="BU6" s="195"/>
      <c r="BV6" s="112">
        <v>2</v>
      </c>
      <c r="BW6" s="297" t="s">
        <v>418</v>
      </c>
      <c r="BX6" s="216">
        <v>0.42</v>
      </c>
      <c r="BZ6" s="112">
        <v>2</v>
      </c>
      <c r="CA6" s="298" t="s">
        <v>425</v>
      </c>
      <c r="CB6" s="299">
        <v>0.94899999999999995</v>
      </c>
      <c r="CC6" s="195"/>
      <c r="CD6" s="112">
        <v>2</v>
      </c>
      <c r="CE6" s="297" t="s">
        <v>414</v>
      </c>
      <c r="CF6" s="216">
        <v>0.35599999999999998</v>
      </c>
      <c r="CH6" s="112">
        <v>2</v>
      </c>
      <c r="CI6" s="298" t="s">
        <v>423</v>
      </c>
      <c r="CJ6" s="299">
        <v>0.54300000000000004</v>
      </c>
      <c r="CK6" s="286">
        <v>34.6</v>
      </c>
      <c r="CL6" s="112">
        <v>2</v>
      </c>
      <c r="CM6" s="297" t="s">
        <v>243</v>
      </c>
      <c r="CN6" s="216">
        <v>0.30599999999999999</v>
      </c>
      <c r="CO6" s="112">
        <v>2</v>
      </c>
      <c r="CP6" s="297" t="s">
        <v>433</v>
      </c>
      <c r="CQ6" s="216">
        <v>0.40600000000000003</v>
      </c>
      <c r="CR6" s="297" t="s">
        <v>414</v>
      </c>
      <c r="CS6" s="216">
        <v>0.35599999999999998</v>
      </c>
      <c r="CT6" s="297" t="s">
        <v>437</v>
      </c>
      <c r="CU6" s="216">
        <v>0.28299999999999997</v>
      </c>
      <c r="CV6" s="297" t="s">
        <v>437</v>
      </c>
      <c r="CW6" s="216">
        <v>0.28299999999999997</v>
      </c>
      <c r="CX6" s="297" t="s">
        <v>433</v>
      </c>
      <c r="CY6" s="216">
        <v>0.40600000000000003</v>
      </c>
      <c r="CZ6" s="297" t="s">
        <v>414</v>
      </c>
      <c r="DA6" s="216">
        <v>0.35599999999999998</v>
      </c>
      <c r="DB6" s="297" t="s">
        <v>437</v>
      </c>
      <c r="DC6" s="216">
        <v>0.28299999999999997</v>
      </c>
      <c r="DD6" s="297" t="s">
        <v>266</v>
      </c>
      <c r="DE6" s="216">
        <v>0.221</v>
      </c>
      <c r="DF6" s="297" t="s">
        <v>424</v>
      </c>
      <c r="DG6" s="216">
        <v>0.157</v>
      </c>
      <c r="DI6" s="112">
        <v>2</v>
      </c>
      <c r="DJ6" s="298" t="s">
        <v>229</v>
      </c>
      <c r="DK6" s="299">
        <v>0.83099999999999996</v>
      </c>
      <c r="DL6" s="112">
        <v>2</v>
      </c>
      <c r="DM6" s="297" t="s">
        <v>425</v>
      </c>
      <c r="DN6" s="216">
        <v>0.94899999999999995</v>
      </c>
      <c r="DO6" s="112">
        <v>2</v>
      </c>
      <c r="DP6" s="297" t="s">
        <v>558</v>
      </c>
      <c r="DQ6" s="216">
        <v>0.41199999999999998</v>
      </c>
      <c r="DR6" s="297" t="s">
        <v>424</v>
      </c>
      <c r="DS6" s="216">
        <v>0.157</v>
      </c>
      <c r="DT6" s="297" t="s">
        <v>554</v>
      </c>
      <c r="DU6" s="216">
        <v>0.28299999999999997</v>
      </c>
      <c r="DV6" s="297" t="s">
        <v>418</v>
      </c>
      <c r="DW6" s="216">
        <v>0.42</v>
      </c>
      <c r="DX6" s="297" t="s">
        <v>262</v>
      </c>
      <c r="DY6" s="216">
        <v>0.42</v>
      </c>
      <c r="DZ6" s="297" t="s">
        <v>549</v>
      </c>
      <c r="EA6" s="216">
        <v>0.30599999999999999</v>
      </c>
      <c r="EB6" s="297" t="s">
        <v>549</v>
      </c>
      <c r="EC6" s="216">
        <v>0.30599999999999999</v>
      </c>
      <c r="ED6" s="297" t="s">
        <v>416</v>
      </c>
      <c r="EE6" s="216">
        <v>0.59</v>
      </c>
      <c r="EF6" s="297" t="s">
        <v>262</v>
      </c>
      <c r="EG6" s="216">
        <v>0.42</v>
      </c>
      <c r="EI6" s="296">
        <v>51</v>
      </c>
      <c r="EJ6" s="112">
        <v>4</v>
      </c>
      <c r="EK6" s="298" t="s">
        <v>436</v>
      </c>
      <c r="EL6" s="299">
        <v>0.59299999999999997</v>
      </c>
      <c r="EM6" s="296">
        <v>51</v>
      </c>
      <c r="EN6" s="112">
        <v>4</v>
      </c>
      <c r="EO6" s="297" t="s">
        <v>425</v>
      </c>
      <c r="EP6" s="216">
        <v>0.94899999999999995</v>
      </c>
      <c r="EQ6" s="112">
        <v>4</v>
      </c>
      <c r="ER6" s="297" t="s">
        <v>245</v>
      </c>
      <c r="ES6" s="216">
        <v>0.22500000000000001</v>
      </c>
      <c r="ET6" s="297" t="s">
        <v>257</v>
      </c>
      <c r="EU6" s="216">
        <v>0.377</v>
      </c>
      <c r="EV6" s="297" t="s">
        <v>549</v>
      </c>
      <c r="EW6" s="216">
        <v>0.30599999999999999</v>
      </c>
      <c r="EX6" s="297" t="s">
        <v>437</v>
      </c>
      <c r="EY6" s="216">
        <v>0.28299999999999997</v>
      </c>
      <c r="EZ6" s="297" t="s">
        <v>549</v>
      </c>
      <c r="FA6" s="216">
        <v>0.30599999999999999</v>
      </c>
      <c r="FB6" s="297" t="s">
        <v>433</v>
      </c>
      <c r="FC6" s="216">
        <v>0.40600000000000003</v>
      </c>
      <c r="FD6" s="297" t="s">
        <v>436</v>
      </c>
      <c r="FE6" s="216">
        <v>0.59299999999999997</v>
      </c>
      <c r="FF6" s="297" t="s">
        <v>251</v>
      </c>
      <c r="FG6" s="216">
        <v>0.437</v>
      </c>
      <c r="FH6" s="297" t="s">
        <v>559</v>
      </c>
      <c r="FI6" s="216">
        <v>0.377</v>
      </c>
    </row>
    <row r="7" spans="1:165" s="155" customFormat="1" ht="14.25">
      <c r="A7" s="300">
        <v>50</v>
      </c>
      <c r="B7" s="110">
        <v>3</v>
      </c>
      <c r="C7" s="297" t="s">
        <v>553</v>
      </c>
      <c r="D7" s="109">
        <v>0.51800000000000002</v>
      </c>
      <c r="E7" s="111"/>
      <c r="F7" s="112">
        <v>3</v>
      </c>
      <c r="G7" s="297" t="s">
        <v>413</v>
      </c>
      <c r="H7" s="216">
        <v>1.103</v>
      </c>
      <c r="J7" s="300">
        <v>50</v>
      </c>
      <c r="K7" s="108">
        <v>3</v>
      </c>
      <c r="L7" s="297" t="s">
        <v>241</v>
      </c>
      <c r="M7" s="214">
        <v>0.61599999999999999</v>
      </c>
      <c r="N7" s="195"/>
      <c r="O7" s="112">
        <v>3</v>
      </c>
      <c r="P7" s="297" t="s">
        <v>554</v>
      </c>
      <c r="Q7" s="216">
        <v>0.28299999999999997</v>
      </c>
      <c r="S7" s="300">
        <v>50</v>
      </c>
      <c r="T7" s="112">
        <v>3</v>
      </c>
      <c r="U7" s="298" t="s">
        <v>412</v>
      </c>
      <c r="V7" s="299">
        <v>0.77400000000000002</v>
      </c>
      <c r="W7" s="195"/>
      <c r="X7" s="112">
        <v>3</v>
      </c>
      <c r="Y7" s="297" t="s">
        <v>555</v>
      </c>
      <c r="Z7" s="216">
        <v>0.26600000000000001</v>
      </c>
      <c r="AB7" s="300">
        <v>50</v>
      </c>
      <c r="AC7" s="112">
        <v>3</v>
      </c>
      <c r="AD7" s="298" t="s">
        <v>418</v>
      </c>
      <c r="AE7" s="299">
        <v>0.42</v>
      </c>
      <c r="AF7" s="195"/>
      <c r="AG7" s="112">
        <v>3</v>
      </c>
      <c r="AH7" s="297" t="s">
        <v>424</v>
      </c>
      <c r="AI7" s="216">
        <v>0.157</v>
      </c>
      <c r="AK7" s="112">
        <v>3</v>
      </c>
      <c r="AL7" s="298" t="s">
        <v>418</v>
      </c>
      <c r="AM7" s="299">
        <v>0.42</v>
      </c>
      <c r="AN7" s="195"/>
      <c r="AO7" s="112">
        <v>3</v>
      </c>
      <c r="AP7" s="297" t="s">
        <v>437</v>
      </c>
      <c r="AQ7" s="216">
        <v>0.28299999999999997</v>
      </c>
      <c r="AT7" s="112">
        <v>3</v>
      </c>
      <c r="AU7" s="298" t="s">
        <v>252</v>
      </c>
      <c r="AV7" s="299">
        <v>0.54300000000000004</v>
      </c>
      <c r="AW7" s="195"/>
      <c r="AX7" s="112">
        <v>3</v>
      </c>
      <c r="AY7" s="297" t="s">
        <v>555</v>
      </c>
      <c r="AZ7" s="216">
        <v>0.26600000000000001</v>
      </c>
      <c r="BB7" s="112">
        <v>3</v>
      </c>
      <c r="BC7" s="298" t="s">
        <v>425</v>
      </c>
      <c r="BD7" s="299">
        <v>0.94899999999999995</v>
      </c>
      <c r="BE7" s="195"/>
      <c r="BF7" s="112">
        <v>3</v>
      </c>
      <c r="BG7" s="297" t="s">
        <v>437</v>
      </c>
      <c r="BH7" s="216">
        <v>0.28299999999999997</v>
      </c>
      <c r="BJ7" s="112">
        <v>3</v>
      </c>
      <c r="BK7" s="298" t="s">
        <v>434</v>
      </c>
      <c r="BL7" s="299">
        <v>0.84299999999999997</v>
      </c>
      <c r="BM7" s="195"/>
      <c r="BN7" s="112">
        <v>3</v>
      </c>
      <c r="BO7" s="297" t="s">
        <v>437</v>
      </c>
      <c r="BP7" s="216">
        <v>0.28299999999999997</v>
      </c>
      <c r="BR7" s="112">
        <v>3</v>
      </c>
      <c r="BS7" s="298" t="s">
        <v>548</v>
      </c>
      <c r="BT7" s="299">
        <v>0.437</v>
      </c>
      <c r="BU7" s="195"/>
      <c r="BV7" s="112">
        <v>3</v>
      </c>
      <c r="BW7" s="297" t="s">
        <v>549</v>
      </c>
      <c r="BX7" s="216">
        <v>0.30599999999999999</v>
      </c>
      <c r="BZ7" s="112">
        <v>3</v>
      </c>
      <c r="CA7" s="298" t="s">
        <v>425</v>
      </c>
      <c r="CB7" s="299">
        <v>0.94899999999999995</v>
      </c>
      <c r="CC7" s="195"/>
      <c r="CD7" s="112">
        <v>3</v>
      </c>
      <c r="CE7" s="297" t="s">
        <v>256</v>
      </c>
      <c r="CF7" s="216">
        <v>0.40600000000000003</v>
      </c>
      <c r="CH7" s="112">
        <v>3</v>
      </c>
      <c r="CI7" s="298" t="s">
        <v>550</v>
      </c>
      <c r="CJ7" s="299">
        <v>0.61599999999999999</v>
      </c>
      <c r="CK7" s="286">
        <v>36.4</v>
      </c>
      <c r="CL7" s="112">
        <v>3</v>
      </c>
      <c r="CM7" s="297" t="s">
        <v>548</v>
      </c>
      <c r="CN7" s="216">
        <v>0.437</v>
      </c>
      <c r="CO7" s="112">
        <v>3</v>
      </c>
      <c r="CP7" s="297" t="s">
        <v>559</v>
      </c>
      <c r="CQ7" s="216">
        <v>0.377</v>
      </c>
      <c r="CR7" s="297" t="s">
        <v>416</v>
      </c>
      <c r="CS7" s="216">
        <v>0.59</v>
      </c>
      <c r="CT7" s="297" t="s">
        <v>551</v>
      </c>
      <c r="CU7" s="216">
        <v>0.35399999999999998</v>
      </c>
      <c r="CV7" s="297" t="s">
        <v>551</v>
      </c>
      <c r="CW7" s="216">
        <v>0.35399999999999998</v>
      </c>
      <c r="CX7" s="297" t="s">
        <v>426</v>
      </c>
      <c r="CY7" s="216">
        <v>0.22500000000000001</v>
      </c>
      <c r="CZ7" s="297" t="s">
        <v>549</v>
      </c>
      <c r="DA7" s="216">
        <v>0.30599999999999999</v>
      </c>
      <c r="DB7" s="297" t="s">
        <v>437</v>
      </c>
      <c r="DC7" s="216">
        <v>0.28299999999999997</v>
      </c>
      <c r="DD7" s="297" t="s">
        <v>560</v>
      </c>
      <c r="DE7" s="216">
        <v>0.26200000000000001</v>
      </c>
      <c r="DF7" s="297" t="s">
        <v>420</v>
      </c>
      <c r="DG7" s="216">
        <v>0.22500000000000001</v>
      </c>
      <c r="DI7" s="112">
        <v>3</v>
      </c>
      <c r="DJ7" s="298" t="s">
        <v>269</v>
      </c>
      <c r="DK7" s="299">
        <v>1.425</v>
      </c>
      <c r="DL7" s="112">
        <v>3</v>
      </c>
      <c r="DM7" s="297" t="s">
        <v>559</v>
      </c>
      <c r="DN7" s="216">
        <v>0.377</v>
      </c>
      <c r="DO7" s="112">
        <v>3</v>
      </c>
      <c r="DP7" s="297" t="s">
        <v>436</v>
      </c>
      <c r="DQ7" s="216">
        <v>0.59299999999999997</v>
      </c>
      <c r="DR7" s="297" t="s">
        <v>549</v>
      </c>
      <c r="DS7" s="216">
        <v>0.30599999999999999</v>
      </c>
      <c r="DT7" s="297" t="s">
        <v>418</v>
      </c>
      <c r="DU7" s="216">
        <v>0.42</v>
      </c>
      <c r="DV7" s="297" t="s">
        <v>416</v>
      </c>
      <c r="DW7" s="216">
        <v>0.59</v>
      </c>
      <c r="DX7" s="297" t="s">
        <v>251</v>
      </c>
      <c r="DY7" s="216">
        <v>0.437</v>
      </c>
      <c r="DZ7" s="297" t="s">
        <v>423</v>
      </c>
      <c r="EA7" s="216">
        <v>0.54300000000000004</v>
      </c>
      <c r="EB7" s="297" t="s">
        <v>414</v>
      </c>
      <c r="EC7" s="216">
        <v>0.35599999999999998</v>
      </c>
      <c r="ED7" s="297" t="s">
        <v>550</v>
      </c>
      <c r="EE7" s="216">
        <v>0.61599999999999999</v>
      </c>
      <c r="EF7" s="297" t="s">
        <v>424</v>
      </c>
      <c r="EG7" s="216">
        <v>0.157</v>
      </c>
      <c r="EI7" s="296">
        <v>52</v>
      </c>
      <c r="EJ7" s="112">
        <v>5</v>
      </c>
      <c r="EK7" s="298" t="s">
        <v>548</v>
      </c>
      <c r="EL7" s="299">
        <v>0.437</v>
      </c>
      <c r="EM7" s="296">
        <v>52</v>
      </c>
      <c r="EN7" s="112">
        <v>5</v>
      </c>
      <c r="EO7" s="297" t="s">
        <v>418</v>
      </c>
      <c r="EP7" s="216">
        <v>0.42</v>
      </c>
      <c r="EQ7" s="112">
        <v>5</v>
      </c>
      <c r="ER7" s="297" t="s">
        <v>437</v>
      </c>
      <c r="ES7" s="216">
        <v>0.28299999999999997</v>
      </c>
      <c r="ET7" s="297" t="s">
        <v>561</v>
      </c>
      <c r="EU7" s="216">
        <v>6.9000000000000006E-2</v>
      </c>
      <c r="EV7" s="297" t="s">
        <v>437</v>
      </c>
      <c r="EW7" s="216">
        <v>0.28299999999999997</v>
      </c>
      <c r="EX7" s="297" t="s">
        <v>562</v>
      </c>
      <c r="EY7" s="216">
        <v>9.9000000000000005E-2</v>
      </c>
      <c r="EZ7" s="297" t="s">
        <v>424</v>
      </c>
      <c r="FA7" s="216">
        <v>0.157</v>
      </c>
      <c r="FB7" s="297" t="s">
        <v>549</v>
      </c>
      <c r="FC7" s="216">
        <v>0.30599999999999999</v>
      </c>
      <c r="FD7" s="297" t="s">
        <v>418</v>
      </c>
      <c r="FE7" s="216">
        <v>0.42</v>
      </c>
      <c r="FF7" s="297" t="s">
        <v>252</v>
      </c>
      <c r="FG7" s="216">
        <v>0.54300000000000004</v>
      </c>
      <c r="FH7" s="297" t="s">
        <v>252</v>
      </c>
      <c r="FI7" s="216">
        <v>0.54300000000000004</v>
      </c>
    </row>
    <row r="8" spans="1:165" s="155" customFormat="1" ht="14.25">
      <c r="A8" s="296">
        <v>51</v>
      </c>
      <c r="B8" s="110">
        <v>4</v>
      </c>
      <c r="C8" s="297" t="s">
        <v>550</v>
      </c>
      <c r="D8" s="109">
        <v>0.61599999999999999</v>
      </c>
      <c r="E8" s="111"/>
      <c r="F8" s="112">
        <v>4</v>
      </c>
      <c r="G8" s="297" t="s">
        <v>251</v>
      </c>
      <c r="H8" s="216">
        <v>0.437</v>
      </c>
      <c r="J8" s="296">
        <v>51</v>
      </c>
      <c r="K8" s="108">
        <v>4</v>
      </c>
      <c r="L8" s="297" t="s">
        <v>548</v>
      </c>
      <c r="M8" s="214">
        <v>0.437</v>
      </c>
      <c r="N8" s="195"/>
      <c r="O8" s="112">
        <v>4</v>
      </c>
      <c r="P8" s="297" t="s">
        <v>547</v>
      </c>
      <c r="Q8" s="216">
        <v>0.107</v>
      </c>
      <c r="S8" s="296">
        <v>51</v>
      </c>
      <c r="T8" s="112">
        <v>4</v>
      </c>
      <c r="U8" s="298" t="s">
        <v>425</v>
      </c>
      <c r="V8" s="299">
        <v>0.94899999999999995</v>
      </c>
      <c r="W8" s="195"/>
      <c r="X8" s="112">
        <v>4</v>
      </c>
      <c r="Y8" s="297" t="s">
        <v>552</v>
      </c>
      <c r="Z8" s="216">
        <v>0.125</v>
      </c>
      <c r="AB8" s="296">
        <v>51</v>
      </c>
      <c r="AC8" s="112">
        <v>4</v>
      </c>
      <c r="AD8" s="298" t="s">
        <v>423</v>
      </c>
      <c r="AE8" s="299">
        <v>0.54300000000000004</v>
      </c>
      <c r="AF8" s="195"/>
      <c r="AG8" s="112">
        <v>4</v>
      </c>
      <c r="AH8" s="297" t="s">
        <v>557</v>
      </c>
      <c r="AI8" s="216">
        <v>0.125</v>
      </c>
      <c r="AK8" s="112">
        <v>4</v>
      </c>
      <c r="AL8" s="298" t="s">
        <v>414</v>
      </c>
      <c r="AM8" s="299">
        <v>0.35599999999999998</v>
      </c>
      <c r="AN8" s="195"/>
      <c r="AO8" s="112">
        <v>4</v>
      </c>
      <c r="AP8" s="297" t="s">
        <v>433</v>
      </c>
      <c r="AQ8" s="216">
        <v>0.40600000000000003</v>
      </c>
      <c r="AT8" s="112">
        <v>4</v>
      </c>
      <c r="AU8" s="298" t="s">
        <v>423</v>
      </c>
      <c r="AV8" s="299">
        <v>0.54300000000000004</v>
      </c>
      <c r="AW8" s="195"/>
      <c r="AX8" s="112">
        <v>4</v>
      </c>
      <c r="AY8" s="297" t="s">
        <v>433</v>
      </c>
      <c r="AZ8" s="216">
        <v>0.40600000000000003</v>
      </c>
      <c r="BB8" s="112">
        <v>4</v>
      </c>
      <c r="BC8" s="298" t="s">
        <v>415</v>
      </c>
      <c r="BD8" s="299">
        <v>0.73099999999999998</v>
      </c>
      <c r="BE8" s="195"/>
      <c r="BF8" s="112">
        <v>4</v>
      </c>
      <c r="BG8" s="297" t="s">
        <v>549</v>
      </c>
      <c r="BH8" s="216">
        <v>0.30599999999999999</v>
      </c>
      <c r="BJ8" s="112">
        <v>4</v>
      </c>
      <c r="BK8" s="298" t="s">
        <v>434</v>
      </c>
      <c r="BL8" s="299">
        <v>0.84299999999999997</v>
      </c>
      <c r="BM8" s="195"/>
      <c r="BN8" s="112">
        <v>4</v>
      </c>
      <c r="BO8" s="297" t="s">
        <v>559</v>
      </c>
      <c r="BP8" s="216">
        <v>0.377</v>
      </c>
      <c r="BR8" s="112">
        <v>4</v>
      </c>
      <c r="BS8" s="298" t="s">
        <v>411</v>
      </c>
      <c r="BT8" s="299">
        <v>1.028</v>
      </c>
      <c r="BU8" s="195"/>
      <c r="BV8" s="112">
        <v>4</v>
      </c>
      <c r="BW8" s="297" t="s">
        <v>412</v>
      </c>
      <c r="BX8" s="216">
        <v>0.77400000000000002</v>
      </c>
      <c r="BZ8" s="112">
        <v>4</v>
      </c>
      <c r="CA8" s="298" t="s">
        <v>269</v>
      </c>
      <c r="CB8" s="299">
        <v>1.425</v>
      </c>
      <c r="CC8" s="195"/>
      <c r="CD8" s="112">
        <v>4</v>
      </c>
      <c r="CE8" s="297" t="s">
        <v>563</v>
      </c>
      <c r="CF8" s="216">
        <v>0.56599999999999995</v>
      </c>
      <c r="CH8" s="112">
        <v>4</v>
      </c>
      <c r="CI8" s="298" t="s">
        <v>436</v>
      </c>
      <c r="CJ8" s="299">
        <v>0.59299999999999997</v>
      </c>
      <c r="CK8" s="286">
        <v>33.4</v>
      </c>
      <c r="CL8" s="112">
        <v>4</v>
      </c>
      <c r="CM8" s="297" t="s">
        <v>268</v>
      </c>
      <c r="CN8" s="216">
        <v>1.103</v>
      </c>
      <c r="CO8" s="112">
        <v>4</v>
      </c>
      <c r="CP8" s="297" t="s">
        <v>240</v>
      </c>
      <c r="CQ8" s="216">
        <v>0.28299999999999997</v>
      </c>
      <c r="CR8" s="297" t="s">
        <v>437</v>
      </c>
      <c r="CS8" s="216">
        <v>0.28299999999999997</v>
      </c>
      <c r="CT8" s="297" t="s">
        <v>433</v>
      </c>
      <c r="CU8" s="216">
        <v>0.40600000000000003</v>
      </c>
      <c r="CV8" s="297" t="s">
        <v>418</v>
      </c>
      <c r="CW8" s="216">
        <v>0.42</v>
      </c>
      <c r="CX8" s="297" t="s">
        <v>273</v>
      </c>
      <c r="CY8" s="216">
        <v>0.251</v>
      </c>
      <c r="CZ8" s="297" t="s">
        <v>418</v>
      </c>
      <c r="DA8" s="216">
        <v>0.42</v>
      </c>
      <c r="DB8" s="297" t="s">
        <v>564</v>
      </c>
      <c r="DC8" s="216">
        <v>0.251</v>
      </c>
      <c r="DD8" s="297" t="s">
        <v>415</v>
      </c>
      <c r="DE8" s="216">
        <v>0.73099999999999998</v>
      </c>
      <c r="DF8" s="297" t="s">
        <v>436</v>
      </c>
      <c r="DG8" s="216">
        <v>0.59299999999999997</v>
      </c>
      <c r="DI8" s="112">
        <v>4</v>
      </c>
      <c r="DJ8" s="298" t="s">
        <v>565</v>
      </c>
      <c r="DK8" s="299">
        <v>0.83299999999999996</v>
      </c>
      <c r="DL8" s="112">
        <v>4</v>
      </c>
      <c r="DM8" s="297" t="s">
        <v>566</v>
      </c>
      <c r="DN8" s="216">
        <v>0.71499999999999997</v>
      </c>
      <c r="DO8" s="112">
        <v>4</v>
      </c>
      <c r="DP8" s="297" t="s">
        <v>437</v>
      </c>
      <c r="DQ8" s="216">
        <v>0.28299999999999997</v>
      </c>
      <c r="DR8" s="297" t="s">
        <v>567</v>
      </c>
      <c r="DS8" s="216">
        <v>8.5999999999999993E-2</v>
      </c>
      <c r="DT8" s="297" t="s">
        <v>240</v>
      </c>
      <c r="DU8" s="216">
        <v>0.28299999999999997</v>
      </c>
      <c r="DV8" s="297" t="s">
        <v>556</v>
      </c>
      <c r="DW8" s="216">
        <v>0.251</v>
      </c>
      <c r="DX8" s="297" t="s">
        <v>549</v>
      </c>
      <c r="DY8" s="216">
        <v>0.30599999999999999</v>
      </c>
      <c r="DZ8" s="297" t="s">
        <v>272</v>
      </c>
      <c r="EA8" s="216">
        <v>0.499</v>
      </c>
      <c r="EB8" s="297" t="s">
        <v>550</v>
      </c>
      <c r="EC8" s="216">
        <v>0.61599999999999999</v>
      </c>
      <c r="ED8" s="297" t="s">
        <v>550</v>
      </c>
      <c r="EE8" s="216">
        <v>0.61599999999999999</v>
      </c>
      <c r="EF8" s="297" t="s">
        <v>551</v>
      </c>
      <c r="EG8" s="216">
        <v>0.35399999999999998</v>
      </c>
      <c r="EI8" s="296">
        <v>55</v>
      </c>
      <c r="EJ8" s="112">
        <v>8</v>
      </c>
      <c r="EK8" s="301" t="s">
        <v>425</v>
      </c>
      <c r="EL8" s="299">
        <v>0.94899999999999995</v>
      </c>
      <c r="EM8" s="296">
        <v>55</v>
      </c>
      <c r="EN8" s="112">
        <v>8</v>
      </c>
      <c r="EO8" s="139" t="s">
        <v>415</v>
      </c>
      <c r="EP8" s="216">
        <v>0.73099999999999998</v>
      </c>
      <c r="EQ8" s="112">
        <v>8</v>
      </c>
      <c r="ER8" s="139" t="s">
        <v>243</v>
      </c>
      <c r="ES8" s="216">
        <v>0.30599999999999999</v>
      </c>
      <c r="ET8" s="139" t="s">
        <v>551</v>
      </c>
      <c r="EU8" s="216">
        <v>0.35399999999999998</v>
      </c>
      <c r="EV8" s="139" t="s">
        <v>433</v>
      </c>
      <c r="EW8" s="216">
        <v>0.40600000000000003</v>
      </c>
      <c r="EX8" s="139" t="s">
        <v>420</v>
      </c>
      <c r="EY8" s="216">
        <v>0.22500000000000001</v>
      </c>
      <c r="EZ8" s="139" t="s">
        <v>554</v>
      </c>
      <c r="FA8" s="216">
        <v>0.28299999999999997</v>
      </c>
      <c r="FB8" s="297" t="s">
        <v>267</v>
      </c>
      <c r="FC8" s="216">
        <v>0.35399999999999998</v>
      </c>
      <c r="FD8" s="139" t="s">
        <v>548</v>
      </c>
      <c r="FE8" s="216">
        <v>0.437</v>
      </c>
      <c r="FF8" s="139" t="s">
        <v>550</v>
      </c>
      <c r="FG8" s="216">
        <v>0.61599999999999999</v>
      </c>
      <c r="FH8" s="139" t="s">
        <v>425</v>
      </c>
      <c r="FI8" s="216">
        <v>0.94899999999999995</v>
      </c>
    </row>
    <row r="9" spans="1:165" s="155" customFormat="1" ht="14.25">
      <c r="A9" s="296">
        <v>52</v>
      </c>
      <c r="B9" s="110">
        <v>5</v>
      </c>
      <c r="C9" s="297" t="s">
        <v>550</v>
      </c>
      <c r="D9" s="109">
        <v>0.61599999999999999</v>
      </c>
      <c r="E9" s="111"/>
      <c r="F9" s="112">
        <v>5</v>
      </c>
      <c r="G9" s="297" t="s">
        <v>550</v>
      </c>
      <c r="H9" s="216">
        <v>0.61599999999999999</v>
      </c>
      <c r="J9" s="296">
        <v>52</v>
      </c>
      <c r="K9" s="108">
        <v>5</v>
      </c>
      <c r="L9" s="297" t="s">
        <v>415</v>
      </c>
      <c r="M9" s="214">
        <v>0.73099999999999998</v>
      </c>
      <c r="N9" s="195"/>
      <c r="O9" s="112">
        <v>5</v>
      </c>
      <c r="P9" s="297" t="s">
        <v>547</v>
      </c>
      <c r="Q9" s="216">
        <v>0.107</v>
      </c>
      <c r="S9" s="296">
        <v>52</v>
      </c>
      <c r="T9" s="112">
        <v>5</v>
      </c>
      <c r="U9" s="298" t="s">
        <v>418</v>
      </c>
      <c r="V9" s="299">
        <v>0.42</v>
      </c>
      <c r="W9" s="195"/>
      <c r="X9" s="112">
        <v>5</v>
      </c>
      <c r="Y9" s="297" t="s">
        <v>568</v>
      </c>
      <c r="Z9" s="216">
        <v>0.32600000000000001</v>
      </c>
      <c r="AB9" s="296">
        <v>52</v>
      </c>
      <c r="AC9" s="112">
        <v>5</v>
      </c>
      <c r="AD9" s="298" t="s">
        <v>415</v>
      </c>
      <c r="AE9" s="299">
        <v>0.73099999999999998</v>
      </c>
      <c r="AF9" s="195"/>
      <c r="AG9" s="112">
        <v>5</v>
      </c>
      <c r="AH9" s="297" t="s">
        <v>569</v>
      </c>
      <c r="AI9" s="216">
        <v>0.182</v>
      </c>
      <c r="AK9" s="112">
        <v>5</v>
      </c>
      <c r="AL9" s="298" t="s">
        <v>550</v>
      </c>
      <c r="AM9" s="299">
        <v>0.61599999999999999</v>
      </c>
      <c r="AN9" s="195"/>
      <c r="AO9" s="112">
        <v>5</v>
      </c>
      <c r="AP9" s="297" t="s">
        <v>243</v>
      </c>
      <c r="AQ9" s="216">
        <v>0.30599999999999999</v>
      </c>
      <c r="AT9" s="112">
        <v>5</v>
      </c>
      <c r="AU9" s="298" t="s">
        <v>412</v>
      </c>
      <c r="AV9" s="299">
        <v>0.77400000000000002</v>
      </c>
      <c r="AW9" s="195"/>
      <c r="AX9" s="112">
        <v>5</v>
      </c>
      <c r="AY9" s="297" t="s">
        <v>559</v>
      </c>
      <c r="AZ9" s="216">
        <v>0.377</v>
      </c>
      <c r="BB9" s="112">
        <v>5</v>
      </c>
      <c r="BC9" s="298" t="s">
        <v>416</v>
      </c>
      <c r="BD9" s="299">
        <v>0.59</v>
      </c>
      <c r="BE9" s="195"/>
      <c r="BF9" s="112">
        <v>5</v>
      </c>
      <c r="BG9" s="297" t="s">
        <v>423</v>
      </c>
      <c r="BH9" s="216">
        <v>0.54300000000000004</v>
      </c>
      <c r="BJ9" s="112">
        <v>5</v>
      </c>
      <c r="BK9" s="298" t="s">
        <v>241</v>
      </c>
      <c r="BL9" s="299">
        <v>0.61599999999999999</v>
      </c>
      <c r="BM9" s="195"/>
      <c r="BN9" s="112">
        <v>5</v>
      </c>
      <c r="BO9" s="297" t="s">
        <v>551</v>
      </c>
      <c r="BP9" s="216">
        <v>0.35399999999999998</v>
      </c>
      <c r="BR9" s="112">
        <v>5</v>
      </c>
      <c r="BS9" s="298" t="s">
        <v>421</v>
      </c>
      <c r="BT9" s="299">
        <v>0.83099999999999996</v>
      </c>
      <c r="BU9" s="195"/>
      <c r="BV9" s="112">
        <v>5</v>
      </c>
      <c r="BW9" s="297" t="s">
        <v>413</v>
      </c>
      <c r="BX9" s="216">
        <v>1.103</v>
      </c>
      <c r="BZ9" s="112">
        <v>5</v>
      </c>
      <c r="CA9" s="298" t="s">
        <v>412</v>
      </c>
      <c r="CB9" s="299">
        <v>0.77400000000000002</v>
      </c>
      <c r="CC9" s="195"/>
      <c r="CD9" s="112">
        <v>5</v>
      </c>
      <c r="CE9" s="297" t="s">
        <v>570</v>
      </c>
      <c r="CF9" s="216">
        <v>0.68400000000000005</v>
      </c>
      <c r="CH9" s="112">
        <v>5</v>
      </c>
      <c r="CI9" s="298" t="s">
        <v>425</v>
      </c>
      <c r="CJ9" s="299">
        <v>0.94899999999999995</v>
      </c>
      <c r="CK9" s="286">
        <v>35</v>
      </c>
      <c r="CL9" s="112">
        <v>5</v>
      </c>
      <c r="CM9" s="297" t="s">
        <v>230</v>
      </c>
      <c r="CN9" s="216">
        <v>0.85099999999999998</v>
      </c>
      <c r="CO9" s="112">
        <v>5</v>
      </c>
      <c r="CP9" s="297" t="s">
        <v>414</v>
      </c>
      <c r="CQ9" s="216">
        <v>0.35599999999999998</v>
      </c>
      <c r="CR9" s="297" t="s">
        <v>561</v>
      </c>
      <c r="CS9" s="216">
        <v>6.9000000000000006E-2</v>
      </c>
      <c r="CT9" s="297" t="s">
        <v>552</v>
      </c>
      <c r="CU9" s="216">
        <v>0.125</v>
      </c>
      <c r="CV9" s="297" t="s">
        <v>426</v>
      </c>
      <c r="CW9" s="216">
        <v>0.22500000000000001</v>
      </c>
      <c r="CX9" s="297" t="s">
        <v>385</v>
      </c>
      <c r="CY9" s="216">
        <v>0.32600000000000001</v>
      </c>
      <c r="CZ9" s="297" t="s">
        <v>231</v>
      </c>
      <c r="DA9" s="216">
        <v>0.77400000000000002</v>
      </c>
      <c r="DB9" s="297" t="s">
        <v>548</v>
      </c>
      <c r="DC9" s="216">
        <v>0.437</v>
      </c>
      <c r="DD9" s="297" t="s">
        <v>423</v>
      </c>
      <c r="DE9" s="216">
        <v>0.54300000000000004</v>
      </c>
      <c r="DF9" s="297" t="s">
        <v>412</v>
      </c>
      <c r="DG9" s="216">
        <v>0.77400000000000002</v>
      </c>
      <c r="DI9" s="112">
        <v>5</v>
      </c>
      <c r="DJ9" s="298" t="s">
        <v>434</v>
      </c>
      <c r="DK9" s="299">
        <v>0.84299999999999997</v>
      </c>
      <c r="DL9" s="112">
        <v>5</v>
      </c>
      <c r="DM9" s="297" t="s">
        <v>421</v>
      </c>
      <c r="DN9" s="216">
        <v>0.83099999999999996</v>
      </c>
      <c r="DO9" s="112">
        <v>5</v>
      </c>
      <c r="DP9" s="297" t="s">
        <v>433</v>
      </c>
      <c r="DQ9" s="216">
        <v>0.40600000000000003</v>
      </c>
      <c r="DR9" s="297" t="s">
        <v>424</v>
      </c>
      <c r="DS9" s="216">
        <v>0.157</v>
      </c>
      <c r="DT9" s="297" t="s">
        <v>240</v>
      </c>
      <c r="DU9" s="216">
        <v>0.28299999999999997</v>
      </c>
      <c r="DV9" s="297" t="s">
        <v>412</v>
      </c>
      <c r="DW9" s="216">
        <v>0.77400000000000002</v>
      </c>
      <c r="DX9" s="297" t="s">
        <v>436</v>
      </c>
      <c r="DY9" s="216">
        <v>0.59299999999999997</v>
      </c>
      <c r="DZ9" s="297" t="s">
        <v>568</v>
      </c>
      <c r="EA9" s="216">
        <v>0.32600000000000001</v>
      </c>
      <c r="EB9" s="297" t="s">
        <v>416</v>
      </c>
      <c r="EC9" s="216">
        <v>0.59</v>
      </c>
      <c r="ED9" s="297" t="s">
        <v>560</v>
      </c>
      <c r="EE9" s="216">
        <v>0.26200000000000001</v>
      </c>
      <c r="EF9" s="297" t="s">
        <v>416</v>
      </c>
      <c r="EG9" s="216">
        <v>0.59</v>
      </c>
      <c r="EI9" s="296">
        <v>56</v>
      </c>
      <c r="EJ9" s="112">
        <v>9</v>
      </c>
      <c r="EK9" s="301" t="s">
        <v>411</v>
      </c>
      <c r="EL9" s="299">
        <v>1.028</v>
      </c>
      <c r="EM9" s="296">
        <v>56</v>
      </c>
      <c r="EN9" s="112">
        <v>9</v>
      </c>
      <c r="EO9" s="139" t="s">
        <v>425</v>
      </c>
      <c r="EP9" s="216">
        <v>0.94899999999999995</v>
      </c>
      <c r="EQ9" s="112">
        <v>9</v>
      </c>
      <c r="ER9" s="139" t="s">
        <v>559</v>
      </c>
      <c r="ES9" s="216">
        <v>0.377</v>
      </c>
      <c r="ET9" s="139" t="s">
        <v>571</v>
      </c>
      <c r="EU9" s="216">
        <v>7.9000000000000001E-2</v>
      </c>
      <c r="EV9" s="139" t="s">
        <v>437</v>
      </c>
      <c r="EW9" s="216">
        <v>0.28299999999999997</v>
      </c>
      <c r="EX9" s="139" t="s">
        <v>426</v>
      </c>
      <c r="EY9" s="216">
        <v>0.22500000000000001</v>
      </c>
      <c r="EZ9" s="139" t="s">
        <v>559</v>
      </c>
      <c r="FA9" s="216">
        <v>0.377</v>
      </c>
      <c r="FB9" s="297" t="s">
        <v>418</v>
      </c>
      <c r="FC9" s="216">
        <v>0.42</v>
      </c>
      <c r="FD9" s="139" t="s">
        <v>414</v>
      </c>
      <c r="FE9" s="216">
        <v>0.35599999999999998</v>
      </c>
      <c r="FF9" s="139" t="s">
        <v>257</v>
      </c>
      <c r="FG9" s="216">
        <v>0.377</v>
      </c>
      <c r="FH9" s="139" t="s">
        <v>548</v>
      </c>
      <c r="FI9" s="216">
        <v>0.437</v>
      </c>
    </row>
    <row r="10" spans="1:165" s="155" customFormat="1" ht="14.25">
      <c r="A10" s="300">
        <v>53</v>
      </c>
      <c r="B10" s="110">
        <v>6</v>
      </c>
      <c r="C10" s="297" t="s">
        <v>413</v>
      </c>
      <c r="D10" s="109">
        <v>1.103</v>
      </c>
      <c r="E10" s="111"/>
      <c r="F10" s="112">
        <v>6</v>
      </c>
      <c r="G10" s="297" t="s">
        <v>409</v>
      </c>
      <c r="H10" s="216">
        <v>1.0229999999999999</v>
      </c>
      <c r="J10" s="300">
        <v>53</v>
      </c>
      <c r="K10" s="108">
        <v>6</v>
      </c>
      <c r="L10" s="297" t="s">
        <v>418</v>
      </c>
      <c r="M10" s="214">
        <v>0.42</v>
      </c>
      <c r="N10" s="195"/>
      <c r="O10" s="112">
        <v>6</v>
      </c>
      <c r="P10" s="297" t="s">
        <v>426</v>
      </c>
      <c r="Q10" s="216">
        <v>0.22500000000000001</v>
      </c>
      <c r="S10" s="300">
        <v>53</v>
      </c>
      <c r="T10" s="112">
        <v>6</v>
      </c>
      <c r="U10" s="298" t="s">
        <v>419</v>
      </c>
      <c r="V10" s="299">
        <v>0.85099999999999998</v>
      </c>
      <c r="W10" s="195"/>
      <c r="X10" s="112">
        <v>6</v>
      </c>
      <c r="Y10" s="297" t="s">
        <v>572</v>
      </c>
      <c r="Z10" s="216">
        <v>0.32600000000000001</v>
      </c>
      <c r="AB10" s="300">
        <v>53</v>
      </c>
      <c r="AC10" s="112">
        <v>6</v>
      </c>
      <c r="AD10" s="298" t="s">
        <v>558</v>
      </c>
      <c r="AE10" s="299">
        <v>0.41199999999999998</v>
      </c>
      <c r="AF10" s="195"/>
      <c r="AG10" s="112">
        <v>6</v>
      </c>
      <c r="AH10" s="297" t="s">
        <v>549</v>
      </c>
      <c r="AI10" s="216">
        <v>0.30599999999999999</v>
      </c>
      <c r="AK10" s="112">
        <v>6</v>
      </c>
      <c r="AL10" s="298" t="s">
        <v>573</v>
      </c>
      <c r="AM10" s="299">
        <v>0.499</v>
      </c>
      <c r="AN10" s="195"/>
      <c r="AO10" s="112">
        <v>6</v>
      </c>
      <c r="AP10" s="297" t="s">
        <v>561</v>
      </c>
      <c r="AQ10" s="216">
        <v>6.9000000000000006E-2</v>
      </c>
      <c r="AT10" s="112">
        <v>6</v>
      </c>
      <c r="AU10" s="298" t="s">
        <v>420</v>
      </c>
      <c r="AV10" s="299">
        <v>0.22500000000000001</v>
      </c>
      <c r="AW10" s="195"/>
      <c r="AX10" s="112">
        <v>6</v>
      </c>
      <c r="AY10" s="297" t="s">
        <v>247</v>
      </c>
      <c r="AZ10" s="216">
        <v>0.125</v>
      </c>
      <c r="BB10" s="112">
        <v>6</v>
      </c>
      <c r="BC10" s="298" t="s">
        <v>418</v>
      </c>
      <c r="BD10" s="299">
        <v>0.42</v>
      </c>
      <c r="BE10" s="195"/>
      <c r="BF10" s="112">
        <v>6</v>
      </c>
      <c r="BG10" s="297" t="s">
        <v>437</v>
      </c>
      <c r="BH10" s="216">
        <v>0.28299999999999997</v>
      </c>
      <c r="BJ10" s="112">
        <v>6</v>
      </c>
      <c r="BK10" s="298" t="s">
        <v>416</v>
      </c>
      <c r="BL10" s="299">
        <v>0.59</v>
      </c>
      <c r="BM10" s="195"/>
      <c r="BN10" s="112">
        <v>6</v>
      </c>
      <c r="BO10" s="297" t="s">
        <v>240</v>
      </c>
      <c r="BP10" s="216">
        <v>0.28299999999999997</v>
      </c>
      <c r="BR10" s="112">
        <v>6</v>
      </c>
      <c r="BS10" s="298" t="s">
        <v>269</v>
      </c>
      <c r="BT10" s="299">
        <v>1.425</v>
      </c>
      <c r="BU10" s="195"/>
      <c r="BV10" s="112">
        <v>6</v>
      </c>
      <c r="BW10" s="297" t="s">
        <v>549</v>
      </c>
      <c r="BX10" s="216">
        <v>0.30599999999999999</v>
      </c>
      <c r="BZ10" s="112">
        <v>6</v>
      </c>
      <c r="CA10" s="298" t="s">
        <v>269</v>
      </c>
      <c r="CB10" s="299">
        <v>1.425</v>
      </c>
      <c r="CC10" s="195"/>
      <c r="CD10" s="112">
        <v>6</v>
      </c>
      <c r="CE10" s="297" t="s">
        <v>414</v>
      </c>
      <c r="CF10" s="216">
        <v>0.35599999999999998</v>
      </c>
      <c r="CH10" s="112">
        <v>6</v>
      </c>
      <c r="CI10" s="298" t="s">
        <v>548</v>
      </c>
      <c r="CJ10" s="299">
        <v>0.437</v>
      </c>
      <c r="CK10" s="286">
        <v>33.1</v>
      </c>
      <c r="CL10" s="112">
        <v>6</v>
      </c>
      <c r="CM10" s="297" t="s">
        <v>433</v>
      </c>
      <c r="CN10" s="216">
        <v>0.40600000000000003</v>
      </c>
      <c r="CO10" s="112">
        <v>6</v>
      </c>
      <c r="CP10" s="297" t="s">
        <v>414</v>
      </c>
      <c r="CQ10" s="216">
        <v>0.35599999999999998</v>
      </c>
      <c r="CR10" s="297" t="s">
        <v>568</v>
      </c>
      <c r="CS10" s="216">
        <v>0.32600000000000001</v>
      </c>
      <c r="CT10" s="297" t="s">
        <v>549</v>
      </c>
      <c r="CU10" s="216">
        <v>0.30599999999999999</v>
      </c>
      <c r="CV10" s="297" t="s">
        <v>549</v>
      </c>
      <c r="CW10" s="216">
        <v>0.30599999999999999</v>
      </c>
      <c r="CX10" s="297" t="s">
        <v>244</v>
      </c>
      <c r="CY10" s="216">
        <v>0.22500000000000001</v>
      </c>
      <c r="CZ10" s="297" t="s">
        <v>426</v>
      </c>
      <c r="DA10" s="216">
        <v>0.22500000000000001</v>
      </c>
      <c r="DB10" s="297" t="s">
        <v>549</v>
      </c>
      <c r="DC10" s="216">
        <v>0.30599999999999999</v>
      </c>
      <c r="DD10" s="297" t="s">
        <v>426</v>
      </c>
      <c r="DE10" s="216">
        <v>0.22500000000000001</v>
      </c>
      <c r="DF10" s="297" t="s">
        <v>549</v>
      </c>
      <c r="DG10" s="216">
        <v>0.30599999999999999</v>
      </c>
      <c r="DI10" s="112">
        <v>6</v>
      </c>
      <c r="DJ10" s="298" t="s">
        <v>417</v>
      </c>
      <c r="DK10" s="299">
        <v>1.425</v>
      </c>
      <c r="DL10" s="112">
        <v>6</v>
      </c>
      <c r="DM10" s="297" t="s">
        <v>568</v>
      </c>
      <c r="DN10" s="216">
        <v>0.32600000000000001</v>
      </c>
      <c r="DO10" s="112">
        <v>6</v>
      </c>
      <c r="DP10" s="297" t="s">
        <v>437</v>
      </c>
      <c r="DQ10" s="216">
        <v>0.28299999999999997</v>
      </c>
      <c r="DR10" s="297" t="s">
        <v>424</v>
      </c>
      <c r="DS10" s="216">
        <v>0.157</v>
      </c>
      <c r="DT10" s="297" t="s">
        <v>418</v>
      </c>
      <c r="DU10" s="216">
        <v>0.42</v>
      </c>
      <c r="DV10" s="297" t="s">
        <v>248</v>
      </c>
      <c r="DW10" s="216">
        <v>0.59</v>
      </c>
      <c r="DX10" s="297" t="s">
        <v>418</v>
      </c>
      <c r="DY10" s="216">
        <v>0.42</v>
      </c>
      <c r="DZ10" s="297" t="s">
        <v>559</v>
      </c>
      <c r="EA10" s="216">
        <v>0.377</v>
      </c>
      <c r="EB10" s="297" t="s">
        <v>563</v>
      </c>
      <c r="EC10" s="216">
        <v>0.56599999999999995</v>
      </c>
      <c r="ED10" s="297" t="s">
        <v>256</v>
      </c>
      <c r="EE10" s="216">
        <v>0.40600000000000003</v>
      </c>
      <c r="EF10" s="297" t="s">
        <v>549</v>
      </c>
      <c r="EG10" s="216">
        <v>0.30599999999999999</v>
      </c>
      <c r="EI10" s="296">
        <v>67</v>
      </c>
      <c r="EJ10" s="112">
        <v>20</v>
      </c>
      <c r="EK10" s="301" t="s">
        <v>410</v>
      </c>
      <c r="EL10" s="299">
        <v>1.1619999999999999</v>
      </c>
      <c r="EM10" s="296">
        <v>67</v>
      </c>
      <c r="EN10" s="112">
        <v>20</v>
      </c>
      <c r="EO10" s="139" t="s">
        <v>436</v>
      </c>
      <c r="EP10" s="216">
        <v>0.59299999999999997</v>
      </c>
      <c r="EQ10" s="112">
        <v>20</v>
      </c>
      <c r="ER10" s="139" t="s">
        <v>426</v>
      </c>
      <c r="ES10" s="216">
        <v>0.22500000000000001</v>
      </c>
      <c r="ET10" s="139" t="s">
        <v>424</v>
      </c>
      <c r="EU10" s="216">
        <v>0.157</v>
      </c>
      <c r="EV10" s="139" t="s">
        <v>426</v>
      </c>
      <c r="EW10" s="216">
        <v>0.22500000000000001</v>
      </c>
      <c r="EX10" s="139" t="s">
        <v>420</v>
      </c>
      <c r="EY10" s="216">
        <v>0.22500000000000001</v>
      </c>
      <c r="EZ10" s="139" t="s">
        <v>418</v>
      </c>
      <c r="FA10" s="216">
        <v>0.42</v>
      </c>
      <c r="FB10" s="297" t="s">
        <v>549</v>
      </c>
      <c r="FC10" s="216">
        <v>0.30599999999999999</v>
      </c>
      <c r="FD10" s="139" t="s">
        <v>559</v>
      </c>
      <c r="FE10" s="216">
        <v>0.377</v>
      </c>
      <c r="FF10" s="139" t="s">
        <v>267</v>
      </c>
      <c r="FG10" s="216">
        <v>0.35399999999999998</v>
      </c>
      <c r="FH10" s="139" t="s">
        <v>549</v>
      </c>
      <c r="FI10" s="216">
        <v>0.30599999999999999</v>
      </c>
    </row>
    <row r="11" spans="1:165" s="155" customFormat="1" ht="14.25">
      <c r="A11" s="300">
        <v>54</v>
      </c>
      <c r="B11" s="110">
        <v>7</v>
      </c>
      <c r="C11" s="297" t="s">
        <v>423</v>
      </c>
      <c r="D11" s="109">
        <v>0.54300000000000004</v>
      </c>
      <c r="E11" s="111"/>
      <c r="F11" s="112">
        <v>7</v>
      </c>
      <c r="G11" s="297" t="s">
        <v>548</v>
      </c>
      <c r="H11" s="216">
        <v>0.437</v>
      </c>
      <c r="J11" s="300">
        <v>54</v>
      </c>
      <c r="K11" s="108">
        <v>7</v>
      </c>
      <c r="L11" s="297" t="s">
        <v>416</v>
      </c>
      <c r="M11" s="214">
        <v>0.59</v>
      </c>
      <c r="N11" s="195"/>
      <c r="O11" s="112">
        <v>7</v>
      </c>
      <c r="P11" s="297" t="s">
        <v>437</v>
      </c>
      <c r="Q11" s="216">
        <v>0.28299999999999997</v>
      </c>
      <c r="S11" s="300">
        <v>54</v>
      </c>
      <c r="T11" s="112">
        <v>7</v>
      </c>
      <c r="U11" s="298" t="s">
        <v>411</v>
      </c>
      <c r="V11" s="299">
        <v>1.028</v>
      </c>
      <c r="W11" s="195"/>
      <c r="X11" s="112">
        <v>7</v>
      </c>
      <c r="Y11" s="297" t="s">
        <v>556</v>
      </c>
      <c r="Z11" s="216">
        <v>0.251</v>
      </c>
      <c r="AB11" s="300">
        <v>54</v>
      </c>
      <c r="AC11" s="112">
        <v>7</v>
      </c>
      <c r="AD11" s="298" t="s">
        <v>420</v>
      </c>
      <c r="AE11" s="299">
        <v>0.22500000000000001</v>
      </c>
      <c r="AF11" s="195"/>
      <c r="AG11" s="112">
        <v>7</v>
      </c>
      <c r="AH11" s="297" t="s">
        <v>420</v>
      </c>
      <c r="AI11" s="216">
        <v>0.22500000000000001</v>
      </c>
      <c r="AK11" s="112">
        <v>7</v>
      </c>
      <c r="AL11" s="298" t="s">
        <v>548</v>
      </c>
      <c r="AM11" s="299">
        <v>0.437</v>
      </c>
      <c r="AN11" s="195"/>
      <c r="AO11" s="112">
        <v>7</v>
      </c>
      <c r="AP11" s="297" t="s">
        <v>557</v>
      </c>
      <c r="AQ11" s="216">
        <v>0.125</v>
      </c>
      <c r="AT11" s="112">
        <v>7</v>
      </c>
      <c r="AU11" s="298" t="s">
        <v>437</v>
      </c>
      <c r="AV11" s="299">
        <v>0.28299999999999997</v>
      </c>
      <c r="AW11" s="195"/>
      <c r="AX11" s="112">
        <v>7</v>
      </c>
      <c r="AY11" s="297" t="s">
        <v>552</v>
      </c>
      <c r="AZ11" s="216">
        <v>0.125</v>
      </c>
      <c r="BB11" s="112">
        <v>7</v>
      </c>
      <c r="BC11" s="298" t="s">
        <v>248</v>
      </c>
      <c r="BD11" s="299">
        <v>0.59</v>
      </c>
      <c r="BE11" s="195"/>
      <c r="BF11" s="112">
        <v>7</v>
      </c>
      <c r="BG11" s="297" t="s">
        <v>437</v>
      </c>
      <c r="BH11" s="216">
        <v>0.28299999999999997</v>
      </c>
      <c r="BJ11" s="112">
        <v>7</v>
      </c>
      <c r="BK11" s="298" t="s">
        <v>423</v>
      </c>
      <c r="BL11" s="299">
        <v>0.54300000000000004</v>
      </c>
      <c r="BM11" s="195"/>
      <c r="BN11" s="112">
        <v>7</v>
      </c>
      <c r="BO11" s="297" t="s">
        <v>418</v>
      </c>
      <c r="BP11" s="216">
        <v>0.42</v>
      </c>
      <c r="BR11" s="112">
        <v>7</v>
      </c>
      <c r="BS11" s="298" t="s">
        <v>413</v>
      </c>
      <c r="BT11" s="299">
        <v>1.103</v>
      </c>
      <c r="BU11" s="195"/>
      <c r="BV11" s="112">
        <v>7</v>
      </c>
      <c r="BW11" s="297" t="s">
        <v>549</v>
      </c>
      <c r="BX11" s="216">
        <v>0.30599999999999999</v>
      </c>
      <c r="BZ11" s="112">
        <v>7</v>
      </c>
      <c r="CA11" s="298" t="s">
        <v>230</v>
      </c>
      <c r="CB11" s="299">
        <v>0.85099999999999998</v>
      </c>
      <c r="CC11" s="195"/>
      <c r="CD11" s="112">
        <v>7</v>
      </c>
      <c r="CE11" s="297" t="s">
        <v>549</v>
      </c>
      <c r="CF11" s="216">
        <v>0.30599999999999999</v>
      </c>
      <c r="CH11" s="112">
        <v>7</v>
      </c>
      <c r="CI11" s="298" t="s">
        <v>551</v>
      </c>
      <c r="CJ11" s="299">
        <v>0.35399999999999998</v>
      </c>
      <c r="CK11" s="286">
        <v>26.9</v>
      </c>
      <c r="CL11" s="112">
        <v>7</v>
      </c>
      <c r="CM11" s="297" t="s">
        <v>568</v>
      </c>
      <c r="CN11" s="216">
        <v>0.32600000000000001</v>
      </c>
      <c r="CO11" s="112">
        <v>7</v>
      </c>
      <c r="CP11" s="297" t="s">
        <v>548</v>
      </c>
      <c r="CQ11" s="216">
        <v>0.437</v>
      </c>
      <c r="CR11" s="297" t="s">
        <v>548</v>
      </c>
      <c r="CS11" s="216">
        <v>0.437</v>
      </c>
      <c r="CT11" s="297" t="s">
        <v>437</v>
      </c>
      <c r="CU11" s="216">
        <v>0.28299999999999997</v>
      </c>
      <c r="CV11" s="297" t="s">
        <v>552</v>
      </c>
      <c r="CW11" s="216">
        <v>0.125</v>
      </c>
      <c r="CX11" s="297" t="s">
        <v>437</v>
      </c>
      <c r="CY11" s="216">
        <v>0.28299999999999997</v>
      </c>
      <c r="CZ11" s="297" t="s">
        <v>256</v>
      </c>
      <c r="DA11" s="216">
        <v>0.40600000000000003</v>
      </c>
      <c r="DB11" s="297" t="s">
        <v>437</v>
      </c>
      <c r="DC11" s="216">
        <v>0.28299999999999997</v>
      </c>
      <c r="DD11" s="297" t="s">
        <v>414</v>
      </c>
      <c r="DE11" s="216">
        <v>0.35599999999999998</v>
      </c>
      <c r="DF11" s="297" t="s">
        <v>245</v>
      </c>
      <c r="DG11" s="216">
        <v>0.22500000000000001</v>
      </c>
      <c r="DI11" s="112">
        <v>7</v>
      </c>
      <c r="DJ11" s="298" t="s">
        <v>261</v>
      </c>
      <c r="DK11" s="299">
        <v>1.028</v>
      </c>
      <c r="DL11" s="112">
        <v>7</v>
      </c>
      <c r="DM11" s="297" t="s">
        <v>423</v>
      </c>
      <c r="DN11" s="216">
        <v>0.54300000000000004</v>
      </c>
      <c r="DO11" s="112">
        <v>7</v>
      </c>
      <c r="DP11" s="297" t="s">
        <v>433</v>
      </c>
      <c r="DQ11" s="216">
        <v>0.40600000000000003</v>
      </c>
      <c r="DR11" s="297" t="s">
        <v>433</v>
      </c>
      <c r="DS11" s="216">
        <v>0.40600000000000003</v>
      </c>
      <c r="DT11" s="297" t="s">
        <v>257</v>
      </c>
      <c r="DU11" s="216">
        <v>0.377</v>
      </c>
      <c r="DV11" s="297" t="s">
        <v>546</v>
      </c>
      <c r="DW11" s="216">
        <v>0.17799999999999999</v>
      </c>
      <c r="DX11" s="297" t="s">
        <v>559</v>
      </c>
      <c r="DY11" s="216">
        <v>0.377</v>
      </c>
      <c r="DZ11" s="297" t="s">
        <v>433</v>
      </c>
      <c r="EA11" s="216">
        <v>0.40600000000000003</v>
      </c>
      <c r="EB11" s="297" t="s">
        <v>557</v>
      </c>
      <c r="EC11" s="216">
        <v>0.125</v>
      </c>
      <c r="ED11" s="297" t="s">
        <v>548</v>
      </c>
      <c r="EE11" s="216">
        <v>0.437</v>
      </c>
      <c r="EF11" s="297" t="s">
        <v>559</v>
      </c>
      <c r="EG11" s="216">
        <v>0.377</v>
      </c>
      <c r="EP11" s="157"/>
    </row>
    <row r="12" spans="1:165" s="155" customFormat="1" ht="14.25">
      <c r="A12" s="296">
        <v>55</v>
      </c>
      <c r="B12" s="110">
        <v>8</v>
      </c>
      <c r="C12" s="139" t="s">
        <v>423</v>
      </c>
      <c r="D12" s="109">
        <v>0.54300000000000004</v>
      </c>
      <c r="E12" s="111"/>
      <c r="F12" s="112">
        <v>8</v>
      </c>
      <c r="G12" s="297" t="s">
        <v>566</v>
      </c>
      <c r="H12" s="216">
        <v>0.71499999999999997</v>
      </c>
      <c r="J12" s="296">
        <v>55</v>
      </c>
      <c r="K12" s="108">
        <v>8</v>
      </c>
      <c r="L12" s="139" t="s">
        <v>241</v>
      </c>
      <c r="M12" s="214">
        <v>0.61599999999999999</v>
      </c>
      <c r="N12" s="195"/>
      <c r="O12" s="112">
        <v>8</v>
      </c>
      <c r="P12" s="139" t="s">
        <v>414</v>
      </c>
      <c r="Q12" s="216">
        <v>0.35599999999999998</v>
      </c>
      <c r="S12" s="296">
        <v>55</v>
      </c>
      <c r="T12" s="112">
        <v>8</v>
      </c>
      <c r="U12" s="301" t="s">
        <v>413</v>
      </c>
      <c r="V12" s="299">
        <v>1.103</v>
      </c>
      <c r="W12" s="195"/>
      <c r="X12" s="112">
        <v>8</v>
      </c>
      <c r="Y12" s="139" t="s">
        <v>240</v>
      </c>
      <c r="Z12" s="216">
        <v>0.28299999999999997</v>
      </c>
      <c r="AB12" s="296">
        <v>55</v>
      </c>
      <c r="AC12" s="112">
        <v>8</v>
      </c>
      <c r="AD12" s="301" t="s">
        <v>573</v>
      </c>
      <c r="AE12" s="299">
        <v>0.499</v>
      </c>
      <c r="AF12" s="195"/>
      <c r="AG12" s="112">
        <v>8</v>
      </c>
      <c r="AH12" s="139" t="s">
        <v>552</v>
      </c>
      <c r="AI12" s="216">
        <v>0.125</v>
      </c>
      <c r="AK12" s="112">
        <v>8</v>
      </c>
      <c r="AL12" s="301" t="s">
        <v>416</v>
      </c>
      <c r="AM12" s="299">
        <v>0.59</v>
      </c>
      <c r="AN12" s="195"/>
      <c r="AO12" s="112">
        <v>8</v>
      </c>
      <c r="AP12" s="139" t="s">
        <v>551</v>
      </c>
      <c r="AQ12" s="216">
        <v>0.35399999999999998</v>
      </c>
      <c r="AT12" s="112">
        <v>8</v>
      </c>
      <c r="AU12" s="301" t="s">
        <v>416</v>
      </c>
      <c r="AV12" s="299">
        <v>0.59</v>
      </c>
      <c r="AW12" s="195"/>
      <c r="AX12" s="112">
        <v>8</v>
      </c>
      <c r="AY12" s="139" t="s">
        <v>266</v>
      </c>
      <c r="AZ12" s="216">
        <v>0.221</v>
      </c>
      <c r="BB12" s="112">
        <v>8</v>
      </c>
      <c r="BC12" s="301" t="s">
        <v>423</v>
      </c>
      <c r="BD12" s="299">
        <v>0.54300000000000004</v>
      </c>
      <c r="BE12" s="195"/>
      <c r="BF12" s="112">
        <v>8</v>
      </c>
      <c r="BG12" s="139" t="s">
        <v>548</v>
      </c>
      <c r="BH12" s="216">
        <v>0.437</v>
      </c>
      <c r="BJ12" s="112">
        <v>8</v>
      </c>
      <c r="BK12" s="301" t="s">
        <v>434</v>
      </c>
      <c r="BL12" s="299">
        <v>0.84299999999999997</v>
      </c>
      <c r="BM12" s="195"/>
      <c r="BN12" s="112">
        <v>8</v>
      </c>
      <c r="BO12" s="139" t="s">
        <v>412</v>
      </c>
      <c r="BP12" s="216">
        <v>0.77400000000000002</v>
      </c>
      <c r="BR12" s="112">
        <v>8</v>
      </c>
      <c r="BS12" s="301" t="s">
        <v>269</v>
      </c>
      <c r="BT12" s="299">
        <v>1.425</v>
      </c>
      <c r="BU12" s="195"/>
      <c r="BV12" s="112">
        <v>8</v>
      </c>
      <c r="BW12" s="139" t="s">
        <v>409</v>
      </c>
      <c r="BX12" s="216">
        <v>1.0229999999999999</v>
      </c>
      <c r="BZ12" s="112">
        <v>8</v>
      </c>
      <c r="CA12" s="301" t="s">
        <v>409</v>
      </c>
      <c r="CB12" s="299">
        <v>1.0229999999999999</v>
      </c>
      <c r="CC12" s="195"/>
      <c r="CD12" s="112">
        <v>8</v>
      </c>
      <c r="CE12" s="139" t="s">
        <v>418</v>
      </c>
      <c r="CF12" s="216">
        <v>0.42</v>
      </c>
      <c r="CH12" s="112">
        <v>8</v>
      </c>
      <c r="CI12" s="301" t="s">
        <v>421</v>
      </c>
      <c r="CJ12" s="299">
        <v>0.83099999999999996</v>
      </c>
      <c r="CK12" s="286">
        <v>32.5</v>
      </c>
      <c r="CL12" s="112">
        <v>8</v>
      </c>
      <c r="CM12" s="139" t="s">
        <v>415</v>
      </c>
      <c r="CN12" s="216">
        <v>0.73099999999999998</v>
      </c>
      <c r="CO12" s="112">
        <v>8</v>
      </c>
      <c r="CP12" s="139" t="s">
        <v>433</v>
      </c>
      <c r="CQ12" s="216">
        <v>0.40600000000000003</v>
      </c>
      <c r="CR12" s="139" t="s">
        <v>549</v>
      </c>
      <c r="CS12" s="216">
        <v>0.30599999999999999</v>
      </c>
      <c r="CT12" s="139" t="s">
        <v>426</v>
      </c>
      <c r="CU12" s="216">
        <v>0.22500000000000001</v>
      </c>
      <c r="CV12" s="139" t="s">
        <v>418</v>
      </c>
      <c r="CW12" s="216">
        <v>0.42</v>
      </c>
      <c r="CX12" s="139" t="s">
        <v>418</v>
      </c>
      <c r="CY12" s="216">
        <v>0.42</v>
      </c>
      <c r="CZ12" s="139" t="s">
        <v>416</v>
      </c>
      <c r="DA12" s="216">
        <v>0.59</v>
      </c>
      <c r="DB12" s="139" t="s">
        <v>573</v>
      </c>
      <c r="DC12" s="216">
        <v>0.499</v>
      </c>
      <c r="DD12" s="139" t="s">
        <v>272</v>
      </c>
      <c r="DE12" s="216">
        <v>0.499</v>
      </c>
      <c r="DF12" s="139" t="s">
        <v>425</v>
      </c>
      <c r="DG12" s="216">
        <v>0.94899999999999995</v>
      </c>
      <c r="DI12" s="112">
        <v>8</v>
      </c>
      <c r="DJ12" s="301" t="s">
        <v>434</v>
      </c>
      <c r="DK12" s="299">
        <v>0.84299999999999997</v>
      </c>
      <c r="DL12" s="112">
        <v>8</v>
      </c>
      <c r="DM12" s="139" t="s">
        <v>417</v>
      </c>
      <c r="DN12" s="216">
        <v>1.425</v>
      </c>
      <c r="DO12" s="112">
        <v>8</v>
      </c>
      <c r="DP12" s="139" t="s">
        <v>418</v>
      </c>
      <c r="DQ12" s="216">
        <v>0.42</v>
      </c>
      <c r="DR12" s="139" t="s">
        <v>255</v>
      </c>
      <c r="DS12" s="216">
        <v>0.51800000000000002</v>
      </c>
      <c r="DT12" s="139" t="s">
        <v>423</v>
      </c>
      <c r="DU12" s="216">
        <v>0.54300000000000004</v>
      </c>
      <c r="DV12" s="139" t="s">
        <v>574</v>
      </c>
      <c r="DW12" s="216">
        <v>0.221</v>
      </c>
      <c r="DX12" s="139" t="s">
        <v>426</v>
      </c>
      <c r="DY12" s="216">
        <v>0.22500000000000001</v>
      </c>
      <c r="DZ12" s="139" t="s">
        <v>555</v>
      </c>
      <c r="EA12" s="216">
        <v>0.26600000000000001</v>
      </c>
      <c r="EB12" s="139" t="s">
        <v>416</v>
      </c>
      <c r="EC12" s="216">
        <v>0.59</v>
      </c>
      <c r="ED12" s="139" t="s">
        <v>423</v>
      </c>
      <c r="EE12" s="216">
        <v>0.54300000000000004</v>
      </c>
      <c r="EF12" s="139" t="s">
        <v>563</v>
      </c>
      <c r="EG12" s="216">
        <v>0.56599999999999995</v>
      </c>
      <c r="EP12" s="157"/>
    </row>
    <row r="13" spans="1:165" s="155" customFormat="1" ht="14.25">
      <c r="A13" s="296">
        <v>56</v>
      </c>
      <c r="B13" s="110">
        <v>9</v>
      </c>
      <c r="C13" s="297" t="s">
        <v>425</v>
      </c>
      <c r="D13" s="109">
        <v>0.94899999999999995</v>
      </c>
      <c r="E13" s="111"/>
      <c r="F13" s="112">
        <v>9</v>
      </c>
      <c r="G13" s="297" t="s">
        <v>412</v>
      </c>
      <c r="H13" s="216">
        <v>0.77400000000000002</v>
      </c>
      <c r="J13" s="296">
        <v>56</v>
      </c>
      <c r="K13" s="108">
        <v>9</v>
      </c>
      <c r="L13" s="139" t="s">
        <v>550</v>
      </c>
      <c r="M13" s="214">
        <v>0.61599999999999999</v>
      </c>
      <c r="N13" s="195"/>
      <c r="O13" s="112">
        <v>9</v>
      </c>
      <c r="P13" s="139" t="s">
        <v>552</v>
      </c>
      <c r="Q13" s="216">
        <v>0.125</v>
      </c>
      <c r="S13" s="296">
        <v>56</v>
      </c>
      <c r="T13" s="112">
        <v>9</v>
      </c>
      <c r="U13" s="301" t="s">
        <v>413</v>
      </c>
      <c r="V13" s="299">
        <v>1.103</v>
      </c>
      <c r="W13" s="195"/>
      <c r="X13" s="112">
        <v>9</v>
      </c>
      <c r="Y13" s="139" t="s">
        <v>568</v>
      </c>
      <c r="Z13" s="216">
        <v>0.32600000000000001</v>
      </c>
      <c r="AB13" s="296">
        <v>56</v>
      </c>
      <c r="AC13" s="112">
        <v>9</v>
      </c>
      <c r="AD13" s="301" t="s">
        <v>415</v>
      </c>
      <c r="AE13" s="299">
        <v>0.73099999999999998</v>
      </c>
      <c r="AF13" s="195"/>
      <c r="AG13" s="112">
        <v>9</v>
      </c>
      <c r="AH13" s="139" t="s">
        <v>259</v>
      </c>
      <c r="AI13" s="216">
        <v>8.5999999999999993E-2</v>
      </c>
      <c r="AK13" s="112">
        <v>9</v>
      </c>
      <c r="AL13" s="301" t="s">
        <v>423</v>
      </c>
      <c r="AM13" s="299">
        <v>0.54300000000000004</v>
      </c>
      <c r="AN13" s="195"/>
      <c r="AO13" s="112">
        <v>9</v>
      </c>
      <c r="AP13" s="139" t="s">
        <v>549</v>
      </c>
      <c r="AQ13" s="216">
        <v>0.30599999999999999</v>
      </c>
      <c r="AT13" s="112">
        <v>9</v>
      </c>
      <c r="AU13" s="301" t="s">
        <v>559</v>
      </c>
      <c r="AV13" s="299">
        <v>0.377</v>
      </c>
      <c r="AW13" s="195"/>
      <c r="AX13" s="112">
        <v>9</v>
      </c>
      <c r="AY13" s="139" t="s">
        <v>437</v>
      </c>
      <c r="AZ13" s="216">
        <v>0.28299999999999997</v>
      </c>
      <c r="BB13" s="112">
        <v>9</v>
      </c>
      <c r="BC13" s="301" t="s">
        <v>549</v>
      </c>
      <c r="BD13" s="299">
        <v>0.30599999999999999</v>
      </c>
      <c r="BE13" s="195"/>
      <c r="BF13" s="112">
        <v>9</v>
      </c>
      <c r="BG13" s="139" t="s">
        <v>414</v>
      </c>
      <c r="BH13" s="216">
        <v>0.35599999999999998</v>
      </c>
      <c r="BJ13" s="112">
        <v>9</v>
      </c>
      <c r="BK13" s="301" t="s">
        <v>412</v>
      </c>
      <c r="BL13" s="299">
        <v>0.77400000000000002</v>
      </c>
      <c r="BM13" s="195"/>
      <c r="BN13" s="112">
        <v>9</v>
      </c>
      <c r="BO13" s="139" t="s">
        <v>242</v>
      </c>
      <c r="BP13" s="216">
        <v>0.73099999999999998</v>
      </c>
      <c r="BR13" s="112">
        <v>9</v>
      </c>
      <c r="BS13" s="301" t="s">
        <v>411</v>
      </c>
      <c r="BT13" s="299">
        <v>1.028</v>
      </c>
      <c r="BU13" s="195"/>
      <c r="BV13" s="112">
        <v>9</v>
      </c>
      <c r="BW13" s="139" t="s">
        <v>251</v>
      </c>
      <c r="BX13" s="216">
        <v>0.437</v>
      </c>
      <c r="BZ13" s="112">
        <v>9</v>
      </c>
      <c r="CA13" s="301" t="s">
        <v>415</v>
      </c>
      <c r="CB13" s="299">
        <v>0.73099999999999998</v>
      </c>
      <c r="CC13" s="195"/>
      <c r="CD13" s="112">
        <v>9</v>
      </c>
      <c r="CE13" s="139" t="s">
        <v>436</v>
      </c>
      <c r="CF13" s="216">
        <v>0.59299999999999997</v>
      </c>
      <c r="CH13" s="112">
        <v>9</v>
      </c>
      <c r="CI13" s="301" t="s">
        <v>411</v>
      </c>
      <c r="CJ13" s="299">
        <v>1.028</v>
      </c>
      <c r="CK13" s="286">
        <v>27.5</v>
      </c>
      <c r="CL13" s="112">
        <v>9</v>
      </c>
      <c r="CM13" s="139" t="s">
        <v>415</v>
      </c>
      <c r="CN13" s="216">
        <v>0.73099999999999998</v>
      </c>
      <c r="CO13" s="112">
        <v>9</v>
      </c>
      <c r="CP13" s="139" t="s">
        <v>418</v>
      </c>
      <c r="CQ13" s="216">
        <v>0.42</v>
      </c>
      <c r="CR13" s="139" t="s">
        <v>256</v>
      </c>
      <c r="CS13" s="216">
        <v>0.40600000000000003</v>
      </c>
      <c r="CT13" s="139" t="s">
        <v>414</v>
      </c>
      <c r="CU13" s="216">
        <v>0.35599999999999998</v>
      </c>
      <c r="CV13" s="139" t="s">
        <v>414</v>
      </c>
      <c r="CW13" s="216">
        <v>0.35599999999999998</v>
      </c>
      <c r="CX13" s="139" t="s">
        <v>416</v>
      </c>
      <c r="CY13" s="216">
        <v>0.59</v>
      </c>
      <c r="CZ13" s="139" t="s">
        <v>243</v>
      </c>
      <c r="DA13" s="216">
        <v>0.30599999999999999</v>
      </c>
      <c r="DB13" s="139" t="s">
        <v>550</v>
      </c>
      <c r="DC13" s="216">
        <v>0.61599999999999999</v>
      </c>
      <c r="DD13" s="139" t="s">
        <v>408</v>
      </c>
      <c r="DE13" s="216">
        <v>0.78100000000000003</v>
      </c>
      <c r="DF13" s="139" t="s">
        <v>548</v>
      </c>
      <c r="DG13" s="216">
        <v>0.437</v>
      </c>
      <c r="DI13" s="112">
        <v>9</v>
      </c>
      <c r="DJ13" s="301" t="s">
        <v>413</v>
      </c>
      <c r="DK13" s="299">
        <v>1.103</v>
      </c>
      <c r="DL13" s="112">
        <v>9</v>
      </c>
      <c r="DM13" s="139" t="s">
        <v>418</v>
      </c>
      <c r="DN13" s="216">
        <v>0.42</v>
      </c>
      <c r="DO13" s="112">
        <v>9</v>
      </c>
      <c r="DP13" s="139" t="s">
        <v>551</v>
      </c>
      <c r="DQ13" s="216">
        <v>0.35399999999999998</v>
      </c>
      <c r="DR13" s="139" t="s">
        <v>569</v>
      </c>
      <c r="DS13" s="216">
        <v>0.182</v>
      </c>
      <c r="DT13" s="139" t="s">
        <v>548</v>
      </c>
      <c r="DU13" s="216">
        <v>0.437</v>
      </c>
      <c r="DV13" s="139" t="s">
        <v>575</v>
      </c>
      <c r="DW13" s="216">
        <v>0.47399999999999998</v>
      </c>
      <c r="DX13" s="139" t="s">
        <v>568</v>
      </c>
      <c r="DY13" s="216">
        <v>0.32600000000000001</v>
      </c>
      <c r="DZ13" s="139" t="s">
        <v>548</v>
      </c>
      <c r="EA13" s="216">
        <v>0.437</v>
      </c>
      <c r="EB13" s="139" t="s">
        <v>549</v>
      </c>
      <c r="EC13" s="216">
        <v>0.30599999999999999</v>
      </c>
      <c r="ED13" s="139" t="s">
        <v>574</v>
      </c>
      <c r="EE13" s="216">
        <v>0.221</v>
      </c>
      <c r="EF13" s="139" t="s">
        <v>549</v>
      </c>
      <c r="EG13" s="216">
        <v>0.30599999999999999</v>
      </c>
      <c r="EP13" s="157"/>
    </row>
    <row r="14" spans="1:165" s="155" customFormat="1" ht="14.25">
      <c r="A14" s="300">
        <v>57</v>
      </c>
      <c r="B14" s="110">
        <v>10</v>
      </c>
      <c r="C14" s="297" t="s">
        <v>241</v>
      </c>
      <c r="D14" s="109">
        <v>0.61599999999999999</v>
      </c>
      <c r="E14" s="111"/>
      <c r="F14" s="112">
        <v>10</v>
      </c>
      <c r="G14" s="297" t="s">
        <v>548</v>
      </c>
      <c r="H14" s="216">
        <v>0.437</v>
      </c>
      <c r="J14" s="300">
        <v>57</v>
      </c>
      <c r="K14" s="108">
        <v>10</v>
      </c>
      <c r="L14" s="139" t="s">
        <v>415</v>
      </c>
      <c r="M14" s="214">
        <v>0.73099999999999998</v>
      </c>
      <c r="N14" s="195"/>
      <c r="O14" s="112">
        <v>10</v>
      </c>
      <c r="P14" s="139" t="s">
        <v>576</v>
      </c>
      <c r="Q14" s="216">
        <v>9.9000000000000005E-2</v>
      </c>
      <c r="S14" s="300">
        <v>57</v>
      </c>
      <c r="T14" s="112">
        <v>10</v>
      </c>
      <c r="U14" s="301" t="s">
        <v>553</v>
      </c>
      <c r="V14" s="299">
        <v>0.51800000000000002</v>
      </c>
      <c r="W14" s="195"/>
      <c r="X14" s="112">
        <v>10</v>
      </c>
      <c r="Y14" s="139" t="s">
        <v>385</v>
      </c>
      <c r="Z14" s="216">
        <v>0.32600000000000001</v>
      </c>
      <c r="AB14" s="300">
        <v>57</v>
      </c>
      <c r="AC14" s="112">
        <v>10</v>
      </c>
      <c r="AD14" s="301" t="s">
        <v>548</v>
      </c>
      <c r="AE14" s="299">
        <v>0.437</v>
      </c>
      <c r="AF14" s="195"/>
      <c r="AG14" s="112">
        <v>10</v>
      </c>
      <c r="AH14" s="139" t="s">
        <v>437</v>
      </c>
      <c r="AI14" s="216">
        <v>0.28299999999999997</v>
      </c>
      <c r="AK14" s="112">
        <v>10</v>
      </c>
      <c r="AL14" s="301" t="s">
        <v>415</v>
      </c>
      <c r="AM14" s="299">
        <v>0.73099999999999998</v>
      </c>
      <c r="AN14" s="195"/>
      <c r="AO14" s="112">
        <v>10</v>
      </c>
      <c r="AP14" s="139" t="s">
        <v>424</v>
      </c>
      <c r="AQ14" s="216">
        <v>0.157</v>
      </c>
      <c r="AT14" s="112">
        <v>10</v>
      </c>
      <c r="AU14" s="301" t="s">
        <v>425</v>
      </c>
      <c r="AV14" s="299">
        <v>0.94899999999999995</v>
      </c>
      <c r="AW14" s="195"/>
      <c r="AX14" s="112">
        <v>10</v>
      </c>
      <c r="AY14" s="139" t="s">
        <v>243</v>
      </c>
      <c r="AZ14" s="216">
        <v>0.30599999999999999</v>
      </c>
      <c r="BB14" s="112">
        <v>10</v>
      </c>
      <c r="BC14" s="301" t="s">
        <v>574</v>
      </c>
      <c r="BD14" s="299">
        <v>0.221</v>
      </c>
      <c r="BE14" s="195"/>
      <c r="BF14" s="112">
        <v>10</v>
      </c>
      <c r="BG14" s="139" t="s">
        <v>552</v>
      </c>
      <c r="BH14" s="216">
        <v>0.125</v>
      </c>
      <c r="BJ14" s="112">
        <v>10</v>
      </c>
      <c r="BK14" s="301" t="s">
        <v>550</v>
      </c>
      <c r="BL14" s="299">
        <v>0.61599999999999999</v>
      </c>
      <c r="BM14" s="195"/>
      <c r="BN14" s="112">
        <v>10</v>
      </c>
      <c r="BO14" s="139" t="s">
        <v>574</v>
      </c>
      <c r="BP14" s="216">
        <v>0.221</v>
      </c>
      <c r="BR14" s="112">
        <v>10</v>
      </c>
      <c r="BS14" s="301" t="s">
        <v>231</v>
      </c>
      <c r="BT14" s="299">
        <v>0.77400000000000002</v>
      </c>
      <c r="BU14" s="195"/>
      <c r="BV14" s="112">
        <v>10</v>
      </c>
      <c r="BW14" s="139" t="s">
        <v>437</v>
      </c>
      <c r="BX14" s="216">
        <v>0.28299999999999997</v>
      </c>
      <c r="BZ14" s="112">
        <v>10</v>
      </c>
      <c r="CA14" s="301" t="s">
        <v>425</v>
      </c>
      <c r="CB14" s="299">
        <v>0.94899999999999995</v>
      </c>
      <c r="CC14" s="195"/>
      <c r="CD14" s="112">
        <v>10</v>
      </c>
      <c r="CE14" s="139" t="s">
        <v>420</v>
      </c>
      <c r="CF14" s="216">
        <v>0.22500000000000001</v>
      </c>
      <c r="CH14" s="112">
        <v>10</v>
      </c>
      <c r="CI14" s="301" t="s">
        <v>415</v>
      </c>
      <c r="CJ14" s="299">
        <v>0.73099999999999998</v>
      </c>
      <c r="CK14" s="286">
        <v>28.9</v>
      </c>
      <c r="CL14" s="112">
        <v>10</v>
      </c>
      <c r="CM14" s="139" t="s">
        <v>433</v>
      </c>
      <c r="CN14" s="216">
        <v>0.40600000000000003</v>
      </c>
      <c r="CO14" s="112">
        <v>10</v>
      </c>
      <c r="CP14" s="139" t="s">
        <v>414</v>
      </c>
      <c r="CQ14" s="216">
        <v>0.35599999999999998</v>
      </c>
      <c r="CR14" s="139" t="s">
        <v>424</v>
      </c>
      <c r="CS14" s="216">
        <v>0.157</v>
      </c>
      <c r="CT14" s="139" t="s">
        <v>433</v>
      </c>
      <c r="CU14" s="216">
        <v>0.40600000000000003</v>
      </c>
      <c r="CV14" s="139" t="s">
        <v>559</v>
      </c>
      <c r="CW14" s="216">
        <v>0.377</v>
      </c>
      <c r="CX14" s="139" t="s">
        <v>555</v>
      </c>
      <c r="CY14" s="216">
        <v>0.26600000000000001</v>
      </c>
      <c r="CZ14" s="139" t="s">
        <v>437</v>
      </c>
      <c r="DA14" s="216">
        <v>0.28299999999999997</v>
      </c>
      <c r="DB14" s="139" t="s">
        <v>551</v>
      </c>
      <c r="DC14" s="216">
        <v>0.35399999999999998</v>
      </c>
      <c r="DD14" s="139" t="s">
        <v>267</v>
      </c>
      <c r="DE14" s="216">
        <v>0.35399999999999998</v>
      </c>
      <c r="DF14" s="139" t="s">
        <v>552</v>
      </c>
      <c r="DG14" s="216">
        <v>0.125</v>
      </c>
      <c r="DI14" s="112">
        <v>10</v>
      </c>
      <c r="DJ14" s="301" t="s">
        <v>434</v>
      </c>
      <c r="DK14" s="299">
        <v>0.84299999999999997</v>
      </c>
      <c r="DL14" s="112">
        <v>10</v>
      </c>
      <c r="DM14" s="139" t="s">
        <v>414</v>
      </c>
      <c r="DN14" s="216">
        <v>0.35599999999999998</v>
      </c>
      <c r="DO14" s="112">
        <v>10</v>
      </c>
      <c r="DP14" s="139" t="s">
        <v>433</v>
      </c>
      <c r="DQ14" s="216">
        <v>0.40600000000000003</v>
      </c>
      <c r="DR14" s="139" t="s">
        <v>420</v>
      </c>
      <c r="DS14" s="216">
        <v>0.22500000000000001</v>
      </c>
      <c r="DT14" s="139" t="s">
        <v>247</v>
      </c>
      <c r="DU14" s="216">
        <v>0.125</v>
      </c>
      <c r="DV14" s="139" t="s">
        <v>412</v>
      </c>
      <c r="DW14" s="216">
        <v>0.77400000000000002</v>
      </c>
      <c r="DX14" s="139" t="s">
        <v>559</v>
      </c>
      <c r="DY14" s="216">
        <v>0.377</v>
      </c>
      <c r="DZ14" s="139" t="s">
        <v>437</v>
      </c>
      <c r="EA14" s="216">
        <v>0.28299999999999997</v>
      </c>
      <c r="EB14" s="139" t="s">
        <v>433</v>
      </c>
      <c r="EC14" s="216">
        <v>0.40600000000000003</v>
      </c>
      <c r="ED14" s="139" t="s">
        <v>433</v>
      </c>
      <c r="EE14" s="216">
        <v>0.40600000000000003</v>
      </c>
      <c r="EF14" s="139" t="s">
        <v>551</v>
      </c>
      <c r="EG14" s="216">
        <v>0.35399999999999998</v>
      </c>
      <c r="EP14" s="157"/>
    </row>
    <row r="15" spans="1:165" s="155" customFormat="1" ht="14.25">
      <c r="A15" s="300">
        <v>58</v>
      </c>
      <c r="B15" s="110">
        <v>11</v>
      </c>
      <c r="C15" s="297" t="s">
        <v>434</v>
      </c>
      <c r="D15" s="109">
        <v>0.84299999999999997</v>
      </c>
      <c r="E15" s="111"/>
      <c r="F15" s="112">
        <v>11</v>
      </c>
      <c r="G15" s="297" t="s">
        <v>551</v>
      </c>
      <c r="H15" s="216">
        <v>0.35399999999999998</v>
      </c>
      <c r="J15" s="300">
        <v>58</v>
      </c>
      <c r="K15" s="108">
        <v>11</v>
      </c>
      <c r="L15" s="297" t="s">
        <v>418</v>
      </c>
      <c r="M15" s="214">
        <v>0.42</v>
      </c>
      <c r="N15" s="195"/>
      <c r="O15" s="112">
        <v>11</v>
      </c>
      <c r="P15" s="297" t="s">
        <v>546</v>
      </c>
      <c r="Q15" s="216">
        <v>0.17799999999999999</v>
      </c>
      <c r="S15" s="300">
        <v>58</v>
      </c>
      <c r="T15" s="112">
        <v>11</v>
      </c>
      <c r="U15" s="298" t="s">
        <v>436</v>
      </c>
      <c r="V15" s="299">
        <v>0.59299999999999997</v>
      </c>
      <c r="W15" s="195"/>
      <c r="X15" s="112">
        <v>11</v>
      </c>
      <c r="Y15" s="297" t="s">
        <v>577</v>
      </c>
      <c r="Z15" s="216">
        <v>8.5999999999999993E-2</v>
      </c>
      <c r="AB15" s="300">
        <v>58</v>
      </c>
      <c r="AC15" s="112">
        <v>11</v>
      </c>
      <c r="AD15" s="298" t="s">
        <v>550</v>
      </c>
      <c r="AE15" s="299">
        <v>0.61599999999999999</v>
      </c>
      <c r="AF15" s="195"/>
      <c r="AG15" s="112">
        <v>11</v>
      </c>
      <c r="AH15" s="297" t="s">
        <v>237</v>
      </c>
      <c r="AI15" s="216">
        <v>0.17799999999999999</v>
      </c>
      <c r="AK15" s="112">
        <v>11</v>
      </c>
      <c r="AL15" s="298" t="s">
        <v>248</v>
      </c>
      <c r="AM15" s="299">
        <v>0.59</v>
      </c>
      <c r="AN15" s="195"/>
      <c r="AO15" s="112">
        <v>11</v>
      </c>
      <c r="AP15" s="297" t="s">
        <v>556</v>
      </c>
      <c r="AQ15" s="216">
        <v>0.251</v>
      </c>
      <c r="AT15" s="112">
        <v>11</v>
      </c>
      <c r="AU15" s="298" t="s">
        <v>239</v>
      </c>
      <c r="AV15" s="299">
        <v>0.56599999999999995</v>
      </c>
      <c r="AW15" s="195"/>
      <c r="AX15" s="112">
        <v>11</v>
      </c>
      <c r="AY15" s="297" t="s">
        <v>426</v>
      </c>
      <c r="AZ15" s="216">
        <v>0.22500000000000001</v>
      </c>
      <c r="BB15" s="112">
        <v>11</v>
      </c>
      <c r="BC15" s="298" t="s">
        <v>548</v>
      </c>
      <c r="BD15" s="299">
        <v>0.437</v>
      </c>
      <c r="BE15" s="195"/>
      <c r="BF15" s="112">
        <v>11</v>
      </c>
      <c r="BG15" s="297" t="s">
        <v>424</v>
      </c>
      <c r="BH15" s="216">
        <v>0.157</v>
      </c>
      <c r="BJ15" s="112">
        <v>11</v>
      </c>
      <c r="BK15" s="298" t="s">
        <v>419</v>
      </c>
      <c r="BL15" s="299">
        <v>0.85099999999999998</v>
      </c>
      <c r="BM15" s="195"/>
      <c r="BN15" s="112">
        <v>11</v>
      </c>
      <c r="BO15" s="297" t="s">
        <v>549</v>
      </c>
      <c r="BP15" s="216">
        <v>0.30599999999999999</v>
      </c>
      <c r="BR15" s="112">
        <v>11</v>
      </c>
      <c r="BS15" s="298" t="s">
        <v>425</v>
      </c>
      <c r="BT15" s="299">
        <v>0.94899999999999995</v>
      </c>
      <c r="BU15" s="195"/>
      <c r="BV15" s="112">
        <v>11</v>
      </c>
      <c r="BW15" s="297" t="s">
        <v>559</v>
      </c>
      <c r="BX15" s="216">
        <v>0.377</v>
      </c>
      <c r="BZ15" s="112">
        <v>11</v>
      </c>
      <c r="CA15" s="298" t="s">
        <v>417</v>
      </c>
      <c r="CB15" s="299">
        <v>1.425</v>
      </c>
      <c r="CC15" s="195"/>
      <c r="CD15" s="112">
        <v>11</v>
      </c>
      <c r="CE15" s="297" t="s">
        <v>568</v>
      </c>
      <c r="CF15" s="216">
        <v>0.32600000000000001</v>
      </c>
      <c r="CH15" s="112">
        <v>11</v>
      </c>
      <c r="CI15" s="298" t="s">
        <v>548</v>
      </c>
      <c r="CJ15" s="299">
        <v>0.437</v>
      </c>
      <c r="CK15" s="286">
        <v>30.8</v>
      </c>
      <c r="CL15" s="112">
        <v>11</v>
      </c>
      <c r="CM15" s="297" t="s">
        <v>433</v>
      </c>
      <c r="CN15" s="216">
        <v>0.40600000000000003</v>
      </c>
      <c r="CO15" s="112">
        <v>11</v>
      </c>
      <c r="CP15" s="297" t="s">
        <v>420</v>
      </c>
      <c r="CQ15" s="216">
        <v>0.22500000000000001</v>
      </c>
      <c r="CR15" s="297" t="s">
        <v>552</v>
      </c>
      <c r="CS15" s="216">
        <v>0.125</v>
      </c>
      <c r="CT15" s="297" t="s">
        <v>549</v>
      </c>
      <c r="CU15" s="216">
        <v>0.30599999999999999</v>
      </c>
      <c r="CV15" s="297" t="s">
        <v>556</v>
      </c>
      <c r="CW15" s="216">
        <v>0.251</v>
      </c>
      <c r="CX15" s="297" t="s">
        <v>569</v>
      </c>
      <c r="CY15" s="216">
        <v>0.182</v>
      </c>
      <c r="CZ15" s="297" t="s">
        <v>437</v>
      </c>
      <c r="DA15" s="216">
        <v>0.28299999999999997</v>
      </c>
      <c r="DB15" s="297" t="s">
        <v>424</v>
      </c>
      <c r="DC15" s="216">
        <v>0.157</v>
      </c>
      <c r="DD15" s="297" t="s">
        <v>237</v>
      </c>
      <c r="DE15" s="216">
        <v>0.17799999999999999</v>
      </c>
      <c r="DF15" s="297" t="s">
        <v>437</v>
      </c>
      <c r="DG15" s="216">
        <v>0.28299999999999997</v>
      </c>
      <c r="DI15" s="112">
        <v>11</v>
      </c>
      <c r="DJ15" s="298" t="s">
        <v>415</v>
      </c>
      <c r="DK15" s="299">
        <v>0.73099999999999998</v>
      </c>
      <c r="DL15" s="112">
        <v>11</v>
      </c>
      <c r="DM15" s="297" t="s">
        <v>420</v>
      </c>
      <c r="DN15" s="216">
        <v>0.22500000000000001</v>
      </c>
      <c r="DO15" s="112">
        <v>11</v>
      </c>
      <c r="DP15" s="297" t="s">
        <v>424</v>
      </c>
      <c r="DQ15" s="216">
        <v>0.157</v>
      </c>
      <c r="DR15" s="297" t="s">
        <v>574</v>
      </c>
      <c r="DS15" s="216">
        <v>0.221</v>
      </c>
      <c r="DT15" s="297" t="s">
        <v>408</v>
      </c>
      <c r="DU15" s="216">
        <v>0.78100000000000003</v>
      </c>
      <c r="DV15" s="297" t="s">
        <v>414</v>
      </c>
      <c r="DW15" s="216">
        <v>0.35599999999999998</v>
      </c>
      <c r="DX15" s="297" t="s">
        <v>420</v>
      </c>
      <c r="DY15" s="216">
        <v>0.22500000000000001</v>
      </c>
      <c r="DZ15" s="297" t="s">
        <v>555</v>
      </c>
      <c r="EA15" s="216">
        <v>0.26600000000000001</v>
      </c>
      <c r="EB15" s="297" t="s">
        <v>423</v>
      </c>
      <c r="EC15" s="216">
        <v>0.54300000000000004</v>
      </c>
      <c r="ED15" s="297" t="s">
        <v>424</v>
      </c>
      <c r="EE15" s="216">
        <v>0.157</v>
      </c>
      <c r="EF15" s="297" t="s">
        <v>418</v>
      </c>
      <c r="EG15" s="216">
        <v>0.42</v>
      </c>
      <c r="EP15" s="157"/>
    </row>
    <row r="16" spans="1:165" s="155" customFormat="1" ht="14.25">
      <c r="A16" s="300">
        <v>59</v>
      </c>
      <c r="B16" s="110">
        <v>12</v>
      </c>
      <c r="C16" s="297" t="s">
        <v>279</v>
      </c>
      <c r="D16" s="214">
        <v>0.71499999999999997</v>
      </c>
      <c r="E16" s="195"/>
      <c r="F16" s="112">
        <v>12</v>
      </c>
      <c r="G16" s="297" t="s">
        <v>422</v>
      </c>
      <c r="H16" s="216">
        <v>1.0149999999999999</v>
      </c>
      <c r="J16" s="300">
        <v>59</v>
      </c>
      <c r="K16" s="108">
        <v>12</v>
      </c>
      <c r="L16" s="297" t="s">
        <v>550</v>
      </c>
      <c r="M16" s="214">
        <v>0.61599999999999999</v>
      </c>
      <c r="N16" s="195"/>
      <c r="O16" s="112">
        <v>12</v>
      </c>
      <c r="P16" s="297" t="s">
        <v>437</v>
      </c>
      <c r="Q16" s="216">
        <v>0.28299999999999997</v>
      </c>
      <c r="S16" s="300">
        <v>59</v>
      </c>
      <c r="T16" s="112">
        <v>12</v>
      </c>
      <c r="U16" s="298" t="s">
        <v>421</v>
      </c>
      <c r="V16" s="299">
        <v>0.83099999999999996</v>
      </c>
      <c r="W16" s="195"/>
      <c r="X16" s="112">
        <v>12</v>
      </c>
      <c r="Y16" s="297" t="s">
        <v>414</v>
      </c>
      <c r="Z16" s="216">
        <v>0.35599999999999998</v>
      </c>
      <c r="AB16" s="300">
        <v>59</v>
      </c>
      <c r="AC16" s="112">
        <v>12</v>
      </c>
      <c r="AD16" s="298" t="s">
        <v>419</v>
      </c>
      <c r="AE16" s="299">
        <v>0.85099999999999998</v>
      </c>
      <c r="AF16" s="195"/>
      <c r="AG16" s="112">
        <v>12</v>
      </c>
      <c r="AH16" s="297" t="s">
        <v>426</v>
      </c>
      <c r="AI16" s="216">
        <v>0.22500000000000001</v>
      </c>
      <c r="AK16" s="112">
        <v>12</v>
      </c>
      <c r="AL16" s="298" t="s">
        <v>264</v>
      </c>
      <c r="AM16" s="299">
        <v>1.0229999999999999</v>
      </c>
      <c r="AN16" s="195"/>
      <c r="AO16" s="112">
        <v>12</v>
      </c>
      <c r="AP16" s="297" t="s">
        <v>559</v>
      </c>
      <c r="AQ16" s="216">
        <v>0.377</v>
      </c>
      <c r="AT16" s="112">
        <v>12</v>
      </c>
      <c r="AU16" s="298" t="s">
        <v>548</v>
      </c>
      <c r="AV16" s="299">
        <v>0.437</v>
      </c>
      <c r="AW16" s="195"/>
      <c r="AX16" s="112">
        <v>12</v>
      </c>
      <c r="AY16" s="297" t="s">
        <v>426</v>
      </c>
      <c r="AZ16" s="216">
        <v>0.22500000000000001</v>
      </c>
      <c r="BB16" s="112">
        <v>12</v>
      </c>
      <c r="BC16" s="298" t="s">
        <v>418</v>
      </c>
      <c r="BD16" s="299">
        <v>0.42</v>
      </c>
      <c r="BE16" s="195"/>
      <c r="BF16" s="112">
        <v>12</v>
      </c>
      <c r="BG16" s="297" t="s">
        <v>426</v>
      </c>
      <c r="BH16" s="216">
        <v>0.22500000000000001</v>
      </c>
      <c r="BJ16" s="112">
        <v>12</v>
      </c>
      <c r="BK16" s="298" t="s">
        <v>425</v>
      </c>
      <c r="BL16" s="299">
        <v>0.94899999999999995</v>
      </c>
      <c r="BM16" s="195"/>
      <c r="BN16" s="112">
        <v>12</v>
      </c>
      <c r="BO16" s="297" t="s">
        <v>246</v>
      </c>
      <c r="BP16" s="216">
        <v>0.35599999999999998</v>
      </c>
      <c r="BR16" s="112">
        <v>12</v>
      </c>
      <c r="BS16" s="298" t="s">
        <v>425</v>
      </c>
      <c r="BT16" s="299">
        <v>0.94899999999999995</v>
      </c>
      <c r="BU16" s="195"/>
      <c r="BV16" s="112">
        <v>12</v>
      </c>
      <c r="BW16" s="297" t="s">
        <v>414</v>
      </c>
      <c r="BX16" s="216">
        <v>0.35599999999999998</v>
      </c>
      <c r="BZ16" s="112">
        <v>12</v>
      </c>
      <c r="CA16" s="298" t="s">
        <v>409</v>
      </c>
      <c r="CB16" s="299">
        <v>1.0229999999999999</v>
      </c>
      <c r="CC16" s="195"/>
      <c r="CD16" s="112">
        <v>12</v>
      </c>
      <c r="CE16" s="297" t="s">
        <v>437</v>
      </c>
      <c r="CF16" s="216">
        <v>0.28299999999999997</v>
      </c>
      <c r="CH16" s="112">
        <v>12</v>
      </c>
      <c r="CI16" s="298" t="s">
        <v>434</v>
      </c>
      <c r="CJ16" s="299">
        <v>0.84299999999999997</v>
      </c>
      <c r="CK16" s="286">
        <v>32.5</v>
      </c>
      <c r="CL16" s="112">
        <v>12</v>
      </c>
      <c r="CM16" s="297" t="s">
        <v>420</v>
      </c>
      <c r="CN16" s="216">
        <v>0.22500000000000001</v>
      </c>
      <c r="CO16" s="112">
        <v>12</v>
      </c>
      <c r="CP16" s="297" t="s">
        <v>552</v>
      </c>
      <c r="CQ16" s="216">
        <v>0.125</v>
      </c>
      <c r="CR16" s="297" t="s">
        <v>433</v>
      </c>
      <c r="CS16" s="216">
        <v>0.40600000000000003</v>
      </c>
      <c r="CT16" s="297" t="s">
        <v>549</v>
      </c>
      <c r="CU16" s="216">
        <v>0.30599999999999999</v>
      </c>
      <c r="CV16" s="297" t="s">
        <v>246</v>
      </c>
      <c r="CW16" s="216">
        <v>0.35599999999999998</v>
      </c>
      <c r="CX16" s="297" t="s">
        <v>414</v>
      </c>
      <c r="CY16" s="216">
        <v>0.35599999999999998</v>
      </c>
      <c r="CZ16" s="297" t="s">
        <v>426</v>
      </c>
      <c r="DA16" s="216">
        <v>0.22500000000000001</v>
      </c>
      <c r="DB16" s="297" t="s">
        <v>552</v>
      </c>
      <c r="DC16" s="216">
        <v>0.125</v>
      </c>
      <c r="DD16" s="297" t="s">
        <v>420</v>
      </c>
      <c r="DE16" s="216">
        <v>0.22500000000000001</v>
      </c>
      <c r="DF16" s="297" t="s">
        <v>549</v>
      </c>
      <c r="DG16" s="216">
        <v>0.30599999999999999</v>
      </c>
      <c r="DI16" s="112">
        <v>12</v>
      </c>
      <c r="DJ16" s="298" t="s">
        <v>578</v>
      </c>
      <c r="DK16" s="299">
        <v>1.167</v>
      </c>
      <c r="DL16" s="112">
        <v>12</v>
      </c>
      <c r="DM16" s="297" t="s">
        <v>424</v>
      </c>
      <c r="DN16" s="216">
        <v>0.157</v>
      </c>
      <c r="DO16" s="112">
        <v>12</v>
      </c>
      <c r="DP16" s="297" t="s">
        <v>559</v>
      </c>
      <c r="DQ16" s="216">
        <v>0.377</v>
      </c>
      <c r="DR16" s="297" t="s">
        <v>551</v>
      </c>
      <c r="DS16" s="216">
        <v>0.35399999999999998</v>
      </c>
      <c r="DT16" s="297" t="s">
        <v>255</v>
      </c>
      <c r="DU16" s="216">
        <v>0.51800000000000002</v>
      </c>
      <c r="DV16" s="297" t="s">
        <v>423</v>
      </c>
      <c r="DW16" s="216">
        <v>0.54300000000000004</v>
      </c>
      <c r="DX16" s="297" t="s">
        <v>559</v>
      </c>
      <c r="DY16" s="216">
        <v>0.377</v>
      </c>
      <c r="DZ16" s="297" t="s">
        <v>568</v>
      </c>
      <c r="EA16" s="216">
        <v>0.32600000000000001</v>
      </c>
      <c r="EB16" s="297" t="s">
        <v>574</v>
      </c>
      <c r="EC16" s="216">
        <v>0.221</v>
      </c>
      <c r="ED16" s="297" t="s">
        <v>549</v>
      </c>
      <c r="EE16" s="216">
        <v>0.30599999999999999</v>
      </c>
      <c r="EF16" s="297" t="s">
        <v>546</v>
      </c>
      <c r="EG16" s="216">
        <v>0.17799999999999999</v>
      </c>
      <c r="EP16" s="157"/>
    </row>
    <row r="17" spans="1:146" s="155" customFormat="1" ht="14.25">
      <c r="A17" s="296">
        <v>67</v>
      </c>
      <c r="B17" s="110">
        <v>20</v>
      </c>
      <c r="C17" s="302" t="s">
        <v>548</v>
      </c>
      <c r="D17" s="214">
        <v>0.437</v>
      </c>
      <c r="E17" s="195"/>
      <c r="F17" s="112">
        <v>20</v>
      </c>
      <c r="G17" s="302" t="s">
        <v>579</v>
      </c>
      <c r="H17" s="216">
        <v>0.67600000000000005</v>
      </c>
      <c r="J17" s="296">
        <v>67</v>
      </c>
      <c r="K17" s="108">
        <v>20</v>
      </c>
      <c r="L17" s="139" t="s">
        <v>565</v>
      </c>
      <c r="M17" s="214">
        <v>0.83299999999999996</v>
      </c>
      <c r="N17" s="195"/>
      <c r="O17" s="112">
        <v>20</v>
      </c>
      <c r="P17" s="139" t="s">
        <v>562</v>
      </c>
      <c r="Q17" s="216">
        <v>9.9000000000000005E-2</v>
      </c>
      <c r="S17" s="296">
        <v>67</v>
      </c>
      <c r="T17" s="112">
        <v>20</v>
      </c>
      <c r="U17" s="301" t="s">
        <v>425</v>
      </c>
      <c r="V17" s="299">
        <v>0.94899999999999995</v>
      </c>
      <c r="W17" s="195"/>
      <c r="X17" s="112">
        <v>20</v>
      </c>
      <c r="Y17" s="139" t="s">
        <v>424</v>
      </c>
      <c r="Z17" s="216">
        <v>0.157</v>
      </c>
      <c r="AB17" s="296">
        <v>67</v>
      </c>
      <c r="AC17" s="112">
        <v>20</v>
      </c>
      <c r="AD17" s="301" t="s">
        <v>436</v>
      </c>
      <c r="AE17" s="299">
        <v>0.59299999999999997</v>
      </c>
      <c r="AF17" s="195"/>
      <c r="AG17" s="112">
        <v>20</v>
      </c>
      <c r="AH17" s="139" t="s">
        <v>244</v>
      </c>
      <c r="AI17" s="216">
        <v>0.22500000000000001</v>
      </c>
      <c r="AK17" s="112">
        <v>20</v>
      </c>
      <c r="AL17" s="301" t="s">
        <v>411</v>
      </c>
      <c r="AM17" s="299">
        <v>1.028</v>
      </c>
      <c r="AN17" s="195"/>
      <c r="AO17" s="112">
        <v>20</v>
      </c>
      <c r="AP17" s="139" t="s">
        <v>549</v>
      </c>
      <c r="AQ17" s="216">
        <v>0.30599999999999999</v>
      </c>
      <c r="AT17" s="112">
        <v>20</v>
      </c>
      <c r="AU17" s="301" t="s">
        <v>564</v>
      </c>
      <c r="AV17" s="299">
        <v>0.64</v>
      </c>
      <c r="AW17" s="195"/>
      <c r="AX17" s="112">
        <v>20</v>
      </c>
      <c r="AY17" s="139" t="s">
        <v>556</v>
      </c>
      <c r="AZ17" s="216">
        <v>0.251</v>
      </c>
      <c r="BB17" s="112">
        <v>20</v>
      </c>
      <c r="BC17" s="301" t="s">
        <v>436</v>
      </c>
      <c r="BD17" s="299">
        <v>0.59299999999999997</v>
      </c>
      <c r="BE17" s="195"/>
      <c r="BF17" s="112">
        <v>20</v>
      </c>
      <c r="BG17" s="139" t="s">
        <v>414</v>
      </c>
      <c r="BH17" s="216">
        <v>0.35599999999999998</v>
      </c>
      <c r="BJ17" s="112">
        <v>20</v>
      </c>
      <c r="BK17" s="301" t="s">
        <v>408</v>
      </c>
      <c r="BL17" s="299">
        <v>0.78100000000000003</v>
      </c>
      <c r="BM17" s="195"/>
      <c r="BN17" s="112">
        <v>20</v>
      </c>
      <c r="BO17" s="139" t="s">
        <v>381</v>
      </c>
      <c r="BP17" s="216">
        <v>0.47399999999999998</v>
      </c>
      <c r="BR17" s="112">
        <v>20</v>
      </c>
      <c r="BS17" s="301" t="s">
        <v>415</v>
      </c>
      <c r="BT17" s="299">
        <v>0.73099999999999998</v>
      </c>
      <c r="BU17" s="195"/>
      <c r="BV17" s="112">
        <v>20</v>
      </c>
      <c r="BW17" s="139" t="s">
        <v>243</v>
      </c>
      <c r="BX17" s="216">
        <v>0.30599999999999999</v>
      </c>
      <c r="BZ17" s="112">
        <v>20</v>
      </c>
      <c r="CA17" s="301" t="s">
        <v>421</v>
      </c>
      <c r="CB17" s="299">
        <v>0.83099999999999996</v>
      </c>
      <c r="CC17" s="195"/>
      <c r="CD17" s="112">
        <v>20</v>
      </c>
      <c r="CE17" s="139" t="s">
        <v>548</v>
      </c>
      <c r="CF17" s="216">
        <v>0.437</v>
      </c>
      <c r="CH17" s="112">
        <v>20</v>
      </c>
      <c r="CI17" s="301" t="s">
        <v>416</v>
      </c>
      <c r="CJ17" s="299">
        <v>0.59</v>
      </c>
      <c r="CK17" s="286">
        <v>30.5</v>
      </c>
      <c r="CL17" s="112">
        <v>20</v>
      </c>
      <c r="CM17" s="139" t="s">
        <v>418</v>
      </c>
      <c r="CN17" s="216">
        <v>0.42</v>
      </c>
      <c r="CO17" s="112">
        <v>20</v>
      </c>
      <c r="CP17" s="139" t="s">
        <v>563</v>
      </c>
      <c r="CQ17" s="216">
        <v>0.56599999999999995</v>
      </c>
      <c r="CR17" s="139" t="s">
        <v>238</v>
      </c>
      <c r="CS17" s="216">
        <v>0.157</v>
      </c>
      <c r="CT17" s="139" t="s">
        <v>437</v>
      </c>
      <c r="CU17" s="216">
        <v>0.28299999999999997</v>
      </c>
      <c r="CV17" s="139" t="s">
        <v>426</v>
      </c>
      <c r="CW17" s="216">
        <v>0.22500000000000001</v>
      </c>
      <c r="CX17" s="139" t="s">
        <v>553</v>
      </c>
      <c r="CY17" s="216">
        <v>0.51800000000000002</v>
      </c>
      <c r="CZ17" s="139" t="s">
        <v>255</v>
      </c>
      <c r="DA17" s="216">
        <v>0.51800000000000002</v>
      </c>
      <c r="DB17" s="139" t="s">
        <v>548</v>
      </c>
      <c r="DC17" s="216">
        <v>0.437</v>
      </c>
      <c r="DD17" s="139" t="s">
        <v>559</v>
      </c>
      <c r="DE17" s="216">
        <v>0.377</v>
      </c>
      <c r="DF17" s="139" t="s">
        <v>550</v>
      </c>
      <c r="DG17" s="216">
        <v>0.61599999999999999</v>
      </c>
      <c r="DI17" s="112">
        <v>20</v>
      </c>
      <c r="DJ17" s="301" t="s">
        <v>578</v>
      </c>
      <c r="DK17" s="299">
        <v>1.167</v>
      </c>
      <c r="DL17" s="112">
        <v>20</v>
      </c>
      <c r="DM17" s="139" t="s">
        <v>434</v>
      </c>
      <c r="DN17" s="216">
        <v>0.84299999999999997</v>
      </c>
      <c r="DO17" s="112">
        <v>20</v>
      </c>
      <c r="DP17" s="139" t="s">
        <v>437</v>
      </c>
      <c r="DQ17" s="216">
        <v>0.28299999999999997</v>
      </c>
      <c r="DR17" s="139" t="s">
        <v>554</v>
      </c>
      <c r="DS17" s="216">
        <v>0.28299999999999997</v>
      </c>
      <c r="DT17" s="139" t="s">
        <v>552</v>
      </c>
      <c r="DU17" s="216">
        <v>0.125</v>
      </c>
      <c r="DV17" s="139" t="s">
        <v>546</v>
      </c>
      <c r="DW17" s="216">
        <v>0.17799999999999999</v>
      </c>
      <c r="DX17" s="139" t="s">
        <v>414</v>
      </c>
      <c r="DY17" s="216">
        <v>0.35599999999999998</v>
      </c>
      <c r="DZ17" s="139" t="s">
        <v>262</v>
      </c>
      <c r="EA17" s="216">
        <v>0.42</v>
      </c>
      <c r="EB17" s="139" t="s">
        <v>433</v>
      </c>
      <c r="EC17" s="216">
        <v>0.40600000000000003</v>
      </c>
      <c r="ED17" s="139" t="s">
        <v>423</v>
      </c>
      <c r="EE17" s="216">
        <v>0.54300000000000004</v>
      </c>
      <c r="EF17" s="139" t="s">
        <v>553</v>
      </c>
      <c r="EG17" s="216">
        <v>0.51800000000000002</v>
      </c>
      <c r="EP17" s="157"/>
    </row>
    <row r="18" spans="1:146" s="155" customFormat="1" ht="14.25">
      <c r="A18" s="300"/>
      <c r="B18" s="110"/>
      <c r="C18" s="297"/>
      <c r="D18" s="214"/>
      <c r="E18" s="195"/>
      <c r="F18" s="112"/>
      <c r="G18" s="297"/>
      <c r="H18" s="216"/>
      <c r="J18" s="300"/>
      <c r="K18" s="108"/>
      <c r="L18" s="297"/>
      <c r="M18" s="214"/>
      <c r="N18" s="195"/>
      <c r="O18" s="112"/>
      <c r="P18" s="297"/>
      <c r="Q18" s="216"/>
      <c r="S18" s="300"/>
      <c r="T18" s="112"/>
      <c r="U18" s="298"/>
      <c r="V18" s="299"/>
      <c r="W18" s="195"/>
      <c r="X18" s="112"/>
      <c r="Y18" s="297"/>
      <c r="Z18" s="216"/>
      <c r="AB18" s="300"/>
      <c r="AC18" s="112"/>
      <c r="AD18" s="298"/>
      <c r="AE18" s="299"/>
      <c r="AF18" s="195"/>
      <c r="AG18" s="112"/>
      <c r="AH18" s="297"/>
      <c r="AI18" s="216"/>
      <c r="AK18" s="112"/>
      <c r="AL18" s="298"/>
      <c r="AM18" s="299"/>
      <c r="AN18" s="195"/>
      <c r="AO18" s="112"/>
      <c r="AP18" s="297"/>
      <c r="AQ18" s="216"/>
      <c r="EP18" s="157"/>
    </row>
    <row r="19" spans="1:146" s="155" customFormat="1" ht="14.25">
      <c r="A19" s="296"/>
      <c r="B19" s="110"/>
      <c r="C19" s="297"/>
      <c r="D19" s="214"/>
      <c r="E19" s="195"/>
      <c r="F19" s="112"/>
      <c r="G19" s="297"/>
      <c r="H19" s="216"/>
      <c r="J19" s="296"/>
      <c r="K19" s="108"/>
      <c r="L19" s="297"/>
      <c r="M19" s="214"/>
      <c r="N19" s="195"/>
      <c r="O19" s="112"/>
      <c r="P19" s="297"/>
      <c r="Q19" s="216"/>
      <c r="S19" s="296"/>
      <c r="T19" s="112"/>
      <c r="U19" s="298"/>
      <c r="V19" s="299"/>
      <c r="W19" s="195"/>
      <c r="X19" s="112"/>
      <c r="Y19" s="297"/>
      <c r="Z19" s="216"/>
      <c r="AB19" s="296"/>
      <c r="AC19" s="112"/>
      <c r="AD19" s="298"/>
      <c r="AE19" s="299"/>
      <c r="AF19" s="195"/>
      <c r="AG19" s="112"/>
      <c r="AH19" s="297"/>
      <c r="AI19" s="216"/>
      <c r="AK19" s="112"/>
      <c r="AL19" s="298"/>
      <c r="AM19" s="299"/>
      <c r="AN19" s="195"/>
      <c r="AO19" s="112"/>
      <c r="AP19" s="297"/>
      <c r="AQ19" s="216"/>
      <c r="CP19" s="155" t="s">
        <v>580</v>
      </c>
      <c r="DP19" s="194" t="s">
        <v>581</v>
      </c>
      <c r="EP19" s="157"/>
    </row>
    <row r="20" spans="1:146" s="155" customFormat="1" ht="15.75" thickBot="1">
      <c r="A20" s="300"/>
      <c r="B20" s="110"/>
      <c r="C20" s="297"/>
      <c r="D20" s="214"/>
      <c r="E20" s="195"/>
      <c r="F20" s="112"/>
      <c r="G20" s="297"/>
      <c r="H20" s="216"/>
      <c r="J20" s="300"/>
      <c r="K20" s="108"/>
      <c r="L20" s="297"/>
      <c r="M20" s="214"/>
      <c r="N20" s="195"/>
      <c r="O20" s="112"/>
      <c r="P20" s="297"/>
      <c r="Q20" s="216"/>
      <c r="S20" s="300"/>
      <c r="T20" s="112"/>
      <c r="U20" s="298"/>
      <c r="V20" s="299"/>
      <c r="W20" s="195"/>
      <c r="X20" s="112"/>
      <c r="Y20" s="297"/>
      <c r="Z20" s="216"/>
      <c r="AB20" s="300"/>
      <c r="AC20" s="112"/>
      <c r="AD20" s="298"/>
      <c r="AE20" s="299"/>
      <c r="AF20" s="195"/>
      <c r="AG20" s="112"/>
      <c r="AH20" s="297"/>
      <c r="AI20" s="216"/>
      <c r="AK20" s="112"/>
      <c r="AL20" s="298"/>
      <c r="AM20" s="299"/>
      <c r="AN20" s="195"/>
      <c r="AO20" s="112"/>
      <c r="AP20" s="297"/>
      <c r="AQ20" s="216"/>
      <c r="AT20" s="160" t="s">
        <v>582</v>
      </c>
      <c r="AU20" s="197" t="s">
        <v>531</v>
      </c>
      <c r="AV20" s="90" t="s">
        <v>213</v>
      </c>
      <c r="AW20" s="90"/>
      <c r="AX20" s="197" t="s">
        <v>531</v>
      </c>
      <c r="AZ20" s="91" t="s">
        <v>213</v>
      </c>
      <c r="BB20" s="160" t="s">
        <v>583</v>
      </c>
      <c r="BC20" s="197" t="s">
        <v>532</v>
      </c>
      <c r="BD20" s="90" t="s">
        <v>213</v>
      </c>
      <c r="BE20" s="90"/>
      <c r="BF20" s="197" t="s">
        <v>532</v>
      </c>
      <c r="BH20" s="91" t="s">
        <v>213</v>
      </c>
      <c r="BJ20" s="160" t="s">
        <v>582</v>
      </c>
      <c r="BK20" s="290" t="s">
        <v>209</v>
      </c>
      <c r="BL20" s="90" t="s">
        <v>213</v>
      </c>
      <c r="BM20" s="90"/>
      <c r="BN20" s="291" t="s">
        <v>533</v>
      </c>
      <c r="BP20" s="91" t="s">
        <v>286</v>
      </c>
      <c r="BR20" s="160"/>
      <c r="BS20" s="160"/>
      <c r="BT20" s="90"/>
      <c r="BU20" s="90"/>
      <c r="BV20" s="90"/>
      <c r="BX20" s="91"/>
      <c r="BZ20" s="160"/>
      <c r="CA20" s="160"/>
      <c r="CB20" s="90"/>
      <c r="CC20" s="90"/>
      <c r="CD20" s="90"/>
      <c r="CF20" s="91"/>
      <c r="CH20" s="290" t="s">
        <v>535</v>
      </c>
      <c r="CI20" s="160"/>
      <c r="CJ20" s="90"/>
      <c r="CK20" s="90"/>
      <c r="CL20" s="290" t="s">
        <v>535</v>
      </c>
      <c r="CN20" s="91" t="s">
        <v>213</v>
      </c>
      <c r="CQ20" s="155" t="s">
        <v>537</v>
      </c>
      <c r="CS20" s="155" t="s">
        <v>204</v>
      </c>
      <c r="CU20" s="155" t="s">
        <v>538</v>
      </c>
      <c r="CW20" s="155" t="s">
        <v>205</v>
      </c>
      <c r="CY20" s="155" t="s">
        <v>539</v>
      </c>
      <c r="DA20" s="155" t="s">
        <v>540</v>
      </c>
      <c r="DC20" s="155" t="s">
        <v>584</v>
      </c>
      <c r="DE20" s="155" t="s">
        <v>206</v>
      </c>
      <c r="DG20" s="155" t="s">
        <v>542</v>
      </c>
      <c r="DI20" s="160"/>
      <c r="DJ20" s="160"/>
      <c r="DK20" s="90"/>
      <c r="DL20" s="288" t="s">
        <v>543</v>
      </c>
      <c r="DN20" s="91" t="s">
        <v>213</v>
      </c>
      <c r="DQ20" s="155" t="s">
        <v>537</v>
      </c>
      <c r="DS20" s="155" t="s">
        <v>204</v>
      </c>
      <c r="DU20" s="155" t="s">
        <v>538</v>
      </c>
      <c r="DW20" s="155" t="s">
        <v>205</v>
      </c>
      <c r="DY20" s="155" t="s">
        <v>544</v>
      </c>
      <c r="EA20" s="155" t="s">
        <v>540</v>
      </c>
      <c r="EC20" s="155" t="s">
        <v>541</v>
      </c>
      <c r="EE20" s="155" t="s">
        <v>206</v>
      </c>
      <c r="EG20" s="155" t="s">
        <v>542</v>
      </c>
      <c r="EI20" s="160"/>
      <c r="EJ20" s="160"/>
      <c r="EK20" s="160"/>
      <c r="EL20" s="90"/>
      <c r="EM20" s="160"/>
      <c r="EN20" s="289" t="s">
        <v>522</v>
      </c>
      <c r="EP20" s="91" t="s">
        <v>213</v>
      </c>
    </row>
    <row r="21" spans="1:146" s="155" customFormat="1" ht="14.25">
      <c r="A21" s="296"/>
      <c r="B21" s="110"/>
      <c r="C21" s="297"/>
      <c r="D21" s="214"/>
      <c r="E21" s="195"/>
      <c r="F21" s="112"/>
      <c r="G21" s="297"/>
      <c r="H21" s="216"/>
      <c r="J21" s="296"/>
      <c r="K21" s="108"/>
      <c r="L21" s="297"/>
      <c r="M21" s="214"/>
      <c r="N21" s="195"/>
      <c r="O21" s="112"/>
      <c r="P21" s="297"/>
      <c r="Q21" s="216"/>
      <c r="S21" s="296"/>
      <c r="T21" s="112"/>
      <c r="U21" s="298"/>
      <c r="V21" s="299"/>
      <c r="W21" s="195"/>
      <c r="X21" s="112"/>
      <c r="Y21" s="297"/>
      <c r="Z21" s="216"/>
      <c r="AB21" s="296"/>
      <c r="AC21" s="112"/>
      <c r="AD21" s="298"/>
      <c r="AE21" s="299"/>
      <c r="AF21" s="195"/>
      <c r="AG21" s="112"/>
      <c r="AH21" s="297"/>
      <c r="AI21" s="216"/>
      <c r="AK21" s="112"/>
      <c r="AL21" s="298"/>
      <c r="AM21" s="299"/>
      <c r="AN21" s="195"/>
      <c r="AO21" s="112"/>
      <c r="AP21" s="297"/>
      <c r="AQ21" s="216"/>
      <c r="AT21" s="293" t="s">
        <v>199</v>
      </c>
      <c r="AU21" s="294" t="s">
        <v>224</v>
      </c>
      <c r="AV21" s="295" t="s">
        <v>225</v>
      </c>
      <c r="AW21" s="195"/>
      <c r="AX21" s="101" t="s">
        <v>200</v>
      </c>
      <c r="AY21" s="292" t="s">
        <v>224</v>
      </c>
      <c r="AZ21" s="208" t="s">
        <v>226</v>
      </c>
      <c r="BB21" s="293" t="s">
        <v>199</v>
      </c>
      <c r="BC21" s="294" t="s">
        <v>224</v>
      </c>
      <c r="BD21" s="295" t="s">
        <v>289</v>
      </c>
      <c r="BE21" s="195"/>
      <c r="BF21" s="101" t="s">
        <v>200</v>
      </c>
      <c r="BG21" s="292" t="s">
        <v>224</v>
      </c>
      <c r="BH21" s="208" t="s">
        <v>226</v>
      </c>
      <c r="BJ21" s="293" t="s">
        <v>199</v>
      </c>
      <c r="BK21" s="294" t="s">
        <v>224</v>
      </c>
      <c r="BL21" s="295" t="s">
        <v>225</v>
      </c>
      <c r="BM21" s="195"/>
      <c r="BN21" s="101" t="s">
        <v>200</v>
      </c>
      <c r="BO21" s="292" t="s">
        <v>224</v>
      </c>
      <c r="BP21" s="208" t="s">
        <v>226</v>
      </c>
      <c r="BR21" s="293"/>
      <c r="BS21" s="294"/>
      <c r="BT21" s="295"/>
      <c r="BU21" s="195"/>
      <c r="BV21" s="101"/>
      <c r="BW21" s="292"/>
      <c r="BX21" s="208"/>
      <c r="BZ21" s="293" t="s">
        <v>298</v>
      </c>
      <c r="CA21" s="294" t="s">
        <v>228</v>
      </c>
      <c r="CB21" s="295" t="s">
        <v>226</v>
      </c>
      <c r="CC21" s="195"/>
      <c r="CD21" s="101" t="s">
        <v>404</v>
      </c>
      <c r="CE21" s="292" t="s">
        <v>228</v>
      </c>
      <c r="CF21" s="208" t="s">
        <v>226</v>
      </c>
      <c r="CH21" s="293" t="s">
        <v>298</v>
      </c>
      <c r="CI21" s="294" t="s">
        <v>228</v>
      </c>
      <c r="CJ21" s="295" t="s">
        <v>226</v>
      </c>
      <c r="CK21" s="195"/>
      <c r="CL21" s="101" t="s">
        <v>404</v>
      </c>
      <c r="CM21" s="292" t="s">
        <v>228</v>
      </c>
      <c r="CN21" s="208" t="s">
        <v>226</v>
      </c>
      <c r="CO21" s="101" t="s">
        <v>404</v>
      </c>
      <c r="CP21" s="292" t="s">
        <v>228</v>
      </c>
      <c r="CQ21" s="208" t="s">
        <v>226</v>
      </c>
      <c r="CR21" s="292" t="s">
        <v>228</v>
      </c>
      <c r="CS21" s="208" t="s">
        <v>226</v>
      </c>
      <c r="CT21" s="292" t="s">
        <v>228</v>
      </c>
      <c r="CU21" s="208" t="s">
        <v>226</v>
      </c>
      <c r="CV21" s="292" t="s">
        <v>228</v>
      </c>
      <c r="CW21" s="208" t="s">
        <v>226</v>
      </c>
      <c r="CX21" s="292" t="s">
        <v>228</v>
      </c>
      <c r="CY21" s="208" t="s">
        <v>226</v>
      </c>
      <c r="CZ21" s="292" t="s">
        <v>228</v>
      </c>
      <c r="DA21" s="208" t="s">
        <v>226</v>
      </c>
      <c r="DB21" s="292" t="s">
        <v>228</v>
      </c>
      <c r="DC21" s="208" t="s">
        <v>226</v>
      </c>
      <c r="DD21" s="292" t="s">
        <v>228</v>
      </c>
      <c r="DE21" s="208" t="s">
        <v>226</v>
      </c>
      <c r="DF21" s="292" t="s">
        <v>228</v>
      </c>
      <c r="DG21" s="208" t="s">
        <v>226</v>
      </c>
      <c r="DI21" s="293" t="s">
        <v>298</v>
      </c>
      <c r="DJ21" s="294" t="s">
        <v>228</v>
      </c>
      <c r="DK21" s="295" t="s">
        <v>226</v>
      </c>
      <c r="DL21" s="101" t="s">
        <v>404</v>
      </c>
      <c r="DM21" s="292" t="s">
        <v>228</v>
      </c>
      <c r="DN21" s="208" t="s">
        <v>226</v>
      </c>
      <c r="DO21" s="101" t="s">
        <v>404</v>
      </c>
      <c r="DP21" s="292" t="s">
        <v>228</v>
      </c>
      <c r="DQ21" s="208" t="s">
        <v>226</v>
      </c>
      <c r="DR21" s="292" t="s">
        <v>228</v>
      </c>
      <c r="DS21" s="208" t="s">
        <v>226</v>
      </c>
      <c r="DT21" s="292" t="s">
        <v>228</v>
      </c>
      <c r="DU21" s="208" t="s">
        <v>226</v>
      </c>
      <c r="DV21" s="292" t="s">
        <v>228</v>
      </c>
      <c r="DW21" s="208" t="s">
        <v>226</v>
      </c>
      <c r="DX21" s="292" t="s">
        <v>228</v>
      </c>
      <c r="DY21" s="208" t="s">
        <v>226</v>
      </c>
      <c r="DZ21" s="292" t="s">
        <v>228</v>
      </c>
      <c r="EA21" s="208" t="s">
        <v>226</v>
      </c>
      <c r="EB21" s="292" t="s">
        <v>228</v>
      </c>
      <c r="EC21" s="208" t="s">
        <v>226</v>
      </c>
      <c r="ED21" s="292" t="s">
        <v>228</v>
      </c>
      <c r="EE21" s="208" t="s">
        <v>226</v>
      </c>
      <c r="EF21" s="292" t="s">
        <v>228</v>
      </c>
      <c r="EG21" s="208" t="s">
        <v>226</v>
      </c>
      <c r="EI21" s="162" t="s">
        <v>287</v>
      </c>
      <c r="EJ21" s="293" t="s">
        <v>298</v>
      </c>
      <c r="EK21" s="294" t="s">
        <v>228</v>
      </c>
      <c r="EL21" s="295" t="s">
        <v>226</v>
      </c>
      <c r="EM21" s="162" t="s">
        <v>176</v>
      </c>
      <c r="EN21" s="101" t="s">
        <v>404</v>
      </c>
      <c r="EO21" s="292" t="s">
        <v>228</v>
      </c>
      <c r="EP21" s="208" t="s">
        <v>226</v>
      </c>
    </row>
    <row r="22" spans="1:146" s="155" customFormat="1" ht="14.25">
      <c r="A22" s="296"/>
      <c r="B22" s="110"/>
      <c r="C22" s="302"/>
      <c r="D22" s="214"/>
      <c r="E22" s="195"/>
      <c r="F22" s="112"/>
      <c r="G22" s="302"/>
      <c r="H22" s="216"/>
      <c r="J22" s="296"/>
      <c r="K22" s="108"/>
      <c r="L22" s="139"/>
      <c r="M22" s="214"/>
      <c r="N22" s="195"/>
      <c r="O22" s="112"/>
      <c r="P22" s="139"/>
      <c r="Q22" s="216"/>
      <c r="S22" s="296"/>
      <c r="T22" s="112"/>
      <c r="U22" s="301"/>
      <c r="V22" s="299"/>
      <c r="W22" s="195"/>
      <c r="X22" s="112"/>
      <c r="Y22" s="139"/>
      <c r="Z22" s="216"/>
      <c r="AB22" s="296"/>
      <c r="AC22" s="112"/>
      <c r="AD22" s="301"/>
      <c r="AE22" s="299"/>
      <c r="AF22" s="195"/>
      <c r="AG22" s="112"/>
      <c r="AH22" s="139"/>
      <c r="AI22" s="216"/>
      <c r="AK22" s="112"/>
      <c r="AL22" s="301"/>
      <c r="AM22" s="299"/>
      <c r="AN22" s="195"/>
      <c r="AO22" s="112"/>
      <c r="AP22" s="139"/>
      <c r="AQ22" s="216"/>
      <c r="AT22" s="112">
        <v>1</v>
      </c>
      <c r="AU22" s="298" t="s">
        <v>236</v>
      </c>
      <c r="AV22" s="299">
        <v>0.59299999999999997</v>
      </c>
      <c r="AW22" s="195"/>
      <c r="AX22" s="112">
        <v>1</v>
      </c>
      <c r="AY22" s="297" t="s">
        <v>572</v>
      </c>
      <c r="AZ22" s="216">
        <v>0.32600000000000001</v>
      </c>
      <c r="BB22" s="112">
        <v>1</v>
      </c>
      <c r="BC22" s="298" t="s">
        <v>415</v>
      </c>
      <c r="BD22" s="299">
        <v>0.73</v>
      </c>
      <c r="BE22" s="195"/>
      <c r="BF22" s="112">
        <v>1</v>
      </c>
      <c r="BG22" s="297" t="s">
        <v>551</v>
      </c>
      <c r="BH22" s="216">
        <v>0.35399999999999998</v>
      </c>
      <c r="BJ22" s="112">
        <v>1</v>
      </c>
      <c r="BK22" s="298" t="s">
        <v>440</v>
      </c>
      <c r="BL22" s="299">
        <v>0.96199999999999997</v>
      </c>
      <c r="BM22" s="195"/>
      <c r="BN22" s="112">
        <v>1</v>
      </c>
      <c r="BO22" s="297" t="s">
        <v>418</v>
      </c>
      <c r="BP22" s="216">
        <v>0.42</v>
      </c>
      <c r="BR22" s="112"/>
      <c r="BS22" s="298"/>
      <c r="BT22" s="299"/>
      <c r="BU22" s="195"/>
      <c r="BV22" s="112"/>
      <c r="BW22" s="297"/>
      <c r="BX22" s="216"/>
      <c r="BZ22" s="112">
        <v>1</v>
      </c>
      <c r="CA22" s="298" t="s">
        <v>263</v>
      </c>
      <c r="CB22" s="299">
        <v>1.1619999999999999</v>
      </c>
      <c r="CC22" s="195"/>
      <c r="CD22" s="112">
        <v>1</v>
      </c>
      <c r="CE22" s="297" t="s">
        <v>415</v>
      </c>
      <c r="CF22" s="216">
        <v>0.73099999999999998</v>
      </c>
      <c r="CH22" s="112">
        <v>1</v>
      </c>
      <c r="CI22" s="298"/>
      <c r="CJ22" s="299"/>
      <c r="CK22" s="195"/>
      <c r="CL22" s="112">
        <v>1</v>
      </c>
      <c r="CM22" s="297"/>
      <c r="CN22" s="216"/>
      <c r="CO22" s="112">
        <v>1</v>
      </c>
      <c r="CP22" s="297"/>
      <c r="CQ22" s="216"/>
      <c r="CR22" s="297"/>
      <c r="CS22" s="216"/>
      <c r="CT22" s="297"/>
      <c r="CU22" s="216"/>
      <c r="CV22" s="297"/>
      <c r="CW22" s="216"/>
      <c r="CX22" s="297"/>
      <c r="CY22" s="216"/>
      <c r="CZ22" s="297"/>
      <c r="DA22" s="216"/>
      <c r="DB22" s="297"/>
      <c r="DC22" s="216"/>
      <c r="DD22" s="297"/>
      <c r="DE22" s="216"/>
      <c r="DF22" s="297"/>
      <c r="DG22" s="216"/>
      <c r="DI22" s="112">
        <v>1</v>
      </c>
      <c r="DJ22" s="298" t="s">
        <v>419</v>
      </c>
      <c r="DK22" s="299">
        <v>0.85099999999999998</v>
      </c>
      <c r="DL22" s="112">
        <v>1</v>
      </c>
      <c r="DM22" s="297" t="s">
        <v>411</v>
      </c>
      <c r="DN22" s="216">
        <v>1.028</v>
      </c>
      <c r="DO22" s="112">
        <v>1</v>
      </c>
      <c r="DP22" s="297"/>
      <c r="DQ22" s="216"/>
      <c r="DR22" s="297"/>
      <c r="DS22" s="216"/>
      <c r="DT22" s="297"/>
      <c r="DU22" s="216"/>
      <c r="DV22" s="297"/>
      <c r="DW22" s="216"/>
      <c r="DX22" s="297"/>
      <c r="DY22" s="216"/>
      <c r="DZ22" s="297"/>
      <c r="EA22" s="216"/>
      <c r="EB22" s="297"/>
      <c r="EC22" s="216"/>
      <c r="ED22" s="297"/>
      <c r="EE22" s="216"/>
      <c r="EF22" s="297"/>
      <c r="EG22" s="216"/>
      <c r="EI22" s="296">
        <v>48</v>
      </c>
      <c r="EJ22" s="112">
        <v>1</v>
      </c>
      <c r="EK22" s="298" t="s">
        <v>268</v>
      </c>
      <c r="EL22" s="299">
        <v>1.103</v>
      </c>
      <c r="EM22" s="296">
        <v>48</v>
      </c>
      <c r="EN22" s="112">
        <v>1</v>
      </c>
      <c r="EO22" s="297" t="s">
        <v>415</v>
      </c>
      <c r="EP22" s="216">
        <v>0.73099999999999998</v>
      </c>
    </row>
    <row r="23" spans="1:146" s="155" customFormat="1" ht="14.25">
      <c r="A23" s="296"/>
      <c r="B23" s="110"/>
      <c r="C23" s="302"/>
      <c r="D23" s="214"/>
      <c r="E23" s="195"/>
      <c r="F23" s="112"/>
      <c r="G23" s="302"/>
      <c r="H23" s="216"/>
      <c r="J23" s="296"/>
      <c r="K23" s="108"/>
      <c r="L23" s="139"/>
      <c r="M23" s="214"/>
      <c r="N23" s="195"/>
      <c r="O23" s="112"/>
      <c r="P23" s="139"/>
      <c r="Q23" s="216"/>
      <c r="S23" s="296"/>
      <c r="T23" s="112"/>
      <c r="U23" s="301"/>
      <c r="V23" s="299"/>
      <c r="W23" s="195"/>
      <c r="X23" s="112"/>
      <c r="Y23" s="139"/>
      <c r="Z23" s="216"/>
      <c r="AB23" s="296"/>
      <c r="AC23" s="112"/>
      <c r="AD23" s="301"/>
      <c r="AE23" s="299"/>
      <c r="AF23" s="195"/>
      <c r="AG23" s="112"/>
      <c r="AH23" s="139"/>
      <c r="AI23" s="216"/>
      <c r="AK23" s="112"/>
      <c r="AL23" s="301"/>
      <c r="AM23" s="299"/>
      <c r="AN23" s="195"/>
      <c r="AO23" s="112"/>
      <c r="AP23" s="139"/>
      <c r="AQ23" s="216"/>
      <c r="AT23" s="112">
        <v>2</v>
      </c>
      <c r="AU23" s="298" t="s">
        <v>585</v>
      </c>
      <c r="AV23" s="299">
        <v>0.151</v>
      </c>
      <c r="AW23" s="195"/>
      <c r="AX23" s="112">
        <v>2</v>
      </c>
      <c r="AY23" s="297" t="s">
        <v>270</v>
      </c>
      <c r="AZ23" s="216">
        <v>9.9000000000000005E-2</v>
      </c>
      <c r="BB23" s="112">
        <v>2</v>
      </c>
      <c r="BC23" s="298" t="s">
        <v>392</v>
      </c>
      <c r="BD23" s="299">
        <v>0.67600000000000005</v>
      </c>
      <c r="BE23" s="195"/>
      <c r="BF23" s="112">
        <v>2</v>
      </c>
      <c r="BG23" s="297" t="s">
        <v>549</v>
      </c>
      <c r="BH23" s="216">
        <v>0.30599999999999999</v>
      </c>
      <c r="BJ23" s="112">
        <v>2</v>
      </c>
      <c r="BK23" s="298" t="s">
        <v>418</v>
      </c>
      <c r="BL23" s="299">
        <v>0.42</v>
      </c>
      <c r="BM23" s="195"/>
      <c r="BN23" s="112">
        <v>2</v>
      </c>
      <c r="BO23" s="297" t="s">
        <v>549</v>
      </c>
      <c r="BP23" s="216">
        <v>0.30599999999999999</v>
      </c>
      <c r="BR23" s="112"/>
      <c r="BS23" s="298"/>
      <c r="BT23" s="299"/>
      <c r="BU23" s="195"/>
      <c r="BV23" s="112"/>
      <c r="BW23" s="297"/>
      <c r="BX23" s="216"/>
      <c r="BZ23" s="112">
        <v>2</v>
      </c>
      <c r="CA23" s="298" t="s">
        <v>275</v>
      </c>
      <c r="CB23" s="299">
        <v>0.83299999999999996</v>
      </c>
      <c r="CC23" s="195"/>
      <c r="CD23" s="112">
        <v>2</v>
      </c>
      <c r="CE23" s="297" t="s">
        <v>437</v>
      </c>
      <c r="CF23" s="216">
        <v>0.28299999999999997</v>
      </c>
      <c r="CH23" s="112">
        <v>2</v>
      </c>
      <c r="CI23" s="298"/>
      <c r="CJ23" s="299"/>
      <c r="CK23" s="195"/>
      <c r="CL23" s="112">
        <v>2</v>
      </c>
      <c r="CM23" s="297"/>
      <c r="CN23" s="216"/>
      <c r="CO23" s="112">
        <v>2</v>
      </c>
      <c r="CP23" s="297"/>
      <c r="CQ23" s="216"/>
      <c r="CR23" s="297"/>
      <c r="CS23" s="216"/>
      <c r="CT23" s="297"/>
      <c r="CU23" s="216"/>
      <c r="CV23" s="297"/>
      <c r="CW23" s="216"/>
      <c r="CX23" s="297"/>
      <c r="CY23" s="216"/>
      <c r="CZ23" s="297"/>
      <c r="DA23" s="216"/>
      <c r="DB23" s="297"/>
      <c r="DC23" s="216"/>
      <c r="DD23" s="297"/>
      <c r="DE23" s="216"/>
      <c r="DF23" s="297"/>
      <c r="DG23" s="216"/>
      <c r="DI23" s="112">
        <v>2</v>
      </c>
      <c r="DJ23" s="298" t="s">
        <v>229</v>
      </c>
      <c r="DK23" s="299">
        <v>0.83099999999999996</v>
      </c>
      <c r="DL23" s="112">
        <v>2</v>
      </c>
      <c r="DM23" s="297" t="s">
        <v>425</v>
      </c>
      <c r="DN23" s="216">
        <v>0.94899999999999995</v>
      </c>
      <c r="DO23" s="112">
        <v>2</v>
      </c>
      <c r="DP23" s="297"/>
      <c r="DQ23" s="216"/>
      <c r="DR23" s="297"/>
      <c r="DS23" s="216"/>
      <c r="DT23" s="297"/>
      <c r="DU23" s="216"/>
      <c r="DV23" s="297"/>
      <c r="DW23" s="216"/>
      <c r="DX23" s="297"/>
      <c r="DY23" s="216"/>
      <c r="DZ23" s="297"/>
      <c r="EA23" s="216"/>
      <c r="EB23" s="297"/>
      <c r="EC23" s="216"/>
      <c r="ED23" s="297"/>
      <c r="EE23" s="216"/>
      <c r="EF23" s="297"/>
      <c r="EG23" s="216"/>
      <c r="EI23" s="296">
        <v>51</v>
      </c>
      <c r="EJ23" s="112">
        <v>4</v>
      </c>
      <c r="EK23" s="298" t="s">
        <v>409</v>
      </c>
      <c r="EL23" s="299">
        <v>1.0229999999999999</v>
      </c>
      <c r="EM23" s="296">
        <v>51</v>
      </c>
      <c r="EN23" s="112">
        <v>4</v>
      </c>
      <c r="EO23" s="297" t="s">
        <v>548</v>
      </c>
      <c r="EP23" s="216">
        <v>0.437</v>
      </c>
    </row>
    <row r="24" spans="1:146" s="155" customFormat="1" ht="14.25">
      <c r="A24" s="296"/>
      <c r="B24" s="110"/>
      <c r="C24" s="302"/>
      <c r="D24" s="214"/>
      <c r="E24" s="195"/>
      <c r="F24" s="112"/>
      <c r="G24" s="302"/>
      <c r="H24" s="216"/>
      <c r="J24" s="296"/>
      <c r="K24" s="108"/>
      <c r="L24" s="139"/>
      <c r="M24" s="214"/>
      <c r="N24" s="195"/>
      <c r="O24" s="112"/>
      <c r="P24" s="139"/>
      <c r="Q24" s="216"/>
      <c r="S24" s="296"/>
      <c r="T24" s="112"/>
      <c r="U24" s="301"/>
      <c r="V24" s="299"/>
      <c r="W24" s="195"/>
      <c r="X24" s="112"/>
      <c r="Y24" s="139"/>
      <c r="Z24" s="216"/>
      <c r="AB24" s="296"/>
      <c r="AC24" s="112"/>
      <c r="AD24" s="301"/>
      <c r="AE24" s="299"/>
      <c r="AF24" s="195"/>
      <c r="AG24" s="112"/>
      <c r="AH24" s="139"/>
      <c r="AI24" s="216"/>
      <c r="AK24" s="112"/>
      <c r="AL24" s="301"/>
      <c r="AM24" s="299"/>
      <c r="AN24" s="195"/>
      <c r="AO24" s="112"/>
      <c r="AP24" s="139"/>
      <c r="AQ24" s="216"/>
      <c r="AT24" s="112">
        <v>3</v>
      </c>
      <c r="AU24" s="298" t="s">
        <v>550</v>
      </c>
      <c r="AV24" s="299">
        <v>0.61599999999999999</v>
      </c>
      <c r="AW24" s="195"/>
      <c r="AX24" s="112">
        <v>3</v>
      </c>
      <c r="AY24" s="297" t="s">
        <v>559</v>
      </c>
      <c r="AZ24" s="216">
        <v>0.377</v>
      </c>
      <c r="BB24" s="112">
        <v>3</v>
      </c>
      <c r="BC24" s="298" t="s">
        <v>415</v>
      </c>
      <c r="BD24" s="299">
        <v>0.73099999999999998</v>
      </c>
      <c r="BE24" s="195"/>
      <c r="BF24" s="112">
        <v>3</v>
      </c>
      <c r="BG24" s="297" t="s">
        <v>256</v>
      </c>
      <c r="BH24" s="216">
        <v>0.40600000000000003</v>
      </c>
      <c r="BJ24" s="112">
        <v>3</v>
      </c>
      <c r="BK24" s="298" t="s">
        <v>413</v>
      </c>
      <c r="BL24" s="299">
        <v>1.103</v>
      </c>
      <c r="BM24" s="195"/>
      <c r="BN24" s="112">
        <v>3</v>
      </c>
      <c r="BO24" s="297" t="s">
        <v>551</v>
      </c>
      <c r="BP24" s="216">
        <v>0.35399999999999998</v>
      </c>
      <c r="BR24" s="112"/>
      <c r="BS24" s="298"/>
      <c r="BT24" s="299"/>
      <c r="BU24" s="195"/>
      <c r="BV24" s="112"/>
      <c r="BW24" s="297"/>
      <c r="BX24" s="216"/>
      <c r="BZ24" s="112">
        <v>3</v>
      </c>
      <c r="CA24" s="298" t="s">
        <v>235</v>
      </c>
      <c r="CB24" s="299">
        <v>0.78100000000000003</v>
      </c>
      <c r="CC24" s="195"/>
      <c r="CD24" s="112">
        <v>3</v>
      </c>
      <c r="CE24" s="297" t="s">
        <v>559</v>
      </c>
      <c r="CF24" s="216">
        <v>0.377</v>
      </c>
      <c r="CH24" s="112">
        <v>3</v>
      </c>
      <c r="CI24" s="298"/>
      <c r="CJ24" s="299"/>
      <c r="CK24" s="195"/>
      <c r="CL24" s="112">
        <v>3</v>
      </c>
      <c r="CM24" s="297"/>
      <c r="CN24" s="216"/>
      <c r="CO24" s="112">
        <v>3</v>
      </c>
      <c r="CP24" s="297"/>
      <c r="CQ24" s="216"/>
      <c r="CR24" s="297"/>
      <c r="CS24" s="216"/>
      <c r="CT24" s="297"/>
      <c r="CU24" s="216"/>
      <c r="CV24" s="297"/>
      <c r="CW24" s="216"/>
      <c r="CX24" s="297"/>
      <c r="CY24" s="216"/>
      <c r="CZ24" s="297"/>
      <c r="DA24" s="216"/>
      <c r="DB24" s="297"/>
      <c r="DC24" s="216"/>
      <c r="DD24" s="297"/>
      <c r="DE24" s="216"/>
      <c r="DF24" s="297"/>
      <c r="DG24" s="216"/>
      <c r="DI24" s="112">
        <v>3</v>
      </c>
      <c r="DJ24" s="298" t="s">
        <v>417</v>
      </c>
      <c r="DK24" s="299">
        <v>1.425</v>
      </c>
      <c r="DL24" s="112">
        <v>3</v>
      </c>
      <c r="DM24" s="297" t="s">
        <v>559</v>
      </c>
      <c r="DN24" s="216">
        <v>0.377</v>
      </c>
      <c r="DO24" s="112">
        <v>3</v>
      </c>
      <c r="DP24" s="297"/>
      <c r="DQ24" s="216"/>
      <c r="DR24" s="297"/>
      <c r="DS24" s="216"/>
      <c r="DT24" s="297"/>
      <c r="DU24" s="216"/>
      <c r="DV24" s="297"/>
      <c r="DW24" s="216"/>
      <c r="DX24" s="297"/>
      <c r="DY24" s="216"/>
      <c r="DZ24" s="297"/>
      <c r="EA24" s="216"/>
      <c r="EB24" s="297"/>
      <c r="EC24" s="216"/>
      <c r="ED24" s="297"/>
      <c r="EE24" s="216"/>
      <c r="EF24" s="297"/>
      <c r="EG24" s="216"/>
      <c r="EI24" s="296">
        <v>52</v>
      </c>
      <c r="EJ24" s="112">
        <v>5</v>
      </c>
      <c r="EK24" s="298" t="s">
        <v>425</v>
      </c>
      <c r="EL24" s="299">
        <v>0.94899999999999995</v>
      </c>
      <c r="EM24" s="296">
        <v>52</v>
      </c>
      <c r="EN24" s="112">
        <v>5</v>
      </c>
      <c r="EO24" s="297" t="s">
        <v>559</v>
      </c>
      <c r="EP24" s="216">
        <v>0.377</v>
      </c>
    </row>
    <row r="25" spans="1:146" s="155" customFormat="1" ht="14.25">
      <c r="A25" s="300"/>
      <c r="B25" s="110"/>
      <c r="C25" s="302"/>
      <c r="D25" s="214"/>
      <c r="E25" s="195"/>
      <c r="F25" s="112"/>
      <c r="G25" s="302"/>
      <c r="H25" s="216"/>
      <c r="J25" s="300"/>
      <c r="K25" s="108"/>
      <c r="L25" s="139"/>
      <c r="M25" s="214"/>
      <c r="N25" s="195"/>
      <c r="O25" s="112"/>
      <c r="P25" s="139"/>
      <c r="Q25" s="216"/>
      <c r="S25" s="300"/>
      <c r="T25" s="112"/>
      <c r="U25" s="301"/>
      <c r="V25" s="299"/>
      <c r="W25" s="195"/>
      <c r="X25" s="112"/>
      <c r="Y25" s="139"/>
      <c r="Z25" s="216"/>
      <c r="AB25" s="300"/>
      <c r="AC25" s="112"/>
      <c r="AD25" s="301"/>
      <c r="AE25" s="299"/>
      <c r="AF25" s="195"/>
      <c r="AG25" s="112"/>
      <c r="AH25" s="139"/>
      <c r="AI25" s="216"/>
      <c r="AK25" s="112"/>
      <c r="AL25" s="301"/>
      <c r="AM25" s="299"/>
      <c r="AN25" s="195"/>
      <c r="AO25" s="112"/>
      <c r="AP25" s="139"/>
      <c r="AQ25" s="216"/>
      <c r="AT25" s="112">
        <v>4</v>
      </c>
      <c r="AU25" s="298" t="s">
        <v>262</v>
      </c>
      <c r="AV25" s="299">
        <v>0.42</v>
      </c>
      <c r="AW25" s="195"/>
      <c r="AX25" s="112">
        <v>4</v>
      </c>
      <c r="AY25" s="297" t="s">
        <v>548</v>
      </c>
      <c r="AZ25" s="216">
        <v>0.437</v>
      </c>
      <c r="BB25" s="112">
        <v>4</v>
      </c>
      <c r="BC25" s="298" t="s">
        <v>408</v>
      </c>
      <c r="BD25" s="299">
        <v>0.78100000000000003</v>
      </c>
      <c r="BE25" s="195"/>
      <c r="BF25" s="112">
        <v>4</v>
      </c>
      <c r="BG25" s="297" t="s">
        <v>433</v>
      </c>
      <c r="BH25" s="216">
        <v>0.40600000000000003</v>
      </c>
      <c r="BJ25" s="112">
        <v>4</v>
      </c>
      <c r="BK25" s="298" t="s">
        <v>410</v>
      </c>
      <c r="BL25" s="299">
        <v>1.1619999999999999</v>
      </c>
      <c r="BM25" s="195"/>
      <c r="BN25" s="112">
        <v>4</v>
      </c>
      <c r="BO25" s="297" t="s">
        <v>252</v>
      </c>
      <c r="BP25" s="216">
        <v>0.54300000000000004</v>
      </c>
      <c r="BR25" s="112"/>
      <c r="BS25" s="298"/>
      <c r="BT25" s="299"/>
      <c r="BU25" s="195"/>
      <c r="BV25" s="112"/>
      <c r="BW25" s="297"/>
      <c r="BX25" s="216"/>
      <c r="BZ25" s="112">
        <v>4</v>
      </c>
      <c r="CA25" s="298" t="s">
        <v>409</v>
      </c>
      <c r="CB25" s="299">
        <v>1.0229999999999999</v>
      </c>
      <c r="CC25" s="195"/>
      <c r="CD25" s="112">
        <v>4</v>
      </c>
      <c r="CE25" s="297" t="s">
        <v>436</v>
      </c>
      <c r="CF25" s="216">
        <v>0.59299999999999997</v>
      </c>
      <c r="CH25" s="112">
        <v>4</v>
      </c>
      <c r="CI25" s="298"/>
      <c r="CJ25" s="299"/>
      <c r="CK25" s="195"/>
      <c r="CL25" s="112">
        <v>4</v>
      </c>
      <c r="CM25" s="297"/>
      <c r="CN25" s="216"/>
      <c r="CO25" s="112">
        <v>4</v>
      </c>
      <c r="CP25" s="297"/>
      <c r="CQ25" s="216"/>
      <c r="CR25" s="297"/>
      <c r="CS25" s="216"/>
      <c r="CT25" s="297"/>
      <c r="CU25" s="216"/>
      <c r="CV25" s="297"/>
      <c r="CW25" s="216"/>
      <c r="CX25" s="297"/>
      <c r="CY25" s="216"/>
      <c r="CZ25" s="297"/>
      <c r="DA25" s="216"/>
      <c r="DB25" s="297"/>
      <c r="DC25" s="216"/>
      <c r="DD25" s="297"/>
      <c r="DE25" s="216"/>
      <c r="DF25" s="297"/>
      <c r="DG25" s="216"/>
      <c r="DI25" s="112">
        <v>4</v>
      </c>
      <c r="DJ25" s="298" t="s">
        <v>565</v>
      </c>
      <c r="DK25" s="299">
        <v>0.83299999999999996</v>
      </c>
      <c r="DL25" s="112">
        <v>4</v>
      </c>
      <c r="DM25" s="297" t="s">
        <v>566</v>
      </c>
      <c r="DN25" s="216">
        <v>0.71499999999999997</v>
      </c>
      <c r="DO25" s="112">
        <v>4</v>
      </c>
      <c r="DP25" s="297"/>
      <c r="DQ25" s="216"/>
      <c r="DR25" s="297"/>
      <c r="DS25" s="216"/>
      <c r="DT25" s="297"/>
      <c r="DU25" s="216"/>
      <c r="DV25" s="297"/>
      <c r="DW25" s="216"/>
      <c r="DX25" s="297"/>
      <c r="DY25" s="216"/>
      <c r="DZ25" s="297"/>
      <c r="EA25" s="216"/>
      <c r="EB25" s="297"/>
      <c r="EC25" s="216"/>
      <c r="ED25" s="297"/>
      <c r="EE25" s="216"/>
      <c r="EF25" s="297"/>
      <c r="EG25" s="216"/>
      <c r="EI25" s="296">
        <v>55</v>
      </c>
      <c r="EJ25" s="112">
        <v>8</v>
      </c>
      <c r="EK25" s="301" t="s">
        <v>411</v>
      </c>
      <c r="EL25" s="299">
        <v>1.028</v>
      </c>
      <c r="EM25" s="296">
        <v>55</v>
      </c>
      <c r="EN25" s="112">
        <v>8</v>
      </c>
      <c r="EO25" s="139" t="s">
        <v>411</v>
      </c>
      <c r="EP25" s="216">
        <v>1.028</v>
      </c>
    </row>
    <row r="26" spans="1:146" s="155" customFormat="1" ht="14.25">
      <c r="A26" s="180"/>
      <c r="B26" s="110"/>
      <c r="C26" s="302"/>
      <c r="D26" s="214"/>
      <c r="E26" s="195"/>
      <c r="F26" s="108"/>
      <c r="G26" s="302"/>
      <c r="H26" s="216"/>
      <c r="J26" s="180"/>
      <c r="K26" s="108"/>
      <c r="L26" s="139"/>
      <c r="M26" s="214"/>
      <c r="N26" s="195"/>
      <c r="O26" s="108"/>
      <c r="P26" s="139"/>
      <c r="Q26" s="216"/>
      <c r="S26" s="180"/>
      <c r="T26" s="108"/>
      <c r="U26" s="301"/>
      <c r="V26" s="299"/>
      <c r="W26" s="195"/>
      <c r="X26" s="108"/>
      <c r="Y26" s="139"/>
      <c r="Z26" s="216"/>
      <c r="AB26" s="180"/>
      <c r="AC26" s="108"/>
      <c r="AD26" s="301"/>
      <c r="AE26" s="299"/>
      <c r="AF26" s="195"/>
      <c r="AG26" s="108"/>
      <c r="AH26" s="139"/>
      <c r="AI26" s="216"/>
      <c r="AK26" s="108"/>
      <c r="AL26" s="301"/>
      <c r="AM26" s="299"/>
      <c r="AN26" s="195"/>
      <c r="AO26" s="108"/>
      <c r="AP26" s="139"/>
      <c r="AQ26" s="216"/>
      <c r="AT26" s="112">
        <v>5</v>
      </c>
      <c r="AU26" s="298" t="s">
        <v>416</v>
      </c>
      <c r="AV26" s="299">
        <v>0.59</v>
      </c>
      <c r="AW26" s="195"/>
      <c r="AX26" s="112">
        <v>5</v>
      </c>
      <c r="AY26" s="297" t="s">
        <v>548</v>
      </c>
      <c r="AZ26" s="216">
        <v>0.437</v>
      </c>
      <c r="BB26" s="112">
        <v>5</v>
      </c>
      <c r="BC26" s="298" t="s">
        <v>418</v>
      </c>
      <c r="BD26" s="299">
        <v>0.42</v>
      </c>
      <c r="BE26" s="195"/>
      <c r="BF26" s="112">
        <v>5</v>
      </c>
      <c r="BG26" s="297" t="s">
        <v>549</v>
      </c>
      <c r="BH26" s="216">
        <v>0.30599999999999999</v>
      </c>
      <c r="BJ26" s="112">
        <v>5</v>
      </c>
      <c r="BK26" s="298" t="s">
        <v>425</v>
      </c>
      <c r="BL26" s="299">
        <v>0.94899999999999995</v>
      </c>
      <c r="BM26" s="195"/>
      <c r="BN26" s="112">
        <v>5</v>
      </c>
      <c r="BO26" s="297" t="s">
        <v>548</v>
      </c>
      <c r="BP26" s="216">
        <v>0.437</v>
      </c>
      <c r="BR26" s="112"/>
      <c r="BS26" s="298"/>
      <c r="BT26" s="299"/>
      <c r="BU26" s="195"/>
      <c r="BV26" s="112"/>
      <c r="BW26" s="297"/>
      <c r="BX26" s="216"/>
      <c r="BZ26" s="112">
        <v>5</v>
      </c>
      <c r="CA26" s="298" t="s">
        <v>231</v>
      </c>
      <c r="CB26" s="299">
        <v>0.77400000000000002</v>
      </c>
      <c r="CC26" s="195"/>
      <c r="CD26" s="112">
        <v>5</v>
      </c>
      <c r="CE26" s="297" t="s">
        <v>423</v>
      </c>
      <c r="CF26" s="216">
        <v>0.54300000000000004</v>
      </c>
      <c r="CH26" s="112">
        <v>5</v>
      </c>
      <c r="CI26" s="298"/>
      <c r="CJ26" s="299"/>
      <c r="CK26" s="195"/>
      <c r="CL26" s="112">
        <v>5</v>
      </c>
      <c r="CM26" s="297"/>
      <c r="CN26" s="216"/>
      <c r="CO26" s="112">
        <v>5</v>
      </c>
      <c r="CP26" s="297"/>
      <c r="CQ26" s="216"/>
      <c r="CR26" s="297"/>
      <c r="CS26" s="216"/>
      <c r="CT26" s="297"/>
      <c r="CU26" s="216"/>
      <c r="CV26" s="297"/>
      <c r="CW26" s="216"/>
      <c r="CX26" s="297"/>
      <c r="CY26" s="216"/>
      <c r="CZ26" s="297"/>
      <c r="DA26" s="216"/>
      <c r="DB26" s="297"/>
      <c r="DC26" s="216"/>
      <c r="DD26" s="297"/>
      <c r="DE26" s="216"/>
      <c r="DF26" s="297"/>
      <c r="DG26" s="216"/>
      <c r="DI26" s="112">
        <v>5</v>
      </c>
      <c r="DJ26" s="298" t="s">
        <v>434</v>
      </c>
      <c r="DK26" s="299">
        <v>0.84299999999999997</v>
      </c>
      <c r="DL26" s="112">
        <v>5</v>
      </c>
      <c r="DM26" s="297" t="s">
        <v>421</v>
      </c>
      <c r="DN26" s="216">
        <v>0.83099999999999996</v>
      </c>
      <c r="DO26" s="112">
        <v>5</v>
      </c>
      <c r="DP26" s="297"/>
      <c r="DQ26" s="216"/>
      <c r="DR26" s="297"/>
      <c r="DS26" s="216"/>
      <c r="DT26" s="297"/>
      <c r="DU26" s="216"/>
      <c r="DV26" s="297"/>
      <c r="DW26" s="216"/>
      <c r="DX26" s="297"/>
      <c r="DY26" s="216"/>
      <c r="DZ26" s="297"/>
      <c r="EA26" s="216"/>
      <c r="EB26" s="297"/>
      <c r="EC26" s="216"/>
      <c r="ED26" s="297"/>
      <c r="EE26" s="216"/>
      <c r="EF26" s="297"/>
      <c r="EG26" s="216"/>
      <c r="EI26" s="296">
        <v>56</v>
      </c>
      <c r="EJ26" s="112">
        <v>9</v>
      </c>
      <c r="EK26" s="301" t="s">
        <v>413</v>
      </c>
      <c r="EL26" s="299">
        <v>1.103</v>
      </c>
      <c r="EM26" s="296">
        <v>56</v>
      </c>
      <c r="EN26" s="112">
        <v>9</v>
      </c>
      <c r="EO26" s="139" t="s">
        <v>233</v>
      </c>
      <c r="EP26" s="216">
        <v>0.94899999999999995</v>
      </c>
    </row>
    <row r="27" spans="1:146" s="155" customFormat="1" ht="14.25">
      <c r="A27" s="180"/>
      <c r="B27" s="110"/>
      <c r="C27" s="302"/>
      <c r="D27" s="214"/>
      <c r="E27" s="195"/>
      <c r="F27" s="108"/>
      <c r="G27" s="302"/>
      <c r="H27" s="216"/>
      <c r="J27" s="180"/>
      <c r="K27" s="108"/>
      <c r="L27" s="139"/>
      <c r="M27" s="214"/>
      <c r="N27" s="195"/>
      <c r="O27" s="108"/>
      <c r="P27" s="139"/>
      <c r="Q27" s="216"/>
      <c r="S27" s="180"/>
      <c r="T27" s="108"/>
      <c r="U27" s="301"/>
      <c r="V27" s="299"/>
      <c r="W27" s="195"/>
      <c r="X27" s="108"/>
      <c r="Y27" s="139"/>
      <c r="Z27" s="216"/>
      <c r="AB27" s="180"/>
      <c r="AC27" s="108"/>
      <c r="AD27" s="301"/>
      <c r="AE27" s="299"/>
      <c r="AF27" s="195"/>
      <c r="AG27" s="108"/>
      <c r="AH27" s="139"/>
      <c r="AI27" s="216"/>
      <c r="AK27" s="108"/>
      <c r="AL27" s="301"/>
      <c r="AM27" s="299"/>
      <c r="AN27" s="195"/>
      <c r="AO27" s="108"/>
      <c r="AP27" s="139"/>
      <c r="AQ27" s="216"/>
      <c r="AT27" s="112">
        <v>6</v>
      </c>
      <c r="AU27" s="298" t="s">
        <v>574</v>
      </c>
      <c r="AV27" s="299">
        <v>0.221</v>
      </c>
      <c r="AW27" s="195"/>
      <c r="AX27" s="112">
        <v>6</v>
      </c>
      <c r="AY27" s="297" t="s">
        <v>546</v>
      </c>
      <c r="AZ27" s="216">
        <v>0.17799999999999999</v>
      </c>
      <c r="BB27" s="112">
        <v>6</v>
      </c>
      <c r="BC27" s="298" t="s">
        <v>575</v>
      </c>
      <c r="BD27" s="299">
        <v>0.47399999999999998</v>
      </c>
      <c r="BE27" s="195"/>
      <c r="BF27" s="112">
        <v>6</v>
      </c>
      <c r="BG27" s="297" t="s">
        <v>556</v>
      </c>
      <c r="BH27" s="216">
        <v>0.251</v>
      </c>
      <c r="BJ27" s="112">
        <v>6</v>
      </c>
      <c r="BK27" s="298" t="s">
        <v>413</v>
      </c>
      <c r="BL27" s="299">
        <v>1.103</v>
      </c>
      <c r="BM27" s="195"/>
      <c r="BN27" s="112">
        <v>6</v>
      </c>
      <c r="BO27" s="297" t="s">
        <v>424</v>
      </c>
      <c r="BP27" s="216">
        <v>0.157</v>
      </c>
      <c r="BR27" s="112"/>
      <c r="BS27" s="298"/>
      <c r="BT27" s="299"/>
      <c r="BU27" s="195"/>
      <c r="BV27" s="112"/>
      <c r="BW27" s="297"/>
      <c r="BX27" s="216"/>
      <c r="BZ27" s="112">
        <v>6</v>
      </c>
      <c r="CA27" s="298" t="s">
        <v>230</v>
      </c>
      <c r="CB27" s="299">
        <v>0.85099999999999998</v>
      </c>
      <c r="CC27" s="195"/>
      <c r="CD27" s="112">
        <v>6</v>
      </c>
      <c r="CE27" s="297" t="s">
        <v>551</v>
      </c>
      <c r="CF27" s="216">
        <v>0.35399999999999998</v>
      </c>
      <c r="CH27" s="112">
        <v>6</v>
      </c>
      <c r="CI27" s="298"/>
      <c r="CJ27" s="299"/>
      <c r="CK27" s="195"/>
      <c r="CL27" s="112">
        <v>6</v>
      </c>
      <c r="CM27" s="297"/>
      <c r="CN27" s="216"/>
      <c r="CO27" s="112">
        <v>6</v>
      </c>
      <c r="CP27" s="297"/>
      <c r="CQ27" s="216"/>
      <c r="CR27" s="297"/>
      <c r="CS27" s="216"/>
      <c r="CT27" s="297"/>
      <c r="CU27" s="216"/>
      <c r="CV27" s="297"/>
      <c r="CW27" s="216"/>
      <c r="CX27" s="297"/>
      <c r="CY27" s="216"/>
      <c r="CZ27" s="297"/>
      <c r="DA27" s="216"/>
      <c r="DB27" s="297"/>
      <c r="DC27" s="216"/>
      <c r="DD27" s="297"/>
      <c r="DE27" s="216"/>
      <c r="DF27" s="297"/>
      <c r="DG27" s="216"/>
      <c r="DI27" s="112">
        <v>6</v>
      </c>
      <c r="DJ27" s="298" t="s">
        <v>417</v>
      </c>
      <c r="DK27" s="299">
        <v>1.425</v>
      </c>
      <c r="DL27" s="112">
        <v>6</v>
      </c>
      <c r="DM27" s="297" t="s">
        <v>568</v>
      </c>
      <c r="DN27" s="216">
        <v>0.32600000000000001</v>
      </c>
      <c r="DO27" s="112">
        <v>6</v>
      </c>
      <c r="DP27" s="297"/>
      <c r="DQ27" s="216"/>
      <c r="DR27" s="297"/>
      <c r="DS27" s="216"/>
      <c r="DT27" s="297"/>
      <c r="DU27" s="216"/>
      <c r="DV27" s="297"/>
      <c r="DW27" s="216"/>
      <c r="DX27" s="297"/>
      <c r="DY27" s="216"/>
      <c r="DZ27" s="297"/>
      <c r="EA27" s="216"/>
      <c r="EB27" s="297"/>
      <c r="EC27" s="216"/>
      <c r="ED27" s="297"/>
      <c r="EE27" s="216"/>
      <c r="EF27" s="297"/>
      <c r="EG27" s="216"/>
      <c r="EI27" s="296">
        <v>67</v>
      </c>
      <c r="EJ27" s="112">
        <v>20</v>
      </c>
      <c r="EK27" s="301" t="s">
        <v>566</v>
      </c>
      <c r="EL27" s="299">
        <v>0.71499999999999997</v>
      </c>
      <c r="EM27" s="296">
        <v>67</v>
      </c>
      <c r="EN27" s="112">
        <v>20</v>
      </c>
      <c r="EO27" s="139" t="s">
        <v>251</v>
      </c>
      <c r="EP27" s="216">
        <v>0.437</v>
      </c>
    </row>
    <row r="28" spans="1:146" s="155" customFormat="1" ht="14.25">
      <c r="A28" s="300"/>
      <c r="B28" s="110"/>
      <c r="C28" s="302"/>
      <c r="D28" s="214"/>
      <c r="E28" s="195"/>
      <c r="F28" s="108"/>
      <c r="G28" s="302"/>
      <c r="H28" s="216"/>
      <c r="J28" s="300"/>
      <c r="K28" s="108"/>
      <c r="L28" s="139"/>
      <c r="M28" s="214"/>
      <c r="N28" s="195"/>
      <c r="O28" s="108"/>
      <c r="P28" s="139"/>
      <c r="Q28" s="216"/>
      <c r="S28" s="300"/>
      <c r="T28" s="108"/>
      <c r="U28" s="301"/>
      <c r="V28" s="299"/>
      <c r="W28" s="195"/>
      <c r="X28" s="108"/>
      <c r="Y28" s="139"/>
      <c r="Z28" s="216"/>
      <c r="AB28" s="300"/>
      <c r="AC28" s="108"/>
      <c r="AD28" s="301"/>
      <c r="AE28" s="299"/>
      <c r="AF28" s="195"/>
      <c r="AG28" s="108"/>
      <c r="AH28" s="139"/>
      <c r="AI28" s="216"/>
      <c r="AK28" s="108"/>
      <c r="AL28" s="301"/>
      <c r="AM28" s="299"/>
      <c r="AN28" s="195"/>
      <c r="AO28" s="108"/>
      <c r="AP28" s="139"/>
      <c r="AQ28" s="216"/>
      <c r="AT28" s="112">
        <v>7</v>
      </c>
      <c r="AU28" s="298" t="s">
        <v>245</v>
      </c>
      <c r="AV28" s="299">
        <v>0.22500000000000001</v>
      </c>
      <c r="AW28" s="195"/>
      <c r="AX28" s="112">
        <v>7</v>
      </c>
      <c r="AY28" s="297" t="s">
        <v>414</v>
      </c>
      <c r="AZ28" s="216">
        <v>0.35599999999999998</v>
      </c>
      <c r="BB28" s="112">
        <v>7</v>
      </c>
      <c r="BC28" s="298" t="s">
        <v>436</v>
      </c>
      <c r="BD28" s="299">
        <v>0.59299999999999997</v>
      </c>
      <c r="BE28" s="195"/>
      <c r="BF28" s="112">
        <v>7</v>
      </c>
      <c r="BG28" s="297" t="s">
        <v>574</v>
      </c>
      <c r="BH28" s="216">
        <v>0.221</v>
      </c>
      <c r="BJ28" s="112">
        <v>7</v>
      </c>
      <c r="BK28" s="298" t="s">
        <v>566</v>
      </c>
      <c r="BL28" s="299">
        <v>0.71499999999999997</v>
      </c>
      <c r="BM28" s="195"/>
      <c r="BN28" s="112">
        <v>7</v>
      </c>
      <c r="BO28" s="297" t="s">
        <v>549</v>
      </c>
      <c r="BP28" s="216">
        <v>0.30599999999999999</v>
      </c>
      <c r="BR28" s="112"/>
      <c r="BS28" s="298"/>
      <c r="BT28" s="299"/>
      <c r="BU28" s="195"/>
      <c r="BV28" s="112"/>
      <c r="BW28" s="297"/>
      <c r="BX28" s="216"/>
      <c r="BZ28" s="112">
        <v>7</v>
      </c>
      <c r="CA28" s="298" t="s">
        <v>408</v>
      </c>
      <c r="CB28" s="299">
        <v>0.78100000000000003</v>
      </c>
      <c r="CC28" s="195"/>
      <c r="CD28" s="112">
        <v>7</v>
      </c>
      <c r="CE28" s="297" t="s">
        <v>414</v>
      </c>
      <c r="CF28" s="216">
        <v>0.35599999999999998</v>
      </c>
      <c r="CH28" s="112">
        <v>7</v>
      </c>
      <c r="CI28" s="298"/>
      <c r="CJ28" s="299"/>
      <c r="CK28" s="195"/>
      <c r="CL28" s="112">
        <v>7</v>
      </c>
      <c r="CM28" s="297"/>
      <c r="CN28" s="216"/>
      <c r="CO28" s="112">
        <v>7</v>
      </c>
      <c r="CP28" s="297"/>
      <c r="CQ28" s="216"/>
      <c r="CR28" s="297"/>
      <c r="CS28" s="216"/>
      <c r="CT28" s="297"/>
      <c r="CU28" s="216"/>
      <c r="CV28" s="297"/>
      <c r="CW28" s="216"/>
      <c r="CX28" s="297"/>
      <c r="CY28" s="216"/>
      <c r="CZ28" s="297"/>
      <c r="DA28" s="216"/>
      <c r="DB28" s="297"/>
      <c r="DC28" s="216"/>
      <c r="DD28" s="297"/>
      <c r="DE28" s="216"/>
      <c r="DF28" s="297"/>
      <c r="DG28" s="216"/>
      <c r="DI28" s="112">
        <v>7</v>
      </c>
      <c r="DJ28" s="298" t="s">
        <v>261</v>
      </c>
      <c r="DK28" s="299">
        <v>1.028</v>
      </c>
      <c r="DL28" s="112">
        <v>7</v>
      </c>
      <c r="DM28" s="297" t="s">
        <v>423</v>
      </c>
      <c r="DN28" s="216">
        <v>0.54300000000000004</v>
      </c>
      <c r="DO28" s="112">
        <v>7</v>
      </c>
      <c r="DP28" s="297"/>
      <c r="DQ28" s="216"/>
      <c r="DR28" s="297"/>
      <c r="DS28" s="216"/>
      <c r="DT28" s="297"/>
      <c r="DU28" s="216"/>
      <c r="DV28" s="297"/>
      <c r="DW28" s="216"/>
      <c r="DX28" s="297"/>
      <c r="DY28" s="216"/>
      <c r="DZ28" s="297"/>
      <c r="EA28" s="216"/>
      <c r="EB28" s="297"/>
      <c r="EC28" s="216"/>
      <c r="ED28" s="297"/>
      <c r="EE28" s="216"/>
      <c r="EF28" s="297"/>
      <c r="EG28" s="216"/>
      <c r="EP28" s="157"/>
    </row>
    <row r="29" spans="1:146" s="155" customFormat="1" ht="14.25">
      <c r="A29" s="300"/>
      <c r="B29" s="110"/>
      <c r="C29" s="302"/>
      <c r="D29" s="214"/>
      <c r="E29" s="195"/>
      <c r="F29" s="108"/>
      <c r="G29" s="302"/>
      <c r="H29" s="216"/>
      <c r="J29" s="300"/>
      <c r="K29" s="108"/>
      <c r="L29" s="139"/>
      <c r="M29" s="214"/>
      <c r="N29" s="195"/>
      <c r="O29" s="108"/>
      <c r="P29" s="139"/>
      <c r="Q29" s="216"/>
      <c r="S29" s="300"/>
      <c r="T29" s="108"/>
      <c r="U29" s="301"/>
      <c r="V29" s="299"/>
      <c r="W29" s="195"/>
      <c r="X29" s="108"/>
      <c r="Y29" s="139"/>
      <c r="Z29" s="216"/>
      <c r="AB29" s="300"/>
      <c r="AC29" s="108"/>
      <c r="AD29" s="301"/>
      <c r="AE29" s="299"/>
      <c r="AF29" s="195"/>
      <c r="AG29" s="108"/>
      <c r="AH29" s="139"/>
      <c r="AI29" s="216"/>
      <c r="AK29" s="108"/>
      <c r="AL29" s="301"/>
      <c r="AM29" s="299"/>
      <c r="AN29" s="195"/>
      <c r="AO29" s="108"/>
      <c r="AP29" s="139"/>
      <c r="AQ29" s="216"/>
      <c r="AT29" s="112">
        <v>8</v>
      </c>
      <c r="AU29" s="301" t="s">
        <v>423</v>
      </c>
      <c r="AV29" s="299">
        <v>0.54300000000000004</v>
      </c>
      <c r="AW29" s="195"/>
      <c r="AX29" s="112">
        <v>8</v>
      </c>
      <c r="AY29" s="139" t="s">
        <v>548</v>
      </c>
      <c r="AZ29" s="216">
        <v>0.437</v>
      </c>
      <c r="BB29" s="112">
        <v>8</v>
      </c>
      <c r="BC29" s="301" t="s">
        <v>423</v>
      </c>
      <c r="BD29" s="299">
        <v>0.54300000000000004</v>
      </c>
      <c r="BE29" s="195"/>
      <c r="BF29" s="112">
        <v>8</v>
      </c>
      <c r="BG29" s="139" t="s">
        <v>548</v>
      </c>
      <c r="BH29" s="216">
        <v>0.437</v>
      </c>
      <c r="BJ29" s="112">
        <v>8</v>
      </c>
      <c r="BK29" s="301" t="s">
        <v>261</v>
      </c>
      <c r="BL29" s="299">
        <v>1.028</v>
      </c>
      <c r="BM29" s="195"/>
      <c r="BN29" s="112">
        <v>8</v>
      </c>
      <c r="BO29" s="139" t="s">
        <v>434</v>
      </c>
      <c r="BP29" s="216">
        <v>0.84299999999999997</v>
      </c>
      <c r="BR29" s="112"/>
      <c r="BS29" s="301"/>
      <c r="BT29" s="299"/>
      <c r="BU29" s="195"/>
      <c r="BV29" s="112"/>
      <c r="BW29" s="139"/>
      <c r="BX29" s="216"/>
      <c r="BZ29" s="112">
        <v>8</v>
      </c>
      <c r="CA29" s="301" t="s">
        <v>410</v>
      </c>
      <c r="CB29" s="299">
        <v>1.1619999999999999</v>
      </c>
      <c r="CC29" s="195"/>
      <c r="CD29" s="112">
        <v>8</v>
      </c>
      <c r="CE29" s="139" t="s">
        <v>425</v>
      </c>
      <c r="CF29" s="216">
        <v>0.94899999999999995</v>
      </c>
      <c r="CH29" s="112">
        <v>8</v>
      </c>
      <c r="CI29" s="301"/>
      <c r="CJ29" s="299"/>
      <c r="CK29" s="195"/>
      <c r="CL29" s="112">
        <v>8</v>
      </c>
      <c r="CM29" s="139"/>
      <c r="CN29" s="216"/>
      <c r="CO29" s="112">
        <v>8</v>
      </c>
      <c r="CP29" s="139"/>
      <c r="CQ29" s="216"/>
      <c r="CR29" s="139"/>
      <c r="CS29" s="216"/>
      <c r="CT29" s="139"/>
      <c r="CU29" s="216"/>
      <c r="CV29" s="139"/>
      <c r="CW29" s="216"/>
      <c r="CX29" s="139"/>
      <c r="CY29" s="216"/>
      <c r="CZ29" s="139"/>
      <c r="DA29" s="216"/>
      <c r="DB29" s="139"/>
      <c r="DC29" s="216"/>
      <c r="DD29" s="139"/>
      <c r="DE29" s="216"/>
      <c r="DF29" s="139"/>
      <c r="DG29" s="216"/>
      <c r="DI29" s="112">
        <v>8</v>
      </c>
      <c r="DJ29" s="301" t="s">
        <v>434</v>
      </c>
      <c r="DK29" s="299">
        <v>0.84299999999999997</v>
      </c>
      <c r="DL29" s="112">
        <v>8</v>
      </c>
      <c r="DM29" s="139" t="s">
        <v>417</v>
      </c>
      <c r="DN29" s="216">
        <v>1.425</v>
      </c>
      <c r="DO29" s="112">
        <v>8</v>
      </c>
      <c r="DP29" s="139"/>
      <c r="DQ29" s="216"/>
      <c r="DR29" s="139"/>
      <c r="DS29" s="216"/>
      <c r="DT29" s="139"/>
      <c r="DU29" s="216"/>
      <c r="DV29" s="139"/>
      <c r="DW29" s="216"/>
      <c r="DX29" s="139"/>
      <c r="DY29" s="216"/>
      <c r="DZ29" s="139"/>
      <c r="EA29" s="216"/>
      <c r="EB29" s="139"/>
      <c r="EC29" s="216"/>
      <c r="ED29" s="139"/>
      <c r="EE29" s="216"/>
      <c r="EF29" s="139"/>
      <c r="EG29" s="216"/>
      <c r="EP29" s="157"/>
    </row>
    <row r="30" spans="1:146" s="155" customFormat="1" ht="14.25">
      <c r="A30" s="300"/>
      <c r="B30" s="110"/>
      <c r="C30" s="302"/>
      <c r="D30" s="214"/>
      <c r="E30" s="195"/>
      <c r="F30" s="108"/>
      <c r="G30" s="302"/>
      <c r="H30" s="216"/>
      <c r="J30" s="300"/>
      <c r="K30" s="108"/>
      <c r="L30" s="139"/>
      <c r="M30" s="214"/>
      <c r="N30" s="195"/>
      <c r="O30" s="108"/>
      <c r="P30" s="139"/>
      <c r="Q30" s="216"/>
      <c r="S30" s="300"/>
      <c r="T30" s="108"/>
      <c r="U30" s="301"/>
      <c r="V30" s="299"/>
      <c r="W30" s="195"/>
      <c r="X30" s="108"/>
      <c r="Y30" s="139"/>
      <c r="Z30" s="216"/>
      <c r="AB30" s="300"/>
      <c r="AC30" s="108"/>
      <c r="AD30" s="301"/>
      <c r="AE30" s="299"/>
      <c r="AF30" s="195"/>
      <c r="AG30" s="108"/>
      <c r="AH30" s="139"/>
      <c r="AI30" s="216"/>
      <c r="AK30" s="108"/>
      <c r="AL30" s="301"/>
      <c r="AM30" s="299"/>
      <c r="AN30" s="195"/>
      <c r="AO30" s="108"/>
      <c r="AP30" s="139"/>
      <c r="AQ30" s="216"/>
      <c r="AT30" s="112">
        <v>9</v>
      </c>
      <c r="AU30" s="301" t="s">
        <v>436</v>
      </c>
      <c r="AV30" s="299">
        <v>0.59299999999999997</v>
      </c>
      <c r="AW30" s="195"/>
      <c r="AX30" s="112">
        <v>9</v>
      </c>
      <c r="AY30" s="139" t="s">
        <v>548</v>
      </c>
      <c r="AZ30" s="216">
        <v>0.437</v>
      </c>
      <c r="BB30" s="112">
        <v>9</v>
      </c>
      <c r="BC30" s="301" t="s">
        <v>553</v>
      </c>
      <c r="BD30" s="299">
        <v>0.51800000000000002</v>
      </c>
      <c r="BE30" s="195"/>
      <c r="BF30" s="112">
        <v>9</v>
      </c>
      <c r="BG30" s="139" t="s">
        <v>245</v>
      </c>
      <c r="BH30" s="216">
        <v>0.22500000000000001</v>
      </c>
      <c r="BJ30" s="112">
        <v>9</v>
      </c>
      <c r="BK30" s="301" t="s">
        <v>421</v>
      </c>
      <c r="BL30" s="299">
        <v>0.83099999999999996</v>
      </c>
      <c r="BM30" s="195"/>
      <c r="BN30" s="112">
        <v>9</v>
      </c>
      <c r="BO30" s="139" t="s">
        <v>548</v>
      </c>
      <c r="BP30" s="216">
        <v>0.437</v>
      </c>
      <c r="BR30" s="112"/>
      <c r="BS30" s="301"/>
      <c r="BT30" s="299"/>
      <c r="BU30" s="195"/>
      <c r="BV30" s="112"/>
      <c r="BW30" s="139"/>
      <c r="BX30" s="216"/>
      <c r="BZ30" s="112">
        <v>9</v>
      </c>
      <c r="CA30" s="301" t="s">
        <v>229</v>
      </c>
      <c r="CB30" s="299">
        <v>0.83099999999999996</v>
      </c>
      <c r="CC30" s="195"/>
      <c r="CD30" s="112">
        <v>9</v>
      </c>
      <c r="CE30" s="139" t="s">
        <v>231</v>
      </c>
      <c r="CF30" s="216">
        <v>0.77400000000000002</v>
      </c>
      <c r="CH30" s="112">
        <v>9</v>
      </c>
      <c r="CI30" s="301"/>
      <c r="CJ30" s="299"/>
      <c r="CK30" s="195"/>
      <c r="CL30" s="112">
        <v>9</v>
      </c>
      <c r="CM30" s="139"/>
      <c r="CN30" s="216"/>
      <c r="CO30" s="112">
        <v>9</v>
      </c>
      <c r="CP30" s="139"/>
      <c r="CQ30" s="216"/>
      <c r="CR30" s="139"/>
      <c r="CS30" s="216"/>
      <c r="CT30" s="139"/>
      <c r="CU30" s="216"/>
      <c r="CV30" s="139"/>
      <c r="CW30" s="216"/>
      <c r="CX30" s="139"/>
      <c r="CY30" s="216"/>
      <c r="CZ30" s="139"/>
      <c r="DA30" s="216"/>
      <c r="DB30" s="139"/>
      <c r="DC30" s="216"/>
      <c r="DD30" s="139"/>
      <c r="DE30" s="216"/>
      <c r="DF30" s="139"/>
      <c r="DG30" s="216"/>
      <c r="DI30" s="112">
        <v>9</v>
      </c>
      <c r="DJ30" s="301" t="s">
        <v>413</v>
      </c>
      <c r="DK30" s="299">
        <v>1.103</v>
      </c>
      <c r="DL30" s="112">
        <v>9</v>
      </c>
      <c r="DM30" s="139" t="s">
        <v>418</v>
      </c>
      <c r="DN30" s="216">
        <v>0.42</v>
      </c>
      <c r="DO30" s="112">
        <v>9</v>
      </c>
      <c r="DP30" s="139"/>
      <c r="DQ30" s="216"/>
      <c r="DR30" s="139"/>
      <c r="DS30" s="216"/>
      <c r="DT30" s="139"/>
      <c r="DU30" s="216"/>
      <c r="DV30" s="139"/>
      <c r="DW30" s="216"/>
      <c r="DX30" s="139"/>
      <c r="DY30" s="216"/>
      <c r="DZ30" s="139"/>
      <c r="EA30" s="216"/>
      <c r="EB30" s="139"/>
      <c r="EC30" s="216"/>
      <c r="ED30" s="139"/>
      <c r="EE30" s="216"/>
      <c r="EF30" s="139"/>
      <c r="EG30" s="216"/>
      <c r="EP30" s="157"/>
    </row>
    <row r="31" spans="1:146" s="155" customFormat="1" ht="14.25">
      <c r="A31" s="300"/>
      <c r="B31" s="110"/>
      <c r="C31" s="302"/>
      <c r="D31" s="214"/>
      <c r="E31" s="195"/>
      <c r="F31" s="108"/>
      <c r="G31" s="302"/>
      <c r="H31" s="216"/>
      <c r="J31" s="300"/>
      <c r="K31" s="108"/>
      <c r="L31" s="139"/>
      <c r="M31" s="214"/>
      <c r="N31" s="195"/>
      <c r="O31" s="108"/>
      <c r="P31" s="139"/>
      <c r="Q31" s="216"/>
      <c r="S31" s="300"/>
      <c r="T31" s="108"/>
      <c r="U31" s="301"/>
      <c r="V31" s="299"/>
      <c r="W31" s="195"/>
      <c r="X31" s="108"/>
      <c r="Y31" s="139"/>
      <c r="Z31" s="216"/>
      <c r="AB31" s="300"/>
      <c r="AC31" s="108"/>
      <c r="AD31" s="301"/>
      <c r="AE31" s="299"/>
      <c r="AF31" s="195"/>
      <c r="AG31" s="108"/>
      <c r="AH31" s="139"/>
      <c r="AI31" s="216"/>
      <c r="AK31" s="108"/>
      <c r="AL31" s="301"/>
      <c r="AM31" s="299"/>
      <c r="AN31" s="195"/>
      <c r="AO31" s="108"/>
      <c r="AP31" s="139"/>
      <c r="AQ31" s="216"/>
      <c r="AT31" s="112">
        <v>10</v>
      </c>
      <c r="AU31" s="301" t="s">
        <v>412</v>
      </c>
      <c r="AV31" s="299">
        <v>0.77400000000000002</v>
      </c>
      <c r="AW31" s="195"/>
      <c r="AX31" s="112">
        <v>10</v>
      </c>
      <c r="AY31" s="139" t="s">
        <v>256</v>
      </c>
      <c r="AZ31" s="216">
        <v>0.40600000000000003</v>
      </c>
      <c r="BB31" s="112">
        <v>10</v>
      </c>
      <c r="BC31" s="301" t="s">
        <v>423</v>
      </c>
      <c r="BD31" s="299">
        <v>0.54300000000000004</v>
      </c>
      <c r="BE31" s="195"/>
      <c r="BF31" s="112">
        <v>10</v>
      </c>
      <c r="BG31" s="139" t="s">
        <v>586</v>
      </c>
      <c r="BH31" s="216">
        <v>0.11600000000000001</v>
      </c>
      <c r="BJ31" s="112">
        <v>10</v>
      </c>
      <c r="BK31" s="301" t="s">
        <v>425</v>
      </c>
      <c r="BL31" s="299">
        <v>0.94899999999999995</v>
      </c>
      <c r="BM31" s="195"/>
      <c r="BN31" s="112">
        <v>10</v>
      </c>
      <c r="BO31" s="139" t="s">
        <v>549</v>
      </c>
      <c r="BP31" s="216">
        <v>0.30599999999999999</v>
      </c>
      <c r="BR31" s="112"/>
      <c r="BS31" s="301"/>
      <c r="BT31" s="299"/>
      <c r="BU31" s="195"/>
      <c r="BV31" s="112"/>
      <c r="BW31" s="139"/>
      <c r="BX31" s="216"/>
      <c r="BZ31" s="112">
        <v>10</v>
      </c>
      <c r="CA31" s="301" t="s">
        <v>417</v>
      </c>
      <c r="CB31" s="299">
        <v>1.425</v>
      </c>
      <c r="CC31" s="195"/>
      <c r="CD31" s="112">
        <v>10</v>
      </c>
      <c r="CE31" s="139" t="s">
        <v>245</v>
      </c>
      <c r="CF31" s="216">
        <v>0.22500000000000001</v>
      </c>
      <c r="CH31" s="112">
        <v>10</v>
      </c>
      <c r="CI31" s="301"/>
      <c r="CJ31" s="299"/>
      <c r="CK31" s="195"/>
      <c r="CL31" s="112">
        <v>10</v>
      </c>
      <c r="CM31" s="139"/>
      <c r="CN31" s="216"/>
      <c r="CO31" s="112">
        <v>10</v>
      </c>
      <c r="CP31" s="139"/>
      <c r="CQ31" s="216"/>
      <c r="CR31" s="139"/>
      <c r="CS31" s="216"/>
      <c r="CT31" s="139"/>
      <c r="CU31" s="216"/>
      <c r="CV31" s="139"/>
      <c r="CW31" s="216"/>
      <c r="CX31" s="139"/>
      <c r="CY31" s="216"/>
      <c r="CZ31" s="139"/>
      <c r="DA31" s="216"/>
      <c r="DB31" s="139"/>
      <c r="DC31" s="216"/>
      <c r="DD31" s="139"/>
      <c r="DE31" s="216"/>
      <c r="DF31" s="139"/>
      <c r="DG31" s="216"/>
      <c r="DI31" s="112">
        <v>10</v>
      </c>
      <c r="DJ31" s="301" t="s">
        <v>434</v>
      </c>
      <c r="DK31" s="299">
        <v>0.84299999999999997</v>
      </c>
      <c r="DL31" s="112">
        <v>10</v>
      </c>
      <c r="DM31" s="139" t="s">
        <v>414</v>
      </c>
      <c r="DN31" s="216">
        <v>0.35599999999999998</v>
      </c>
      <c r="DO31" s="112">
        <v>10</v>
      </c>
      <c r="DP31" s="139"/>
      <c r="DQ31" s="216"/>
      <c r="DR31" s="139"/>
      <c r="DS31" s="216"/>
      <c r="DT31" s="139"/>
      <c r="DU31" s="216"/>
      <c r="DV31" s="139"/>
      <c r="DW31" s="216"/>
      <c r="DX31" s="139"/>
      <c r="DY31" s="216"/>
      <c r="DZ31" s="139"/>
      <c r="EA31" s="216"/>
      <c r="EB31" s="139"/>
      <c r="EC31" s="216"/>
      <c r="ED31" s="139"/>
      <c r="EE31" s="216"/>
      <c r="EF31" s="139"/>
      <c r="EG31" s="216"/>
      <c r="EP31" s="157"/>
    </row>
    <row r="32" spans="1:146" s="155" customFormat="1" ht="15" thickBot="1">
      <c r="A32" s="303"/>
      <c r="B32" s="121"/>
      <c r="C32" s="304"/>
      <c r="D32" s="221"/>
      <c r="E32" s="195"/>
      <c r="F32" s="119"/>
      <c r="G32" s="304"/>
      <c r="H32" s="305"/>
      <c r="J32" s="303"/>
      <c r="K32" s="119"/>
      <c r="L32" s="306"/>
      <c r="M32" s="221"/>
      <c r="N32" s="195"/>
      <c r="O32" s="119"/>
      <c r="P32" s="306"/>
      <c r="Q32" s="305"/>
      <c r="S32" s="303"/>
      <c r="T32" s="119"/>
      <c r="U32" s="307"/>
      <c r="V32" s="308"/>
      <c r="W32" s="195"/>
      <c r="X32" s="119"/>
      <c r="Y32" s="306"/>
      <c r="Z32" s="305"/>
      <c r="AB32" s="303"/>
      <c r="AC32" s="119"/>
      <c r="AD32" s="307"/>
      <c r="AE32" s="308"/>
      <c r="AF32" s="195"/>
      <c r="AG32" s="119"/>
      <c r="AH32" s="306"/>
      <c r="AI32" s="305"/>
      <c r="AK32" s="119"/>
      <c r="AL32" s="307"/>
      <c r="AM32" s="308"/>
      <c r="AN32" s="195"/>
      <c r="AO32" s="119"/>
      <c r="AP32" s="306"/>
      <c r="AQ32" s="305"/>
      <c r="AT32" s="112">
        <v>11</v>
      </c>
      <c r="AU32" s="298" t="s">
        <v>412</v>
      </c>
      <c r="AV32" s="299">
        <v>0.77400000000000002</v>
      </c>
      <c r="AW32" s="195"/>
      <c r="AX32" s="112">
        <v>11</v>
      </c>
      <c r="AY32" s="297" t="s">
        <v>551</v>
      </c>
      <c r="AZ32" s="216">
        <v>0.35399999999999998</v>
      </c>
      <c r="BB32" s="112">
        <v>11</v>
      </c>
      <c r="BC32" s="298" t="s">
        <v>418</v>
      </c>
      <c r="BD32" s="299">
        <v>0.42</v>
      </c>
      <c r="BE32" s="195"/>
      <c r="BF32" s="112">
        <v>11</v>
      </c>
      <c r="BG32" s="297" t="s">
        <v>568</v>
      </c>
      <c r="BH32" s="216">
        <v>0.32600000000000001</v>
      </c>
      <c r="BJ32" s="112">
        <v>11</v>
      </c>
      <c r="BK32" s="298" t="s">
        <v>416</v>
      </c>
      <c r="BL32" s="299">
        <v>0.78100000000000003</v>
      </c>
      <c r="BM32" s="195"/>
      <c r="BN32" s="112">
        <v>11</v>
      </c>
      <c r="BO32" s="297" t="s">
        <v>245</v>
      </c>
      <c r="BP32" s="216">
        <v>0.22500000000000001</v>
      </c>
      <c r="BR32" s="112"/>
      <c r="BS32" s="298"/>
      <c r="BT32" s="299"/>
      <c r="BU32" s="195"/>
      <c r="BV32" s="112"/>
      <c r="BW32" s="297"/>
      <c r="BX32" s="216"/>
      <c r="BZ32" s="112">
        <v>11</v>
      </c>
      <c r="CA32" s="298" t="s">
        <v>419</v>
      </c>
      <c r="CB32" s="299">
        <v>0.85099999999999998</v>
      </c>
      <c r="CC32" s="195"/>
      <c r="CD32" s="112">
        <v>11</v>
      </c>
      <c r="CE32" s="297" t="s">
        <v>420</v>
      </c>
      <c r="CF32" s="216">
        <v>0.22500000000000001</v>
      </c>
      <c r="CH32" s="112">
        <v>11</v>
      </c>
      <c r="CI32" s="298"/>
      <c r="CJ32" s="299"/>
      <c r="CK32" s="195"/>
      <c r="CL32" s="112">
        <v>11</v>
      </c>
      <c r="CM32" s="297"/>
      <c r="CN32" s="216"/>
      <c r="CO32" s="112">
        <v>11</v>
      </c>
      <c r="CP32" s="297"/>
      <c r="CQ32" s="216"/>
      <c r="CR32" s="297"/>
      <c r="CS32" s="216"/>
      <c r="CT32" s="297"/>
      <c r="CU32" s="216"/>
      <c r="CV32" s="297"/>
      <c r="CW32" s="216"/>
      <c r="CX32" s="297"/>
      <c r="CY32" s="216"/>
      <c r="CZ32" s="297"/>
      <c r="DA32" s="216"/>
      <c r="DB32" s="297"/>
      <c r="DC32" s="216"/>
      <c r="DD32" s="297"/>
      <c r="DE32" s="216"/>
      <c r="DF32" s="297"/>
      <c r="DG32" s="216"/>
      <c r="DI32" s="112">
        <v>11</v>
      </c>
      <c r="DJ32" s="298" t="s">
        <v>415</v>
      </c>
      <c r="DK32" s="299">
        <v>0.73099999999999998</v>
      </c>
      <c r="DL32" s="112">
        <v>11</v>
      </c>
      <c r="DM32" s="297" t="s">
        <v>420</v>
      </c>
      <c r="DN32" s="216">
        <v>0.22500000000000001</v>
      </c>
      <c r="DO32" s="112">
        <v>11</v>
      </c>
      <c r="DP32" s="297"/>
      <c r="DQ32" s="216"/>
      <c r="DR32" s="297"/>
      <c r="DS32" s="216"/>
      <c r="DT32" s="297"/>
      <c r="DU32" s="216"/>
      <c r="DV32" s="297"/>
      <c r="DW32" s="216"/>
      <c r="DX32" s="297"/>
      <c r="DY32" s="216"/>
      <c r="DZ32" s="297"/>
      <c r="EA32" s="216"/>
      <c r="EB32" s="297"/>
      <c r="EC32" s="216"/>
      <c r="ED32" s="297"/>
      <c r="EE32" s="216"/>
      <c r="EF32" s="297"/>
      <c r="EG32" s="216"/>
      <c r="EP32" s="157"/>
    </row>
    <row r="33" spans="1:147" s="155" customFormat="1" ht="14.25">
      <c r="A33" s="156"/>
      <c r="D33" s="195"/>
      <c r="E33" s="195"/>
      <c r="H33" s="157"/>
      <c r="AT33" s="112">
        <v>12</v>
      </c>
      <c r="AU33" s="298" t="s">
        <v>550</v>
      </c>
      <c r="AV33" s="299">
        <v>0.61599999999999999</v>
      </c>
      <c r="AW33" s="195"/>
      <c r="AX33" s="112">
        <v>12</v>
      </c>
      <c r="AY33" s="297" t="s">
        <v>437</v>
      </c>
      <c r="AZ33" s="216">
        <v>0.28299999999999997</v>
      </c>
      <c r="BB33" s="112">
        <v>12</v>
      </c>
      <c r="BC33" s="298" t="s">
        <v>251</v>
      </c>
      <c r="BD33" s="299">
        <v>0.437</v>
      </c>
      <c r="BE33" s="195"/>
      <c r="BF33" s="112">
        <v>12</v>
      </c>
      <c r="BG33" s="297" t="s">
        <v>437</v>
      </c>
      <c r="BH33" s="216">
        <v>0.28299999999999997</v>
      </c>
      <c r="BJ33" s="112">
        <v>12</v>
      </c>
      <c r="BK33" s="298" t="s">
        <v>425</v>
      </c>
      <c r="BL33" s="299">
        <v>0.94899999999999995</v>
      </c>
      <c r="BM33" s="195"/>
      <c r="BN33" s="112">
        <v>12</v>
      </c>
      <c r="BO33" s="297" t="s">
        <v>418</v>
      </c>
      <c r="BP33" s="216">
        <v>0.42</v>
      </c>
      <c r="BR33" s="112"/>
      <c r="BS33" s="298"/>
      <c r="BT33" s="299"/>
      <c r="BU33" s="195"/>
      <c r="BV33" s="112"/>
      <c r="BW33" s="297"/>
      <c r="BX33" s="216"/>
      <c r="BZ33" s="112">
        <v>12</v>
      </c>
      <c r="CA33" s="298" t="s">
        <v>417</v>
      </c>
      <c r="CB33" s="299">
        <v>1.425</v>
      </c>
      <c r="CC33" s="195"/>
      <c r="CD33" s="112">
        <v>12</v>
      </c>
      <c r="CE33" s="297" t="s">
        <v>549</v>
      </c>
      <c r="CF33" s="216">
        <v>0.30599999999999999</v>
      </c>
      <c r="CH33" s="112">
        <v>12</v>
      </c>
      <c r="CI33" s="298"/>
      <c r="CJ33" s="299"/>
      <c r="CK33" s="195"/>
      <c r="CL33" s="112">
        <v>12</v>
      </c>
      <c r="CM33" s="297"/>
      <c r="CN33" s="216"/>
      <c r="CO33" s="112">
        <v>12</v>
      </c>
      <c r="CP33" s="297"/>
      <c r="CQ33" s="216"/>
      <c r="CR33" s="297"/>
      <c r="CS33" s="216"/>
      <c r="CT33" s="297"/>
      <c r="CU33" s="216"/>
      <c r="CV33" s="297"/>
      <c r="CW33" s="216"/>
      <c r="CX33" s="297"/>
      <c r="CY33" s="216"/>
      <c r="CZ33" s="297"/>
      <c r="DA33" s="216"/>
      <c r="DB33" s="297"/>
      <c r="DC33" s="216"/>
      <c r="DD33" s="297"/>
      <c r="DE33" s="216"/>
      <c r="DF33" s="297"/>
      <c r="DG33" s="216"/>
      <c r="DI33" s="112">
        <v>12</v>
      </c>
      <c r="DJ33" s="298" t="s">
        <v>578</v>
      </c>
      <c r="DK33" s="299">
        <v>1.167</v>
      </c>
      <c r="DL33" s="112">
        <v>12</v>
      </c>
      <c r="DM33" s="297" t="s">
        <v>424</v>
      </c>
      <c r="DN33" s="216">
        <v>0.157</v>
      </c>
      <c r="DO33" s="112">
        <v>12</v>
      </c>
      <c r="DP33" s="297"/>
      <c r="DQ33" s="216"/>
      <c r="DR33" s="297"/>
      <c r="DS33" s="216"/>
      <c r="DT33" s="297"/>
      <c r="DU33" s="216"/>
      <c r="DV33" s="297"/>
      <c r="DW33" s="216"/>
      <c r="DX33" s="297"/>
      <c r="DY33" s="216"/>
      <c r="DZ33" s="297"/>
      <c r="EA33" s="216"/>
      <c r="EB33" s="297"/>
      <c r="EC33" s="216"/>
      <c r="ED33" s="297"/>
      <c r="EE33" s="216"/>
      <c r="EF33" s="297"/>
      <c r="EG33" s="216"/>
      <c r="EP33" s="157"/>
    </row>
    <row r="34" spans="1:147" s="155" customFormat="1" ht="14.25">
      <c r="AT34" s="112">
        <v>20</v>
      </c>
      <c r="AU34" s="301" t="s">
        <v>412</v>
      </c>
      <c r="AV34" s="299">
        <v>0.77400000000000002</v>
      </c>
      <c r="AW34" s="195"/>
      <c r="AX34" s="112">
        <v>20</v>
      </c>
      <c r="AY34" s="139" t="s">
        <v>569</v>
      </c>
      <c r="AZ34" s="216">
        <v>0.182</v>
      </c>
      <c r="BB34" s="112">
        <v>20</v>
      </c>
      <c r="BC34" s="301" t="s">
        <v>242</v>
      </c>
      <c r="BD34" s="299">
        <v>0.73099999999999998</v>
      </c>
      <c r="BE34" s="195"/>
      <c r="BF34" s="112">
        <v>20</v>
      </c>
      <c r="BG34" s="139" t="s">
        <v>548</v>
      </c>
      <c r="BH34" s="216">
        <v>0.437</v>
      </c>
      <c r="BJ34" s="112">
        <v>20</v>
      </c>
      <c r="BK34" s="301" t="s">
        <v>425</v>
      </c>
      <c r="BL34" s="299">
        <v>0.94899999999999995</v>
      </c>
      <c r="BM34" s="195"/>
      <c r="BN34" s="112">
        <v>20</v>
      </c>
      <c r="BO34" s="139" t="s">
        <v>548</v>
      </c>
      <c r="BP34" s="216">
        <v>0.437</v>
      </c>
      <c r="BR34" s="112"/>
      <c r="BS34" s="301"/>
      <c r="BT34" s="299"/>
      <c r="BU34" s="195"/>
      <c r="BV34" s="112"/>
      <c r="BW34" s="139"/>
      <c r="BX34" s="216"/>
      <c r="BZ34" s="112">
        <v>20</v>
      </c>
      <c r="CA34" s="301" t="s">
        <v>413</v>
      </c>
      <c r="CB34" s="299">
        <v>1.103</v>
      </c>
      <c r="CC34" s="195"/>
      <c r="CD34" s="112">
        <v>20</v>
      </c>
      <c r="CE34" s="139" t="s">
        <v>416</v>
      </c>
      <c r="CF34" s="216">
        <v>0.59</v>
      </c>
      <c r="CH34" s="112">
        <v>20</v>
      </c>
      <c r="CI34" s="301"/>
      <c r="CJ34" s="299"/>
      <c r="CK34" s="195"/>
      <c r="CL34" s="112">
        <v>20</v>
      </c>
      <c r="CM34" s="139"/>
      <c r="CN34" s="216"/>
      <c r="CO34" s="112">
        <v>20</v>
      </c>
      <c r="CP34" s="139"/>
      <c r="CQ34" s="216"/>
      <c r="CR34" s="139"/>
      <c r="CS34" s="216"/>
      <c r="CT34" s="139"/>
      <c r="CU34" s="216"/>
      <c r="CV34" s="139"/>
      <c r="CW34" s="216"/>
      <c r="CX34" s="139"/>
      <c r="CY34" s="216"/>
      <c r="CZ34" s="139"/>
      <c r="DA34" s="216"/>
      <c r="DB34" s="139"/>
      <c r="DC34" s="216"/>
      <c r="DD34" s="139"/>
      <c r="DE34" s="216"/>
      <c r="DF34" s="139"/>
      <c r="DG34" s="216"/>
      <c r="DI34" s="112">
        <v>20</v>
      </c>
      <c r="DJ34" s="301" t="s">
        <v>578</v>
      </c>
      <c r="DK34" s="299">
        <v>1.167</v>
      </c>
      <c r="DL34" s="112">
        <v>20</v>
      </c>
      <c r="DM34" s="139" t="s">
        <v>260</v>
      </c>
      <c r="DN34" s="216">
        <v>0.84299999999999997</v>
      </c>
      <c r="DO34" s="112">
        <v>20</v>
      </c>
      <c r="DP34" s="139"/>
      <c r="DQ34" s="216"/>
      <c r="DR34" s="139"/>
      <c r="DS34" s="216"/>
      <c r="DT34" s="139"/>
      <c r="DU34" s="216"/>
      <c r="DV34" s="139"/>
      <c r="DW34" s="216"/>
      <c r="DX34" s="139"/>
      <c r="DY34" s="216"/>
      <c r="DZ34" s="139"/>
      <c r="EA34" s="216"/>
      <c r="EB34" s="139"/>
      <c r="EC34" s="216"/>
      <c r="ED34" s="139"/>
      <c r="EE34" s="216"/>
      <c r="EF34" s="139"/>
      <c r="EG34" s="216"/>
      <c r="EP34" s="157"/>
    </row>
    <row r="35" spans="1:147" s="155" customFormat="1" ht="14.25">
      <c r="A35" s="156" t="s">
        <v>177</v>
      </c>
      <c r="B35" s="70">
        <v>180718</v>
      </c>
      <c r="C35" s="241" t="s">
        <v>441</v>
      </c>
      <c r="D35" s="90"/>
      <c r="E35" s="90"/>
      <c r="F35" s="286"/>
      <c r="G35" s="241" t="s">
        <v>441</v>
      </c>
      <c r="H35" s="91"/>
      <c r="EP35" s="157"/>
    </row>
    <row r="36" spans="1:147" s="155" customFormat="1" ht="15">
      <c r="A36" s="160" t="s">
        <v>523</v>
      </c>
      <c r="B36" s="187"/>
      <c r="C36" s="161" t="s">
        <v>214</v>
      </c>
      <c r="D36" s="195"/>
      <c r="E36" s="195"/>
      <c r="F36" s="286"/>
      <c r="G36" s="161" t="s">
        <v>214</v>
      </c>
      <c r="H36" s="91"/>
      <c r="EP36" s="157"/>
    </row>
    <row r="37" spans="1:147" s="155" customFormat="1" ht="15.75" thickBot="1">
      <c r="A37" s="160"/>
      <c r="B37" s="197" t="s">
        <v>1</v>
      </c>
      <c r="D37" s="90" t="s">
        <v>213</v>
      </c>
      <c r="E37" s="90"/>
      <c r="F37" s="197" t="s">
        <v>177</v>
      </c>
      <c r="H37" s="91" t="s">
        <v>213</v>
      </c>
      <c r="J37" s="160"/>
      <c r="K37" s="197" t="s">
        <v>518</v>
      </c>
      <c r="M37" s="90" t="s">
        <v>213</v>
      </c>
      <c r="N37" s="90"/>
      <c r="O37" s="197" t="s">
        <v>518</v>
      </c>
      <c r="Q37" s="91" t="s">
        <v>213</v>
      </c>
      <c r="S37" s="160"/>
      <c r="T37" s="197" t="s">
        <v>527</v>
      </c>
      <c r="V37" s="90" t="s">
        <v>213</v>
      </c>
      <c r="W37" s="90"/>
      <c r="X37" s="197" t="s">
        <v>527</v>
      </c>
      <c r="Z37" s="91" t="s">
        <v>213</v>
      </c>
      <c r="AB37" s="160"/>
      <c r="AC37" s="197" t="s">
        <v>587</v>
      </c>
      <c r="AE37" s="90" t="s">
        <v>213</v>
      </c>
      <c r="AF37" s="90"/>
      <c r="AG37" s="197" t="s">
        <v>528</v>
      </c>
      <c r="AI37" s="91" t="s">
        <v>213</v>
      </c>
      <c r="AK37" s="249" t="s">
        <v>588</v>
      </c>
      <c r="AM37" s="90" t="s">
        <v>213</v>
      </c>
      <c r="AN37" s="90"/>
      <c r="AO37" s="249" t="s">
        <v>588</v>
      </c>
      <c r="AQ37" s="91" t="s">
        <v>213</v>
      </c>
      <c r="AT37" s="309" t="s">
        <v>398</v>
      </c>
      <c r="AU37" s="197" t="s">
        <v>531</v>
      </c>
      <c r="AV37" s="90" t="s">
        <v>213</v>
      </c>
      <c r="AW37" s="90"/>
      <c r="AX37" s="197" t="s">
        <v>531</v>
      </c>
      <c r="AZ37" s="91" t="s">
        <v>213</v>
      </c>
      <c r="BB37" s="309" t="s">
        <v>589</v>
      </c>
      <c r="BC37" s="197" t="s">
        <v>590</v>
      </c>
      <c r="BD37" s="90" t="s">
        <v>213</v>
      </c>
      <c r="BE37" s="90"/>
      <c r="BF37" s="197" t="s">
        <v>532</v>
      </c>
      <c r="BH37" s="91" t="s">
        <v>213</v>
      </c>
      <c r="BJ37" s="309" t="s">
        <v>398</v>
      </c>
      <c r="BK37" s="290" t="s">
        <v>209</v>
      </c>
      <c r="BL37" s="90" t="s">
        <v>213</v>
      </c>
      <c r="BM37" s="90"/>
      <c r="BN37" s="291" t="s">
        <v>533</v>
      </c>
      <c r="BP37" s="91" t="s">
        <v>213</v>
      </c>
      <c r="BR37" s="291"/>
      <c r="BT37" s="90"/>
      <c r="BU37" s="90"/>
      <c r="BV37" s="291"/>
      <c r="BX37" s="91"/>
      <c r="BZ37" s="291"/>
      <c r="CB37" s="90"/>
      <c r="CC37" s="90"/>
      <c r="CD37" s="291"/>
      <c r="CF37" s="91"/>
      <c r="CH37" s="291"/>
      <c r="CJ37" s="90"/>
      <c r="CK37" s="90"/>
      <c r="CL37" s="291"/>
      <c r="CN37" s="91"/>
      <c r="DI37" s="291"/>
      <c r="DK37" s="90"/>
      <c r="DL37" s="291"/>
      <c r="DN37" s="91"/>
      <c r="EP37" s="157"/>
    </row>
    <row r="38" spans="1:147" s="155" customFormat="1" ht="14.25">
      <c r="A38" s="162" t="s">
        <v>176</v>
      </c>
      <c r="B38" s="133" t="s">
        <v>199</v>
      </c>
      <c r="C38" s="292" t="s">
        <v>224</v>
      </c>
      <c r="D38" s="206" t="s">
        <v>225</v>
      </c>
      <c r="E38" s="195"/>
      <c r="F38" s="101" t="s">
        <v>200</v>
      </c>
      <c r="G38" s="292" t="s">
        <v>224</v>
      </c>
      <c r="H38" s="208" t="s">
        <v>226</v>
      </c>
      <c r="J38" s="162" t="s">
        <v>287</v>
      </c>
      <c r="K38" s="134" t="s">
        <v>199</v>
      </c>
      <c r="L38" s="292" t="s">
        <v>224</v>
      </c>
      <c r="M38" s="206" t="s">
        <v>225</v>
      </c>
      <c r="N38" s="195"/>
      <c r="O38" s="101" t="s">
        <v>200</v>
      </c>
      <c r="P38" s="292" t="s">
        <v>224</v>
      </c>
      <c r="Q38" s="208" t="s">
        <v>226</v>
      </c>
      <c r="S38" s="162" t="s">
        <v>176</v>
      </c>
      <c r="T38" s="293" t="s">
        <v>180</v>
      </c>
      <c r="U38" s="294" t="s">
        <v>224</v>
      </c>
      <c r="V38" s="295" t="s">
        <v>225</v>
      </c>
      <c r="W38" s="195"/>
      <c r="X38" s="101" t="s">
        <v>181</v>
      </c>
      <c r="Y38" s="292" t="s">
        <v>224</v>
      </c>
      <c r="Z38" s="208" t="s">
        <v>226</v>
      </c>
      <c r="AB38" s="162" t="s">
        <v>176</v>
      </c>
      <c r="AC38" s="293" t="s">
        <v>199</v>
      </c>
      <c r="AD38" s="294" t="s">
        <v>224</v>
      </c>
      <c r="AE38" s="295" t="s">
        <v>225</v>
      </c>
      <c r="AF38" s="195"/>
      <c r="AG38" s="101" t="s">
        <v>181</v>
      </c>
      <c r="AH38" s="292" t="s">
        <v>224</v>
      </c>
      <c r="AI38" s="208" t="s">
        <v>226</v>
      </c>
      <c r="AK38" s="293" t="s">
        <v>199</v>
      </c>
      <c r="AL38" s="294" t="s">
        <v>224</v>
      </c>
      <c r="AM38" s="295" t="s">
        <v>225</v>
      </c>
      <c r="AN38" s="195"/>
      <c r="AO38" s="101" t="s">
        <v>181</v>
      </c>
      <c r="AP38" s="292" t="s">
        <v>224</v>
      </c>
      <c r="AQ38" s="208" t="s">
        <v>226</v>
      </c>
      <c r="AT38" s="293" t="s">
        <v>199</v>
      </c>
      <c r="AU38" s="294" t="s">
        <v>224</v>
      </c>
      <c r="AV38" s="295" t="s">
        <v>225</v>
      </c>
      <c r="AW38" s="195"/>
      <c r="AX38" s="101" t="s">
        <v>200</v>
      </c>
      <c r="AY38" s="292" t="s">
        <v>224</v>
      </c>
      <c r="AZ38" s="208" t="s">
        <v>226</v>
      </c>
      <c r="BB38" s="293" t="s">
        <v>199</v>
      </c>
      <c r="BC38" s="294" t="s">
        <v>224</v>
      </c>
      <c r="BD38" s="295" t="s">
        <v>225</v>
      </c>
      <c r="BE38" s="195"/>
      <c r="BF38" s="101" t="s">
        <v>200</v>
      </c>
      <c r="BG38" s="292" t="s">
        <v>224</v>
      </c>
      <c r="BH38" s="208" t="s">
        <v>226</v>
      </c>
      <c r="BJ38" s="293" t="s">
        <v>199</v>
      </c>
      <c r="BK38" s="294" t="s">
        <v>288</v>
      </c>
      <c r="BL38" s="295" t="s">
        <v>225</v>
      </c>
      <c r="BM38" s="195"/>
      <c r="BN38" s="101" t="s">
        <v>200</v>
      </c>
      <c r="BO38" s="292" t="s">
        <v>224</v>
      </c>
      <c r="BP38" s="208" t="s">
        <v>226</v>
      </c>
      <c r="BR38" s="293"/>
      <c r="BS38" s="294"/>
      <c r="BT38" s="295"/>
      <c r="BU38" s="195"/>
      <c r="BV38" s="101"/>
      <c r="BW38" s="292"/>
      <c r="BX38" s="208"/>
      <c r="BZ38" s="293" t="s">
        <v>298</v>
      </c>
      <c r="CA38" s="294" t="s">
        <v>228</v>
      </c>
      <c r="CB38" s="295" t="s">
        <v>226</v>
      </c>
      <c r="CC38" s="195"/>
      <c r="CD38" s="101" t="s">
        <v>404</v>
      </c>
      <c r="CE38" s="292" t="s">
        <v>228</v>
      </c>
      <c r="CF38" s="208" t="s">
        <v>226</v>
      </c>
      <c r="CH38" s="293" t="s">
        <v>298</v>
      </c>
      <c r="CI38" s="294" t="s">
        <v>228</v>
      </c>
      <c r="CJ38" s="295" t="s">
        <v>226</v>
      </c>
      <c r="CK38" s="195"/>
      <c r="CL38" s="101" t="s">
        <v>404</v>
      </c>
      <c r="CM38" s="292" t="s">
        <v>228</v>
      </c>
      <c r="CN38" s="208" t="s">
        <v>226</v>
      </c>
      <c r="DI38" s="293" t="s">
        <v>298</v>
      </c>
      <c r="DJ38" s="294" t="s">
        <v>228</v>
      </c>
      <c r="DK38" s="295" t="s">
        <v>226</v>
      </c>
      <c r="DL38" s="101" t="s">
        <v>404</v>
      </c>
      <c r="DM38" s="292" t="s">
        <v>228</v>
      </c>
      <c r="DN38" s="208" t="s">
        <v>226</v>
      </c>
      <c r="EP38" s="157"/>
    </row>
    <row r="39" spans="1:147" s="155" customFormat="1" ht="14.25">
      <c r="A39" s="296">
        <v>48</v>
      </c>
      <c r="B39" s="110">
        <v>1</v>
      </c>
      <c r="C39" s="297" t="s">
        <v>425</v>
      </c>
      <c r="D39" s="109">
        <v>0.94899999999999995</v>
      </c>
      <c r="E39" s="111"/>
      <c r="F39" s="112">
        <v>1</v>
      </c>
      <c r="G39" s="302" t="s">
        <v>242</v>
      </c>
      <c r="H39" s="216">
        <v>0.73099999999999998</v>
      </c>
      <c r="J39" s="296">
        <v>48</v>
      </c>
      <c r="K39" s="108">
        <v>1</v>
      </c>
      <c r="L39" s="302" t="s">
        <v>408</v>
      </c>
      <c r="M39" s="214">
        <v>0.78100000000000003</v>
      </c>
      <c r="N39" s="195"/>
      <c r="O39" s="112">
        <v>1</v>
      </c>
      <c r="P39" s="302" t="s">
        <v>546</v>
      </c>
      <c r="Q39" s="216">
        <v>0.17799999999999999</v>
      </c>
      <c r="S39" s="296">
        <v>48</v>
      </c>
      <c r="T39" s="112">
        <v>1</v>
      </c>
      <c r="U39" s="310" t="s">
        <v>418</v>
      </c>
      <c r="V39" s="299">
        <v>0.42</v>
      </c>
      <c r="W39" s="195"/>
      <c r="X39" s="112">
        <v>1</v>
      </c>
      <c r="Y39" s="302" t="s">
        <v>547</v>
      </c>
      <c r="Z39" s="216">
        <v>0.107</v>
      </c>
      <c r="AB39" s="296">
        <v>48</v>
      </c>
      <c r="AC39" s="112">
        <v>1</v>
      </c>
      <c r="AD39" s="310"/>
      <c r="AE39" s="299">
        <v>0.42</v>
      </c>
      <c r="AF39" s="195"/>
      <c r="AG39" s="112">
        <v>1</v>
      </c>
      <c r="AH39" s="302"/>
      <c r="AI39" s="216">
        <v>0.35599999999999998</v>
      </c>
      <c r="AK39" s="112">
        <v>1</v>
      </c>
      <c r="AL39" s="310" t="s">
        <v>433</v>
      </c>
      <c r="AM39" s="299">
        <v>0.40600000000000003</v>
      </c>
      <c r="AN39" s="195"/>
      <c r="AO39" s="112">
        <v>1</v>
      </c>
      <c r="AP39" s="302" t="s">
        <v>437</v>
      </c>
      <c r="AQ39" s="216">
        <v>0.28299999999999997</v>
      </c>
      <c r="AT39" s="112">
        <v>1</v>
      </c>
      <c r="AU39" s="298"/>
      <c r="AV39" s="299">
        <f>AVERAGE(AV5,AV22)</f>
        <v>0.77099999999999991</v>
      </c>
      <c r="AW39" s="195"/>
      <c r="AX39" s="112">
        <v>1</v>
      </c>
      <c r="AY39" s="297"/>
      <c r="AZ39" s="311">
        <f>AVERAGE(AZ5,AZ22)</f>
        <v>0.38150000000000001</v>
      </c>
      <c r="BB39" s="112">
        <v>1</v>
      </c>
      <c r="BC39" s="298"/>
      <c r="BD39" s="299">
        <f>AVERAGE(BD5,BD22)</f>
        <v>0.65999999999999992</v>
      </c>
      <c r="BE39" s="195"/>
      <c r="BF39" s="112">
        <v>1</v>
      </c>
      <c r="BG39" s="297"/>
      <c r="BH39" s="311">
        <f>AVERAGE(BH5,BH22)</f>
        <v>0.32999999999999996</v>
      </c>
      <c r="BJ39" s="112">
        <v>1</v>
      </c>
      <c r="BK39" s="298"/>
      <c r="BL39" s="299">
        <f>AVERAGE(BL5,BL22)</f>
        <v>0.75249999999999995</v>
      </c>
      <c r="BM39" s="195"/>
      <c r="BN39" s="112">
        <v>1</v>
      </c>
      <c r="BO39" s="297"/>
      <c r="BP39" s="311">
        <f>AVERAGE(BP5,BP22)</f>
        <v>0.6845</v>
      </c>
      <c r="BR39" s="112"/>
      <c r="BS39" s="298"/>
      <c r="BT39" s="299"/>
      <c r="BU39" s="195"/>
      <c r="BV39" s="112"/>
      <c r="BW39" s="297"/>
      <c r="BX39" s="311"/>
      <c r="BZ39" s="112">
        <v>1</v>
      </c>
      <c r="CA39" s="298"/>
      <c r="CB39" s="299">
        <f>AVERAGE(CB5,CB22)</f>
        <v>1.1324999999999998</v>
      </c>
      <c r="CC39" s="195"/>
      <c r="CD39" s="112">
        <v>1</v>
      </c>
      <c r="CE39" s="297"/>
      <c r="CF39" s="311">
        <f>AVERAGE(CF5,CF22)</f>
        <v>0.73099999999999998</v>
      </c>
      <c r="CH39" s="112">
        <v>1</v>
      </c>
      <c r="CI39" s="298"/>
      <c r="CJ39" s="299"/>
      <c r="CK39" s="195"/>
      <c r="CL39" s="112"/>
      <c r="CM39" s="297"/>
      <c r="CN39" s="311"/>
      <c r="DI39" s="112">
        <v>1</v>
      </c>
      <c r="DJ39" s="298"/>
      <c r="DK39" s="299">
        <f>AVERAGE(DK5,DK22)</f>
        <v>0.85099999999999998</v>
      </c>
      <c r="DL39" s="112">
        <v>1</v>
      </c>
      <c r="DM39" s="297"/>
      <c r="DN39" s="311">
        <f>AVERAGE(DN5,DN22)</f>
        <v>1.028</v>
      </c>
      <c r="EP39" s="157"/>
    </row>
    <row r="40" spans="1:147" s="155" customFormat="1" ht="14.25">
      <c r="A40" s="296">
        <v>51</v>
      </c>
      <c r="B40" s="110">
        <v>4</v>
      </c>
      <c r="C40" s="297" t="s">
        <v>550</v>
      </c>
      <c r="D40" s="109">
        <v>0.61599999999999999</v>
      </c>
      <c r="E40" s="111"/>
      <c r="F40" s="112">
        <v>4</v>
      </c>
      <c r="G40" s="302" t="s">
        <v>548</v>
      </c>
      <c r="H40" s="216">
        <v>0.437</v>
      </c>
      <c r="J40" s="296">
        <v>51</v>
      </c>
      <c r="K40" s="108">
        <v>4</v>
      </c>
      <c r="L40" s="302" t="s">
        <v>548</v>
      </c>
      <c r="M40" s="214">
        <v>0.437</v>
      </c>
      <c r="N40" s="195"/>
      <c r="O40" s="112">
        <v>4</v>
      </c>
      <c r="P40" s="302" t="s">
        <v>547</v>
      </c>
      <c r="Q40" s="216">
        <v>0.107</v>
      </c>
      <c r="S40" s="296">
        <v>51</v>
      </c>
      <c r="T40" s="112">
        <v>4</v>
      </c>
      <c r="U40" s="310" t="s">
        <v>425</v>
      </c>
      <c r="V40" s="299">
        <v>0.94899999999999995</v>
      </c>
      <c r="W40" s="195"/>
      <c r="X40" s="112">
        <v>4</v>
      </c>
      <c r="Y40" s="302" t="s">
        <v>552</v>
      </c>
      <c r="Z40" s="216">
        <v>0.125</v>
      </c>
      <c r="AB40" s="296">
        <v>51</v>
      </c>
      <c r="AC40" s="112">
        <v>4</v>
      </c>
      <c r="AD40" s="310"/>
      <c r="AE40" s="299">
        <v>0.54300000000000004</v>
      </c>
      <c r="AF40" s="195"/>
      <c r="AG40" s="112">
        <v>4</v>
      </c>
      <c r="AH40" s="302"/>
      <c r="AI40" s="216">
        <v>0.125</v>
      </c>
      <c r="AK40" s="112">
        <v>4</v>
      </c>
      <c r="AL40" s="310" t="s">
        <v>414</v>
      </c>
      <c r="AM40" s="299">
        <v>0.35599999999999998</v>
      </c>
      <c r="AN40" s="195"/>
      <c r="AO40" s="112">
        <v>4</v>
      </c>
      <c r="AP40" s="302" t="s">
        <v>433</v>
      </c>
      <c r="AQ40" s="216">
        <v>0.40600000000000003</v>
      </c>
      <c r="AT40" s="112">
        <v>2</v>
      </c>
      <c r="AU40" s="298"/>
      <c r="AV40" s="299">
        <f>AVERAGE(AV6,AV23)</f>
        <v>0.20100000000000001</v>
      </c>
      <c r="AW40" s="195"/>
      <c r="AX40" s="112">
        <v>2</v>
      </c>
      <c r="AY40" s="297"/>
      <c r="AZ40" s="311">
        <f t="shared" ref="AZ40:AZ50" si="0">AVERAGE(AZ6,AZ23)</f>
        <v>0.112</v>
      </c>
      <c r="BB40" s="112">
        <v>2</v>
      </c>
      <c r="BC40" s="298"/>
      <c r="BD40" s="299">
        <f t="shared" ref="BD40:BD51" si="1">AVERAGE(BD6,BD23)</f>
        <v>0.63300000000000001</v>
      </c>
      <c r="BE40" s="195"/>
      <c r="BF40" s="112">
        <v>2</v>
      </c>
      <c r="BG40" s="297"/>
      <c r="BH40" s="311">
        <f t="shared" ref="BH40:BH50" si="2">AVERAGE(BH6,BH23)</f>
        <v>0.33099999999999996</v>
      </c>
      <c r="BJ40" s="112">
        <v>2</v>
      </c>
      <c r="BK40" s="298"/>
      <c r="BL40" s="299">
        <f t="shared" ref="BL40:BL51" si="3">AVERAGE(BL6,BL23)</f>
        <v>0.50649999999999995</v>
      </c>
      <c r="BM40" s="195"/>
      <c r="BN40" s="112">
        <v>2</v>
      </c>
      <c r="BO40" s="297"/>
      <c r="BP40" s="311">
        <f t="shared" ref="BP40:BP50" si="4">AVERAGE(BP6,BP23)</f>
        <v>0.23149999999999998</v>
      </c>
      <c r="BR40" s="112"/>
      <c r="BS40" s="298"/>
      <c r="BT40" s="299"/>
      <c r="BU40" s="195"/>
      <c r="BV40" s="112"/>
      <c r="BW40" s="297"/>
      <c r="BX40" s="311"/>
      <c r="BZ40" s="112">
        <v>2</v>
      </c>
      <c r="CA40" s="298"/>
      <c r="CB40" s="299">
        <f t="shared" ref="CB40:CB51" si="5">AVERAGE(CB6,CB23)</f>
        <v>0.89100000000000001</v>
      </c>
      <c r="CC40" s="195"/>
      <c r="CD40" s="112">
        <v>2</v>
      </c>
      <c r="CE40" s="297"/>
      <c r="CF40" s="311">
        <f t="shared" ref="CF40:CF50" si="6">AVERAGE(CF6,CF23)</f>
        <v>0.31950000000000001</v>
      </c>
      <c r="CH40" s="112">
        <v>2</v>
      </c>
      <c r="CI40" s="298"/>
      <c r="CJ40" s="299"/>
      <c r="CK40" s="195"/>
      <c r="CL40" s="112"/>
      <c r="CM40" s="297"/>
      <c r="CN40" s="311"/>
      <c r="DI40" s="112">
        <v>2</v>
      </c>
      <c r="DJ40" s="298"/>
      <c r="DK40" s="299">
        <f t="shared" ref="DK40:DK51" si="7">AVERAGE(DK6,DK23)</f>
        <v>0.83099999999999996</v>
      </c>
      <c r="DL40" s="112">
        <v>2</v>
      </c>
      <c r="DM40" s="297"/>
      <c r="DN40" s="311">
        <f t="shared" ref="DN40:DN50" si="8">AVERAGE(DN6,DN23)</f>
        <v>0.94899999999999995</v>
      </c>
      <c r="EP40" s="157"/>
    </row>
    <row r="41" spans="1:147" s="155" customFormat="1" ht="14.25">
      <c r="A41" s="296">
        <v>52</v>
      </c>
      <c r="B41" s="110">
        <v>5</v>
      </c>
      <c r="C41" s="297" t="s">
        <v>241</v>
      </c>
      <c r="D41" s="109">
        <v>0.61599999999999999</v>
      </c>
      <c r="E41" s="111"/>
      <c r="F41" s="112">
        <v>5</v>
      </c>
      <c r="G41" s="302" t="s">
        <v>241</v>
      </c>
      <c r="H41" s="216">
        <v>0.61599999999999999</v>
      </c>
      <c r="J41" s="296">
        <v>52</v>
      </c>
      <c r="K41" s="108">
        <v>5</v>
      </c>
      <c r="L41" s="302" t="s">
        <v>415</v>
      </c>
      <c r="M41" s="214">
        <v>0.73099999999999998</v>
      </c>
      <c r="N41" s="195"/>
      <c r="O41" s="112">
        <v>5</v>
      </c>
      <c r="P41" s="302" t="s">
        <v>271</v>
      </c>
      <c r="Q41" s="216">
        <v>0.107</v>
      </c>
      <c r="S41" s="296">
        <v>52</v>
      </c>
      <c r="T41" s="112">
        <v>5</v>
      </c>
      <c r="U41" s="310" t="s">
        <v>418</v>
      </c>
      <c r="V41" s="299">
        <v>0.42</v>
      </c>
      <c r="W41" s="195"/>
      <c r="X41" s="112">
        <v>5</v>
      </c>
      <c r="Y41" s="302" t="s">
        <v>568</v>
      </c>
      <c r="Z41" s="216">
        <v>0.32600000000000001</v>
      </c>
      <c r="AB41" s="296">
        <v>52</v>
      </c>
      <c r="AC41" s="112">
        <v>5</v>
      </c>
      <c r="AD41" s="310"/>
      <c r="AE41" s="299">
        <v>0.73099999999999998</v>
      </c>
      <c r="AF41" s="195"/>
      <c r="AG41" s="112">
        <v>5</v>
      </c>
      <c r="AH41" s="302"/>
      <c r="AI41" s="216">
        <v>0.182</v>
      </c>
      <c r="AK41" s="112">
        <v>5</v>
      </c>
      <c r="AL41" s="310" t="s">
        <v>550</v>
      </c>
      <c r="AM41" s="299">
        <v>0.61599999999999999</v>
      </c>
      <c r="AN41" s="195"/>
      <c r="AO41" s="112">
        <v>5</v>
      </c>
      <c r="AP41" s="302" t="s">
        <v>549</v>
      </c>
      <c r="AQ41" s="216">
        <v>0.30599999999999999</v>
      </c>
      <c r="AT41" s="112">
        <v>3</v>
      </c>
      <c r="AU41" s="298"/>
      <c r="AV41" s="299">
        <f t="shared" ref="AV41:AV50" si="9">AVERAGE(AV7,AV24)</f>
        <v>0.57950000000000002</v>
      </c>
      <c r="AW41" s="195"/>
      <c r="AX41" s="112">
        <v>3</v>
      </c>
      <c r="AY41" s="297"/>
      <c r="AZ41" s="311">
        <f t="shared" si="0"/>
        <v>0.32150000000000001</v>
      </c>
      <c r="BB41" s="112">
        <v>3</v>
      </c>
      <c r="BC41" s="298"/>
      <c r="BD41" s="299">
        <f t="shared" si="1"/>
        <v>0.84</v>
      </c>
      <c r="BE41" s="195"/>
      <c r="BF41" s="112">
        <v>3</v>
      </c>
      <c r="BG41" s="297"/>
      <c r="BH41" s="311">
        <f t="shared" si="2"/>
        <v>0.34450000000000003</v>
      </c>
      <c r="BJ41" s="112">
        <v>3</v>
      </c>
      <c r="BK41" s="298"/>
      <c r="BL41" s="299">
        <f t="shared" si="3"/>
        <v>0.97299999999999998</v>
      </c>
      <c r="BM41" s="195"/>
      <c r="BN41" s="112">
        <v>3</v>
      </c>
      <c r="BO41" s="297"/>
      <c r="BP41" s="311">
        <f t="shared" si="4"/>
        <v>0.31850000000000001</v>
      </c>
      <c r="BR41" s="112"/>
      <c r="BS41" s="298"/>
      <c r="BT41" s="299"/>
      <c r="BU41" s="195"/>
      <c r="BV41" s="112"/>
      <c r="BW41" s="297"/>
      <c r="BX41" s="311"/>
      <c r="BZ41" s="112">
        <v>3</v>
      </c>
      <c r="CA41" s="298"/>
      <c r="CB41" s="299">
        <f t="shared" si="5"/>
        <v>0.86499999999999999</v>
      </c>
      <c r="CC41" s="195"/>
      <c r="CD41" s="112">
        <v>3</v>
      </c>
      <c r="CE41" s="297"/>
      <c r="CF41" s="311">
        <f t="shared" si="6"/>
        <v>0.39150000000000001</v>
      </c>
      <c r="CH41" s="112">
        <v>3</v>
      </c>
      <c r="CI41" s="298"/>
      <c r="CJ41" s="299"/>
      <c r="CK41" s="195"/>
      <c r="CL41" s="112"/>
      <c r="CM41" s="297"/>
      <c r="CN41" s="311"/>
      <c r="DI41" s="112">
        <v>3</v>
      </c>
      <c r="DJ41" s="298"/>
      <c r="DK41" s="299">
        <f t="shared" si="7"/>
        <v>1.425</v>
      </c>
      <c r="DL41" s="112">
        <v>3</v>
      </c>
      <c r="DM41" s="297"/>
      <c r="DN41" s="311">
        <f t="shared" si="8"/>
        <v>0.377</v>
      </c>
      <c r="EP41" s="157"/>
    </row>
    <row r="42" spans="1:147" s="155" customFormat="1" ht="14.25">
      <c r="A42" s="296">
        <v>55</v>
      </c>
      <c r="B42" s="110">
        <v>8</v>
      </c>
      <c r="C42" s="139" t="s">
        <v>252</v>
      </c>
      <c r="D42" s="109">
        <v>0.54300000000000004</v>
      </c>
      <c r="E42" s="111"/>
      <c r="F42" s="112">
        <v>8</v>
      </c>
      <c r="G42" s="302" t="s">
        <v>566</v>
      </c>
      <c r="H42" s="216">
        <v>0.71499999999999997</v>
      </c>
      <c r="J42" s="296">
        <v>55</v>
      </c>
      <c r="K42" s="108">
        <v>8</v>
      </c>
      <c r="L42" s="139" t="s">
        <v>550</v>
      </c>
      <c r="M42" s="214">
        <v>0.61599999999999999</v>
      </c>
      <c r="N42" s="195"/>
      <c r="O42" s="112">
        <v>8</v>
      </c>
      <c r="P42" s="139" t="s">
        <v>414</v>
      </c>
      <c r="Q42" s="216">
        <v>0.35599999999999998</v>
      </c>
      <c r="S42" s="296">
        <v>55</v>
      </c>
      <c r="T42" s="112">
        <v>8</v>
      </c>
      <c r="U42" s="301" t="s">
        <v>413</v>
      </c>
      <c r="V42" s="299">
        <v>1.103</v>
      </c>
      <c r="W42" s="195"/>
      <c r="X42" s="112">
        <v>8</v>
      </c>
      <c r="Y42" s="139" t="s">
        <v>437</v>
      </c>
      <c r="Z42" s="216">
        <v>0.28299999999999997</v>
      </c>
      <c r="AB42" s="296">
        <v>55</v>
      </c>
      <c r="AC42" s="112">
        <v>8</v>
      </c>
      <c r="AD42" s="301"/>
      <c r="AE42" s="299">
        <v>0.499</v>
      </c>
      <c r="AF42" s="195"/>
      <c r="AG42" s="112">
        <v>8</v>
      </c>
      <c r="AH42" s="139"/>
      <c r="AI42" s="216">
        <v>0.125</v>
      </c>
      <c r="AK42" s="112">
        <v>8</v>
      </c>
      <c r="AL42" s="301" t="s">
        <v>416</v>
      </c>
      <c r="AM42" s="299">
        <v>0.59</v>
      </c>
      <c r="AN42" s="195"/>
      <c r="AO42" s="112">
        <v>8</v>
      </c>
      <c r="AP42" s="139" t="s">
        <v>551</v>
      </c>
      <c r="AQ42" s="216">
        <v>0.35399999999999998</v>
      </c>
      <c r="AT42" s="112">
        <v>4</v>
      </c>
      <c r="AU42" s="298"/>
      <c r="AV42" s="299">
        <f>AVERAGE(AV8,AV25)</f>
        <v>0.48150000000000004</v>
      </c>
      <c r="AW42" s="195"/>
      <c r="AX42" s="112">
        <v>4</v>
      </c>
      <c r="AY42" s="297"/>
      <c r="AZ42" s="311">
        <f t="shared" si="0"/>
        <v>0.42149999999999999</v>
      </c>
      <c r="BB42" s="112">
        <v>4</v>
      </c>
      <c r="BC42" s="298"/>
      <c r="BD42" s="299">
        <f t="shared" si="1"/>
        <v>0.75600000000000001</v>
      </c>
      <c r="BE42" s="195"/>
      <c r="BF42" s="112">
        <v>4</v>
      </c>
      <c r="BG42" s="297"/>
      <c r="BH42" s="311">
        <f t="shared" si="2"/>
        <v>0.35599999999999998</v>
      </c>
      <c r="BJ42" s="112">
        <v>4</v>
      </c>
      <c r="BK42" s="298"/>
      <c r="BL42" s="299">
        <f t="shared" si="3"/>
        <v>1.0024999999999999</v>
      </c>
      <c r="BM42" s="195"/>
      <c r="BN42" s="112">
        <v>4</v>
      </c>
      <c r="BO42" s="297"/>
      <c r="BP42" s="311">
        <f t="shared" si="4"/>
        <v>0.46</v>
      </c>
      <c r="BR42" s="112"/>
      <c r="BS42" s="298"/>
      <c r="BT42" s="299"/>
      <c r="BU42" s="195"/>
      <c r="BV42" s="112"/>
      <c r="BW42" s="297"/>
      <c r="BX42" s="311"/>
      <c r="BZ42" s="112">
        <v>4</v>
      </c>
      <c r="CA42" s="298"/>
      <c r="CB42" s="299">
        <f t="shared" si="5"/>
        <v>1.224</v>
      </c>
      <c r="CC42" s="195"/>
      <c r="CD42" s="112">
        <v>4</v>
      </c>
      <c r="CE42" s="297"/>
      <c r="CF42" s="311">
        <f t="shared" si="6"/>
        <v>0.5794999999999999</v>
      </c>
      <c r="CH42" s="112">
        <v>4</v>
      </c>
      <c r="CI42" s="298"/>
      <c r="CJ42" s="299"/>
      <c r="CK42" s="195"/>
      <c r="CL42" s="112"/>
      <c r="CM42" s="297"/>
      <c r="CN42" s="311"/>
      <c r="DI42" s="112">
        <v>4</v>
      </c>
      <c r="DJ42" s="298"/>
      <c r="DK42" s="299">
        <f t="shared" si="7"/>
        <v>0.83299999999999996</v>
      </c>
      <c r="DL42" s="112">
        <v>4</v>
      </c>
      <c r="DM42" s="297"/>
      <c r="DN42" s="311">
        <f t="shared" si="8"/>
        <v>0.71499999999999997</v>
      </c>
      <c r="EP42" s="157"/>
    </row>
    <row r="43" spans="1:147" s="155" customFormat="1" ht="14.25">
      <c r="A43" s="296">
        <v>56</v>
      </c>
      <c r="B43" s="110">
        <v>9</v>
      </c>
      <c r="C43" s="302" t="s">
        <v>425</v>
      </c>
      <c r="D43" s="109">
        <v>0.94899999999999995</v>
      </c>
      <c r="E43" s="111"/>
      <c r="F43" s="112">
        <v>9</v>
      </c>
      <c r="G43" s="302" t="s">
        <v>412</v>
      </c>
      <c r="H43" s="216">
        <v>0.77400000000000002</v>
      </c>
      <c r="J43" s="296">
        <v>56</v>
      </c>
      <c r="K43" s="108">
        <v>9</v>
      </c>
      <c r="L43" s="139" t="s">
        <v>241</v>
      </c>
      <c r="M43" s="214">
        <v>0.61599999999999999</v>
      </c>
      <c r="N43" s="195"/>
      <c r="O43" s="112">
        <v>9</v>
      </c>
      <c r="P43" s="139" t="s">
        <v>552</v>
      </c>
      <c r="Q43" s="216">
        <v>0.125</v>
      </c>
      <c r="S43" s="296">
        <v>56</v>
      </c>
      <c r="T43" s="112">
        <v>9</v>
      </c>
      <c r="U43" s="301" t="s">
        <v>413</v>
      </c>
      <c r="V43" s="299">
        <v>1.103</v>
      </c>
      <c r="W43" s="195"/>
      <c r="X43" s="112">
        <v>9</v>
      </c>
      <c r="Y43" s="139" t="s">
        <v>568</v>
      </c>
      <c r="Z43" s="216">
        <v>0.32600000000000001</v>
      </c>
      <c r="AB43" s="296">
        <v>56</v>
      </c>
      <c r="AC43" s="112">
        <v>9</v>
      </c>
      <c r="AD43" s="301"/>
      <c r="AE43" s="299">
        <v>0.73099999999999998</v>
      </c>
      <c r="AF43" s="195"/>
      <c r="AG43" s="112">
        <v>9</v>
      </c>
      <c r="AH43" s="139"/>
      <c r="AI43" s="216">
        <v>8.5999999999999993E-2</v>
      </c>
      <c r="AK43" s="112">
        <v>9</v>
      </c>
      <c r="AL43" s="301" t="s">
        <v>423</v>
      </c>
      <c r="AM43" s="299">
        <v>0.54300000000000004</v>
      </c>
      <c r="AN43" s="195"/>
      <c r="AO43" s="112">
        <v>9</v>
      </c>
      <c r="AP43" s="139" t="s">
        <v>549</v>
      </c>
      <c r="AQ43" s="216">
        <v>0.30599999999999999</v>
      </c>
      <c r="AT43" s="112">
        <v>5</v>
      </c>
      <c r="AU43" s="298"/>
      <c r="AV43" s="299">
        <f t="shared" si="9"/>
        <v>0.68199999999999994</v>
      </c>
      <c r="AW43" s="195"/>
      <c r="AX43" s="112">
        <v>5</v>
      </c>
      <c r="AY43" s="297"/>
      <c r="AZ43" s="311">
        <f t="shared" si="0"/>
        <v>0.40700000000000003</v>
      </c>
      <c r="BB43" s="112">
        <v>5</v>
      </c>
      <c r="BC43" s="298"/>
      <c r="BD43" s="299">
        <f>AVERAGE(BD9,BD26)</f>
        <v>0.505</v>
      </c>
      <c r="BE43" s="195"/>
      <c r="BF43" s="112">
        <v>5</v>
      </c>
      <c r="BG43" s="297"/>
      <c r="BH43" s="311">
        <f t="shared" si="2"/>
        <v>0.42449999999999999</v>
      </c>
      <c r="BJ43" s="112">
        <v>5</v>
      </c>
      <c r="BK43" s="298"/>
      <c r="BL43" s="299">
        <f>AVERAGE(BL9,BL26)</f>
        <v>0.78249999999999997</v>
      </c>
      <c r="BM43" s="195"/>
      <c r="BN43" s="112">
        <v>5</v>
      </c>
      <c r="BO43" s="297"/>
      <c r="BP43" s="311">
        <f t="shared" si="4"/>
        <v>0.39549999999999996</v>
      </c>
      <c r="BR43" s="112"/>
      <c r="BS43" s="298"/>
      <c r="BT43" s="299"/>
      <c r="BU43" s="195"/>
      <c r="BV43" s="112"/>
      <c r="BW43" s="297"/>
      <c r="BX43" s="311"/>
      <c r="BZ43" s="112">
        <v>5</v>
      </c>
      <c r="CA43" s="298"/>
      <c r="CB43" s="299">
        <f>AVERAGE(CB9,CB26)</f>
        <v>0.77400000000000002</v>
      </c>
      <c r="CC43" s="195"/>
      <c r="CD43" s="112">
        <v>5</v>
      </c>
      <c r="CE43" s="297"/>
      <c r="CF43" s="311">
        <f t="shared" si="6"/>
        <v>0.61350000000000005</v>
      </c>
      <c r="CH43" s="112">
        <v>5</v>
      </c>
      <c r="CI43" s="298"/>
      <c r="CJ43" s="299"/>
      <c r="CK43" s="195"/>
      <c r="CL43" s="112"/>
      <c r="CM43" s="297"/>
      <c r="CN43" s="311"/>
      <c r="DI43" s="112">
        <v>5</v>
      </c>
      <c r="DJ43" s="298"/>
      <c r="DK43" s="299">
        <f>AVERAGE(DK9,DK26)</f>
        <v>0.84299999999999997</v>
      </c>
      <c r="DL43" s="112">
        <v>5</v>
      </c>
      <c r="DM43" s="297"/>
      <c r="DN43" s="311">
        <f t="shared" si="8"/>
        <v>0.83099999999999996</v>
      </c>
      <c r="EP43" s="157"/>
    </row>
    <row r="44" spans="1:147" s="155" customFormat="1" ht="14.25">
      <c r="A44" s="296">
        <v>67</v>
      </c>
      <c r="B44" s="110">
        <v>20</v>
      </c>
      <c r="C44" s="302" t="s">
        <v>548</v>
      </c>
      <c r="D44" s="214">
        <v>0.437</v>
      </c>
      <c r="E44" s="195"/>
      <c r="F44" s="112">
        <v>20</v>
      </c>
      <c r="G44" s="302" t="s">
        <v>591</v>
      </c>
      <c r="H44" s="216">
        <v>0.67600000000000005</v>
      </c>
      <c r="J44" s="296">
        <v>67</v>
      </c>
      <c r="K44" s="108">
        <v>20</v>
      </c>
      <c r="L44" s="139" t="s">
        <v>275</v>
      </c>
      <c r="M44" s="214">
        <v>0.83299999999999996</v>
      </c>
      <c r="N44" s="195"/>
      <c r="O44" s="112">
        <v>20</v>
      </c>
      <c r="P44" s="139" t="s">
        <v>562</v>
      </c>
      <c r="Q44" s="216">
        <v>9.9000000000000005E-2</v>
      </c>
      <c r="S44" s="296">
        <v>67</v>
      </c>
      <c r="T44" s="112">
        <v>20</v>
      </c>
      <c r="U44" s="301" t="s">
        <v>425</v>
      </c>
      <c r="V44" s="299">
        <v>0.94899999999999995</v>
      </c>
      <c r="W44" s="195"/>
      <c r="X44" s="112">
        <v>20</v>
      </c>
      <c r="Y44" s="139" t="s">
        <v>424</v>
      </c>
      <c r="Z44" s="216">
        <v>0.157</v>
      </c>
      <c r="AB44" s="296">
        <v>67</v>
      </c>
      <c r="AC44" s="112">
        <v>20</v>
      </c>
      <c r="AD44" s="301"/>
      <c r="AE44" s="299">
        <v>0.59299999999999997</v>
      </c>
      <c r="AF44" s="195"/>
      <c r="AG44" s="112">
        <v>20</v>
      </c>
      <c r="AH44" s="139"/>
      <c r="AI44" s="216">
        <v>0.22500000000000001</v>
      </c>
      <c r="AK44" s="112">
        <v>20</v>
      </c>
      <c r="AL44" s="301" t="s">
        <v>411</v>
      </c>
      <c r="AM44" s="299">
        <v>1.028</v>
      </c>
      <c r="AN44" s="195"/>
      <c r="AO44" s="112">
        <v>20</v>
      </c>
      <c r="AP44" s="139" t="s">
        <v>549</v>
      </c>
      <c r="AQ44" s="216">
        <v>0.30599999999999999</v>
      </c>
      <c r="AT44" s="112">
        <v>6</v>
      </c>
      <c r="AU44" s="298"/>
      <c r="AV44" s="299">
        <f t="shared" si="9"/>
        <v>0.223</v>
      </c>
      <c r="AW44" s="195"/>
      <c r="AX44" s="112">
        <v>6</v>
      </c>
      <c r="AY44" s="297"/>
      <c r="AZ44" s="311">
        <f t="shared" si="0"/>
        <v>0.1515</v>
      </c>
      <c r="BB44" s="112">
        <v>6</v>
      </c>
      <c r="BC44" s="298"/>
      <c r="BD44" s="299">
        <f t="shared" si="1"/>
        <v>0.44699999999999995</v>
      </c>
      <c r="BE44" s="195"/>
      <c r="BF44" s="112">
        <v>6</v>
      </c>
      <c r="BG44" s="297"/>
      <c r="BH44" s="311">
        <f t="shared" si="2"/>
        <v>0.26700000000000002</v>
      </c>
      <c r="BJ44" s="112">
        <v>6</v>
      </c>
      <c r="BK44" s="298"/>
      <c r="BL44" s="299">
        <f t="shared" si="3"/>
        <v>0.84650000000000003</v>
      </c>
      <c r="BM44" s="195"/>
      <c r="BN44" s="112">
        <v>6</v>
      </c>
      <c r="BO44" s="297"/>
      <c r="BP44" s="311">
        <f t="shared" si="4"/>
        <v>0.21999999999999997</v>
      </c>
      <c r="BR44" s="112"/>
      <c r="BS44" s="298"/>
      <c r="BT44" s="299"/>
      <c r="BU44" s="195"/>
      <c r="BV44" s="112"/>
      <c r="BW44" s="297"/>
      <c r="BX44" s="311"/>
      <c r="BZ44" s="112">
        <v>6</v>
      </c>
      <c r="CA44" s="298"/>
      <c r="CB44" s="299">
        <f t="shared" si="5"/>
        <v>1.1379999999999999</v>
      </c>
      <c r="CC44" s="195"/>
      <c r="CD44" s="112">
        <v>6</v>
      </c>
      <c r="CE44" s="297"/>
      <c r="CF44" s="311">
        <f t="shared" si="6"/>
        <v>0.35499999999999998</v>
      </c>
      <c r="CH44" s="112">
        <v>6</v>
      </c>
      <c r="CI44" s="298"/>
      <c r="CJ44" s="299"/>
      <c r="CK44" s="195"/>
      <c r="CL44" s="112"/>
      <c r="CM44" s="297"/>
      <c r="CN44" s="311"/>
      <c r="DI44" s="112">
        <v>6</v>
      </c>
      <c r="DJ44" s="298"/>
      <c r="DK44" s="299">
        <f t="shared" si="7"/>
        <v>1.425</v>
      </c>
      <c r="DL44" s="112">
        <v>6</v>
      </c>
      <c r="DM44" s="297"/>
      <c r="DN44" s="311">
        <f t="shared" si="8"/>
        <v>0.32600000000000001</v>
      </c>
      <c r="EP44" s="157"/>
    </row>
    <row r="45" spans="1:147" ht="14.25">
      <c r="D45">
        <f>AVERAGE(D39:D44)</f>
        <v>0.68500000000000005</v>
      </c>
      <c r="H45">
        <f>AVERAGE(H39:H44)</f>
        <v>0.65816666666666668</v>
      </c>
      <c r="M45">
        <f>AVERAGE(M39:M44)</f>
        <v>0.66900000000000004</v>
      </c>
      <c r="Q45">
        <f>AVERAGE(Q39:Q44)</f>
        <v>0.16200000000000001</v>
      </c>
      <c r="V45">
        <f>AVERAGE(V39:V44)</f>
        <v>0.82399999999999995</v>
      </c>
      <c r="Z45">
        <f>AVERAGE(Z39:Z44)</f>
        <v>0.22066666666666668</v>
      </c>
      <c r="AE45" s="312">
        <f>AVERAGE(AE39:AE44)</f>
        <v>0.58616666666666661</v>
      </c>
      <c r="AI45">
        <f>AVERAGE(AI39:AI44)</f>
        <v>0.18316666666666667</v>
      </c>
      <c r="AT45" s="112">
        <v>7</v>
      </c>
      <c r="AU45" s="298"/>
      <c r="AV45" s="299">
        <f t="shared" si="9"/>
        <v>0.254</v>
      </c>
      <c r="AW45" s="195"/>
      <c r="AX45" s="112">
        <v>7</v>
      </c>
      <c r="AY45" s="297"/>
      <c r="AZ45" s="311">
        <f t="shared" si="0"/>
        <v>0.24049999999999999</v>
      </c>
      <c r="BB45" s="112">
        <v>7</v>
      </c>
      <c r="BC45" s="298"/>
      <c r="BD45" s="299">
        <f t="shared" si="1"/>
        <v>0.59149999999999991</v>
      </c>
      <c r="BE45" s="195"/>
      <c r="BF45" s="112">
        <v>7</v>
      </c>
      <c r="BG45" s="297"/>
      <c r="BH45" s="311">
        <f>AVERAGE(BH11,BH28)</f>
        <v>0.252</v>
      </c>
      <c r="BJ45" s="112">
        <v>7</v>
      </c>
      <c r="BK45" s="298"/>
      <c r="BL45" s="299">
        <f t="shared" si="3"/>
        <v>0.629</v>
      </c>
      <c r="BM45" s="195"/>
      <c r="BN45" s="112">
        <v>7</v>
      </c>
      <c r="BO45" s="297"/>
      <c r="BP45" s="311">
        <f>AVERAGE(BP11,BP28)</f>
        <v>0.36299999999999999</v>
      </c>
      <c r="BR45" s="112"/>
      <c r="BS45" s="298"/>
      <c r="BT45" s="299"/>
      <c r="BU45" s="195"/>
      <c r="BV45" s="112"/>
      <c r="BW45" s="297"/>
      <c r="BX45" s="311"/>
      <c r="BZ45" s="112">
        <v>7</v>
      </c>
      <c r="CA45" s="298"/>
      <c r="CB45" s="299">
        <f t="shared" si="5"/>
        <v>0.81600000000000006</v>
      </c>
      <c r="CC45" s="195"/>
      <c r="CD45" s="112">
        <v>7</v>
      </c>
      <c r="CE45" s="297"/>
      <c r="CF45" s="311">
        <f>AVERAGE(CF11,CF28)</f>
        <v>0.33099999999999996</v>
      </c>
      <c r="CH45" s="112">
        <v>7</v>
      </c>
      <c r="CI45" s="298"/>
      <c r="CJ45" s="299"/>
      <c r="CK45" s="195"/>
      <c r="CL45" s="112"/>
      <c r="CM45" s="297"/>
      <c r="CN45" s="311"/>
      <c r="DI45" s="112">
        <v>7</v>
      </c>
      <c r="DJ45" s="298"/>
      <c r="DK45" s="299">
        <f t="shared" si="7"/>
        <v>1.028</v>
      </c>
      <c r="DL45" s="112">
        <v>7</v>
      </c>
      <c r="DM45" s="297"/>
      <c r="DN45" s="311">
        <f>AVERAGE(DN11,DN28)</f>
        <v>0.54300000000000004</v>
      </c>
      <c r="EI45" s="155"/>
      <c r="EJ45" s="155"/>
      <c r="EK45" s="155"/>
      <c r="EL45" s="155"/>
      <c r="EM45" s="155"/>
      <c r="EN45" s="155"/>
      <c r="EO45" s="155"/>
      <c r="EP45" s="157"/>
      <c r="EQ45" s="155"/>
    </row>
    <row r="46" spans="1:147" s="155" customFormat="1" ht="14.25">
      <c r="A46" s="300">
        <v>49</v>
      </c>
      <c r="B46" s="110">
        <v>2</v>
      </c>
      <c r="C46" s="297" t="s">
        <v>418</v>
      </c>
      <c r="D46" s="109">
        <v>0.42</v>
      </c>
      <c r="E46" s="111"/>
      <c r="F46" s="112">
        <v>2</v>
      </c>
      <c r="G46" s="302" t="s">
        <v>553</v>
      </c>
      <c r="H46" s="216">
        <v>0.51800000000000002</v>
      </c>
      <c r="J46" s="300">
        <v>49</v>
      </c>
      <c r="K46" s="108">
        <v>2</v>
      </c>
      <c r="L46" s="302" t="s">
        <v>414</v>
      </c>
      <c r="M46" s="214">
        <v>0.35599999999999998</v>
      </c>
      <c r="N46" s="195"/>
      <c r="O46" s="112">
        <v>2</v>
      </c>
      <c r="P46" s="302" t="s">
        <v>554</v>
      </c>
      <c r="Q46" s="216">
        <v>0.28299999999999997</v>
      </c>
      <c r="S46" s="300">
        <v>49</v>
      </c>
      <c r="T46" s="112">
        <v>2</v>
      </c>
      <c r="U46" s="310" t="s">
        <v>548</v>
      </c>
      <c r="V46" s="299">
        <v>0.437</v>
      </c>
      <c r="W46" s="195"/>
      <c r="X46" s="112">
        <v>2</v>
      </c>
      <c r="Y46" s="302" t="s">
        <v>256</v>
      </c>
      <c r="Z46" s="216">
        <v>0.40600000000000003</v>
      </c>
      <c r="AB46" s="300">
        <v>49</v>
      </c>
      <c r="AC46" s="112">
        <v>2</v>
      </c>
      <c r="AD46" s="310"/>
      <c r="AE46" s="299">
        <v>0.26600000000000001</v>
      </c>
      <c r="AF46" s="195"/>
      <c r="AG46" s="112">
        <v>2</v>
      </c>
      <c r="AH46" s="302"/>
      <c r="AI46" s="216">
        <v>0.125</v>
      </c>
      <c r="AK46" s="112">
        <v>2</v>
      </c>
      <c r="AL46" s="310" t="s">
        <v>251</v>
      </c>
      <c r="AM46" s="299">
        <v>0.437</v>
      </c>
      <c r="AN46" s="195"/>
      <c r="AO46" s="112">
        <v>2</v>
      </c>
      <c r="AP46" s="302" t="s">
        <v>426</v>
      </c>
      <c r="AQ46" s="216">
        <v>0.22500000000000001</v>
      </c>
      <c r="AT46" s="112">
        <v>8</v>
      </c>
      <c r="AU46" s="301"/>
      <c r="AV46" s="299">
        <f t="shared" si="9"/>
        <v>0.5665</v>
      </c>
      <c r="AW46" s="195"/>
      <c r="AX46" s="112">
        <v>8</v>
      </c>
      <c r="AY46" s="139"/>
      <c r="AZ46" s="311">
        <f>AVERAGE(AZ12,AZ29)</f>
        <v>0.32900000000000001</v>
      </c>
      <c r="BB46" s="112">
        <v>8</v>
      </c>
      <c r="BC46" s="301"/>
      <c r="BD46" s="299">
        <f t="shared" si="1"/>
        <v>0.54300000000000004</v>
      </c>
      <c r="BE46" s="195"/>
      <c r="BF46" s="112">
        <v>8</v>
      </c>
      <c r="BG46" s="139"/>
      <c r="BH46" s="311">
        <f t="shared" si="2"/>
        <v>0.437</v>
      </c>
      <c r="BJ46" s="112">
        <v>8</v>
      </c>
      <c r="BK46" s="301"/>
      <c r="BL46" s="299">
        <f t="shared" si="3"/>
        <v>0.9355</v>
      </c>
      <c r="BM46" s="195"/>
      <c r="BN46" s="112">
        <v>8</v>
      </c>
      <c r="BO46" s="139"/>
      <c r="BP46" s="311">
        <f t="shared" si="4"/>
        <v>0.8085</v>
      </c>
      <c r="BR46" s="112"/>
      <c r="BS46" s="301"/>
      <c r="BT46" s="299"/>
      <c r="BU46" s="195"/>
      <c r="BV46" s="112"/>
      <c r="BW46" s="139"/>
      <c r="BX46" s="311"/>
      <c r="BZ46" s="112">
        <v>8</v>
      </c>
      <c r="CA46" s="301"/>
      <c r="CB46" s="299">
        <f t="shared" si="5"/>
        <v>1.0924999999999998</v>
      </c>
      <c r="CC46" s="195"/>
      <c r="CD46" s="112">
        <v>8</v>
      </c>
      <c r="CE46" s="139"/>
      <c r="CF46" s="311">
        <f t="shared" si="6"/>
        <v>0.6845</v>
      </c>
      <c r="CH46" s="112">
        <v>8</v>
      </c>
      <c r="CI46" s="301"/>
      <c r="CJ46" s="299"/>
      <c r="CK46" s="195"/>
      <c r="CL46" s="112"/>
      <c r="CM46" s="139"/>
      <c r="CN46" s="311"/>
      <c r="DI46" s="112">
        <v>8</v>
      </c>
      <c r="DJ46" s="301"/>
      <c r="DK46" s="299">
        <f t="shared" si="7"/>
        <v>0.84299999999999997</v>
      </c>
      <c r="DL46" s="112">
        <v>8</v>
      </c>
      <c r="DM46" s="139"/>
      <c r="DN46" s="311">
        <f t="shared" si="8"/>
        <v>1.425</v>
      </c>
      <c r="EP46" s="157"/>
    </row>
    <row r="47" spans="1:147" s="155" customFormat="1" ht="14.25">
      <c r="A47" s="300">
        <v>50</v>
      </c>
      <c r="B47" s="110">
        <v>3</v>
      </c>
      <c r="C47" s="297" t="s">
        <v>553</v>
      </c>
      <c r="D47" s="109">
        <v>0.51800000000000002</v>
      </c>
      <c r="E47" s="111"/>
      <c r="F47" s="112">
        <v>3</v>
      </c>
      <c r="G47" s="302" t="s">
        <v>413</v>
      </c>
      <c r="H47" s="216">
        <v>1.103</v>
      </c>
      <c r="J47" s="300">
        <v>50</v>
      </c>
      <c r="K47" s="108">
        <v>3</v>
      </c>
      <c r="L47" s="302" t="s">
        <v>550</v>
      </c>
      <c r="M47" s="214">
        <v>0.61599999999999999</v>
      </c>
      <c r="N47" s="195"/>
      <c r="O47" s="112">
        <v>3</v>
      </c>
      <c r="P47" s="302" t="s">
        <v>276</v>
      </c>
      <c r="Q47" s="216">
        <v>0.28299999999999997</v>
      </c>
      <c r="S47" s="300">
        <v>50</v>
      </c>
      <c r="T47" s="112">
        <v>3</v>
      </c>
      <c r="U47" s="310" t="s">
        <v>412</v>
      </c>
      <c r="V47" s="299">
        <v>0.77400000000000002</v>
      </c>
      <c r="W47" s="195"/>
      <c r="X47" s="112">
        <v>3</v>
      </c>
      <c r="Y47" s="302" t="s">
        <v>283</v>
      </c>
      <c r="Z47" s="216">
        <v>0.26600000000000001</v>
      </c>
      <c r="AB47" s="300">
        <v>50</v>
      </c>
      <c r="AC47" s="112">
        <v>3</v>
      </c>
      <c r="AD47" s="310"/>
      <c r="AE47" s="299">
        <v>0.42</v>
      </c>
      <c r="AF47" s="195"/>
      <c r="AG47" s="112">
        <v>3</v>
      </c>
      <c r="AH47" s="302"/>
      <c r="AI47" s="216">
        <v>0.157</v>
      </c>
      <c r="AK47" s="112">
        <v>3</v>
      </c>
      <c r="AL47" s="310" t="s">
        <v>418</v>
      </c>
      <c r="AM47" s="299">
        <v>0.42</v>
      </c>
      <c r="AN47" s="195"/>
      <c r="AO47" s="112">
        <v>3</v>
      </c>
      <c r="AP47" s="302" t="s">
        <v>437</v>
      </c>
      <c r="AQ47" s="216">
        <v>0.28299999999999997</v>
      </c>
      <c r="AT47" s="112">
        <v>9</v>
      </c>
      <c r="AU47" s="301"/>
      <c r="AV47" s="299">
        <f t="shared" si="9"/>
        <v>0.48499999999999999</v>
      </c>
      <c r="AW47" s="195"/>
      <c r="AX47" s="112">
        <v>9</v>
      </c>
      <c r="AY47" s="139"/>
      <c r="AZ47" s="311">
        <f t="shared" si="0"/>
        <v>0.36</v>
      </c>
      <c r="BB47" s="112">
        <v>9</v>
      </c>
      <c r="BC47" s="301"/>
      <c r="BD47" s="299">
        <f t="shared" si="1"/>
        <v>0.41200000000000003</v>
      </c>
      <c r="BE47" s="195"/>
      <c r="BF47" s="112">
        <v>9</v>
      </c>
      <c r="BG47" s="139"/>
      <c r="BH47" s="311">
        <f t="shared" si="2"/>
        <v>0.29049999999999998</v>
      </c>
      <c r="BJ47" s="112">
        <v>9</v>
      </c>
      <c r="BK47" s="301"/>
      <c r="BL47" s="299">
        <f t="shared" si="3"/>
        <v>0.80249999999999999</v>
      </c>
      <c r="BM47" s="195"/>
      <c r="BN47" s="112">
        <v>9</v>
      </c>
      <c r="BO47" s="139"/>
      <c r="BP47" s="311">
        <f t="shared" si="4"/>
        <v>0.58399999999999996</v>
      </c>
      <c r="BR47" s="112"/>
      <c r="BS47" s="301"/>
      <c r="BT47" s="299"/>
      <c r="BU47" s="195"/>
      <c r="BV47" s="112"/>
      <c r="BW47" s="139"/>
      <c r="BX47" s="311"/>
      <c r="BZ47" s="112">
        <v>9</v>
      </c>
      <c r="CA47" s="301"/>
      <c r="CB47" s="299">
        <f t="shared" si="5"/>
        <v>0.78099999999999992</v>
      </c>
      <c r="CC47" s="195"/>
      <c r="CD47" s="112">
        <v>9</v>
      </c>
      <c r="CE47" s="139"/>
      <c r="CF47" s="311">
        <f t="shared" si="6"/>
        <v>0.6835</v>
      </c>
      <c r="CH47" s="112">
        <v>9</v>
      </c>
      <c r="CI47" s="301"/>
      <c r="CJ47" s="299"/>
      <c r="CK47" s="195"/>
      <c r="CL47" s="112"/>
      <c r="CM47" s="139"/>
      <c r="CN47" s="311"/>
      <c r="DI47" s="112">
        <v>9</v>
      </c>
      <c r="DJ47" s="301"/>
      <c r="DK47" s="299">
        <f t="shared" si="7"/>
        <v>1.103</v>
      </c>
      <c r="DL47" s="112">
        <v>9</v>
      </c>
      <c r="DM47" s="139"/>
      <c r="DN47" s="311">
        <f t="shared" si="8"/>
        <v>0.42</v>
      </c>
      <c r="EP47" s="157"/>
    </row>
    <row r="48" spans="1:147" s="155" customFormat="1" ht="14.25">
      <c r="A48" s="300">
        <v>53</v>
      </c>
      <c r="B48" s="110">
        <v>6</v>
      </c>
      <c r="C48" s="297" t="s">
        <v>413</v>
      </c>
      <c r="D48" s="109">
        <v>1.103</v>
      </c>
      <c r="E48" s="111"/>
      <c r="F48" s="112">
        <v>6</v>
      </c>
      <c r="G48" s="302" t="s">
        <v>264</v>
      </c>
      <c r="H48" s="216">
        <v>1.0229999999999999</v>
      </c>
      <c r="J48" s="300">
        <v>53</v>
      </c>
      <c r="K48" s="108">
        <v>6</v>
      </c>
      <c r="L48" s="302" t="s">
        <v>418</v>
      </c>
      <c r="M48" s="214">
        <v>0.42</v>
      </c>
      <c r="N48" s="195"/>
      <c r="O48" s="112">
        <v>6</v>
      </c>
      <c r="P48" s="302" t="s">
        <v>426</v>
      </c>
      <c r="Q48" s="216">
        <v>0.22500000000000001</v>
      </c>
      <c r="S48" s="300">
        <v>53</v>
      </c>
      <c r="T48" s="112">
        <v>6</v>
      </c>
      <c r="U48" s="310" t="s">
        <v>230</v>
      </c>
      <c r="V48" s="299">
        <v>0.85099999999999998</v>
      </c>
      <c r="W48" s="195"/>
      <c r="X48" s="112">
        <v>6</v>
      </c>
      <c r="Y48" s="302" t="s">
        <v>397</v>
      </c>
      <c r="Z48" s="216">
        <v>0.32600000000000001</v>
      </c>
      <c r="AB48" s="300">
        <v>53</v>
      </c>
      <c r="AC48" s="112">
        <v>6</v>
      </c>
      <c r="AD48" s="310"/>
      <c r="AE48" s="299">
        <v>0.41199999999999998</v>
      </c>
      <c r="AF48" s="195"/>
      <c r="AG48" s="112">
        <v>6</v>
      </c>
      <c r="AH48" s="302"/>
      <c r="AI48" s="216">
        <v>0.30599999999999999</v>
      </c>
      <c r="AK48" s="112">
        <v>6</v>
      </c>
      <c r="AL48" s="310" t="s">
        <v>573</v>
      </c>
      <c r="AM48" s="299">
        <v>0.499</v>
      </c>
      <c r="AN48" s="195"/>
      <c r="AO48" s="112">
        <v>6</v>
      </c>
      <c r="AP48" s="302" t="s">
        <v>561</v>
      </c>
      <c r="AQ48" s="216">
        <v>6.9000000000000006E-2</v>
      </c>
      <c r="AT48" s="112">
        <v>10</v>
      </c>
      <c r="AU48" s="301"/>
      <c r="AV48" s="299">
        <f t="shared" si="9"/>
        <v>0.86149999999999993</v>
      </c>
      <c r="AW48" s="195"/>
      <c r="AX48" s="112">
        <v>10</v>
      </c>
      <c r="AY48" s="139"/>
      <c r="AZ48" s="311">
        <f t="shared" si="0"/>
        <v>0.35599999999999998</v>
      </c>
      <c r="BB48" s="112">
        <v>10</v>
      </c>
      <c r="BC48" s="301"/>
      <c r="BD48" s="299">
        <f t="shared" si="1"/>
        <v>0.38200000000000001</v>
      </c>
      <c r="BE48" s="195"/>
      <c r="BF48" s="112">
        <v>10</v>
      </c>
      <c r="BG48" s="139"/>
      <c r="BH48" s="311">
        <f t="shared" si="2"/>
        <v>0.1205</v>
      </c>
      <c r="BJ48" s="112">
        <v>10</v>
      </c>
      <c r="BK48" s="301"/>
      <c r="BL48" s="299">
        <f t="shared" si="3"/>
        <v>0.78249999999999997</v>
      </c>
      <c r="BM48" s="195"/>
      <c r="BN48" s="112">
        <v>10</v>
      </c>
      <c r="BO48" s="139"/>
      <c r="BP48" s="311">
        <f t="shared" si="4"/>
        <v>0.26350000000000001</v>
      </c>
      <c r="BR48" s="112"/>
      <c r="BS48" s="301"/>
      <c r="BT48" s="299"/>
      <c r="BU48" s="195"/>
      <c r="BV48" s="112"/>
      <c r="BW48" s="139"/>
      <c r="BX48" s="311"/>
      <c r="BZ48" s="112">
        <v>10</v>
      </c>
      <c r="CA48" s="301"/>
      <c r="CB48" s="299">
        <f t="shared" si="5"/>
        <v>1.1870000000000001</v>
      </c>
      <c r="CC48" s="195"/>
      <c r="CD48" s="112">
        <v>10</v>
      </c>
      <c r="CE48" s="139"/>
      <c r="CF48" s="311">
        <f t="shared" si="6"/>
        <v>0.22500000000000001</v>
      </c>
      <c r="CH48" s="112">
        <v>10</v>
      </c>
      <c r="CI48" s="301"/>
      <c r="CJ48" s="299"/>
      <c r="CK48" s="195"/>
      <c r="CL48" s="112"/>
      <c r="CM48" s="139"/>
      <c r="CN48" s="311"/>
      <c r="DI48" s="112">
        <v>10</v>
      </c>
      <c r="DJ48" s="301"/>
      <c r="DK48" s="299">
        <f t="shared" si="7"/>
        <v>0.84299999999999997</v>
      </c>
      <c r="DL48" s="112">
        <v>10</v>
      </c>
      <c r="DM48" s="139"/>
      <c r="DN48" s="311">
        <f t="shared" si="8"/>
        <v>0.35599999999999998</v>
      </c>
      <c r="EP48" s="157"/>
    </row>
    <row r="49" spans="1:167" s="155" customFormat="1" ht="14.25">
      <c r="A49" s="300">
        <v>54</v>
      </c>
      <c r="B49" s="110">
        <v>7</v>
      </c>
      <c r="C49" s="297" t="s">
        <v>252</v>
      </c>
      <c r="D49" s="109">
        <v>0.54300000000000004</v>
      </c>
      <c r="E49" s="111"/>
      <c r="F49" s="112">
        <v>7</v>
      </c>
      <c r="G49" s="302" t="s">
        <v>548</v>
      </c>
      <c r="H49" s="216">
        <v>0.437</v>
      </c>
      <c r="J49" s="300">
        <v>54</v>
      </c>
      <c r="K49" s="108">
        <v>7</v>
      </c>
      <c r="L49" s="302" t="s">
        <v>592</v>
      </c>
      <c r="M49" s="214">
        <v>0.59</v>
      </c>
      <c r="N49" s="195"/>
      <c r="O49" s="112">
        <v>7</v>
      </c>
      <c r="P49" s="302" t="s">
        <v>437</v>
      </c>
      <c r="Q49" s="216">
        <v>0.28299999999999997</v>
      </c>
      <c r="S49" s="300">
        <v>54</v>
      </c>
      <c r="T49" s="112">
        <v>7</v>
      </c>
      <c r="U49" s="310" t="s">
        <v>411</v>
      </c>
      <c r="V49" s="299">
        <v>1.028</v>
      </c>
      <c r="W49" s="195"/>
      <c r="X49" s="112">
        <v>7</v>
      </c>
      <c r="Y49" s="302" t="s">
        <v>556</v>
      </c>
      <c r="Z49" s="216">
        <v>0.251</v>
      </c>
      <c r="AB49" s="300">
        <v>54</v>
      </c>
      <c r="AC49" s="112">
        <v>7</v>
      </c>
      <c r="AD49" s="310"/>
      <c r="AE49" s="299">
        <v>0.22500000000000001</v>
      </c>
      <c r="AF49" s="195"/>
      <c r="AG49" s="112">
        <v>7</v>
      </c>
      <c r="AH49" s="302"/>
      <c r="AI49" s="216">
        <v>0.22500000000000001</v>
      </c>
      <c r="AK49" s="112">
        <v>7</v>
      </c>
      <c r="AL49" s="310" t="s">
        <v>251</v>
      </c>
      <c r="AM49" s="299">
        <v>0.437</v>
      </c>
      <c r="AN49" s="195"/>
      <c r="AO49" s="112">
        <v>7</v>
      </c>
      <c r="AP49" s="302" t="s">
        <v>557</v>
      </c>
      <c r="AQ49" s="216">
        <v>0.125</v>
      </c>
      <c r="AT49" s="112">
        <v>11</v>
      </c>
      <c r="AU49" s="298"/>
      <c r="AV49" s="299">
        <f t="shared" si="9"/>
        <v>0.66999999999999993</v>
      </c>
      <c r="AW49" s="195"/>
      <c r="AX49" s="112">
        <v>11</v>
      </c>
      <c r="AY49" s="297"/>
      <c r="AZ49" s="311">
        <f t="shared" si="0"/>
        <v>0.28949999999999998</v>
      </c>
      <c r="BB49" s="112">
        <v>11</v>
      </c>
      <c r="BC49" s="298"/>
      <c r="BD49" s="299">
        <f t="shared" si="1"/>
        <v>0.42849999999999999</v>
      </c>
      <c r="BE49" s="195"/>
      <c r="BF49" s="112">
        <v>11</v>
      </c>
      <c r="BG49" s="297"/>
      <c r="BH49" s="311">
        <f t="shared" si="2"/>
        <v>0.24149999999999999</v>
      </c>
      <c r="BJ49" s="112">
        <v>11</v>
      </c>
      <c r="BK49" s="298"/>
      <c r="BL49" s="299">
        <f t="shared" si="3"/>
        <v>0.81600000000000006</v>
      </c>
      <c r="BM49" s="195"/>
      <c r="BN49" s="112">
        <v>11</v>
      </c>
      <c r="BO49" s="297"/>
      <c r="BP49" s="311">
        <f t="shared" si="4"/>
        <v>0.26550000000000001</v>
      </c>
      <c r="BR49" s="112"/>
      <c r="BS49" s="298"/>
      <c r="BT49" s="299"/>
      <c r="BU49" s="195"/>
      <c r="BV49" s="112"/>
      <c r="BW49" s="297"/>
      <c r="BX49" s="311"/>
      <c r="BZ49" s="112">
        <v>11</v>
      </c>
      <c r="CA49" s="298"/>
      <c r="CB49" s="299">
        <f t="shared" si="5"/>
        <v>1.1379999999999999</v>
      </c>
      <c r="CC49" s="195"/>
      <c r="CD49" s="112">
        <v>11</v>
      </c>
      <c r="CE49" s="297"/>
      <c r="CF49" s="311">
        <f t="shared" si="6"/>
        <v>0.27550000000000002</v>
      </c>
      <c r="CH49" s="112">
        <v>11</v>
      </c>
      <c r="CI49" s="298"/>
      <c r="CJ49" s="299"/>
      <c r="CK49" s="195"/>
      <c r="CL49" s="112"/>
      <c r="CM49" s="297"/>
      <c r="CN49" s="311"/>
      <c r="DI49" s="112">
        <v>11</v>
      </c>
      <c r="DJ49" s="298"/>
      <c r="DK49" s="299">
        <f t="shared" si="7"/>
        <v>0.73099999999999998</v>
      </c>
      <c r="DL49" s="112">
        <v>11</v>
      </c>
      <c r="DM49" s="297"/>
      <c r="DN49" s="311">
        <f t="shared" si="8"/>
        <v>0.22500000000000001</v>
      </c>
      <c r="EP49" s="157"/>
    </row>
    <row r="50" spans="1:167" s="155" customFormat="1" ht="14.25">
      <c r="A50" s="300">
        <v>57</v>
      </c>
      <c r="B50" s="110">
        <v>10</v>
      </c>
      <c r="C50" s="302" t="s">
        <v>241</v>
      </c>
      <c r="D50" s="109">
        <v>0.61599999999999999</v>
      </c>
      <c r="E50" s="111"/>
      <c r="F50" s="112">
        <v>10</v>
      </c>
      <c r="G50" s="302" t="s">
        <v>548</v>
      </c>
      <c r="H50" s="216">
        <v>0.437</v>
      </c>
      <c r="J50" s="300">
        <v>57</v>
      </c>
      <c r="K50" s="108">
        <v>10</v>
      </c>
      <c r="L50" s="139" t="s">
        <v>415</v>
      </c>
      <c r="M50" s="214">
        <v>0.73099999999999998</v>
      </c>
      <c r="N50" s="195"/>
      <c r="O50" s="112">
        <v>10</v>
      </c>
      <c r="P50" s="139" t="s">
        <v>576</v>
      </c>
      <c r="Q50" s="216">
        <v>9.9000000000000005E-2</v>
      </c>
      <c r="S50" s="300">
        <v>57</v>
      </c>
      <c r="T50" s="112">
        <v>10</v>
      </c>
      <c r="U50" s="301" t="s">
        <v>553</v>
      </c>
      <c r="V50" s="299">
        <v>0.51800000000000002</v>
      </c>
      <c r="W50" s="195"/>
      <c r="X50" s="112">
        <v>10</v>
      </c>
      <c r="Y50" s="139" t="s">
        <v>568</v>
      </c>
      <c r="Z50" s="216">
        <v>0.32600000000000001</v>
      </c>
      <c r="AB50" s="300">
        <v>57</v>
      </c>
      <c r="AC50" s="112">
        <v>10</v>
      </c>
      <c r="AD50" s="301"/>
      <c r="AE50" s="299">
        <v>0.437</v>
      </c>
      <c r="AF50" s="195"/>
      <c r="AG50" s="112">
        <v>10</v>
      </c>
      <c r="AH50" s="139"/>
      <c r="AI50" s="216">
        <v>0.28299999999999997</v>
      </c>
      <c r="AK50" s="112">
        <v>10</v>
      </c>
      <c r="AL50" s="301" t="s">
        <v>415</v>
      </c>
      <c r="AM50" s="299">
        <v>0.73099999999999998</v>
      </c>
      <c r="AN50" s="195"/>
      <c r="AO50" s="112">
        <v>10</v>
      </c>
      <c r="AP50" s="139" t="s">
        <v>424</v>
      </c>
      <c r="AQ50" s="216">
        <v>0.157</v>
      </c>
      <c r="AT50" s="112">
        <v>12</v>
      </c>
      <c r="AU50" s="298"/>
      <c r="AV50" s="299">
        <f t="shared" si="9"/>
        <v>0.52649999999999997</v>
      </c>
      <c r="AW50" s="195"/>
      <c r="AX50" s="112">
        <v>12</v>
      </c>
      <c r="AY50" s="297"/>
      <c r="AZ50" s="311">
        <f t="shared" si="0"/>
        <v>0.254</v>
      </c>
      <c r="BB50" s="112">
        <v>12</v>
      </c>
      <c r="BC50" s="298"/>
      <c r="BD50" s="299">
        <f t="shared" si="1"/>
        <v>0.42849999999999999</v>
      </c>
      <c r="BE50" s="195"/>
      <c r="BF50" s="112">
        <v>12</v>
      </c>
      <c r="BG50" s="297"/>
      <c r="BH50" s="311">
        <f t="shared" si="2"/>
        <v>0.254</v>
      </c>
      <c r="BJ50" s="112">
        <v>12</v>
      </c>
      <c r="BK50" s="298"/>
      <c r="BL50" s="299">
        <f t="shared" si="3"/>
        <v>0.94899999999999995</v>
      </c>
      <c r="BM50" s="195"/>
      <c r="BN50" s="112">
        <v>12</v>
      </c>
      <c r="BO50" s="297"/>
      <c r="BP50" s="311">
        <f t="shared" si="4"/>
        <v>0.38800000000000001</v>
      </c>
      <c r="BR50" s="112"/>
      <c r="BS50" s="298"/>
      <c r="BT50" s="299"/>
      <c r="BU50" s="195"/>
      <c r="BV50" s="112"/>
      <c r="BW50" s="297"/>
      <c r="BX50" s="311"/>
      <c r="BZ50" s="112">
        <v>12</v>
      </c>
      <c r="CA50" s="298"/>
      <c r="CB50" s="299">
        <f t="shared" si="5"/>
        <v>1.224</v>
      </c>
      <c r="CC50" s="195"/>
      <c r="CD50" s="112">
        <v>12</v>
      </c>
      <c r="CE50" s="297"/>
      <c r="CF50" s="311">
        <f t="shared" si="6"/>
        <v>0.29449999999999998</v>
      </c>
      <c r="CH50" s="112">
        <v>12</v>
      </c>
      <c r="CI50" s="298"/>
      <c r="CJ50" s="299"/>
      <c r="CK50" s="195"/>
      <c r="CL50" s="112"/>
      <c r="CM50" s="297"/>
      <c r="CN50" s="311"/>
      <c r="DI50" s="112">
        <v>12</v>
      </c>
      <c r="DJ50" s="298"/>
      <c r="DK50" s="299">
        <f t="shared" si="7"/>
        <v>1.167</v>
      </c>
      <c r="DL50" s="112">
        <v>12</v>
      </c>
      <c r="DM50" s="297"/>
      <c r="DN50" s="311">
        <f t="shared" si="8"/>
        <v>0.157</v>
      </c>
      <c r="EP50" s="157"/>
    </row>
    <row r="51" spans="1:167" s="155" customFormat="1" ht="14.25">
      <c r="A51" s="300">
        <v>58</v>
      </c>
      <c r="B51" s="110">
        <v>11</v>
      </c>
      <c r="C51" s="302" t="s">
        <v>434</v>
      </c>
      <c r="D51" s="109">
        <v>0.84299999999999997</v>
      </c>
      <c r="E51" s="111"/>
      <c r="F51" s="112">
        <v>11</v>
      </c>
      <c r="G51" s="302" t="s">
        <v>551</v>
      </c>
      <c r="H51" s="216">
        <v>0.35399999999999998</v>
      </c>
      <c r="J51" s="300">
        <v>58</v>
      </c>
      <c r="K51" s="108">
        <v>11</v>
      </c>
      <c r="L51" s="302" t="s">
        <v>418</v>
      </c>
      <c r="M51" s="214">
        <v>0.42</v>
      </c>
      <c r="N51" s="195"/>
      <c r="O51" s="112">
        <v>11</v>
      </c>
      <c r="P51" s="302" t="s">
        <v>237</v>
      </c>
      <c r="Q51" s="216">
        <v>0.17799999999999999</v>
      </c>
      <c r="S51" s="300">
        <v>58</v>
      </c>
      <c r="T51" s="112">
        <v>11</v>
      </c>
      <c r="U51" s="310" t="s">
        <v>436</v>
      </c>
      <c r="V51" s="299">
        <v>0.59299999999999997</v>
      </c>
      <c r="W51" s="195"/>
      <c r="X51" s="112">
        <v>11</v>
      </c>
      <c r="Y51" s="302" t="s">
        <v>259</v>
      </c>
      <c r="Z51" s="216">
        <v>8.5999999999999993E-2</v>
      </c>
      <c r="AB51" s="300">
        <v>58</v>
      </c>
      <c r="AC51" s="112">
        <v>11</v>
      </c>
      <c r="AD51" s="310"/>
      <c r="AE51" s="299">
        <v>0.61599999999999999</v>
      </c>
      <c r="AF51" s="195"/>
      <c r="AG51" s="112">
        <v>11</v>
      </c>
      <c r="AH51" s="302"/>
      <c r="AI51" s="216">
        <v>0.17799999999999999</v>
      </c>
      <c r="AK51" s="112">
        <v>11</v>
      </c>
      <c r="AL51" s="310" t="s">
        <v>416</v>
      </c>
      <c r="AM51" s="299">
        <v>0.59</v>
      </c>
      <c r="AN51" s="195"/>
      <c r="AO51" s="112">
        <v>11</v>
      </c>
      <c r="AP51" s="302" t="s">
        <v>556</v>
      </c>
      <c r="AQ51" s="216">
        <v>0.251</v>
      </c>
      <c r="AT51" s="112">
        <v>20</v>
      </c>
      <c r="AU51" s="301"/>
      <c r="AV51" s="299">
        <f>AVERAGE(AV17,AV34)</f>
        <v>0.70700000000000007</v>
      </c>
      <c r="AW51" s="195"/>
      <c r="AX51" s="112">
        <v>20</v>
      </c>
      <c r="AY51" s="139"/>
      <c r="AZ51" s="311">
        <f>AVERAGE(AZ17,AZ34)</f>
        <v>0.2165</v>
      </c>
      <c r="BB51" s="112">
        <v>20</v>
      </c>
      <c r="BC51" s="301"/>
      <c r="BD51" s="299">
        <f t="shared" si="1"/>
        <v>0.66199999999999992</v>
      </c>
      <c r="BE51" s="195"/>
      <c r="BF51" s="112">
        <v>20</v>
      </c>
      <c r="BG51" s="139"/>
      <c r="BH51" s="311">
        <f>AVERAGE(BH17,BH34)</f>
        <v>0.39649999999999996</v>
      </c>
      <c r="BJ51" s="112">
        <v>20</v>
      </c>
      <c r="BK51" s="301"/>
      <c r="BL51" s="299">
        <f t="shared" si="3"/>
        <v>0.86499999999999999</v>
      </c>
      <c r="BM51" s="195"/>
      <c r="BN51" s="112">
        <v>20</v>
      </c>
      <c r="BO51" s="139"/>
      <c r="BP51" s="311">
        <f>AVERAGE(BP17,BP34)</f>
        <v>0.45550000000000002</v>
      </c>
      <c r="BR51" s="112"/>
      <c r="BS51" s="301"/>
      <c r="BT51" s="299"/>
      <c r="BU51" s="195"/>
      <c r="BV51" s="112"/>
      <c r="BW51" s="139"/>
      <c r="BX51" s="311"/>
      <c r="BZ51" s="112">
        <v>20</v>
      </c>
      <c r="CA51" s="301"/>
      <c r="CB51" s="299">
        <f t="shared" si="5"/>
        <v>0.96699999999999997</v>
      </c>
      <c r="CC51" s="195"/>
      <c r="CD51" s="112">
        <v>20</v>
      </c>
      <c r="CE51" s="139"/>
      <c r="CF51" s="311">
        <f>AVERAGE(CF17,CF34)</f>
        <v>0.51349999999999996</v>
      </c>
      <c r="CH51" s="112">
        <v>20</v>
      </c>
      <c r="CI51" s="301"/>
      <c r="CJ51" s="299"/>
      <c r="CK51" s="195"/>
      <c r="CL51" s="112"/>
      <c r="CM51" s="139"/>
      <c r="CN51" s="311"/>
      <c r="DI51" s="112">
        <v>20</v>
      </c>
      <c r="DJ51" s="301"/>
      <c r="DK51" s="299">
        <f t="shared" si="7"/>
        <v>1.167</v>
      </c>
      <c r="DL51" s="112">
        <v>20</v>
      </c>
      <c r="DM51" s="139"/>
      <c r="DN51" s="311">
        <f>AVERAGE(DN17,DN34)</f>
        <v>0.84299999999999997</v>
      </c>
      <c r="EP51" s="157"/>
    </row>
    <row r="52" spans="1:167" s="155" customFormat="1" ht="14.25">
      <c r="A52" s="300">
        <v>59</v>
      </c>
      <c r="B52" s="110">
        <v>12</v>
      </c>
      <c r="C52" s="302" t="s">
        <v>566</v>
      </c>
      <c r="D52" s="214">
        <v>0.71499999999999997</v>
      </c>
      <c r="E52" s="195"/>
      <c r="F52" s="112">
        <v>12</v>
      </c>
      <c r="G52" s="302" t="s">
        <v>422</v>
      </c>
      <c r="H52" s="216">
        <v>1.0149999999999999</v>
      </c>
      <c r="J52" s="300">
        <v>59</v>
      </c>
      <c r="K52" s="108">
        <v>12</v>
      </c>
      <c r="L52" s="302" t="s">
        <v>241</v>
      </c>
      <c r="M52" s="214">
        <v>0.61599999999999999</v>
      </c>
      <c r="N52" s="195"/>
      <c r="O52" s="112">
        <v>12</v>
      </c>
      <c r="P52" s="302" t="s">
        <v>437</v>
      </c>
      <c r="Q52" s="216">
        <v>0.28299999999999997</v>
      </c>
      <c r="S52" s="300">
        <v>59</v>
      </c>
      <c r="T52" s="112">
        <v>12</v>
      </c>
      <c r="U52" s="310" t="s">
        <v>421</v>
      </c>
      <c r="V52" s="299">
        <v>0.83099999999999996</v>
      </c>
      <c r="W52" s="195"/>
      <c r="X52" s="112">
        <v>12</v>
      </c>
      <c r="Y52" s="302" t="s">
        <v>246</v>
      </c>
      <c r="Z52" s="216">
        <v>0.35599999999999998</v>
      </c>
      <c r="AB52" s="300">
        <v>59</v>
      </c>
      <c r="AC52" s="112">
        <v>12</v>
      </c>
      <c r="AD52" s="310"/>
      <c r="AE52" s="299">
        <v>0.85099999999999998</v>
      </c>
      <c r="AF52" s="195"/>
      <c r="AG52" s="112">
        <v>12</v>
      </c>
      <c r="AH52" s="302"/>
      <c r="AI52" s="216">
        <v>0.22500000000000001</v>
      </c>
      <c r="AK52" s="112">
        <v>12</v>
      </c>
      <c r="AL52" s="310" t="s">
        <v>264</v>
      </c>
      <c r="AM52" s="299">
        <v>1.0229999999999999</v>
      </c>
      <c r="AN52" s="195"/>
      <c r="AO52" s="112">
        <v>12</v>
      </c>
      <c r="AP52" s="302" t="s">
        <v>559</v>
      </c>
      <c r="AQ52" s="216">
        <v>0.377</v>
      </c>
      <c r="EP52" s="157"/>
    </row>
    <row r="53" spans="1:167" ht="14.25">
      <c r="D53">
        <f>AVERAGE(D46:D52)</f>
        <v>0.67971428571428572</v>
      </c>
      <c r="H53">
        <f>AVERAGE(H46:H52)</f>
        <v>0.69814285714285707</v>
      </c>
      <c r="M53">
        <f>AVERAGE(M46:M52)</f>
        <v>0.53557142857142848</v>
      </c>
      <c r="Q53">
        <f>AVERAGE(Q46:Q52)</f>
        <v>0.23342857142857137</v>
      </c>
      <c r="V53">
        <f>AVERAGE(V46:V52)</f>
        <v>0.71885714285714286</v>
      </c>
      <c r="Z53">
        <f>AVERAGE(Z46:Z52)</f>
        <v>0.2881428571428572</v>
      </c>
      <c r="AE53" s="312">
        <f>AVERAGE(AE46:AE52)</f>
        <v>0.46099999999999997</v>
      </c>
      <c r="AI53">
        <f>AVERAGE(AI46:AI52)</f>
        <v>0.21414285714285716</v>
      </c>
      <c r="EO53" s="157" t="s">
        <v>593</v>
      </c>
    </row>
    <row r="54" spans="1:167" ht="15.75" thickBot="1">
      <c r="AT54" s="309" t="s">
        <v>594</v>
      </c>
      <c r="AU54" s="197" t="s">
        <v>595</v>
      </c>
      <c r="AV54" s="90" t="s">
        <v>596</v>
      </c>
      <c r="AW54" s="90"/>
      <c r="AX54" s="197" t="s">
        <v>595</v>
      </c>
      <c r="AY54" s="155"/>
      <c r="AZ54" s="91" t="s">
        <v>596</v>
      </c>
      <c r="BB54" s="197" t="s">
        <v>532</v>
      </c>
      <c r="BC54" s="155"/>
      <c r="BD54" s="90" t="s">
        <v>596</v>
      </c>
      <c r="BE54" s="90"/>
      <c r="BF54" s="197" t="s">
        <v>590</v>
      </c>
      <c r="BG54" s="155"/>
      <c r="BH54" s="91" t="s">
        <v>596</v>
      </c>
      <c r="BJ54" s="291" t="s">
        <v>533</v>
      </c>
      <c r="BK54" s="155"/>
      <c r="BL54" s="90" t="s">
        <v>596</v>
      </c>
      <c r="BM54" s="90"/>
      <c r="BN54" s="291" t="s">
        <v>533</v>
      </c>
      <c r="BO54" s="155"/>
      <c r="BP54" s="91" t="s">
        <v>596</v>
      </c>
      <c r="BR54" s="291" t="s">
        <v>597</v>
      </c>
      <c r="BS54" s="155"/>
      <c r="BT54" s="90" t="s">
        <v>596</v>
      </c>
      <c r="BU54" s="90"/>
      <c r="BV54" s="291" t="s">
        <v>597</v>
      </c>
      <c r="BW54" s="155"/>
      <c r="BX54" s="91" t="s">
        <v>596</v>
      </c>
      <c r="BZ54" s="291" t="s">
        <v>598</v>
      </c>
      <c r="CA54" s="155"/>
      <c r="CB54" s="90" t="s">
        <v>596</v>
      </c>
      <c r="CC54" s="90"/>
      <c r="CD54" s="291" t="s">
        <v>598</v>
      </c>
      <c r="CE54" s="155"/>
      <c r="CF54" s="91" t="s">
        <v>596</v>
      </c>
      <c r="CH54" s="309" t="s">
        <v>594</v>
      </c>
      <c r="CI54" s="291" t="s">
        <v>520</v>
      </c>
      <c r="CJ54" s="90" t="s">
        <v>596</v>
      </c>
      <c r="CK54" s="90"/>
      <c r="CL54" s="291" t="s">
        <v>520</v>
      </c>
      <c r="CM54" s="155"/>
      <c r="CN54" s="91" t="s">
        <v>599</v>
      </c>
      <c r="CP54" s="155"/>
      <c r="CQ54" s="155" t="s">
        <v>537</v>
      </c>
      <c r="CR54" s="155"/>
      <c r="CS54" s="155" t="s">
        <v>204</v>
      </c>
      <c r="CT54" s="155"/>
      <c r="CU54" s="155" t="s">
        <v>538</v>
      </c>
      <c r="CV54" s="155"/>
      <c r="CW54" s="155" t="s">
        <v>187</v>
      </c>
      <c r="CX54" s="155"/>
      <c r="CY54" s="155" t="s">
        <v>539</v>
      </c>
      <c r="CZ54" s="155"/>
      <c r="DA54" s="155" t="s">
        <v>540</v>
      </c>
      <c r="DB54" s="155"/>
      <c r="DC54" s="155" t="s">
        <v>541</v>
      </c>
      <c r="DD54" s="155"/>
      <c r="DE54" s="155" t="s">
        <v>206</v>
      </c>
      <c r="DF54" s="155"/>
      <c r="DG54" s="155" t="s">
        <v>542</v>
      </c>
      <c r="DI54" s="288" t="s">
        <v>543</v>
      </c>
      <c r="DJ54" s="155"/>
      <c r="DK54" s="90" t="s">
        <v>596</v>
      </c>
      <c r="DL54" s="288" t="s">
        <v>543</v>
      </c>
      <c r="DM54" s="155"/>
      <c r="DN54" s="91" t="s">
        <v>599</v>
      </c>
      <c r="DP54" s="155"/>
      <c r="DQ54" s="155" t="s">
        <v>537</v>
      </c>
      <c r="DR54" s="155"/>
      <c r="DS54" s="155" t="s">
        <v>186</v>
      </c>
      <c r="DT54" s="155"/>
      <c r="DU54" s="155" t="s">
        <v>538</v>
      </c>
      <c r="DV54" s="155"/>
      <c r="DW54" s="155" t="s">
        <v>205</v>
      </c>
      <c r="DX54" s="155"/>
      <c r="DY54" s="155" t="s">
        <v>539</v>
      </c>
      <c r="DZ54" s="155"/>
      <c r="EA54" s="155" t="s">
        <v>540</v>
      </c>
      <c r="EB54" s="155"/>
      <c r="EC54" s="155" t="s">
        <v>541</v>
      </c>
      <c r="ED54" s="155"/>
      <c r="EE54" s="155" t="s">
        <v>206</v>
      </c>
      <c r="EF54" s="155"/>
      <c r="EG54" s="155" t="s">
        <v>542</v>
      </c>
      <c r="EI54" s="309" t="s">
        <v>594</v>
      </c>
      <c r="EJ54" s="289" t="s">
        <v>522</v>
      </c>
      <c r="EK54" s="155"/>
      <c r="EL54" s="90" t="s">
        <v>596</v>
      </c>
      <c r="EM54" s="309" t="s">
        <v>594</v>
      </c>
      <c r="EN54" s="289" t="s">
        <v>600</v>
      </c>
      <c r="EO54" s="155"/>
      <c r="EP54" s="91" t="s">
        <v>599</v>
      </c>
      <c r="ER54" s="155"/>
      <c r="ES54" s="155" t="s">
        <v>537</v>
      </c>
      <c r="ET54" s="155"/>
      <c r="EU54" s="155" t="s">
        <v>204</v>
      </c>
      <c r="EV54" s="155"/>
      <c r="EW54" s="155" t="s">
        <v>538</v>
      </c>
      <c r="EX54" s="155"/>
      <c r="EY54" s="155" t="s">
        <v>205</v>
      </c>
      <c r="EZ54" s="155"/>
      <c r="FA54" s="155" t="s">
        <v>539</v>
      </c>
      <c r="FB54" s="155"/>
      <c r="FC54" s="155" t="s">
        <v>540</v>
      </c>
      <c r="FD54" s="155"/>
      <c r="FE54" s="155" t="s">
        <v>541</v>
      </c>
      <c r="FF54" s="155"/>
      <c r="FG54" s="155" t="s">
        <v>206</v>
      </c>
      <c r="FH54" s="155"/>
      <c r="FI54" s="155" t="s">
        <v>542</v>
      </c>
    </row>
    <row r="55" spans="1:167" s="155" customFormat="1" ht="14.25">
      <c r="A55" s="6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T55" s="293" t="s">
        <v>298</v>
      </c>
      <c r="AU55" s="294" t="s">
        <v>228</v>
      </c>
      <c r="AV55" s="295" t="s">
        <v>226</v>
      </c>
      <c r="AW55" s="195"/>
      <c r="AX55" s="101" t="s">
        <v>404</v>
      </c>
      <c r="AY55" s="292" t="s">
        <v>228</v>
      </c>
      <c r="AZ55" s="208" t="s">
        <v>226</v>
      </c>
      <c r="BB55" s="293" t="s">
        <v>298</v>
      </c>
      <c r="BC55" s="294" t="s">
        <v>228</v>
      </c>
      <c r="BD55" s="295" t="s">
        <v>226</v>
      </c>
      <c r="BE55" s="195"/>
      <c r="BF55" s="101" t="s">
        <v>404</v>
      </c>
      <c r="BG55" s="292" t="s">
        <v>228</v>
      </c>
      <c r="BH55" s="208" t="s">
        <v>226</v>
      </c>
      <c r="BJ55" s="293" t="s">
        <v>298</v>
      </c>
      <c r="BK55" s="294" t="s">
        <v>228</v>
      </c>
      <c r="BL55" s="295" t="s">
        <v>226</v>
      </c>
      <c r="BM55" s="195"/>
      <c r="BN55" s="101" t="s">
        <v>404</v>
      </c>
      <c r="BO55" s="292" t="s">
        <v>228</v>
      </c>
      <c r="BP55" s="208" t="s">
        <v>226</v>
      </c>
      <c r="BR55" s="293" t="s">
        <v>298</v>
      </c>
      <c r="BS55" s="294" t="s">
        <v>228</v>
      </c>
      <c r="BT55" s="295" t="s">
        <v>226</v>
      </c>
      <c r="BU55" s="195"/>
      <c r="BV55" s="101" t="s">
        <v>404</v>
      </c>
      <c r="BW55" s="292" t="s">
        <v>228</v>
      </c>
      <c r="BX55" s="208" t="s">
        <v>226</v>
      </c>
      <c r="BZ55" s="293" t="s">
        <v>298</v>
      </c>
      <c r="CA55" s="294" t="s">
        <v>228</v>
      </c>
      <c r="CB55" s="295" t="s">
        <v>226</v>
      </c>
      <c r="CC55" s="195"/>
      <c r="CD55" s="101" t="s">
        <v>404</v>
      </c>
      <c r="CE55" s="292" t="s">
        <v>228</v>
      </c>
      <c r="CF55" s="208" t="s">
        <v>226</v>
      </c>
      <c r="CH55" s="293" t="s">
        <v>298</v>
      </c>
      <c r="CI55" s="294" t="s">
        <v>228</v>
      </c>
      <c r="CJ55" s="295" t="s">
        <v>226</v>
      </c>
      <c r="CK55" s="195"/>
      <c r="CL55" s="101" t="s">
        <v>404</v>
      </c>
      <c r="CM55" s="292" t="s">
        <v>228</v>
      </c>
      <c r="CN55" s="208" t="s">
        <v>226</v>
      </c>
      <c r="CO55" s="155" t="s">
        <v>601</v>
      </c>
      <c r="CP55" s="292" t="s">
        <v>228</v>
      </c>
      <c r="CQ55" s="208" t="s">
        <v>226</v>
      </c>
      <c r="CR55" s="292" t="s">
        <v>228</v>
      </c>
      <c r="CS55" s="208" t="s">
        <v>226</v>
      </c>
      <c r="CT55" s="292" t="s">
        <v>228</v>
      </c>
      <c r="CU55" s="208" t="s">
        <v>226</v>
      </c>
      <c r="CV55" s="292" t="s">
        <v>228</v>
      </c>
      <c r="CW55" s="208" t="s">
        <v>226</v>
      </c>
      <c r="CX55" s="292" t="s">
        <v>228</v>
      </c>
      <c r="CY55" s="208" t="s">
        <v>226</v>
      </c>
      <c r="CZ55" s="292" t="s">
        <v>228</v>
      </c>
      <c r="DA55" s="208" t="s">
        <v>226</v>
      </c>
      <c r="DB55" s="292" t="s">
        <v>228</v>
      </c>
      <c r="DC55" s="208" t="s">
        <v>226</v>
      </c>
      <c r="DD55" s="292" t="s">
        <v>228</v>
      </c>
      <c r="DE55" s="208" t="s">
        <v>226</v>
      </c>
      <c r="DF55" s="292" t="s">
        <v>228</v>
      </c>
      <c r="DG55" s="208" t="s">
        <v>226</v>
      </c>
      <c r="DI55" s="293" t="s">
        <v>298</v>
      </c>
      <c r="DJ55" s="294" t="s">
        <v>228</v>
      </c>
      <c r="DK55" s="295" t="s">
        <v>226</v>
      </c>
      <c r="DL55" s="101" t="s">
        <v>404</v>
      </c>
      <c r="DM55" s="292" t="s">
        <v>228</v>
      </c>
      <c r="DN55" s="208" t="s">
        <v>226</v>
      </c>
      <c r="DO55" s="194" t="s">
        <v>581</v>
      </c>
      <c r="DP55" s="292" t="s">
        <v>228</v>
      </c>
      <c r="DQ55" s="208" t="s">
        <v>226</v>
      </c>
      <c r="DR55" s="292" t="s">
        <v>228</v>
      </c>
      <c r="DS55" s="208" t="s">
        <v>226</v>
      </c>
      <c r="DT55" s="292" t="s">
        <v>228</v>
      </c>
      <c r="DU55" s="208" t="s">
        <v>226</v>
      </c>
      <c r="DV55" s="292" t="s">
        <v>228</v>
      </c>
      <c r="DW55" s="208" t="s">
        <v>226</v>
      </c>
      <c r="DX55" s="292" t="s">
        <v>228</v>
      </c>
      <c r="DY55" s="208" t="s">
        <v>226</v>
      </c>
      <c r="DZ55" s="292" t="s">
        <v>228</v>
      </c>
      <c r="EA55" s="208" t="s">
        <v>226</v>
      </c>
      <c r="EB55" s="292" t="s">
        <v>228</v>
      </c>
      <c r="EC55" s="208" t="s">
        <v>226</v>
      </c>
      <c r="ED55" s="292" t="s">
        <v>228</v>
      </c>
      <c r="EE55" s="208" t="s">
        <v>226</v>
      </c>
      <c r="EF55" s="292" t="s">
        <v>228</v>
      </c>
      <c r="EG55" s="208" t="s">
        <v>226</v>
      </c>
      <c r="EI55" s="162" t="s">
        <v>602</v>
      </c>
      <c r="EJ55" s="293" t="s">
        <v>298</v>
      </c>
      <c r="EK55" s="294" t="s">
        <v>228</v>
      </c>
      <c r="EL55" s="295" t="s">
        <v>226</v>
      </c>
      <c r="EM55" s="162" t="s">
        <v>602</v>
      </c>
      <c r="EN55" s="101" t="s">
        <v>404</v>
      </c>
      <c r="EO55" s="292" t="s">
        <v>228</v>
      </c>
      <c r="EP55" s="208" t="s">
        <v>226</v>
      </c>
      <c r="EQ55" s="101" t="s">
        <v>404</v>
      </c>
      <c r="ER55" s="292" t="s">
        <v>228</v>
      </c>
      <c r="ES55" s="208" t="s">
        <v>226</v>
      </c>
      <c r="ET55" s="292" t="s">
        <v>228</v>
      </c>
      <c r="EU55" s="208" t="s">
        <v>226</v>
      </c>
      <c r="EV55" s="292" t="s">
        <v>228</v>
      </c>
      <c r="EW55" s="208" t="s">
        <v>226</v>
      </c>
      <c r="EX55" s="292" t="s">
        <v>228</v>
      </c>
      <c r="EY55" s="208" t="s">
        <v>226</v>
      </c>
      <c r="EZ55" s="292" t="s">
        <v>228</v>
      </c>
      <c r="FA55" s="208" t="s">
        <v>226</v>
      </c>
      <c r="FB55" s="292" t="s">
        <v>228</v>
      </c>
      <c r="FC55" s="208" t="s">
        <v>226</v>
      </c>
      <c r="FD55" s="292" t="s">
        <v>228</v>
      </c>
      <c r="FE55" s="208" t="s">
        <v>226</v>
      </c>
      <c r="FF55" s="292" t="s">
        <v>228</v>
      </c>
      <c r="FG55" s="208" t="s">
        <v>226</v>
      </c>
      <c r="FH55" s="292" t="s">
        <v>228</v>
      </c>
      <c r="FI55" s="208" t="s">
        <v>226</v>
      </c>
    </row>
    <row r="56" spans="1:167" s="155" customFormat="1" ht="14.25">
      <c r="A56" s="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T56" s="112">
        <v>1</v>
      </c>
      <c r="AU56" s="298"/>
      <c r="AV56" s="299">
        <v>0.77100000000000002</v>
      </c>
      <c r="AW56" s="195"/>
      <c r="AX56" s="112">
        <v>1</v>
      </c>
      <c r="AY56" s="297"/>
      <c r="AZ56" s="311">
        <v>0.38150000000000001</v>
      </c>
      <c r="BB56" s="112">
        <v>1</v>
      </c>
      <c r="BC56" s="298"/>
      <c r="BD56" s="299">
        <v>0.66</v>
      </c>
      <c r="BE56" s="195"/>
      <c r="BF56" s="112">
        <v>1</v>
      </c>
      <c r="BG56" s="297"/>
      <c r="BH56" s="311">
        <v>0.33</v>
      </c>
      <c r="BJ56" s="112">
        <v>1</v>
      </c>
      <c r="BK56" s="298"/>
      <c r="BL56" s="299">
        <v>0.75249999999999995</v>
      </c>
      <c r="BM56" s="195"/>
      <c r="BN56" s="112">
        <v>1</v>
      </c>
      <c r="BO56" s="297"/>
      <c r="BP56" s="311">
        <v>0.6845</v>
      </c>
      <c r="BR56" s="112">
        <v>1</v>
      </c>
      <c r="BS56" s="298" t="s">
        <v>411</v>
      </c>
      <c r="BT56" s="299">
        <v>1.028</v>
      </c>
      <c r="BU56" s="195"/>
      <c r="BV56" s="112">
        <v>1</v>
      </c>
      <c r="BW56" s="297" t="s">
        <v>548</v>
      </c>
      <c r="BX56" s="313">
        <v>0.437</v>
      </c>
      <c r="BZ56" s="112">
        <v>1</v>
      </c>
      <c r="CA56" s="298"/>
      <c r="CB56" s="299">
        <v>1.1325000000000001</v>
      </c>
      <c r="CC56" s="195"/>
      <c r="CD56" s="112">
        <v>1</v>
      </c>
      <c r="CE56" s="297"/>
      <c r="CF56" s="216">
        <v>0.73099999999999998</v>
      </c>
      <c r="CH56" s="112">
        <v>1</v>
      </c>
      <c r="CI56" s="298"/>
      <c r="CJ56" s="299">
        <v>0.83099999999999996</v>
      </c>
      <c r="CK56" s="195"/>
      <c r="CL56" s="112">
        <v>1</v>
      </c>
      <c r="CM56" s="297"/>
      <c r="CN56" s="216">
        <v>0.77400000000000002</v>
      </c>
      <c r="CO56" s="112">
        <v>1</v>
      </c>
      <c r="CP56" s="297"/>
      <c r="CQ56" s="216">
        <v>0.28299999999999997</v>
      </c>
      <c r="CR56" s="297"/>
      <c r="CS56" s="216">
        <v>0.22500000000000001</v>
      </c>
      <c r="CT56" s="297"/>
      <c r="CU56" s="216">
        <v>0.30599999999999999</v>
      </c>
      <c r="CV56" s="297"/>
      <c r="CW56" s="216">
        <v>0.437</v>
      </c>
      <c r="CX56" s="297"/>
      <c r="CY56" s="216">
        <v>0.437</v>
      </c>
      <c r="CZ56" s="297"/>
      <c r="DA56" s="216">
        <v>0.61599999999999999</v>
      </c>
      <c r="DB56" s="297"/>
      <c r="DC56" s="216">
        <v>1.103</v>
      </c>
      <c r="DD56" s="297"/>
      <c r="DE56" s="216">
        <v>0.94899999999999995</v>
      </c>
      <c r="DF56" s="297"/>
      <c r="DG56" s="216">
        <v>0.59</v>
      </c>
      <c r="DI56" s="112">
        <v>1</v>
      </c>
      <c r="DJ56" s="298"/>
      <c r="DK56" s="299">
        <v>0.85099999999999998</v>
      </c>
      <c r="DL56" s="112">
        <v>1</v>
      </c>
      <c r="DM56" s="297"/>
      <c r="DN56" s="311">
        <v>1.028</v>
      </c>
      <c r="DO56" s="112">
        <v>1</v>
      </c>
      <c r="DP56" s="297" t="s">
        <v>603</v>
      </c>
      <c r="DQ56" s="216">
        <v>0.30599999999999999</v>
      </c>
      <c r="DR56" s="297" t="s">
        <v>604</v>
      </c>
      <c r="DS56" s="216">
        <v>0.22500000000000001</v>
      </c>
      <c r="DT56" s="297" t="s">
        <v>605</v>
      </c>
      <c r="DU56" s="216">
        <v>0.40600000000000003</v>
      </c>
      <c r="DV56" s="297" t="s">
        <v>606</v>
      </c>
      <c r="DW56" s="216">
        <v>0.28299999999999997</v>
      </c>
      <c r="DX56" s="297" t="s">
        <v>607</v>
      </c>
      <c r="DY56" s="216">
        <v>0.35399999999999998</v>
      </c>
      <c r="DZ56" s="297" t="s">
        <v>608</v>
      </c>
      <c r="EA56" s="216">
        <v>0.54300000000000004</v>
      </c>
      <c r="EB56" s="297" t="s">
        <v>609</v>
      </c>
      <c r="EC56" s="216">
        <v>0.59299999999999997</v>
      </c>
      <c r="ED56" s="297" t="s">
        <v>610</v>
      </c>
      <c r="EE56" s="216">
        <v>0.83099999999999996</v>
      </c>
      <c r="EF56" s="297" t="s">
        <v>611</v>
      </c>
      <c r="EG56" s="216">
        <v>0.42</v>
      </c>
      <c r="EI56" s="296">
        <v>48</v>
      </c>
      <c r="EJ56" s="112">
        <v>1</v>
      </c>
      <c r="EK56" s="298"/>
      <c r="EL56" s="299">
        <f>AVERAGE(EL5,EL22)</f>
        <v>1.026</v>
      </c>
      <c r="EM56" s="296">
        <v>48</v>
      </c>
      <c r="EN56" s="112">
        <v>1</v>
      </c>
      <c r="EO56" s="297"/>
      <c r="EP56" s="311">
        <f>AVERAGE(EP5,EP22)</f>
        <v>0.63700000000000001</v>
      </c>
      <c r="EQ56" s="112">
        <v>1</v>
      </c>
      <c r="ER56" s="297" t="s">
        <v>552</v>
      </c>
      <c r="ES56" s="216">
        <v>0.125</v>
      </c>
      <c r="ET56" s="297" t="s">
        <v>426</v>
      </c>
      <c r="EU56" s="216">
        <v>0.22500000000000001</v>
      </c>
      <c r="EV56" s="297" t="s">
        <v>240</v>
      </c>
      <c r="EW56" s="216">
        <v>0.28299999999999997</v>
      </c>
      <c r="EX56" s="297" t="s">
        <v>424</v>
      </c>
      <c r="EY56" s="216">
        <v>0.157</v>
      </c>
      <c r="EZ56" s="297" t="s">
        <v>551</v>
      </c>
      <c r="FA56" s="216">
        <v>0.35399999999999998</v>
      </c>
      <c r="FB56" s="297" t="s">
        <v>414</v>
      </c>
      <c r="FC56" s="216">
        <v>0.35599999999999998</v>
      </c>
      <c r="FD56" s="297" t="s">
        <v>418</v>
      </c>
      <c r="FE56" s="216">
        <v>0.42</v>
      </c>
      <c r="FF56" s="297" t="s">
        <v>415</v>
      </c>
      <c r="FG56" s="216">
        <v>0.73099999999999998</v>
      </c>
      <c r="FH56" s="297" t="s">
        <v>251</v>
      </c>
      <c r="FI56" s="216">
        <v>0.437</v>
      </c>
    </row>
    <row r="57" spans="1:167" s="155" customFormat="1" ht="14.25">
      <c r="A57" s="6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T57" s="112">
        <v>4</v>
      </c>
      <c r="AU57" s="298"/>
      <c r="AV57" s="299">
        <v>0.48149999999999998</v>
      </c>
      <c r="AW57" s="195"/>
      <c r="AX57" s="112">
        <v>4</v>
      </c>
      <c r="AY57" s="297"/>
      <c r="AZ57" s="311">
        <v>0.42149999999999999</v>
      </c>
      <c r="BB57" s="112">
        <v>4</v>
      </c>
      <c r="BC57" s="298"/>
      <c r="BD57" s="299">
        <v>0.75600000000000001</v>
      </c>
      <c r="BE57" s="195"/>
      <c r="BF57" s="112">
        <v>4</v>
      </c>
      <c r="BG57" s="297"/>
      <c r="BH57" s="311">
        <v>0.35599999999999998</v>
      </c>
      <c r="BJ57" s="112">
        <v>4</v>
      </c>
      <c r="BK57" s="298"/>
      <c r="BL57" s="299">
        <v>1.0024999999999999</v>
      </c>
      <c r="BM57" s="195"/>
      <c r="BN57" s="112">
        <v>4</v>
      </c>
      <c r="BO57" s="297"/>
      <c r="BP57" s="311">
        <v>0.46</v>
      </c>
      <c r="BR57" s="112">
        <v>4</v>
      </c>
      <c r="BS57" s="298" t="s">
        <v>612</v>
      </c>
      <c r="BT57" s="299">
        <v>1.028</v>
      </c>
      <c r="BU57" s="195"/>
      <c r="BV57" s="112">
        <v>4</v>
      </c>
      <c r="BW57" s="297" t="s">
        <v>613</v>
      </c>
      <c r="BX57" s="314">
        <v>0.77400000000000002</v>
      </c>
      <c r="BZ57" s="112">
        <v>4</v>
      </c>
      <c r="CA57" s="298"/>
      <c r="CB57" s="299">
        <v>1.224</v>
      </c>
      <c r="CC57" s="195"/>
      <c r="CD57" s="112">
        <v>4</v>
      </c>
      <c r="CE57" s="297"/>
      <c r="CF57" s="311">
        <v>0.5794999999999999</v>
      </c>
      <c r="CH57" s="112">
        <v>4</v>
      </c>
      <c r="CI57" s="298"/>
      <c r="CJ57" s="299">
        <v>0.59299999999999997</v>
      </c>
      <c r="CK57" s="195"/>
      <c r="CL57" s="112">
        <v>4</v>
      </c>
      <c r="CM57" s="297"/>
      <c r="CN57" s="216">
        <v>1.103</v>
      </c>
      <c r="CO57" s="112">
        <v>4</v>
      </c>
      <c r="CP57" s="297"/>
      <c r="CQ57" s="216">
        <v>0.28299999999999997</v>
      </c>
      <c r="CR57" s="297"/>
      <c r="CS57" s="216">
        <v>0.28299999999999997</v>
      </c>
      <c r="CT57" s="297"/>
      <c r="CU57" s="216">
        <v>0.40600000000000003</v>
      </c>
      <c r="CV57" s="297"/>
      <c r="CW57" s="216">
        <v>0.42</v>
      </c>
      <c r="CX57" s="297"/>
      <c r="CY57" s="216">
        <v>0.251</v>
      </c>
      <c r="CZ57" s="297"/>
      <c r="DA57" s="216">
        <v>0.42</v>
      </c>
      <c r="DB57" s="297"/>
      <c r="DC57" s="216">
        <v>0.251</v>
      </c>
      <c r="DD57" s="297"/>
      <c r="DE57" s="216">
        <v>0.73099999999999998</v>
      </c>
      <c r="DF57" s="297"/>
      <c r="DG57" s="216">
        <v>0.59299999999999997</v>
      </c>
      <c r="DI57" s="112">
        <v>4</v>
      </c>
      <c r="DJ57" s="298"/>
      <c r="DK57" s="299">
        <v>0.83299999999999996</v>
      </c>
      <c r="DL57" s="112">
        <v>4</v>
      </c>
      <c r="DM57" s="297"/>
      <c r="DN57" s="311">
        <v>0.71499999999999997</v>
      </c>
      <c r="DO57" s="112">
        <v>4</v>
      </c>
      <c r="DP57" s="297" t="s">
        <v>437</v>
      </c>
      <c r="DQ57" s="216">
        <v>0.28299999999999997</v>
      </c>
      <c r="DR57" s="297" t="s">
        <v>614</v>
      </c>
      <c r="DS57" s="216">
        <v>8.5999999999999993E-2</v>
      </c>
      <c r="DT57" s="297" t="s">
        <v>437</v>
      </c>
      <c r="DU57" s="216">
        <v>0.28299999999999997</v>
      </c>
      <c r="DV57" s="297" t="s">
        <v>273</v>
      </c>
      <c r="DW57" s="216">
        <v>0.251</v>
      </c>
      <c r="DX57" s="297" t="s">
        <v>549</v>
      </c>
      <c r="DY57" s="216">
        <v>0.30599999999999999</v>
      </c>
      <c r="DZ57" s="297" t="s">
        <v>573</v>
      </c>
      <c r="EA57" s="216">
        <v>0.499</v>
      </c>
      <c r="EB57" s="297" t="s">
        <v>615</v>
      </c>
      <c r="EC57" s="216">
        <v>0.61599999999999999</v>
      </c>
      <c r="ED57" s="297" t="s">
        <v>241</v>
      </c>
      <c r="EE57" s="216">
        <v>0.61599999999999999</v>
      </c>
      <c r="EF57" s="297" t="s">
        <v>551</v>
      </c>
      <c r="EG57" s="216">
        <v>0.35399999999999998</v>
      </c>
      <c r="EI57" s="296">
        <v>51</v>
      </c>
      <c r="EJ57" s="112">
        <v>4</v>
      </c>
      <c r="EK57" s="298"/>
      <c r="EL57" s="299">
        <f t="shared" ref="EL57:EL61" si="10">AVERAGE(EL6,EL23)</f>
        <v>0.80799999999999994</v>
      </c>
      <c r="EM57" s="296">
        <v>51</v>
      </c>
      <c r="EN57" s="112">
        <v>4</v>
      </c>
      <c r="EO57" s="297"/>
      <c r="EP57" s="311">
        <f t="shared" ref="EP57:EP61" si="11">AVERAGE(EP6,EP23)</f>
        <v>0.69299999999999995</v>
      </c>
      <c r="EQ57" s="112">
        <v>4</v>
      </c>
      <c r="ER57" s="297" t="s">
        <v>426</v>
      </c>
      <c r="ES57" s="216">
        <v>0.22500000000000001</v>
      </c>
      <c r="ET57" s="297" t="s">
        <v>559</v>
      </c>
      <c r="EU57" s="216">
        <v>0.377</v>
      </c>
      <c r="EV57" s="297" t="s">
        <v>549</v>
      </c>
      <c r="EW57" s="216">
        <v>0.30599999999999999</v>
      </c>
      <c r="EX57" s="297" t="s">
        <v>616</v>
      </c>
      <c r="EY57" s="216">
        <v>0.28299999999999997</v>
      </c>
      <c r="EZ57" s="297" t="s">
        <v>549</v>
      </c>
      <c r="FA57" s="216">
        <v>0.30599999999999999</v>
      </c>
      <c r="FB57" s="297" t="s">
        <v>433</v>
      </c>
      <c r="FC57" s="216">
        <v>0.40600000000000003</v>
      </c>
      <c r="FD57" s="297" t="s">
        <v>436</v>
      </c>
      <c r="FE57" s="216">
        <v>0.59299999999999997</v>
      </c>
      <c r="FF57" s="297" t="s">
        <v>548</v>
      </c>
      <c r="FG57" s="216">
        <v>0.437</v>
      </c>
      <c r="FH57" s="297" t="s">
        <v>257</v>
      </c>
      <c r="FI57" s="216">
        <v>0.377</v>
      </c>
    </row>
    <row r="58" spans="1:167" s="155" customFormat="1" ht="14.25">
      <c r="A58" s="6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T58" s="112">
        <v>5</v>
      </c>
      <c r="AU58" s="298"/>
      <c r="AV58" s="299">
        <v>0.68200000000000005</v>
      </c>
      <c r="AW58" s="195"/>
      <c r="AX58" s="112">
        <v>5</v>
      </c>
      <c r="AY58" s="297"/>
      <c r="AZ58" s="311">
        <v>0.40700000000000003</v>
      </c>
      <c r="BB58" s="112">
        <v>5</v>
      </c>
      <c r="BC58" s="298"/>
      <c r="BD58" s="299">
        <v>0.505</v>
      </c>
      <c r="BE58" s="195"/>
      <c r="BF58" s="112">
        <v>5</v>
      </c>
      <c r="BG58" s="297"/>
      <c r="BH58" s="311">
        <v>0.42449999999999999</v>
      </c>
      <c r="BJ58" s="112">
        <v>5</v>
      </c>
      <c r="BK58" s="298"/>
      <c r="BL58" s="299">
        <v>0.78249999999999997</v>
      </c>
      <c r="BM58" s="195"/>
      <c r="BN58" s="112">
        <v>5</v>
      </c>
      <c r="BO58" s="297"/>
      <c r="BP58" s="311">
        <v>0.39549999999999996</v>
      </c>
      <c r="BR58" s="112">
        <v>5</v>
      </c>
      <c r="BS58" s="298" t="s">
        <v>610</v>
      </c>
      <c r="BT58" s="299">
        <v>0.83099999999999996</v>
      </c>
      <c r="BU58" s="195"/>
      <c r="BV58" s="112">
        <v>5</v>
      </c>
      <c r="BW58" s="297" t="s">
        <v>617</v>
      </c>
      <c r="BX58" s="314">
        <v>1.103</v>
      </c>
      <c r="BZ58" s="112">
        <v>5</v>
      </c>
      <c r="CA58" s="298"/>
      <c r="CB58" s="299">
        <v>0.77400000000000002</v>
      </c>
      <c r="CC58" s="195"/>
      <c r="CD58" s="112">
        <v>5</v>
      </c>
      <c r="CE58" s="297"/>
      <c r="CF58" s="311">
        <v>0.61350000000000005</v>
      </c>
      <c r="CH58" s="112">
        <v>5</v>
      </c>
      <c r="CI58" s="298"/>
      <c r="CJ58" s="299">
        <v>0.94899999999999995</v>
      </c>
      <c r="CK58" s="195"/>
      <c r="CL58" s="112">
        <v>5</v>
      </c>
      <c r="CM58" s="297"/>
      <c r="CN58" s="216">
        <v>0.85099999999999998</v>
      </c>
      <c r="CO58" s="112">
        <v>5</v>
      </c>
      <c r="CP58" s="297"/>
      <c r="CQ58" s="216">
        <v>0.35599999999999998</v>
      </c>
      <c r="CR58" s="297"/>
      <c r="CS58" s="216">
        <v>6.9000000000000006E-2</v>
      </c>
      <c r="CT58" s="297"/>
      <c r="CU58" s="216">
        <v>0.125</v>
      </c>
      <c r="CV58" s="297"/>
      <c r="CW58" s="216">
        <v>0.22500000000000001</v>
      </c>
      <c r="CX58" s="297"/>
      <c r="CY58" s="216">
        <v>0.32600000000000001</v>
      </c>
      <c r="CZ58" s="297"/>
      <c r="DA58" s="216">
        <v>0.77400000000000002</v>
      </c>
      <c r="DB58" s="297"/>
      <c r="DC58" s="216">
        <v>0.437</v>
      </c>
      <c r="DD58" s="297"/>
      <c r="DE58" s="216">
        <v>0.54300000000000004</v>
      </c>
      <c r="DF58" s="297"/>
      <c r="DG58" s="216">
        <v>0.77400000000000002</v>
      </c>
      <c r="DI58" s="112">
        <v>5</v>
      </c>
      <c r="DJ58" s="298"/>
      <c r="DK58" s="299">
        <v>0.84299999999999997</v>
      </c>
      <c r="DL58" s="112">
        <v>5</v>
      </c>
      <c r="DM58" s="297"/>
      <c r="DN58" s="311">
        <v>0.83099999999999996</v>
      </c>
      <c r="DO58" s="112">
        <v>5</v>
      </c>
      <c r="DP58" s="297" t="s">
        <v>433</v>
      </c>
      <c r="DQ58" s="216">
        <v>0.40600000000000003</v>
      </c>
      <c r="DR58" s="297" t="s">
        <v>424</v>
      </c>
      <c r="DS58" s="216">
        <v>0.157</v>
      </c>
      <c r="DT58" s="297" t="s">
        <v>437</v>
      </c>
      <c r="DU58" s="216">
        <v>0.28299999999999997</v>
      </c>
      <c r="DV58" s="297" t="s">
        <v>231</v>
      </c>
      <c r="DW58" s="216">
        <v>0.77400000000000002</v>
      </c>
      <c r="DX58" s="297" t="s">
        <v>236</v>
      </c>
      <c r="DY58" s="216">
        <v>0.59299999999999997</v>
      </c>
      <c r="DZ58" s="297" t="s">
        <v>568</v>
      </c>
      <c r="EA58" s="216">
        <v>0.32600000000000001</v>
      </c>
      <c r="EB58" s="297" t="s">
        <v>248</v>
      </c>
      <c r="EC58" s="216">
        <v>0.59</v>
      </c>
      <c r="ED58" s="297" t="s">
        <v>560</v>
      </c>
      <c r="EE58" s="216">
        <v>0.26200000000000001</v>
      </c>
      <c r="EF58" s="297" t="s">
        <v>416</v>
      </c>
      <c r="EG58" s="216">
        <v>0.59</v>
      </c>
      <c r="EI58" s="296">
        <v>52</v>
      </c>
      <c r="EJ58" s="112">
        <v>5</v>
      </c>
      <c r="EK58" s="298"/>
      <c r="EL58" s="299">
        <f t="shared" si="10"/>
        <v>0.69299999999999995</v>
      </c>
      <c r="EM58" s="296">
        <v>52</v>
      </c>
      <c r="EN58" s="112">
        <v>5</v>
      </c>
      <c r="EO58" s="297"/>
      <c r="EP58" s="311">
        <f t="shared" si="11"/>
        <v>0.39849999999999997</v>
      </c>
      <c r="EQ58" s="112">
        <v>5</v>
      </c>
      <c r="ER58" s="297" t="s">
        <v>437</v>
      </c>
      <c r="ES58" s="216">
        <v>0.28299999999999997</v>
      </c>
      <c r="ET58" s="297" t="s">
        <v>561</v>
      </c>
      <c r="EU58" s="216">
        <v>6.9000000000000006E-2</v>
      </c>
      <c r="EV58" s="297" t="s">
        <v>437</v>
      </c>
      <c r="EW58" s="216">
        <v>0.28299999999999997</v>
      </c>
      <c r="EX58" s="297" t="s">
        <v>562</v>
      </c>
      <c r="EY58" s="216">
        <v>9.9000000000000005E-2</v>
      </c>
      <c r="EZ58" s="297" t="s">
        <v>238</v>
      </c>
      <c r="FA58" s="216">
        <v>0.157</v>
      </c>
      <c r="FB58" s="297" t="s">
        <v>549</v>
      </c>
      <c r="FC58" s="216">
        <v>0.30599999999999999</v>
      </c>
      <c r="FD58" s="297" t="s">
        <v>418</v>
      </c>
      <c r="FE58" s="216">
        <v>0.42</v>
      </c>
      <c r="FF58" s="297" t="s">
        <v>423</v>
      </c>
      <c r="FG58" s="216">
        <v>0.54300000000000004</v>
      </c>
      <c r="FH58" s="297" t="s">
        <v>423</v>
      </c>
      <c r="FI58" s="216">
        <v>0.54300000000000004</v>
      </c>
    </row>
    <row r="59" spans="1:167" s="155" customFormat="1" ht="14.25">
      <c r="A59" s="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T59" s="112">
        <v>8</v>
      </c>
      <c r="AU59" s="301"/>
      <c r="AV59" s="299">
        <v>0.5665</v>
      </c>
      <c r="AW59" s="195"/>
      <c r="AX59" s="112">
        <v>8</v>
      </c>
      <c r="AY59" s="139"/>
      <c r="AZ59" s="311">
        <v>0.32900000000000001</v>
      </c>
      <c r="BB59" s="112">
        <v>8</v>
      </c>
      <c r="BC59" s="301"/>
      <c r="BD59" s="299">
        <v>0.54300000000000004</v>
      </c>
      <c r="BE59" s="195"/>
      <c r="BF59" s="112">
        <v>8</v>
      </c>
      <c r="BG59" s="139"/>
      <c r="BH59" s="311">
        <v>0.437</v>
      </c>
      <c r="BJ59" s="112">
        <v>8</v>
      </c>
      <c r="BK59" s="301"/>
      <c r="BL59" s="299">
        <v>0.9355</v>
      </c>
      <c r="BM59" s="195"/>
      <c r="BN59" s="112">
        <v>8</v>
      </c>
      <c r="BO59" s="139"/>
      <c r="BP59" s="311">
        <v>0.8085</v>
      </c>
      <c r="BR59" s="112">
        <v>8</v>
      </c>
      <c r="BS59" s="301" t="s">
        <v>417</v>
      </c>
      <c r="BT59" s="299">
        <v>1.425</v>
      </c>
      <c r="BU59" s="195"/>
      <c r="BV59" s="112">
        <v>8</v>
      </c>
      <c r="BW59" s="139" t="s">
        <v>409</v>
      </c>
      <c r="BX59" s="313">
        <v>1.0229999999999999</v>
      </c>
      <c r="BZ59" s="112">
        <v>8</v>
      </c>
      <c r="CA59" s="301"/>
      <c r="CB59" s="299">
        <v>1.0924999999999998</v>
      </c>
      <c r="CC59" s="195"/>
      <c r="CD59" s="112">
        <v>8</v>
      </c>
      <c r="CE59" s="139"/>
      <c r="CF59" s="311">
        <v>0.6845</v>
      </c>
      <c r="CH59" s="112">
        <v>8</v>
      </c>
      <c r="CI59" s="301"/>
      <c r="CJ59" s="299">
        <v>0.83099999999999996</v>
      </c>
      <c r="CK59" s="195"/>
      <c r="CL59" s="112">
        <v>8</v>
      </c>
      <c r="CM59" s="139"/>
      <c r="CN59" s="216">
        <v>0.73099999999999998</v>
      </c>
      <c r="CO59" s="112">
        <v>8</v>
      </c>
      <c r="CP59" s="139"/>
      <c r="CQ59" s="216">
        <v>0.40600000000000003</v>
      </c>
      <c r="CR59" s="139"/>
      <c r="CS59" s="216">
        <v>0.30599999999999999</v>
      </c>
      <c r="CT59" s="139"/>
      <c r="CU59" s="216">
        <v>0.22500000000000001</v>
      </c>
      <c r="CV59" s="139"/>
      <c r="CW59" s="216">
        <v>0.42</v>
      </c>
      <c r="CX59" s="139"/>
      <c r="CY59" s="216">
        <v>0.42</v>
      </c>
      <c r="CZ59" s="139"/>
      <c r="DA59" s="216">
        <v>0.59</v>
      </c>
      <c r="DB59" s="139"/>
      <c r="DC59" s="216">
        <v>0.499</v>
      </c>
      <c r="DD59" s="139"/>
      <c r="DE59" s="216">
        <v>0.499</v>
      </c>
      <c r="DF59" s="139"/>
      <c r="DG59" s="216">
        <v>0.94899999999999995</v>
      </c>
      <c r="DI59" s="112">
        <v>8</v>
      </c>
      <c r="DJ59" s="301"/>
      <c r="DK59" s="299">
        <v>0.84299999999999997</v>
      </c>
      <c r="DL59" s="112">
        <v>8</v>
      </c>
      <c r="DM59" s="139"/>
      <c r="DN59" s="311">
        <v>1.425</v>
      </c>
      <c r="DO59" s="112">
        <v>8</v>
      </c>
      <c r="DP59" s="139" t="s">
        <v>418</v>
      </c>
      <c r="DQ59" s="216">
        <v>0.42</v>
      </c>
      <c r="DR59" s="139" t="s">
        <v>553</v>
      </c>
      <c r="DS59" s="216">
        <v>0.51800000000000002</v>
      </c>
      <c r="DT59" s="139" t="s">
        <v>423</v>
      </c>
      <c r="DU59" s="216">
        <v>0.54300000000000004</v>
      </c>
      <c r="DV59" s="139" t="s">
        <v>266</v>
      </c>
      <c r="DW59" s="216">
        <v>0.221</v>
      </c>
      <c r="DX59" s="139" t="s">
        <v>426</v>
      </c>
      <c r="DY59" s="216">
        <v>0.22500000000000001</v>
      </c>
      <c r="DZ59" s="139" t="s">
        <v>555</v>
      </c>
      <c r="EA59" s="216">
        <v>0.26600000000000001</v>
      </c>
      <c r="EB59" s="139" t="s">
        <v>416</v>
      </c>
      <c r="EC59" s="216">
        <v>0.59</v>
      </c>
      <c r="ED59" s="139" t="s">
        <v>423</v>
      </c>
      <c r="EE59" s="216">
        <v>0.54300000000000004</v>
      </c>
      <c r="EF59" s="139" t="s">
        <v>563</v>
      </c>
      <c r="EG59" s="216">
        <v>0.56599999999999995</v>
      </c>
      <c r="EI59" s="296">
        <v>55</v>
      </c>
      <c r="EJ59" s="112">
        <v>8</v>
      </c>
      <c r="EK59" s="301"/>
      <c r="EL59" s="299">
        <f t="shared" si="10"/>
        <v>0.98849999999999993</v>
      </c>
      <c r="EM59" s="296">
        <v>55</v>
      </c>
      <c r="EN59" s="112">
        <v>8</v>
      </c>
      <c r="EO59" s="139"/>
      <c r="EP59" s="311">
        <f t="shared" si="11"/>
        <v>0.87949999999999995</v>
      </c>
      <c r="EQ59" s="112">
        <v>8</v>
      </c>
      <c r="ER59" s="139" t="s">
        <v>549</v>
      </c>
      <c r="ES59" s="216">
        <v>0.30599999999999999</v>
      </c>
      <c r="ET59" s="139" t="s">
        <v>551</v>
      </c>
      <c r="EU59" s="216">
        <v>0.35399999999999998</v>
      </c>
      <c r="EV59" s="139" t="s">
        <v>433</v>
      </c>
      <c r="EW59" s="216">
        <v>0.40600000000000003</v>
      </c>
      <c r="EX59" s="139" t="s">
        <v>618</v>
      </c>
      <c r="EY59" s="216">
        <v>0.22500000000000001</v>
      </c>
      <c r="EZ59" s="139" t="s">
        <v>554</v>
      </c>
      <c r="FA59" s="216">
        <v>0.28299999999999997</v>
      </c>
      <c r="FB59" s="139" t="s">
        <v>551</v>
      </c>
      <c r="FC59" s="216">
        <v>0.35399999999999998</v>
      </c>
      <c r="FD59" s="139" t="s">
        <v>251</v>
      </c>
      <c r="FE59" s="216">
        <v>0.437</v>
      </c>
      <c r="FF59" s="139" t="s">
        <v>550</v>
      </c>
      <c r="FG59" s="216">
        <v>0.61599999999999999</v>
      </c>
      <c r="FH59" s="139" t="s">
        <v>619</v>
      </c>
      <c r="FI59" s="216">
        <v>0.94899999999999995</v>
      </c>
    </row>
    <row r="60" spans="1:167" s="155" customFormat="1" ht="14.25">
      <c r="A60" s="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T60" s="112">
        <v>9</v>
      </c>
      <c r="AU60" s="301"/>
      <c r="AV60" s="299">
        <v>0.48499999999999999</v>
      </c>
      <c r="AW60" s="195"/>
      <c r="AX60" s="112">
        <v>9</v>
      </c>
      <c r="AY60" s="139"/>
      <c r="AZ60" s="311">
        <v>0.36</v>
      </c>
      <c r="BB60" s="112">
        <v>9</v>
      </c>
      <c r="BC60" s="301"/>
      <c r="BD60" s="299">
        <v>0.41200000000000003</v>
      </c>
      <c r="BE60" s="195"/>
      <c r="BF60" s="112">
        <v>9</v>
      </c>
      <c r="BG60" s="139"/>
      <c r="BH60" s="311">
        <v>0.29049999999999998</v>
      </c>
      <c r="BJ60" s="112">
        <v>9</v>
      </c>
      <c r="BK60" s="301"/>
      <c r="BL60" s="299">
        <v>0.80249999999999999</v>
      </c>
      <c r="BM60" s="195"/>
      <c r="BN60" s="112">
        <v>9</v>
      </c>
      <c r="BO60" s="139"/>
      <c r="BP60" s="311">
        <v>0.58399999999999996</v>
      </c>
      <c r="BR60" s="112">
        <v>9</v>
      </c>
      <c r="BS60" s="301" t="s">
        <v>411</v>
      </c>
      <c r="BT60" s="299">
        <v>1.028</v>
      </c>
      <c r="BU60" s="195"/>
      <c r="BV60" s="112">
        <v>9</v>
      </c>
      <c r="BW60" s="139" t="s">
        <v>548</v>
      </c>
      <c r="BX60" s="313">
        <v>0.437</v>
      </c>
      <c r="BZ60" s="112">
        <v>9</v>
      </c>
      <c r="CA60" s="301"/>
      <c r="CB60" s="299">
        <v>0.78099999999999992</v>
      </c>
      <c r="CC60" s="195"/>
      <c r="CD60" s="112">
        <v>9</v>
      </c>
      <c r="CE60" s="139"/>
      <c r="CF60" s="311">
        <v>0.6835</v>
      </c>
      <c r="CH60" s="112">
        <v>9</v>
      </c>
      <c r="CI60" s="301"/>
      <c r="CJ60" s="299">
        <v>1.028</v>
      </c>
      <c r="CK60" s="195"/>
      <c r="CL60" s="112">
        <v>9</v>
      </c>
      <c r="CM60" s="139"/>
      <c r="CN60" s="216">
        <v>0.73099999999999998</v>
      </c>
      <c r="CO60" s="112">
        <v>9</v>
      </c>
      <c r="CP60" s="139"/>
      <c r="CQ60" s="216">
        <v>0.42</v>
      </c>
      <c r="CR60" s="139"/>
      <c r="CS60" s="216">
        <v>0.40600000000000003</v>
      </c>
      <c r="CT60" s="139"/>
      <c r="CU60" s="216">
        <v>0.35599999999999998</v>
      </c>
      <c r="CV60" s="139"/>
      <c r="CW60" s="216">
        <v>0.35599999999999998</v>
      </c>
      <c r="CX60" s="139"/>
      <c r="CY60" s="216">
        <v>0.59</v>
      </c>
      <c r="CZ60" s="139"/>
      <c r="DA60" s="216">
        <v>0.30599999999999999</v>
      </c>
      <c r="DB60" s="139"/>
      <c r="DC60" s="216">
        <v>0.61599999999999999</v>
      </c>
      <c r="DD60" s="139"/>
      <c r="DE60" s="216">
        <v>0.78100000000000003</v>
      </c>
      <c r="DF60" s="139"/>
      <c r="DG60" s="216">
        <v>0.437</v>
      </c>
      <c r="DI60" s="112">
        <v>9</v>
      </c>
      <c r="DJ60" s="301"/>
      <c r="DK60" s="299">
        <v>1.103</v>
      </c>
      <c r="DL60" s="112">
        <v>9</v>
      </c>
      <c r="DM60" s="139"/>
      <c r="DN60" s="311">
        <v>0.42</v>
      </c>
      <c r="DO60" s="112">
        <v>9</v>
      </c>
      <c r="DP60" s="139" t="s">
        <v>267</v>
      </c>
      <c r="DQ60" s="216">
        <v>0.35399999999999998</v>
      </c>
      <c r="DR60" s="139" t="s">
        <v>234</v>
      </c>
      <c r="DS60" s="216">
        <v>0.182</v>
      </c>
      <c r="DT60" s="139" t="s">
        <v>548</v>
      </c>
      <c r="DU60" s="216">
        <v>0.437</v>
      </c>
      <c r="DV60" s="139" t="s">
        <v>575</v>
      </c>
      <c r="DW60" s="216">
        <v>0.47399999999999998</v>
      </c>
      <c r="DX60" s="139" t="s">
        <v>568</v>
      </c>
      <c r="DY60" s="216">
        <v>0.32600000000000001</v>
      </c>
      <c r="DZ60" s="139" t="s">
        <v>548</v>
      </c>
      <c r="EA60" s="216">
        <v>0.437</v>
      </c>
      <c r="EB60" s="139" t="s">
        <v>549</v>
      </c>
      <c r="EC60" s="216">
        <v>0.30599999999999999</v>
      </c>
      <c r="ED60" s="139" t="s">
        <v>574</v>
      </c>
      <c r="EE60" s="216">
        <v>0.221</v>
      </c>
      <c r="EF60" s="139" t="s">
        <v>549</v>
      </c>
      <c r="EG60" s="216">
        <v>0.30599999999999999</v>
      </c>
      <c r="EI60" s="296">
        <v>56</v>
      </c>
      <c r="EJ60" s="112">
        <v>9</v>
      </c>
      <c r="EK60" s="301"/>
      <c r="EL60" s="299">
        <f t="shared" si="10"/>
        <v>1.0655000000000001</v>
      </c>
      <c r="EM60" s="296">
        <v>56</v>
      </c>
      <c r="EN60" s="112">
        <v>9</v>
      </c>
      <c r="EO60" s="139"/>
      <c r="EP60" s="311">
        <f t="shared" si="11"/>
        <v>0.94899999999999995</v>
      </c>
      <c r="EQ60" s="112">
        <v>9</v>
      </c>
      <c r="ER60" s="139" t="s">
        <v>559</v>
      </c>
      <c r="ES60" s="216">
        <v>0.377</v>
      </c>
      <c r="ET60" s="139" t="s">
        <v>571</v>
      </c>
      <c r="EU60" s="216">
        <v>7.9000000000000001E-2</v>
      </c>
      <c r="EV60" s="139" t="s">
        <v>437</v>
      </c>
      <c r="EW60" s="216">
        <v>0.28299999999999997</v>
      </c>
      <c r="EX60" s="139" t="s">
        <v>426</v>
      </c>
      <c r="EY60" s="216">
        <v>0.22500000000000001</v>
      </c>
      <c r="EZ60" s="139" t="s">
        <v>559</v>
      </c>
      <c r="FA60" s="216">
        <v>0.377</v>
      </c>
      <c r="FB60" s="139" t="s">
        <v>418</v>
      </c>
      <c r="FC60" s="216">
        <v>0.42</v>
      </c>
      <c r="FD60" s="139" t="s">
        <v>414</v>
      </c>
      <c r="FE60" s="216">
        <v>0.35599999999999998</v>
      </c>
      <c r="FF60" s="139" t="s">
        <v>559</v>
      </c>
      <c r="FG60" s="216">
        <v>0.377</v>
      </c>
      <c r="FH60" s="139" t="s">
        <v>548</v>
      </c>
      <c r="FI60" s="216">
        <v>0.437</v>
      </c>
    </row>
    <row r="61" spans="1:167" s="155" customFormat="1" ht="14.25">
      <c r="A61" s="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T61" s="112">
        <v>20</v>
      </c>
      <c r="AU61" s="301"/>
      <c r="AV61" s="299">
        <v>0.70700000000000007</v>
      </c>
      <c r="AW61" s="195"/>
      <c r="AX61" s="112">
        <v>20</v>
      </c>
      <c r="AY61" s="139"/>
      <c r="AZ61" s="311">
        <v>0.2165</v>
      </c>
      <c r="BB61" s="112">
        <v>20</v>
      </c>
      <c r="BC61" s="301"/>
      <c r="BD61" s="299">
        <v>0.66199999999999992</v>
      </c>
      <c r="BE61" s="195"/>
      <c r="BF61" s="112">
        <v>20</v>
      </c>
      <c r="BG61" s="139"/>
      <c r="BH61" s="311">
        <v>0.39649999999999996</v>
      </c>
      <c r="BJ61" s="112">
        <v>20</v>
      </c>
      <c r="BK61" s="301"/>
      <c r="BL61" s="299">
        <v>0.86499999999999999</v>
      </c>
      <c r="BM61" s="195"/>
      <c r="BN61" s="112">
        <v>20</v>
      </c>
      <c r="BO61" s="139"/>
      <c r="BP61" s="311">
        <v>0.45550000000000002</v>
      </c>
      <c r="BR61" s="112">
        <v>20</v>
      </c>
      <c r="BS61" s="301" t="s">
        <v>415</v>
      </c>
      <c r="BT61" s="299">
        <v>0.73099999999999998</v>
      </c>
      <c r="BU61" s="195"/>
      <c r="BV61" s="112">
        <v>20</v>
      </c>
      <c r="BW61" s="139" t="s">
        <v>549</v>
      </c>
      <c r="BX61" s="313">
        <v>0.30599999999999999</v>
      </c>
      <c r="BZ61" s="112">
        <v>20</v>
      </c>
      <c r="CA61" s="301"/>
      <c r="CB61" s="299">
        <v>0.96699999999999997</v>
      </c>
      <c r="CC61" s="195"/>
      <c r="CD61" s="112">
        <v>20</v>
      </c>
      <c r="CE61" s="139"/>
      <c r="CF61" s="311">
        <v>0.51349999999999996</v>
      </c>
      <c r="CH61" s="112">
        <v>20</v>
      </c>
      <c r="CI61" s="301"/>
      <c r="CJ61" s="299">
        <v>0.59</v>
      </c>
      <c r="CK61" s="195"/>
      <c r="CL61" s="112">
        <v>20</v>
      </c>
      <c r="CM61" s="139"/>
      <c r="CN61" s="216">
        <v>0.42</v>
      </c>
      <c r="CO61" s="112">
        <v>20</v>
      </c>
      <c r="CP61" s="139"/>
      <c r="CQ61" s="216">
        <v>0.56599999999999995</v>
      </c>
      <c r="CR61" s="139"/>
      <c r="CS61" s="216">
        <v>0.157</v>
      </c>
      <c r="CT61" s="139"/>
      <c r="CU61" s="216">
        <v>0.28299999999999997</v>
      </c>
      <c r="CV61" s="139"/>
      <c r="CW61" s="216">
        <v>0.22500000000000001</v>
      </c>
      <c r="CX61" s="139"/>
      <c r="CY61" s="216">
        <v>0.51800000000000002</v>
      </c>
      <c r="CZ61" s="139"/>
      <c r="DA61" s="216">
        <v>0.51800000000000002</v>
      </c>
      <c r="DB61" s="139"/>
      <c r="DC61" s="216">
        <v>0.437</v>
      </c>
      <c r="DD61" s="139"/>
      <c r="DE61" s="216">
        <v>0.377</v>
      </c>
      <c r="DF61" s="139"/>
      <c r="DG61" s="216">
        <v>0.61599999999999999</v>
      </c>
      <c r="DI61" s="112">
        <v>20</v>
      </c>
      <c r="DJ61" s="301"/>
      <c r="DK61" s="299">
        <v>1.167</v>
      </c>
      <c r="DL61" s="112">
        <v>20</v>
      </c>
      <c r="DM61" s="139"/>
      <c r="DN61" s="311">
        <v>0.84299999999999997</v>
      </c>
      <c r="DO61" s="112">
        <v>20</v>
      </c>
      <c r="DP61" s="139" t="s">
        <v>437</v>
      </c>
      <c r="DQ61" s="216">
        <v>0.28299999999999997</v>
      </c>
      <c r="DR61" s="139" t="s">
        <v>554</v>
      </c>
      <c r="DS61" s="216">
        <v>0.28299999999999997</v>
      </c>
      <c r="DT61" s="139" t="s">
        <v>552</v>
      </c>
      <c r="DU61" s="216">
        <v>0.125</v>
      </c>
      <c r="DV61" s="139" t="s">
        <v>237</v>
      </c>
      <c r="DW61" s="216">
        <v>0.17799999999999999</v>
      </c>
      <c r="DX61" s="139" t="s">
        <v>414</v>
      </c>
      <c r="DY61" s="216">
        <v>0.35599999999999998</v>
      </c>
      <c r="DZ61" s="139" t="s">
        <v>418</v>
      </c>
      <c r="EA61" s="216">
        <v>0.42</v>
      </c>
      <c r="EB61" s="139" t="s">
        <v>433</v>
      </c>
      <c r="EC61" s="216">
        <v>0.40600000000000003</v>
      </c>
      <c r="ED61" s="139" t="s">
        <v>423</v>
      </c>
      <c r="EE61" s="216">
        <v>0.54300000000000004</v>
      </c>
      <c r="EF61" s="139" t="s">
        <v>553</v>
      </c>
      <c r="EG61" s="216">
        <v>0.51800000000000002</v>
      </c>
      <c r="EI61" s="296">
        <v>67</v>
      </c>
      <c r="EJ61" s="112">
        <v>20</v>
      </c>
      <c r="EK61" s="301"/>
      <c r="EL61" s="299">
        <f t="shared" si="10"/>
        <v>0.93849999999999989</v>
      </c>
      <c r="EM61" s="296">
        <v>67</v>
      </c>
      <c r="EN61" s="112">
        <v>20</v>
      </c>
      <c r="EO61" s="139"/>
      <c r="EP61" s="311">
        <f t="shared" si="11"/>
        <v>0.51500000000000001</v>
      </c>
      <c r="EQ61" s="112">
        <v>20</v>
      </c>
      <c r="ER61" s="139" t="s">
        <v>245</v>
      </c>
      <c r="ES61" s="216">
        <v>0.22500000000000001</v>
      </c>
      <c r="ET61" s="139" t="s">
        <v>424</v>
      </c>
      <c r="EU61" s="216">
        <v>0.157</v>
      </c>
      <c r="EV61" s="139" t="s">
        <v>426</v>
      </c>
      <c r="EW61" s="216">
        <v>0.22500000000000001</v>
      </c>
      <c r="EX61" s="139" t="s">
        <v>420</v>
      </c>
      <c r="EY61" s="216">
        <v>0.22500000000000001</v>
      </c>
      <c r="EZ61" s="139" t="s">
        <v>418</v>
      </c>
      <c r="FA61" s="216">
        <v>0.42</v>
      </c>
      <c r="FB61" s="139" t="s">
        <v>549</v>
      </c>
      <c r="FC61" s="216">
        <v>0.30599999999999999</v>
      </c>
      <c r="FD61" s="139" t="s">
        <v>559</v>
      </c>
      <c r="FE61" s="216">
        <v>0.377</v>
      </c>
      <c r="FF61" s="139" t="s">
        <v>267</v>
      </c>
      <c r="FG61" s="216">
        <v>0.35399999999999998</v>
      </c>
      <c r="FH61" s="139" t="s">
        <v>549</v>
      </c>
      <c r="FI61" s="216">
        <v>0.30599999999999999</v>
      </c>
    </row>
    <row r="62" spans="1:167" s="155" customFormat="1" ht="14.25">
      <c r="A62" s="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BD62" s="315">
        <f>AVERAGE(BD56:BD61)</f>
        <v>0.58966666666666667</v>
      </c>
      <c r="BH62" s="315">
        <f>AVERAGE(BH56:BH61)</f>
        <v>0.37241666666666667</v>
      </c>
      <c r="BL62" s="315">
        <f>AVERAGE(BL56:BL61)</f>
        <v>0.85675000000000001</v>
      </c>
      <c r="BP62" s="315">
        <f>AVERAGE(BP56:BP61)</f>
        <v>0.56466666666666665</v>
      </c>
      <c r="BT62" s="315">
        <f>AVERAGE(BT56:BT61)</f>
        <v>1.0118333333333334</v>
      </c>
      <c r="BX62" s="315">
        <f>AVERAGE(BX56:BX61)</f>
        <v>0.67999999999999983</v>
      </c>
      <c r="CB62" s="315">
        <f>AVERAGE(CB56:CB61)</f>
        <v>0.99516666666666653</v>
      </c>
      <c r="CF62" s="315">
        <f>AVERAGE(CF56:CF61)</f>
        <v>0.63424999999999998</v>
      </c>
      <c r="CJ62" s="315">
        <f>AVERAGE(CJ56:CJ61)</f>
        <v>0.80366666666666653</v>
      </c>
      <c r="CN62" s="315">
        <f>AVERAGE(CN56:CN61)</f>
        <v>0.7683333333333332</v>
      </c>
      <c r="CQ62" s="315">
        <f>AVERAGE(CQ56:CQ61)</f>
        <v>0.3856666666666666</v>
      </c>
      <c r="CS62" s="315">
        <f>AVERAGE(CS56:CS61)</f>
        <v>0.24100000000000002</v>
      </c>
      <c r="CU62" s="315">
        <f>AVERAGE(CU56:CU61)</f>
        <v>0.28350000000000003</v>
      </c>
      <c r="CW62" s="315">
        <f>AVERAGE(CW56:CW61)</f>
        <v>0.34716666666666668</v>
      </c>
      <c r="CY62" s="315">
        <f>AVERAGE(CY56:CY61)</f>
        <v>0.42366666666666664</v>
      </c>
      <c r="DA62" s="315">
        <f>AVERAGE(DA56:DA61)</f>
        <v>0.53733333333333333</v>
      </c>
      <c r="DC62" s="315">
        <f>AVERAGE(DC56:DC61)</f>
        <v>0.5571666666666667</v>
      </c>
      <c r="DE62" s="315">
        <f>AVERAGE(DE56:DE61)</f>
        <v>0.64666666666666661</v>
      </c>
      <c r="DG62" s="315">
        <f>AVERAGE(DG56:DG61)</f>
        <v>0.65983333333333327</v>
      </c>
      <c r="DK62" s="315">
        <f>AVERAGE(DK56:DK61)</f>
        <v>0.94</v>
      </c>
      <c r="DN62" s="315">
        <f>AVERAGE(DN56:DN61)</f>
        <v>0.87699999999999989</v>
      </c>
      <c r="DQ62" s="315">
        <f>AVERAGE(DQ56:DQ61)</f>
        <v>0.34200000000000003</v>
      </c>
      <c r="DS62" s="315">
        <f>AVERAGE(DS56:DS61)</f>
        <v>0.24183333333333332</v>
      </c>
      <c r="DU62" s="315">
        <f>AVERAGE(DU56:DU61)</f>
        <v>0.34616666666666668</v>
      </c>
      <c r="DW62" s="315">
        <f>AVERAGE(DW56:DW61)</f>
        <v>0.36349999999999999</v>
      </c>
      <c r="DY62" s="315">
        <f>AVERAGE(DY56:DY61)</f>
        <v>0.36000000000000004</v>
      </c>
      <c r="EA62" s="315">
        <f>AVERAGE(EA56:EA61)</f>
        <v>0.41516666666666668</v>
      </c>
      <c r="EC62" s="315">
        <f>AVERAGE(EC56:EC61)</f>
        <v>0.51683333333333337</v>
      </c>
      <c r="EE62" s="315">
        <f>AVERAGE(EE56:EE61)</f>
        <v>0.50266666666666671</v>
      </c>
      <c r="EG62" s="315">
        <f>AVERAGE(EG56:EG61)</f>
        <v>0.45899999999999991</v>
      </c>
      <c r="EL62" s="315">
        <f>AVERAGE(EL56:EL61)</f>
        <v>0.91991666666666683</v>
      </c>
      <c r="EP62" s="316">
        <f>AVERAGE(EP56:EP61)</f>
        <v>0.67866666666666653</v>
      </c>
      <c r="ES62" s="315">
        <f>AVERAGE(ES56:ES61)</f>
        <v>0.25683333333333336</v>
      </c>
      <c r="EU62" s="315">
        <f>AVERAGE(EU56:EU61)</f>
        <v>0.21016666666666664</v>
      </c>
      <c r="EW62" s="315">
        <f>AVERAGE(EW56:EW61)</f>
        <v>0.29766666666666669</v>
      </c>
      <c r="EY62" s="315">
        <f>AVERAGE(EY56:EY61)</f>
        <v>0.20233333333333334</v>
      </c>
      <c r="FA62" s="315">
        <f>AVERAGE(FA56:FA61)</f>
        <v>0.31616666666666665</v>
      </c>
      <c r="FC62" s="315">
        <f>AVERAGE(FC56:FC61)</f>
        <v>0.35800000000000004</v>
      </c>
      <c r="FE62" s="315">
        <f>AVERAGE(FE56:FE61)</f>
        <v>0.43383333333333329</v>
      </c>
      <c r="FG62" s="315">
        <f>AVERAGE(FG56:FG61)</f>
        <v>0.5096666666666666</v>
      </c>
      <c r="FI62" s="315">
        <f>AVERAGE(FI56:FI61)</f>
        <v>0.50816666666666666</v>
      </c>
    </row>
    <row r="63" spans="1:167" s="155" customFormat="1" ht="14.25">
      <c r="A63" s="6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T63" s="112">
        <v>2</v>
      </c>
      <c r="AU63" s="298"/>
      <c r="AV63" s="299">
        <v>0.20100000000000001</v>
      </c>
      <c r="AW63" s="195"/>
      <c r="AX63" s="112">
        <v>2</v>
      </c>
      <c r="AY63" s="297"/>
      <c r="AZ63" s="311">
        <v>0.112</v>
      </c>
      <c r="BB63" s="112">
        <v>2</v>
      </c>
      <c r="BC63" s="298"/>
      <c r="BD63" s="299">
        <v>0.63300000000000001</v>
      </c>
      <c r="BE63" s="195"/>
      <c r="BF63" s="112">
        <v>2</v>
      </c>
      <c r="BG63" s="297"/>
      <c r="BH63" s="311">
        <v>0.33099999999999996</v>
      </c>
      <c r="BJ63" s="112">
        <v>2</v>
      </c>
      <c r="BK63" s="298"/>
      <c r="BL63" s="299">
        <v>0.50649999999999995</v>
      </c>
      <c r="BM63" s="195"/>
      <c r="BN63" s="112">
        <v>2</v>
      </c>
      <c r="BO63" s="297"/>
      <c r="BP63" s="311">
        <v>0.23149999999999998</v>
      </c>
      <c r="BR63" s="112">
        <v>2</v>
      </c>
      <c r="BS63" s="298" t="s">
        <v>417</v>
      </c>
      <c r="BT63" s="299">
        <v>1.425</v>
      </c>
      <c r="BU63" s="195"/>
      <c r="BV63" s="112">
        <v>2</v>
      </c>
      <c r="BW63" s="297" t="s">
        <v>418</v>
      </c>
      <c r="BX63" s="216">
        <v>0.42</v>
      </c>
      <c r="BZ63" s="112">
        <v>2</v>
      </c>
      <c r="CA63" s="298"/>
      <c r="CB63" s="299">
        <v>0.89100000000000001</v>
      </c>
      <c r="CC63" s="195"/>
      <c r="CD63" s="112">
        <v>2</v>
      </c>
      <c r="CE63" s="297"/>
      <c r="CF63" s="216">
        <v>0.31950000000000001</v>
      </c>
      <c r="CH63" s="112">
        <v>2</v>
      </c>
      <c r="CI63" s="298"/>
      <c r="CJ63" s="299">
        <v>0.54300000000000004</v>
      </c>
      <c r="CK63" s="195"/>
      <c r="CL63" s="112">
        <v>2</v>
      </c>
      <c r="CM63" s="297"/>
      <c r="CN63" s="216">
        <v>0.30599999999999999</v>
      </c>
      <c r="CO63" s="112">
        <v>2</v>
      </c>
      <c r="CP63" s="297"/>
      <c r="CQ63" s="216">
        <v>0.40600000000000003</v>
      </c>
      <c r="CR63" s="297"/>
      <c r="CS63" s="216">
        <v>0.35599999999999998</v>
      </c>
      <c r="CT63" s="297"/>
      <c r="CU63" s="216">
        <v>0.28299999999999997</v>
      </c>
      <c r="CV63" s="297"/>
      <c r="CW63" s="216">
        <v>0.28299999999999997</v>
      </c>
      <c r="CX63" s="297"/>
      <c r="CY63" s="216">
        <v>0.40600000000000003</v>
      </c>
      <c r="CZ63" s="297"/>
      <c r="DA63" s="216">
        <v>0.35599999999999998</v>
      </c>
      <c r="DB63" s="297"/>
      <c r="DC63" s="216">
        <v>0.28299999999999997</v>
      </c>
      <c r="DD63" s="297"/>
      <c r="DE63" s="216">
        <v>0.221</v>
      </c>
      <c r="DF63" s="297"/>
      <c r="DG63" s="216">
        <v>0.157</v>
      </c>
      <c r="DI63" s="112">
        <v>2</v>
      </c>
      <c r="DJ63" s="298"/>
      <c r="DK63" s="299">
        <v>0.83099999999999996</v>
      </c>
      <c r="DL63" s="112">
        <v>2</v>
      </c>
      <c r="DM63" s="297"/>
      <c r="DN63" s="311">
        <v>0.94899999999999995</v>
      </c>
      <c r="DO63" s="112">
        <v>2</v>
      </c>
      <c r="DP63" s="297" t="s">
        <v>558</v>
      </c>
      <c r="DQ63" s="216">
        <v>0.41199999999999998</v>
      </c>
      <c r="DR63" s="297" t="s">
        <v>424</v>
      </c>
      <c r="DS63" s="216">
        <v>0.157</v>
      </c>
      <c r="DT63" s="297" t="s">
        <v>554</v>
      </c>
      <c r="DU63" s="216">
        <v>0.28299999999999997</v>
      </c>
      <c r="DV63" s="297" t="s">
        <v>418</v>
      </c>
      <c r="DW63" s="216">
        <v>0.42</v>
      </c>
      <c r="DX63" s="297" t="s">
        <v>418</v>
      </c>
      <c r="DY63" s="216">
        <v>0.42</v>
      </c>
      <c r="DZ63" s="297" t="s">
        <v>549</v>
      </c>
      <c r="EA63" s="216">
        <v>0.30599999999999999</v>
      </c>
      <c r="EB63" s="297" t="s">
        <v>549</v>
      </c>
      <c r="EC63" s="216">
        <v>0.30599999999999999</v>
      </c>
      <c r="ED63" s="297" t="s">
        <v>416</v>
      </c>
      <c r="EE63" s="216">
        <v>0.59</v>
      </c>
      <c r="EF63" s="297" t="s">
        <v>418</v>
      </c>
      <c r="EG63" s="216">
        <v>0.42</v>
      </c>
      <c r="EP63" s="157"/>
    </row>
    <row r="64" spans="1:167" s="155" customFormat="1" ht="14.25">
      <c r="A64" s="6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T64" s="112">
        <v>3</v>
      </c>
      <c r="AU64" s="298"/>
      <c r="AV64" s="299">
        <v>0.57950000000000002</v>
      </c>
      <c r="AW64" s="195"/>
      <c r="AX64" s="112">
        <v>3</v>
      </c>
      <c r="AY64" s="297"/>
      <c r="AZ64" s="311">
        <v>0.32150000000000001</v>
      </c>
      <c r="BB64" s="112">
        <v>3</v>
      </c>
      <c r="BC64" s="298"/>
      <c r="BD64" s="299">
        <v>0.84</v>
      </c>
      <c r="BE64" s="195"/>
      <c r="BF64" s="112">
        <v>3</v>
      </c>
      <c r="BG64" s="297"/>
      <c r="BH64" s="311">
        <v>0.34450000000000003</v>
      </c>
      <c r="BJ64" s="112">
        <v>3</v>
      </c>
      <c r="BK64" s="298"/>
      <c r="BL64" s="299">
        <v>0.97299999999999998</v>
      </c>
      <c r="BM64" s="195"/>
      <c r="BN64" s="112">
        <v>3</v>
      </c>
      <c r="BO64" s="297"/>
      <c r="BP64" s="311">
        <v>0.31850000000000001</v>
      </c>
      <c r="BR64" s="112">
        <v>3</v>
      </c>
      <c r="BS64" s="298" t="s">
        <v>548</v>
      </c>
      <c r="BT64" s="299">
        <v>0.437</v>
      </c>
      <c r="BU64" s="195"/>
      <c r="BV64" s="112">
        <v>3</v>
      </c>
      <c r="BW64" s="297" t="s">
        <v>549</v>
      </c>
      <c r="BX64" s="216">
        <v>0.30599999999999999</v>
      </c>
      <c r="BZ64" s="112">
        <v>3</v>
      </c>
      <c r="CA64" s="298"/>
      <c r="CB64" s="299">
        <v>0.86499999999999999</v>
      </c>
      <c r="CC64" s="195"/>
      <c r="CD64" s="112">
        <v>3</v>
      </c>
      <c r="CE64" s="297"/>
      <c r="CF64" s="317">
        <v>0.39150000000000001</v>
      </c>
      <c r="CH64" s="112">
        <v>3</v>
      </c>
      <c r="CI64" s="298" t="s">
        <v>620</v>
      </c>
      <c r="CJ64" s="299">
        <v>0.61599999999999999</v>
      </c>
      <c r="CK64" s="286"/>
      <c r="CL64" s="112">
        <v>3</v>
      </c>
      <c r="CM64" s="297" t="s">
        <v>621</v>
      </c>
      <c r="CN64" s="216">
        <v>0.437</v>
      </c>
      <c r="CO64" s="112">
        <v>3</v>
      </c>
      <c r="CP64" s="297" t="s">
        <v>622</v>
      </c>
      <c r="CQ64" s="216">
        <v>0.377</v>
      </c>
      <c r="CR64" s="297" t="s">
        <v>623</v>
      </c>
      <c r="CS64" s="216">
        <v>0.59</v>
      </c>
      <c r="CT64" s="297" t="s">
        <v>607</v>
      </c>
      <c r="CU64" s="216">
        <v>0.35399999999999998</v>
      </c>
      <c r="CV64" s="297" t="s">
        <v>607</v>
      </c>
      <c r="CW64" s="216">
        <v>0.35399999999999998</v>
      </c>
      <c r="CX64" s="297" t="s">
        <v>624</v>
      </c>
      <c r="CY64" s="216">
        <v>0.22500000000000001</v>
      </c>
      <c r="CZ64" s="297" t="s">
        <v>603</v>
      </c>
      <c r="DA64" s="216">
        <v>0.30599999999999999</v>
      </c>
      <c r="DB64" s="297" t="s">
        <v>606</v>
      </c>
      <c r="DC64" s="216">
        <v>0.28299999999999997</v>
      </c>
      <c r="DD64" s="297" t="s">
        <v>625</v>
      </c>
      <c r="DE64" s="216">
        <v>0.26200000000000001</v>
      </c>
      <c r="DF64" s="297" t="s">
        <v>604</v>
      </c>
      <c r="DG64" s="216">
        <v>0.22500000000000001</v>
      </c>
      <c r="DI64" s="112">
        <v>3</v>
      </c>
      <c r="DJ64" s="298"/>
      <c r="DK64" s="299">
        <v>1.425</v>
      </c>
      <c r="DL64" s="112">
        <v>3</v>
      </c>
      <c r="DM64" s="297"/>
      <c r="DN64" s="216">
        <v>0.377</v>
      </c>
      <c r="DO64" s="112">
        <v>3</v>
      </c>
      <c r="DP64" s="297" t="s">
        <v>436</v>
      </c>
      <c r="DQ64" s="216">
        <v>0.59299999999999997</v>
      </c>
      <c r="DR64" s="297" t="s">
        <v>549</v>
      </c>
      <c r="DS64" s="216">
        <v>0.30599999999999999</v>
      </c>
      <c r="DT64" s="297" t="s">
        <v>418</v>
      </c>
      <c r="DU64" s="216">
        <v>0.42</v>
      </c>
      <c r="DV64" s="297" t="s">
        <v>416</v>
      </c>
      <c r="DW64" s="216">
        <v>0.59</v>
      </c>
      <c r="DX64" s="297" t="s">
        <v>548</v>
      </c>
      <c r="DY64" s="216">
        <v>0.437</v>
      </c>
      <c r="DZ64" s="297" t="s">
        <v>423</v>
      </c>
      <c r="EA64" s="216">
        <v>0.54300000000000004</v>
      </c>
      <c r="EB64" s="297" t="s">
        <v>414</v>
      </c>
      <c r="EC64" s="216">
        <v>0.35599999999999998</v>
      </c>
      <c r="ED64" s="297" t="s">
        <v>550</v>
      </c>
      <c r="EE64" s="216">
        <v>0.61599999999999999</v>
      </c>
      <c r="EF64" s="297" t="s">
        <v>424</v>
      </c>
      <c r="EG64" s="216">
        <v>0.157</v>
      </c>
      <c r="EI64"/>
      <c r="EJ64"/>
      <c r="EK64"/>
      <c r="EL64"/>
      <c r="EM64"/>
      <c r="EN64"/>
      <c r="EO64"/>
      <c r="EP64" s="226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</row>
    <row r="65" spans="1:167" s="155" customFormat="1" ht="14.25">
      <c r="A65" s="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T65" s="112">
        <v>6</v>
      </c>
      <c r="AU65" s="298"/>
      <c r="AV65" s="299">
        <v>0.223</v>
      </c>
      <c r="AW65" s="195"/>
      <c r="AX65" s="112">
        <v>6</v>
      </c>
      <c r="AY65" s="297"/>
      <c r="AZ65" s="311">
        <v>0.1515</v>
      </c>
      <c r="BB65" s="112">
        <v>6</v>
      </c>
      <c r="BC65" s="298"/>
      <c r="BD65" s="299">
        <v>0.44699999999999995</v>
      </c>
      <c r="BE65" s="195"/>
      <c r="BF65" s="112">
        <v>6</v>
      </c>
      <c r="BG65" s="297"/>
      <c r="BH65" s="311">
        <v>0.26700000000000002</v>
      </c>
      <c r="BJ65" s="112">
        <v>6</v>
      </c>
      <c r="BK65" s="298"/>
      <c r="BL65" s="299">
        <v>0.84650000000000003</v>
      </c>
      <c r="BM65" s="195"/>
      <c r="BN65" s="112">
        <v>6</v>
      </c>
      <c r="BO65" s="297"/>
      <c r="BP65" s="311">
        <v>0.21999999999999997</v>
      </c>
      <c r="BR65" s="112">
        <v>6</v>
      </c>
      <c r="BS65" s="298" t="s">
        <v>417</v>
      </c>
      <c r="BT65" s="299">
        <v>1.425</v>
      </c>
      <c r="BU65" s="195"/>
      <c r="BV65" s="112">
        <v>6</v>
      </c>
      <c r="BW65" s="297" t="s">
        <v>243</v>
      </c>
      <c r="BX65" s="216">
        <v>0.30599999999999999</v>
      </c>
      <c r="BZ65" s="112">
        <v>6</v>
      </c>
      <c r="CA65" s="298"/>
      <c r="CB65" s="299">
        <v>1.1379999999999999</v>
      </c>
      <c r="CC65" s="195"/>
      <c r="CD65" s="112">
        <v>6</v>
      </c>
      <c r="CE65" s="297"/>
      <c r="CF65" s="317">
        <v>0.35499999999999998</v>
      </c>
      <c r="CH65" s="112">
        <v>6</v>
      </c>
      <c r="CI65" s="298" t="s">
        <v>621</v>
      </c>
      <c r="CJ65" s="299">
        <v>0.437</v>
      </c>
      <c r="CK65" s="286"/>
      <c r="CL65" s="112">
        <v>6</v>
      </c>
      <c r="CM65" s="297" t="s">
        <v>605</v>
      </c>
      <c r="CN65" s="216">
        <v>0.40600000000000003</v>
      </c>
      <c r="CO65" s="112">
        <v>6</v>
      </c>
      <c r="CP65" s="297" t="s">
        <v>626</v>
      </c>
      <c r="CQ65" s="216">
        <v>0.35599999999999998</v>
      </c>
      <c r="CR65" s="297" t="s">
        <v>627</v>
      </c>
      <c r="CS65" s="216">
        <v>0.32600000000000001</v>
      </c>
      <c r="CT65" s="297" t="s">
        <v>603</v>
      </c>
      <c r="CU65" s="216">
        <v>0.30599999999999999</v>
      </c>
      <c r="CV65" s="297" t="s">
        <v>603</v>
      </c>
      <c r="CW65" s="216">
        <v>0.30599999999999999</v>
      </c>
      <c r="CX65" s="297" t="s">
        <v>604</v>
      </c>
      <c r="CY65" s="216">
        <v>0.22500000000000001</v>
      </c>
      <c r="CZ65" s="297" t="s">
        <v>624</v>
      </c>
      <c r="DA65" s="216">
        <v>0.22500000000000001</v>
      </c>
      <c r="DB65" s="297" t="s">
        <v>603</v>
      </c>
      <c r="DC65" s="216">
        <v>0.30599999999999999</v>
      </c>
      <c r="DD65" s="297" t="s">
        <v>624</v>
      </c>
      <c r="DE65" s="216">
        <v>0.22500000000000001</v>
      </c>
      <c r="DF65" s="297" t="s">
        <v>603</v>
      </c>
      <c r="DG65" s="216">
        <v>0.30599999999999999</v>
      </c>
      <c r="DI65" s="112">
        <v>6</v>
      </c>
      <c r="DJ65" s="301"/>
      <c r="DK65" s="299">
        <v>1.425</v>
      </c>
      <c r="DL65" s="112">
        <v>6</v>
      </c>
      <c r="DM65" s="139"/>
      <c r="DN65" s="216">
        <v>0.32600000000000001</v>
      </c>
      <c r="DO65" s="112">
        <v>6</v>
      </c>
      <c r="DP65" s="297" t="s">
        <v>437</v>
      </c>
      <c r="DQ65" s="216">
        <v>0.28299999999999997</v>
      </c>
      <c r="DR65" s="297" t="s">
        <v>424</v>
      </c>
      <c r="DS65" s="216">
        <v>0.157</v>
      </c>
      <c r="DT65" s="297" t="s">
        <v>418</v>
      </c>
      <c r="DU65" s="216">
        <v>0.42</v>
      </c>
      <c r="DV65" s="297" t="s">
        <v>248</v>
      </c>
      <c r="DW65" s="216">
        <v>0.59</v>
      </c>
      <c r="DX65" s="297" t="s">
        <v>418</v>
      </c>
      <c r="DY65" s="216">
        <v>0.42</v>
      </c>
      <c r="DZ65" s="297" t="s">
        <v>628</v>
      </c>
      <c r="EA65" s="216">
        <v>0.377</v>
      </c>
      <c r="EB65" s="297" t="s">
        <v>563</v>
      </c>
      <c r="EC65" s="216">
        <v>0.56599999999999995</v>
      </c>
      <c r="ED65" s="297" t="s">
        <v>433</v>
      </c>
      <c r="EE65" s="216">
        <v>0.40600000000000003</v>
      </c>
      <c r="EF65" s="297" t="s">
        <v>549</v>
      </c>
      <c r="EG65" s="216">
        <v>0.30599999999999999</v>
      </c>
      <c r="EI65"/>
      <c r="EJ65"/>
      <c r="EK65"/>
      <c r="EL65"/>
      <c r="EM65"/>
      <c r="EN65"/>
      <c r="EO65"/>
      <c r="EP65" s="226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</row>
    <row r="66" spans="1:167" s="155" customFormat="1" ht="14.25">
      <c r="A66" s="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T66" s="112">
        <v>7</v>
      </c>
      <c r="AU66" s="298"/>
      <c r="AV66" s="299">
        <v>0.254</v>
      </c>
      <c r="AW66" s="195"/>
      <c r="AX66" s="112">
        <v>7</v>
      </c>
      <c r="AY66" s="297"/>
      <c r="AZ66" s="311">
        <v>0.24049999999999999</v>
      </c>
      <c r="BB66" s="112">
        <v>7</v>
      </c>
      <c r="BC66" s="298"/>
      <c r="BD66" s="299">
        <v>0.59149999999999991</v>
      </c>
      <c r="BE66" s="195"/>
      <c r="BF66" s="112">
        <v>7</v>
      </c>
      <c r="BG66" s="297"/>
      <c r="BH66" s="311">
        <v>0.252</v>
      </c>
      <c r="BJ66" s="112">
        <v>7</v>
      </c>
      <c r="BK66" s="298"/>
      <c r="BL66" s="299">
        <v>0.629</v>
      </c>
      <c r="BM66" s="195"/>
      <c r="BN66" s="112">
        <v>7</v>
      </c>
      <c r="BO66" s="297"/>
      <c r="BP66" s="311">
        <v>0.36299999999999999</v>
      </c>
      <c r="BR66" s="112">
        <v>7</v>
      </c>
      <c r="BS66" s="298" t="s">
        <v>413</v>
      </c>
      <c r="BT66" s="299">
        <v>1.103</v>
      </c>
      <c r="BU66" s="195"/>
      <c r="BV66" s="112">
        <v>7</v>
      </c>
      <c r="BW66" s="297" t="s">
        <v>549</v>
      </c>
      <c r="BX66" s="216">
        <v>0.30599999999999999</v>
      </c>
      <c r="BZ66" s="112">
        <v>7</v>
      </c>
      <c r="CA66" s="298"/>
      <c r="CB66" s="299">
        <v>0.81600000000000006</v>
      </c>
      <c r="CC66" s="195"/>
      <c r="CD66" s="112">
        <v>7</v>
      </c>
      <c r="CE66" s="297"/>
      <c r="CF66" s="216">
        <v>0.33100000000000002</v>
      </c>
      <c r="CH66" s="112">
        <v>7</v>
      </c>
      <c r="CI66" s="298"/>
      <c r="CJ66" s="299">
        <v>0.35399999999999998</v>
      </c>
      <c r="CK66" s="195"/>
      <c r="CL66" s="112">
        <v>7</v>
      </c>
      <c r="CM66" s="297"/>
      <c r="CN66" s="216">
        <v>0.32600000000000001</v>
      </c>
      <c r="CO66" s="112">
        <v>7</v>
      </c>
      <c r="CP66" s="297"/>
      <c r="CQ66" s="216">
        <v>0.437</v>
      </c>
      <c r="CR66" s="297"/>
      <c r="CS66" s="216">
        <v>0.437</v>
      </c>
      <c r="CT66" s="297"/>
      <c r="CU66" s="216">
        <v>0.28299999999999997</v>
      </c>
      <c r="CV66" s="297"/>
      <c r="CW66" s="216">
        <v>0.125</v>
      </c>
      <c r="CX66" s="297"/>
      <c r="CY66" s="216">
        <v>0.28299999999999997</v>
      </c>
      <c r="CZ66" s="297"/>
      <c r="DA66" s="216">
        <v>0.40600000000000003</v>
      </c>
      <c r="DB66" s="297"/>
      <c r="DC66" s="216">
        <v>0.28299999999999997</v>
      </c>
      <c r="DD66" s="297"/>
      <c r="DE66" s="216">
        <v>0.35599999999999998</v>
      </c>
      <c r="DF66" s="297"/>
      <c r="DG66" s="216">
        <v>0.22500000000000001</v>
      </c>
      <c r="DI66" s="112">
        <v>7</v>
      </c>
      <c r="DJ66" s="298"/>
      <c r="DK66" s="299">
        <v>1.028</v>
      </c>
      <c r="DL66" s="112">
        <v>7</v>
      </c>
      <c r="DM66" s="297"/>
      <c r="DN66" s="216">
        <v>0.54300000000000004</v>
      </c>
      <c r="DO66" s="112">
        <v>7</v>
      </c>
      <c r="DP66" s="297" t="s">
        <v>256</v>
      </c>
      <c r="DQ66" s="216">
        <v>0.40600000000000003</v>
      </c>
      <c r="DR66" s="297" t="s">
        <v>629</v>
      </c>
      <c r="DS66" s="216">
        <v>0.40600000000000003</v>
      </c>
      <c r="DT66" s="297" t="s">
        <v>559</v>
      </c>
      <c r="DU66" s="216">
        <v>0.377</v>
      </c>
      <c r="DV66" s="297" t="s">
        <v>546</v>
      </c>
      <c r="DW66" s="216">
        <v>0.17799999999999999</v>
      </c>
      <c r="DX66" s="297" t="s">
        <v>559</v>
      </c>
      <c r="DY66" s="216">
        <v>0.377</v>
      </c>
      <c r="DZ66" s="297" t="s">
        <v>433</v>
      </c>
      <c r="EA66" s="216">
        <v>0.40600000000000003</v>
      </c>
      <c r="EB66" s="297" t="s">
        <v>557</v>
      </c>
      <c r="EC66" s="216">
        <v>0.125</v>
      </c>
      <c r="ED66" s="297" t="s">
        <v>548</v>
      </c>
      <c r="EE66" s="216">
        <v>0.437</v>
      </c>
      <c r="EF66" s="297" t="s">
        <v>559</v>
      </c>
      <c r="EG66" s="216">
        <v>0.377</v>
      </c>
      <c r="EI66"/>
      <c r="EJ66"/>
      <c r="EK66"/>
      <c r="EL66"/>
      <c r="EM66"/>
      <c r="EN66"/>
      <c r="EO66"/>
      <c r="EP66" s="22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</row>
    <row r="67" spans="1:167" s="155" customFormat="1" ht="14.25">
      <c r="A67" s="6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T67" s="112">
        <v>10</v>
      </c>
      <c r="AU67" s="301"/>
      <c r="AV67" s="299">
        <v>0.86149999999999993</v>
      </c>
      <c r="AW67" s="195"/>
      <c r="AX67" s="112">
        <v>10</v>
      </c>
      <c r="AY67" s="139"/>
      <c r="AZ67" s="311">
        <v>0.35599999999999998</v>
      </c>
      <c r="BB67" s="112">
        <v>10</v>
      </c>
      <c r="BC67" s="301"/>
      <c r="BD67" s="299">
        <v>0.38200000000000001</v>
      </c>
      <c r="BE67" s="195"/>
      <c r="BF67" s="112">
        <v>10</v>
      </c>
      <c r="BG67" s="139"/>
      <c r="BH67" s="311">
        <v>0.1205</v>
      </c>
      <c r="BJ67" s="112">
        <v>10</v>
      </c>
      <c r="BK67" s="301"/>
      <c r="BL67" s="299">
        <v>0.78249999999999997</v>
      </c>
      <c r="BM67" s="195"/>
      <c r="BN67" s="112">
        <v>10</v>
      </c>
      <c r="BO67" s="139"/>
      <c r="BP67" s="311">
        <v>0.26350000000000001</v>
      </c>
      <c r="BR67" s="112">
        <v>10</v>
      </c>
      <c r="BS67" s="301" t="s">
        <v>231</v>
      </c>
      <c r="BT67" s="299">
        <v>0.77400000000000002</v>
      </c>
      <c r="BU67" s="195"/>
      <c r="BV67" s="112">
        <v>10</v>
      </c>
      <c r="BW67" s="139" t="s">
        <v>437</v>
      </c>
      <c r="BX67" s="216">
        <v>0.28299999999999997</v>
      </c>
      <c r="BZ67" s="112">
        <v>10</v>
      </c>
      <c r="CA67" s="301"/>
      <c r="CB67" s="299">
        <v>1.1870000000000001</v>
      </c>
      <c r="CC67" s="195"/>
      <c r="CD67" s="112">
        <v>10</v>
      </c>
      <c r="CE67" s="139"/>
      <c r="CF67" s="216">
        <v>0.22500000000000001</v>
      </c>
      <c r="CH67" s="112">
        <v>10</v>
      </c>
      <c r="CI67" s="301"/>
      <c r="CJ67" s="299">
        <v>0.73099999999999998</v>
      </c>
      <c r="CK67" s="195"/>
      <c r="CL67" s="112">
        <v>10</v>
      </c>
      <c r="CM67" s="139"/>
      <c r="CN67" s="216">
        <v>0.40600000000000003</v>
      </c>
      <c r="CO67" s="112">
        <v>10</v>
      </c>
      <c r="CP67" s="139"/>
      <c r="CQ67" s="216">
        <v>0.35599999999999998</v>
      </c>
      <c r="CR67" s="139"/>
      <c r="CS67" s="216">
        <v>0.157</v>
      </c>
      <c r="CT67" s="139"/>
      <c r="CU67" s="216">
        <v>0.40600000000000003</v>
      </c>
      <c r="CV67" s="139"/>
      <c r="CW67" s="216">
        <v>0.377</v>
      </c>
      <c r="CX67" s="139"/>
      <c r="CY67" s="216">
        <v>0.26600000000000001</v>
      </c>
      <c r="CZ67" s="139"/>
      <c r="DA67" s="216">
        <v>0.28299999999999997</v>
      </c>
      <c r="DB67" s="139"/>
      <c r="DC67" s="216">
        <v>0.35399999999999998</v>
      </c>
      <c r="DD67" s="139"/>
      <c r="DE67" s="216">
        <v>0.35399999999999998</v>
      </c>
      <c r="DF67" s="139"/>
      <c r="DG67" s="216">
        <v>0.125</v>
      </c>
      <c r="DI67" s="112">
        <v>10</v>
      </c>
      <c r="DJ67" s="301"/>
      <c r="DK67" s="299">
        <v>0.84299999999999997</v>
      </c>
      <c r="DL67" s="112">
        <v>10</v>
      </c>
      <c r="DM67" s="139"/>
      <c r="DN67" s="311">
        <v>0.35599999999999998</v>
      </c>
      <c r="DO67" s="112">
        <v>10</v>
      </c>
      <c r="DP67" s="139" t="s">
        <v>433</v>
      </c>
      <c r="DQ67" s="216">
        <v>0.40600000000000003</v>
      </c>
      <c r="DR67" s="139" t="s">
        <v>420</v>
      </c>
      <c r="DS67" s="216">
        <v>0.22500000000000001</v>
      </c>
      <c r="DT67" s="139" t="s">
        <v>557</v>
      </c>
      <c r="DU67" s="216">
        <v>0.125</v>
      </c>
      <c r="DV67" s="139" t="s">
        <v>412</v>
      </c>
      <c r="DW67" s="216">
        <v>0.77400000000000002</v>
      </c>
      <c r="DX67" s="139" t="s">
        <v>559</v>
      </c>
      <c r="DY67" s="216">
        <v>0.377</v>
      </c>
      <c r="DZ67" s="139" t="s">
        <v>437</v>
      </c>
      <c r="EA67" s="216">
        <v>0.28299999999999997</v>
      </c>
      <c r="EB67" s="139" t="s">
        <v>433</v>
      </c>
      <c r="EC67" s="216">
        <v>0.40600000000000003</v>
      </c>
      <c r="ED67" s="139" t="s">
        <v>433</v>
      </c>
      <c r="EE67" s="216">
        <v>0.40600000000000003</v>
      </c>
      <c r="EF67" s="139" t="s">
        <v>267</v>
      </c>
      <c r="EG67" s="216">
        <v>0.35399999999999998</v>
      </c>
      <c r="EI67"/>
      <c r="EJ67"/>
      <c r="EK67"/>
      <c r="EL67"/>
      <c r="EM67"/>
      <c r="EN67"/>
      <c r="EO67"/>
      <c r="EP67" s="226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</row>
    <row r="68" spans="1:167" s="155" customFormat="1" ht="14.25">
      <c r="A68" s="6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T68" s="112">
        <v>11</v>
      </c>
      <c r="AU68" s="298"/>
      <c r="AV68" s="299">
        <v>0.66999999999999993</v>
      </c>
      <c r="AW68" s="195"/>
      <c r="AX68" s="112">
        <v>11</v>
      </c>
      <c r="AY68" s="297"/>
      <c r="AZ68" s="311">
        <v>0.28949999999999998</v>
      </c>
      <c r="BB68" s="112">
        <v>11</v>
      </c>
      <c r="BC68" s="298"/>
      <c r="BD68" s="299">
        <v>0.42849999999999999</v>
      </c>
      <c r="BE68" s="195"/>
      <c r="BF68" s="112">
        <v>11</v>
      </c>
      <c r="BG68" s="297"/>
      <c r="BH68" s="311">
        <v>0.24149999999999999</v>
      </c>
      <c r="BJ68" s="112">
        <v>11</v>
      </c>
      <c r="BK68" s="298"/>
      <c r="BL68" s="299">
        <v>0.81600000000000006</v>
      </c>
      <c r="BM68" s="195"/>
      <c r="BN68" s="112">
        <v>11</v>
      </c>
      <c r="BO68" s="297"/>
      <c r="BP68" s="311">
        <v>0.26550000000000001</v>
      </c>
      <c r="BR68" s="112">
        <v>11</v>
      </c>
      <c r="BS68" s="298" t="s">
        <v>425</v>
      </c>
      <c r="BT68" s="299">
        <v>0.94899999999999995</v>
      </c>
      <c r="BU68" s="195"/>
      <c r="BV68" s="112">
        <v>11</v>
      </c>
      <c r="BW68" s="297" t="s">
        <v>559</v>
      </c>
      <c r="BX68" s="216">
        <v>0.377</v>
      </c>
      <c r="BZ68" s="112">
        <v>11</v>
      </c>
      <c r="CA68" s="298"/>
      <c r="CB68" s="299">
        <v>1.1379999999999999</v>
      </c>
      <c r="CC68" s="195"/>
      <c r="CD68" s="112">
        <v>11</v>
      </c>
      <c r="CE68" s="297"/>
      <c r="CF68" s="216">
        <v>0.27550000000000002</v>
      </c>
      <c r="CH68" s="112">
        <v>11</v>
      </c>
      <c r="CI68" s="298"/>
      <c r="CJ68" s="299">
        <v>0.437</v>
      </c>
      <c r="CK68" s="195"/>
      <c r="CL68" s="112">
        <v>11</v>
      </c>
      <c r="CM68" s="297"/>
      <c r="CN68" s="216">
        <v>0.40600000000000003</v>
      </c>
      <c r="CO68" s="112">
        <v>11</v>
      </c>
      <c r="CP68" s="297"/>
      <c r="CQ68" s="216">
        <v>0.22500000000000001</v>
      </c>
      <c r="CR68" s="297"/>
      <c r="CS68" s="216">
        <v>0.125</v>
      </c>
      <c r="CT68" s="297"/>
      <c r="CU68" s="216">
        <v>0.30599999999999999</v>
      </c>
      <c r="CV68" s="297"/>
      <c r="CW68" s="216">
        <v>0.251</v>
      </c>
      <c r="CX68" s="297"/>
      <c r="CY68" s="216">
        <v>0.182</v>
      </c>
      <c r="CZ68" s="297"/>
      <c r="DA68" s="216">
        <v>0.28299999999999997</v>
      </c>
      <c r="DB68" s="297"/>
      <c r="DC68" s="216">
        <v>0.157</v>
      </c>
      <c r="DD68" s="297"/>
      <c r="DE68" s="216">
        <v>0.17799999999999999</v>
      </c>
      <c r="DF68" s="297"/>
      <c r="DG68" s="216">
        <v>0.28299999999999997</v>
      </c>
      <c r="DI68" s="112">
        <v>11</v>
      </c>
      <c r="DJ68" s="298"/>
      <c r="DK68" s="299">
        <v>0.73099999999999998</v>
      </c>
      <c r="DL68" s="112">
        <v>11</v>
      </c>
      <c r="DM68" s="297"/>
      <c r="DN68" s="311">
        <v>0.22500000000000001</v>
      </c>
      <c r="DO68" s="112">
        <v>11</v>
      </c>
      <c r="DP68" s="297" t="s">
        <v>424</v>
      </c>
      <c r="DQ68" s="216">
        <v>0.157</v>
      </c>
      <c r="DR68" s="297" t="s">
        <v>574</v>
      </c>
      <c r="DS68" s="216">
        <v>0.221</v>
      </c>
      <c r="DT68" s="297" t="s">
        <v>408</v>
      </c>
      <c r="DU68" s="216">
        <v>0.78100000000000003</v>
      </c>
      <c r="DV68" s="297" t="s">
        <v>414</v>
      </c>
      <c r="DW68" s="216">
        <v>0.35599999999999998</v>
      </c>
      <c r="DX68" s="297" t="s">
        <v>420</v>
      </c>
      <c r="DY68" s="216">
        <v>0.22500000000000001</v>
      </c>
      <c r="DZ68" s="297" t="s">
        <v>555</v>
      </c>
      <c r="EA68" s="216">
        <v>0.26600000000000001</v>
      </c>
      <c r="EB68" s="297" t="s">
        <v>252</v>
      </c>
      <c r="EC68" s="216">
        <v>0.54300000000000004</v>
      </c>
      <c r="ED68" s="297" t="s">
        <v>424</v>
      </c>
      <c r="EE68" s="216">
        <v>0.157</v>
      </c>
      <c r="EF68" s="297" t="s">
        <v>418</v>
      </c>
      <c r="EG68" s="216">
        <v>0.42</v>
      </c>
      <c r="EI68"/>
      <c r="EJ68"/>
      <c r="EK68"/>
      <c r="EL68"/>
      <c r="EM68"/>
      <c r="EN68"/>
      <c r="EO68"/>
      <c r="EP68" s="226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</row>
    <row r="69" spans="1:167" ht="14.25">
      <c r="AT69" s="112">
        <v>12</v>
      </c>
      <c r="AU69" s="298"/>
      <c r="AV69" s="299">
        <v>0.52649999999999997</v>
      </c>
      <c r="AW69" s="195"/>
      <c r="AX69" s="112">
        <v>12</v>
      </c>
      <c r="AY69" s="297"/>
      <c r="AZ69" s="311">
        <v>0.254</v>
      </c>
      <c r="BA69" s="155"/>
      <c r="BB69" s="112">
        <v>12</v>
      </c>
      <c r="BC69" s="298"/>
      <c r="BD69" s="299">
        <v>0.42849999999999999</v>
      </c>
      <c r="BE69" s="195"/>
      <c r="BF69" s="112">
        <v>12</v>
      </c>
      <c r="BG69" s="297"/>
      <c r="BH69" s="311">
        <v>0.254</v>
      </c>
      <c r="BI69" s="155"/>
      <c r="BJ69" s="112">
        <v>12</v>
      </c>
      <c r="BK69" s="298"/>
      <c r="BL69" s="299">
        <v>0.94899999999999995</v>
      </c>
      <c r="BM69" s="195"/>
      <c r="BN69" s="112">
        <v>12</v>
      </c>
      <c r="BO69" s="297"/>
      <c r="BP69" s="311">
        <v>0.38800000000000001</v>
      </c>
      <c r="BQ69" s="155"/>
      <c r="BR69" s="112">
        <v>12</v>
      </c>
      <c r="BS69" s="298" t="s">
        <v>425</v>
      </c>
      <c r="BT69" s="299">
        <v>0.94899999999999995</v>
      </c>
      <c r="BU69" s="195"/>
      <c r="BV69" s="112">
        <v>12</v>
      </c>
      <c r="BW69" s="297" t="s">
        <v>414</v>
      </c>
      <c r="BX69" s="216">
        <v>0.35599999999999998</v>
      </c>
      <c r="BY69" s="155"/>
      <c r="BZ69" s="112">
        <v>12</v>
      </c>
      <c r="CA69" s="298"/>
      <c r="CB69" s="299">
        <v>1.224</v>
      </c>
      <c r="CC69" s="195"/>
      <c r="CD69" s="112">
        <v>12</v>
      </c>
      <c r="CE69" s="297"/>
      <c r="CF69" s="216">
        <v>0.29449999999999998</v>
      </c>
      <c r="CH69" s="112">
        <v>12</v>
      </c>
      <c r="CI69" s="298"/>
      <c r="CJ69" s="299">
        <v>0.84299999999999997</v>
      </c>
      <c r="CK69" s="195"/>
      <c r="CL69" s="112">
        <v>12</v>
      </c>
      <c r="CM69" s="297"/>
      <c r="CN69" s="216">
        <v>0.22500000000000001</v>
      </c>
      <c r="CO69" s="112">
        <v>12</v>
      </c>
      <c r="CP69" s="297"/>
      <c r="CQ69" s="216">
        <v>0.125</v>
      </c>
      <c r="CR69" s="297"/>
      <c r="CS69" s="216">
        <v>0.40600000000000003</v>
      </c>
      <c r="CT69" s="297"/>
      <c r="CU69" s="216">
        <v>0.30599999999999999</v>
      </c>
      <c r="CV69" s="297"/>
      <c r="CW69" s="216">
        <v>0.35599999999999998</v>
      </c>
      <c r="CX69" s="297"/>
      <c r="CY69" s="216">
        <v>0.35599999999999998</v>
      </c>
      <c r="CZ69" s="297"/>
      <c r="DA69" s="216">
        <v>0.22500000000000001</v>
      </c>
      <c r="DB69" s="297"/>
      <c r="DC69" s="216">
        <v>0.125</v>
      </c>
      <c r="DD69" s="297"/>
      <c r="DE69" s="216">
        <v>0.22500000000000001</v>
      </c>
      <c r="DF69" s="297"/>
      <c r="DG69" s="216">
        <v>0.30599999999999999</v>
      </c>
      <c r="DI69" s="112">
        <v>12</v>
      </c>
      <c r="DJ69" s="298"/>
      <c r="DK69" s="299">
        <v>1.167</v>
      </c>
      <c r="DL69" s="112">
        <v>12</v>
      </c>
      <c r="DM69" s="297"/>
      <c r="DN69" s="311">
        <v>0.157</v>
      </c>
      <c r="DO69" s="112">
        <v>12</v>
      </c>
      <c r="DP69" s="297" t="s">
        <v>559</v>
      </c>
      <c r="DQ69" s="216">
        <v>0.377</v>
      </c>
      <c r="DR69" s="297" t="s">
        <v>551</v>
      </c>
      <c r="DS69" s="216">
        <v>0.35399999999999998</v>
      </c>
      <c r="DT69" s="297" t="s">
        <v>553</v>
      </c>
      <c r="DU69" s="216">
        <v>0.51800000000000002</v>
      </c>
      <c r="DV69" s="297" t="s">
        <v>423</v>
      </c>
      <c r="DW69" s="216">
        <v>0.54300000000000004</v>
      </c>
      <c r="DX69" s="297" t="s">
        <v>559</v>
      </c>
      <c r="DY69" s="216">
        <v>0.377</v>
      </c>
      <c r="DZ69" s="297" t="s">
        <v>568</v>
      </c>
      <c r="EA69" s="216">
        <v>0.32600000000000001</v>
      </c>
      <c r="EB69" s="297" t="s">
        <v>630</v>
      </c>
      <c r="EC69" s="216">
        <v>0.221</v>
      </c>
      <c r="ED69" s="297" t="s">
        <v>549</v>
      </c>
      <c r="EE69" s="216">
        <v>0.30599999999999999</v>
      </c>
      <c r="EF69" s="297" t="s">
        <v>546</v>
      </c>
      <c r="EG69" s="216">
        <v>0.17799999999999999</v>
      </c>
    </row>
    <row r="70" spans="1:167" ht="14.25"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312">
        <f>AVERAGE(BD63:BD69)</f>
        <v>0.53578571428571431</v>
      </c>
      <c r="BE70" s="155"/>
      <c r="BF70" s="155"/>
      <c r="BG70" s="155"/>
      <c r="BH70" s="312">
        <f>AVERAGE(BH63:BH69)</f>
        <v>0.25864285714285717</v>
      </c>
      <c r="BI70" s="155"/>
      <c r="BJ70" s="155"/>
      <c r="BK70" s="155"/>
      <c r="BL70" s="312">
        <f>AVERAGE(BL63:BL69)</f>
        <v>0.78607142857142853</v>
      </c>
      <c r="BM70" s="155"/>
      <c r="BN70" s="155"/>
      <c r="BO70" s="155"/>
      <c r="BP70" s="312">
        <f>AVERAGE(BP63:BP69)</f>
        <v>0.29285714285714287</v>
      </c>
      <c r="BQ70" s="155"/>
      <c r="BR70" s="155"/>
      <c r="BS70" s="155"/>
      <c r="BT70" s="312">
        <f>AVERAGE(BT63:BT69)</f>
        <v>1.0088571428571427</v>
      </c>
      <c r="BU70" s="155"/>
      <c r="BV70" s="155"/>
      <c r="BW70" s="155"/>
      <c r="BX70" s="312">
        <f>AVERAGE(BX63:BX69)</f>
        <v>0.3362857142857143</v>
      </c>
      <c r="BY70" s="155"/>
      <c r="BZ70" s="155"/>
      <c r="CA70" s="155"/>
      <c r="CB70" s="312">
        <f>AVERAGE(CB63:CB69)</f>
        <v>1.0370000000000001</v>
      </c>
      <c r="CC70" s="155"/>
      <c r="CD70" s="155"/>
      <c r="CE70" s="155"/>
      <c r="CF70" s="312">
        <f>AVERAGE(CF63:CF69)</f>
        <v>0.31314285714285717</v>
      </c>
      <c r="CH70" s="155"/>
      <c r="CI70" s="155"/>
      <c r="CJ70" s="312">
        <f>AVERAGE(CJ63:CJ69)</f>
        <v>0.56585714285714284</v>
      </c>
      <c r="CK70" s="155"/>
      <c r="CL70" s="155"/>
      <c r="CM70" s="155"/>
      <c r="CN70" s="312">
        <f>AVERAGE(CN63:CN69)</f>
        <v>0.35885714285714293</v>
      </c>
      <c r="CQ70" s="312">
        <f>AVERAGE(CQ63:CQ69)</f>
        <v>0.32600000000000001</v>
      </c>
      <c r="CS70" s="312">
        <f>AVERAGE(CS63:CS69)</f>
        <v>0.34242857142857147</v>
      </c>
      <c r="CU70" s="312">
        <f>AVERAGE(CU63:CU69)</f>
        <v>0.32057142857142862</v>
      </c>
      <c r="CW70" s="312">
        <f>AVERAGE(CW63:CW69)</f>
        <v>0.29314285714285715</v>
      </c>
      <c r="CY70" s="312">
        <f>AVERAGE(CY63:CY69)</f>
        <v>0.27757142857142858</v>
      </c>
      <c r="DA70" s="312">
        <f>AVERAGE(DA63:DA69)</f>
        <v>0.29771428571428565</v>
      </c>
      <c r="DC70" s="312">
        <f>AVERAGE(DC63:DC69)</f>
        <v>0.25585714285714284</v>
      </c>
      <c r="DE70" s="312">
        <f>AVERAGE(DE63:DE69)</f>
        <v>0.26014285714285718</v>
      </c>
      <c r="DG70" s="312">
        <f>AVERAGE(DG63:DG69)</f>
        <v>0.2324285714285714</v>
      </c>
      <c r="DQ70" s="312">
        <f>AVERAGE(DQ63:DQ69)</f>
        <v>0.37628571428571433</v>
      </c>
      <c r="DS70" s="312">
        <f>AVERAGE(DS63:DS69)</f>
        <v>0.26085714285714284</v>
      </c>
      <c r="DU70" s="312">
        <f>AVERAGE(DU63:DU69)</f>
        <v>0.41771428571428576</v>
      </c>
      <c r="DW70" s="312">
        <f>AVERAGE(DW63:DW69)</f>
        <v>0.49299999999999999</v>
      </c>
      <c r="DY70" s="312">
        <f>AVERAGE(DY63:DY69)</f>
        <v>0.37614285714285717</v>
      </c>
      <c r="EA70" s="312">
        <f>AVERAGE(EA63:EA69)</f>
        <v>0.35814285714285715</v>
      </c>
      <c r="EC70" s="312">
        <f>AVERAGE(EC63:EC69)</f>
        <v>0.36042857142857143</v>
      </c>
      <c r="EE70" s="312">
        <f>AVERAGE(EE63:EE69)</f>
        <v>0.41685714285714287</v>
      </c>
      <c r="EG70" s="312">
        <f>AVERAGE(EG63:EG69)</f>
        <v>0.31599999999999995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rism6.Document" shapeId="15361" r:id="rId4">
          <objectPr defaultSize="0" autoPict="0" r:id="rId5">
            <anchor moveWithCells="1" sizeWithCells="1">
              <from>
                <xdr:col>96</xdr:col>
                <xdr:colOff>0</xdr:colOff>
                <xdr:row>71</xdr:row>
                <xdr:rowOff>28575</xdr:rowOff>
              </from>
              <to>
                <xdr:col>104</xdr:col>
                <xdr:colOff>57150</xdr:colOff>
                <xdr:row>94</xdr:row>
                <xdr:rowOff>104775</xdr:rowOff>
              </to>
            </anchor>
          </objectPr>
        </oleObject>
      </mc:Choice>
      <mc:Fallback>
        <oleObject progId="Prism6.Document" shapeId="15361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>
      <selection activeCell="N16" sqref="N16"/>
    </sheetView>
  </sheetViews>
  <sheetFormatPr defaultRowHeight="13.5"/>
  <sheetData>
    <row r="1" spans="1:23" ht="14.25">
      <c r="A1" s="350"/>
      <c r="B1" s="352" t="s">
        <v>633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 t="s">
        <v>634</v>
      </c>
      <c r="O1" s="352"/>
      <c r="P1" s="352"/>
      <c r="Q1" s="352"/>
      <c r="R1" s="352"/>
      <c r="S1" s="352"/>
      <c r="T1" s="352"/>
      <c r="U1" s="352"/>
      <c r="V1" s="352"/>
      <c r="W1" s="352"/>
    </row>
    <row r="2" spans="1:23" ht="14.25">
      <c r="A2" s="351">
        <v>48</v>
      </c>
      <c r="B2" s="349">
        <v>8.5399999999999991</v>
      </c>
      <c r="C2" s="349">
        <v>6.6466669999999999</v>
      </c>
      <c r="D2" s="349">
        <v>8.0533330000000003</v>
      </c>
      <c r="E2" s="349">
        <v>7.8733329999999997</v>
      </c>
      <c r="F2" s="349">
        <v>6.29</v>
      </c>
      <c r="G2" s="349">
        <v>7.08</v>
      </c>
      <c r="H2" s="349">
        <v>6.2949999999999999</v>
      </c>
      <c r="I2" s="349">
        <v>7.22</v>
      </c>
      <c r="J2" s="349">
        <v>5.94</v>
      </c>
      <c r="K2" s="349">
        <v>6.64</v>
      </c>
      <c r="L2" s="349">
        <v>7.25</v>
      </c>
      <c r="M2" s="349"/>
      <c r="N2" s="349">
        <v>10.74667</v>
      </c>
      <c r="O2" s="349">
        <v>9.4</v>
      </c>
      <c r="P2" s="349">
        <v>7.7733340000000002</v>
      </c>
      <c r="Q2" s="349">
        <v>8.41</v>
      </c>
      <c r="R2" s="349">
        <v>9.4133329999999997</v>
      </c>
      <c r="S2" s="349">
        <v>7.33</v>
      </c>
      <c r="T2" s="349">
        <v>5.8</v>
      </c>
      <c r="U2" s="349">
        <v>5.77</v>
      </c>
      <c r="V2" s="349">
        <v>6.04</v>
      </c>
      <c r="W2" s="349">
        <v>6.69</v>
      </c>
    </row>
    <row r="3" spans="1:23" ht="14.25">
      <c r="A3" s="351">
        <v>50</v>
      </c>
      <c r="B3" s="349">
        <v>3.39</v>
      </c>
      <c r="C3" s="349">
        <v>3.47</v>
      </c>
      <c r="D3" s="349">
        <v>3.11</v>
      </c>
      <c r="E3" s="349">
        <v>3.55</v>
      </c>
      <c r="F3" s="349">
        <v>3.9550000000000001</v>
      </c>
      <c r="G3" s="349">
        <v>2.6150000000000002</v>
      </c>
      <c r="H3" s="349">
        <v>3.3</v>
      </c>
      <c r="I3" s="349">
        <v>2.91</v>
      </c>
      <c r="J3" s="349">
        <v>2.7566670000000002</v>
      </c>
      <c r="K3" s="349">
        <v>3.2966669999999998</v>
      </c>
      <c r="L3" s="349">
        <v>3.2566670000000002</v>
      </c>
      <c r="M3" s="349">
        <v>2.3866670000000001</v>
      </c>
      <c r="N3" s="349">
        <v>3.5049999999999999</v>
      </c>
      <c r="O3" s="349">
        <v>3.52</v>
      </c>
      <c r="P3" s="349">
        <v>4.0149999999999997</v>
      </c>
      <c r="Q3" s="349">
        <v>4.4000000000000004</v>
      </c>
      <c r="R3" s="349">
        <v>3.7050000000000001</v>
      </c>
      <c r="S3" s="349">
        <v>4.37</v>
      </c>
      <c r="T3" s="349">
        <v>3.66</v>
      </c>
      <c r="U3" s="349">
        <v>3.6266669999999999</v>
      </c>
      <c r="V3" s="349">
        <v>2.6766670000000001</v>
      </c>
      <c r="W3" s="349">
        <v>4.0066670000000002</v>
      </c>
    </row>
  </sheetData>
  <mergeCells count="2">
    <mergeCell ref="B1:M1"/>
    <mergeCell ref="N1:W1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J25" sqref="J25"/>
    </sheetView>
  </sheetViews>
  <sheetFormatPr defaultRowHeight="13.5"/>
  <sheetData>
    <row r="1" spans="1:2" ht="14.25">
      <c r="A1" s="350" t="s">
        <v>635</v>
      </c>
      <c r="B1" s="350" t="s">
        <v>636</v>
      </c>
    </row>
    <row r="2" spans="1:2" ht="14.25">
      <c r="A2" s="349">
        <v>17.350000000000001</v>
      </c>
      <c r="B2" s="349">
        <v>17.350000000000001</v>
      </c>
    </row>
    <row r="3" spans="1:2" ht="14.25">
      <c r="A3" s="349">
        <v>16.850000000000001</v>
      </c>
      <c r="B3" s="349">
        <v>15.45</v>
      </c>
    </row>
    <row r="4" spans="1:2" ht="14.25">
      <c r="A4" s="349">
        <v>18.2</v>
      </c>
      <c r="B4" s="349">
        <v>14.15</v>
      </c>
    </row>
    <row r="5" spans="1:2" ht="14.25">
      <c r="A5" s="349">
        <v>15.25</v>
      </c>
      <c r="B5" s="349">
        <v>15.15</v>
      </c>
    </row>
    <row r="6" spans="1:2" ht="14.25">
      <c r="A6" s="349">
        <v>25.75</v>
      </c>
      <c r="B6" s="349">
        <v>11</v>
      </c>
    </row>
    <row r="7" spans="1:2" ht="14.25">
      <c r="A7" s="349">
        <v>17.25</v>
      </c>
      <c r="B7" s="349">
        <v>24</v>
      </c>
    </row>
    <row r="8" spans="1:2" ht="14.25">
      <c r="A8" s="349">
        <v>19.399999999999999</v>
      </c>
      <c r="B8" s="349">
        <v>22.05</v>
      </c>
    </row>
    <row r="9" spans="1:2" ht="14.25">
      <c r="A9" s="349">
        <v>20.8</v>
      </c>
      <c r="B9" s="349">
        <v>17.8</v>
      </c>
    </row>
    <row r="10" spans="1:2" ht="14.25">
      <c r="A10" s="349"/>
      <c r="B10" s="349">
        <v>17.3</v>
      </c>
    </row>
    <row r="11" spans="1:2" ht="14.25">
      <c r="A11" s="349"/>
      <c r="B11" s="349">
        <v>22.1</v>
      </c>
    </row>
    <row r="12" spans="1:2" ht="14.25">
      <c r="A12" s="349"/>
      <c r="B12" s="349">
        <v>22.1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workbookViewId="0">
      <selection activeCell="G23" sqref="G23"/>
    </sheetView>
  </sheetViews>
  <sheetFormatPr defaultColWidth="9" defaultRowHeight="13.5"/>
  <cols>
    <col min="1" max="1" width="14.125" style="18" customWidth="1"/>
    <col min="2" max="16384" width="9" style="18"/>
  </cols>
  <sheetData>
    <row r="1" spans="1:18">
      <c r="C1" s="18" t="s">
        <v>75</v>
      </c>
      <c r="D1" s="18" t="s">
        <v>76</v>
      </c>
      <c r="E1" s="18" t="s">
        <v>77</v>
      </c>
      <c r="F1" s="18" t="s">
        <v>78</v>
      </c>
      <c r="H1" s="18" t="s">
        <v>79</v>
      </c>
    </row>
    <row r="2" spans="1:18">
      <c r="A2" s="18" t="s">
        <v>80</v>
      </c>
      <c r="B2" s="323" t="s">
        <v>81</v>
      </c>
      <c r="C2" s="18">
        <v>640185.01599999995</v>
      </c>
      <c r="D2" s="18">
        <v>244.43600000000001</v>
      </c>
      <c r="E2" s="18">
        <v>116</v>
      </c>
      <c r="F2" s="18">
        <v>255</v>
      </c>
      <c r="G2" s="18">
        <v>0</v>
      </c>
      <c r="H2" s="18">
        <v>255</v>
      </c>
      <c r="J2" s="18">
        <f>N2-D2</f>
        <v>8.179000000000002</v>
      </c>
      <c r="L2" s="18" t="s">
        <v>81</v>
      </c>
      <c r="M2" s="18">
        <v>640185.01599999995</v>
      </c>
      <c r="N2" s="18">
        <v>252.61500000000001</v>
      </c>
      <c r="O2" s="18">
        <v>238</v>
      </c>
      <c r="P2" s="18">
        <v>255</v>
      </c>
      <c r="Q2" s="18">
        <v>0</v>
      </c>
      <c r="R2" s="18">
        <v>255</v>
      </c>
    </row>
    <row r="3" spans="1:18">
      <c r="A3" s="18" t="s">
        <v>82</v>
      </c>
      <c r="B3" s="323"/>
      <c r="C3" s="18">
        <v>640185.01599999995</v>
      </c>
      <c r="D3" s="18">
        <v>241.94200000000001</v>
      </c>
      <c r="E3" s="18">
        <v>66</v>
      </c>
      <c r="F3" s="18">
        <v>255</v>
      </c>
      <c r="G3" s="18">
        <v>0</v>
      </c>
      <c r="H3" s="18">
        <v>255</v>
      </c>
      <c r="J3" s="18">
        <f>N2-D3</f>
        <v>10.673000000000002</v>
      </c>
      <c r="L3" s="18" t="s">
        <v>83</v>
      </c>
      <c r="M3" s="18">
        <v>640224.86100000003</v>
      </c>
      <c r="N3" s="18">
        <v>252.60300000000001</v>
      </c>
      <c r="O3" s="18">
        <v>202</v>
      </c>
      <c r="P3" s="18">
        <v>255</v>
      </c>
      <c r="Q3" s="18">
        <v>0</v>
      </c>
      <c r="R3" s="18">
        <v>255</v>
      </c>
    </row>
    <row r="4" spans="1:18">
      <c r="A4" s="18" t="s">
        <v>84</v>
      </c>
      <c r="B4" s="323" t="s">
        <v>83</v>
      </c>
      <c r="C4" s="18">
        <v>640224.86100000003</v>
      </c>
      <c r="D4" s="18">
        <v>247.113</v>
      </c>
      <c r="E4" s="18">
        <v>101</v>
      </c>
      <c r="F4" s="18">
        <v>255</v>
      </c>
      <c r="G4" s="18">
        <v>0</v>
      </c>
      <c r="H4" s="18">
        <v>255</v>
      </c>
      <c r="J4" s="18">
        <f>N3-D4</f>
        <v>5.4900000000000091</v>
      </c>
      <c r="L4" s="18" t="s">
        <v>85</v>
      </c>
      <c r="M4" s="18">
        <v>640172.17700000003</v>
      </c>
      <c r="N4" s="18">
        <v>252.601</v>
      </c>
      <c r="O4" s="18">
        <v>242</v>
      </c>
      <c r="P4" s="18">
        <v>255</v>
      </c>
      <c r="Q4" s="18">
        <v>0</v>
      </c>
      <c r="R4" s="18">
        <v>255</v>
      </c>
    </row>
    <row r="5" spans="1:18">
      <c r="A5" s="18" t="s">
        <v>86</v>
      </c>
      <c r="B5" s="323"/>
      <c r="C5" s="18">
        <v>640224.86100000003</v>
      </c>
      <c r="D5" s="18">
        <v>246.45099999999999</v>
      </c>
      <c r="E5" s="18">
        <v>47</v>
      </c>
      <c r="F5" s="18">
        <v>255</v>
      </c>
      <c r="G5" s="18">
        <v>0</v>
      </c>
      <c r="H5" s="18">
        <v>255</v>
      </c>
      <c r="J5" s="18">
        <f>N3-D5</f>
        <v>6.1520000000000152</v>
      </c>
      <c r="L5" s="18" t="s">
        <v>87</v>
      </c>
      <c r="M5" s="18">
        <v>640236.37300000002</v>
      </c>
      <c r="N5" s="18">
        <v>252.608</v>
      </c>
      <c r="O5" s="18">
        <v>234</v>
      </c>
      <c r="P5" s="18">
        <v>255</v>
      </c>
      <c r="Q5" s="18">
        <v>0</v>
      </c>
      <c r="R5" s="18">
        <v>255</v>
      </c>
    </row>
    <row r="6" spans="1:18">
      <c r="A6" s="18" t="s">
        <v>88</v>
      </c>
      <c r="B6" s="323" t="s">
        <v>85</v>
      </c>
      <c r="C6" s="18">
        <v>640172.17700000003</v>
      </c>
      <c r="D6" s="18">
        <v>245.631</v>
      </c>
      <c r="E6" s="18">
        <v>68</v>
      </c>
      <c r="F6" s="18">
        <v>255</v>
      </c>
      <c r="G6" s="18">
        <v>0</v>
      </c>
      <c r="H6" s="18">
        <v>255</v>
      </c>
      <c r="J6" s="18">
        <f>N4-D6</f>
        <v>6.9699999999999989</v>
      </c>
      <c r="L6" s="18" t="s">
        <v>89</v>
      </c>
      <c r="M6" s="18">
        <v>640229.73199999996</v>
      </c>
      <c r="N6" s="18">
        <v>252.613</v>
      </c>
      <c r="O6" s="18">
        <v>243</v>
      </c>
      <c r="P6" s="18">
        <v>255</v>
      </c>
      <c r="Q6" s="18">
        <v>0</v>
      </c>
      <c r="R6" s="18">
        <v>255</v>
      </c>
    </row>
    <row r="7" spans="1:18">
      <c r="A7" s="18" t="s">
        <v>90</v>
      </c>
      <c r="B7" s="323"/>
      <c r="C7" s="18">
        <v>640172.17700000003</v>
      </c>
      <c r="D7" s="18">
        <v>246.51</v>
      </c>
      <c r="E7" s="18">
        <v>83</v>
      </c>
      <c r="F7" s="18">
        <v>255</v>
      </c>
      <c r="G7" s="18">
        <v>0</v>
      </c>
      <c r="H7" s="18">
        <v>255</v>
      </c>
      <c r="J7" s="18">
        <f>N4-D7</f>
        <v>6.0910000000000082</v>
      </c>
      <c r="L7" s="18" t="s">
        <v>91</v>
      </c>
      <c r="M7" s="18">
        <v>640223.53300000005</v>
      </c>
      <c r="N7" s="18">
        <v>252.654</v>
      </c>
      <c r="O7" s="18">
        <v>233</v>
      </c>
      <c r="P7" s="18">
        <v>255</v>
      </c>
      <c r="Q7" s="18">
        <v>0</v>
      </c>
      <c r="R7" s="18">
        <v>255</v>
      </c>
    </row>
    <row r="8" spans="1:18">
      <c r="A8" s="18" t="s">
        <v>92</v>
      </c>
      <c r="B8" s="323" t="s">
        <v>87</v>
      </c>
      <c r="C8" s="18">
        <v>640236.37300000002</v>
      </c>
      <c r="D8" s="18">
        <v>247.245</v>
      </c>
      <c r="E8" s="18">
        <v>106</v>
      </c>
      <c r="F8" s="18">
        <v>255</v>
      </c>
      <c r="G8" s="18">
        <v>0</v>
      </c>
      <c r="H8" s="18">
        <v>255</v>
      </c>
      <c r="J8" s="18">
        <f>N5-D8</f>
        <v>5.3629999999999995</v>
      </c>
      <c r="L8" s="18" t="s">
        <v>93</v>
      </c>
      <c r="M8" s="18">
        <v>640169.52099999995</v>
      </c>
      <c r="N8" s="18">
        <v>252.61799999999999</v>
      </c>
      <c r="O8" s="18">
        <v>25</v>
      </c>
      <c r="P8" s="18">
        <v>255</v>
      </c>
      <c r="Q8" s="18">
        <v>0</v>
      </c>
      <c r="R8" s="18">
        <v>255</v>
      </c>
    </row>
    <row r="9" spans="1:18">
      <c r="A9" s="18" t="s">
        <v>94</v>
      </c>
      <c r="B9" s="323"/>
      <c r="C9" s="18">
        <v>640236.37300000002</v>
      </c>
      <c r="D9" s="18">
        <v>247.88200000000001</v>
      </c>
      <c r="E9" s="18">
        <v>164</v>
      </c>
      <c r="F9" s="18">
        <v>255</v>
      </c>
      <c r="G9" s="18">
        <v>0</v>
      </c>
      <c r="H9" s="18">
        <v>255</v>
      </c>
      <c r="J9" s="18">
        <f>N5-D9</f>
        <v>4.7259999999999991</v>
      </c>
      <c r="L9" s="18" t="s">
        <v>95</v>
      </c>
      <c r="M9" s="18">
        <v>640260.28300000005</v>
      </c>
      <c r="N9" s="18">
        <v>252.60599999999999</v>
      </c>
      <c r="O9" s="18">
        <v>242</v>
      </c>
      <c r="P9" s="18">
        <v>255</v>
      </c>
      <c r="Q9" s="18">
        <v>0</v>
      </c>
      <c r="R9" s="18">
        <v>255</v>
      </c>
    </row>
    <row r="10" spans="1:18">
      <c r="J10" s="21">
        <f>AVERAGE(J2:J9)</f>
        <v>6.7055000000000042</v>
      </c>
    </row>
    <row r="11" spans="1:18">
      <c r="A11" s="18" t="s">
        <v>96</v>
      </c>
      <c r="B11" s="323" t="s">
        <v>81</v>
      </c>
      <c r="C11" s="18">
        <v>640185.01599999995</v>
      </c>
      <c r="D11" s="18">
        <v>242.98500000000001</v>
      </c>
      <c r="E11" s="18">
        <v>59</v>
      </c>
      <c r="F11" s="18">
        <v>255</v>
      </c>
      <c r="G11" s="18">
        <v>0</v>
      </c>
      <c r="H11" s="18">
        <v>255</v>
      </c>
      <c r="J11" s="18">
        <f>N2-D11</f>
        <v>9.6299999999999955</v>
      </c>
    </row>
    <row r="12" spans="1:18">
      <c r="A12" s="18" t="s">
        <v>97</v>
      </c>
      <c r="B12" s="323"/>
      <c r="C12" s="18">
        <v>640185.01599999995</v>
      </c>
      <c r="D12" s="18">
        <v>244.74</v>
      </c>
      <c r="E12" s="18">
        <v>131</v>
      </c>
      <c r="F12" s="18">
        <v>255</v>
      </c>
      <c r="G12" s="18">
        <v>0</v>
      </c>
      <c r="H12" s="18">
        <v>255</v>
      </c>
      <c r="J12" s="18">
        <f>N2-D12</f>
        <v>7.875</v>
      </c>
    </row>
    <row r="13" spans="1:18">
      <c r="A13" s="18" t="s">
        <v>98</v>
      </c>
      <c r="B13" s="323" t="s">
        <v>83</v>
      </c>
      <c r="C13" s="18">
        <v>640224.86100000003</v>
      </c>
      <c r="D13" s="18">
        <v>245.084</v>
      </c>
      <c r="E13" s="18">
        <v>96</v>
      </c>
      <c r="F13" s="18">
        <v>255</v>
      </c>
      <c r="G13" s="18">
        <v>0</v>
      </c>
      <c r="H13" s="18">
        <v>255</v>
      </c>
      <c r="J13" s="18">
        <f>N3-D13</f>
        <v>7.5190000000000055</v>
      </c>
    </row>
    <row r="14" spans="1:18">
      <c r="A14" s="18" t="s">
        <v>99</v>
      </c>
      <c r="B14" s="323"/>
      <c r="C14" s="18">
        <v>640224.86100000003</v>
      </c>
      <c r="D14" s="18">
        <v>243.334</v>
      </c>
      <c r="E14" s="18">
        <v>79</v>
      </c>
      <c r="F14" s="18">
        <v>255</v>
      </c>
      <c r="G14" s="18">
        <v>0</v>
      </c>
      <c r="H14" s="18">
        <v>255</v>
      </c>
      <c r="J14" s="18">
        <f>N3-D14</f>
        <v>9.2690000000000055</v>
      </c>
    </row>
    <row r="15" spans="1:18">
      <c r="A15" s="18" t="s">
        <v>100</v>
      </c>
      <c r="B15" s="323" t="s">
        <v>85</v>
      </c>
      <c r="C15" s="18">
        <v>640172.17700000003</v>
      </c>
      <c r="D15" s="18">
        <v>244.93600000000001</v>
      </c>
      <c r="E15" s="18">
        <v>85</v>
      </c>
      <c r="F15" s="18">
        <v>255</v>
      </c>
      <c r="G15" s="18">
        <v>0</v>
      </c>
      <c r="H15" s="18">
        <v>255</v>
      </c>
      <c r="J15" s="18">
        <f>N4-D15</f>
        <v>7.664999999999992</v>
      </c>
    </row>
    <row r="16" spans="1:18">
      <c r="A16" s="18" t="s">
        <v>101</v>
      </c>
      <c r="B16" s="323"/>
      <c r="C16" s="18">
        <v>640172.17700000003</v>
      </c>
      <c r="D16" s="18">
        <v>245.18299999999999</v>
      </c>
      <c r="E16" s="18">
        <v>68</v>
      </c>
      <c r="F16" s="18">
        <v>255</v>
      </c>
      <c r="G16" s="18">
        <v>0</v>
      </c>
      <c r="H16" s="18">
        <v>255</v>
      </c>
      <c r="J16" s="18">
        <f>N4-D16</f>
        <v>7.4180000000000064</v>
      </c>
    </row>
    <row r="17" spans="1:10">
      <c r="A17" s="18" t="s">
        <v>102</v>
      </c>
      <c r="B17" s="323" t="s">
        <v>87</v>
      </c>
      <c r="C17" s="18">
        <v>640236.37300000002</v>
      </c>
      <c r="D17" s="18">
        <v>245.43899999999999</v>
      </c>
      <c r="E17" s="18">
        <v>90</v>
      </c>
      <c r="F17" s="18">
        <v>255</v>
      </c>
      <c r="G17" s="18">
        <v>0</v>
      </c>
      <c r="H17" s="18">
        <v>255</v>
      </c>
      <c r="J17" s="18">
        <f>N5-D17</f>
        <v>7.1690000000000111</v>
      </c>
    </row>
    <row r="18" spans="1:10">
      <c r="A18" s="18" t="s">
        <v>103</v>
      </c>
      <c r="B18" s="323"/>
      <c r="C18" s="18">
        <v>640236.37300000002</v>
      </c>
      <c r="D18" s="18">
        <v>245.37200000000001</v>
      </c>
      <c r="E18" s="18">
        <v>62</v>
      </c>
      <c r="F18" s="18">
        <v>255</v>
      </c>
      <c r="G18" s="18">
        <v>0</v>
      </c>
      <c r="H18" s="18">
        <v>255</v>
      </c>
      <c r="J18" s="18">
        <f>N5-D18</f>
        <v>7.23599999999999</v>
      </c>
    </row>
    <row r="19" spans="1:10">
      <c r="J19" s="21">
        <f>AVERAGE(J11:J18)</f>
        <v>7.9726250000000007</v>
      </c>
    </row>
    <row r="20" spans="1:10">
      <c r="A20" s="18" t="s">
        <v>104</v>
      </c>
      <c r="B20" s="324" t="s">
        <v>89</v>
      </c>
      <c r="C20" s="18">
        <v>640229.73199999996</v>
      </c>
      <c r="D20" s="18">
        <v>244.691</v>
      </c>
      <c r="E20" s="18">
        <v>38</v>
      </c>
      <c r="F20" s="18">
        <v>255</v>
      </c>
      <c r="G20" s="18">
        <v>0</v>
      </c>
      <c r="H20" s="18">
        <v>255</v>
      </c>
    </row>
    <row r="21" spans="1:10">
      <c r="A21" s="18" t="s">
        <v>105</v>
      </c>
      <c r="B21" s="324"/>
      <c r="C21" s="18">
        <v>640229.73199999996</v>
      </c>
      <c r="D21" s="18">
        <v>244.22499999999999</v>
      </c>
      <c r="E21" s="18">
        <v>62</v>
      </c>
      <c r="F21" s="18">
        <v>255</v>
      </c>
      <c r="G21" s="18">
        <v>0</v>
      </c>
      <c r="H21" s="18">
        <v>255</v>
      </c>
    </row>
    <row r="22" spans="1:10">
      <c r="A22" s="18" t="s">
        <v>106</v>
      </c>
      <c r="B22" s="323" t="s">
        <v>91</v>
      </c>
      <c r="C22" s="18">
        <v>640223.53300000005</v>
      </c>
      <c r="D22" s="18">
        <v>243.41</v>
      </c>
      <c r="E22" s="18">
        <v>53</v>
      </c>
      <c r="F22" s="18">
        <v>255</v>
      </c>
      <c r="G22" s="18">
        <v>0</v>
      </c>
      <c r="H22" s="18">
        <v>255</v>
      </c>
    </row>
    <row r="23" spans="1:10">
      <c r="A23" s="18" t="s">
        <v>107</v>
      </c>
      <c r="B23" s="323"/>
      <c r="C23" s="18">
        <v>640223.53300000005</v>
      </c>
      <c r="D23" s="18">
        <v>242.02500000000001</v>
      </c>
      <c r="E23" s="18">
        <v>36</v>
      </c>
      <c r="F23" s="18">
        <v>255</v>
      </c>
      <c r="G23" s="18">
        <v>0</v>
      </c>
      <c r="H23" s="18">
        <v>255</v>
      </c>
    </row>
    <row r="24" spans="1:10">
      <c r="A24" s="18" t="s">
        <v>108</v>
      </c>
      <c r="B24" s="323" t="s">
        <v>93</v>
      </c>
      <c r="C24" s="18">
        <v>640169.52099999995</v>
      </c>
      <c r="D24" s="18">
        <v>244.804</v>
      </c>
      <c r="E24" s="18">
        <v>80</v>
      </c>
      <c r="F24" s="18">
        <v>255</v>
      </c>
      <c r="G24" s="18">
        <v>0</v>
      </c>
      <c r="H24" s="18">
        <v>255</v>
      </c>
    </row>
    <row r="25" spans="1:10">
      <c r="A25" s="18" t="s">
        <v>109</v>
      </c>
      <c r="B25" s="323"/>
      <c r="C25" s="18">
        <v>640169.52099999995</v>
      </c>
      <c r="D25" s="18">
        <v>244.548</v>
      </c>
      <c r="E25" s="18">
        <v>47</v>
      </c>
      <c r="F25" s="18">
        <v>255</v>
      </c>
      <c r="G25" s="18">
        <v>0</v>
      </c>
      <c r="H25" s="18">
        <v>255</v>
      </c>
    </row>
    <row r="26" spans="1:10">
      <c r="A26" s="18" t="s">
        <v>110</v>
      </c>
    </row>
    <row r="27" spans="1:10">
      <c r="A27" s="18" t="s">
        <v>111</v>
      </c>
    </row>
    <row r="28" spans="1:10">
      <c r="A28" s="18" t="s">
        <v>112</v>
      </c>
    </row>
    <row r="29" spans="1:10">
      <c r="A29" s="18" t="s">
        <v>113</v>
      </c>
    </row>
    <row r="33" spans="1:20">
      <c r="A33" s="18" t="s">
        <v>114</v>
      </c>
      <c r="B33" s="18" t="s">
        <v>89</v>
      </c>
      <c r="C33" s="18">
        <v>640229.73199999996</v>
      </c>
      <c r="D33" s="18">
        <v>242.31899999999999</v>
      </c>
      <c r="E33" s="18">
        <v>129</v>
      </c>
      <c r="F33" s="18">
        <v>255</v>
      </c>
      <c r="G33" s="18">
        <v>0</v>
      </c>
      <c r="H33" s="18">
        <v>255</v>
      </c>
    </row>
    <row r="34" spans="1:20">
      <c r="A34" s="18" t="s">
        <v>115</v>
      </c>
      <c r="B34" s="18" t="s">
        <v>91</v>
      </c>
      <c r="C34" s="18">
        <v>640223.53300000005</v>
      </c>
      <c r="D34" s="18">
        <v>242.874</v>
      </c>
      <c r="E34" s="18">
        <v>79</v>
      </c>
      <c r="F34" s="18">
        <v>255</v>
      </c>
      <c r="G34" s="18">
        <v>0</v>
      </c>
      <c r="H34" s="18">
        <v>255</v>
      </c>
    </row>
    <row r="35" spans="1:20">
      <c r="A35" s="18" t="s">
        <v>116</v>
      </c>
      <c r="B35" s="18" t="s">
        <v>93</v>
      </c>
      <c r="C35" s="18">
        <v>640169.52099999995</v>
      </c>
      <c r="D35" s="18">
        <v>241.64699999999999</v>
      </c>
      <c r="E35" s="18">
        <v>68</v>
      </c>
      <c r="F35" s="18">
        <v>255</v>
      </c>
      <c r="G35" s="18">
        <v>0</v>
      </c>
      <c r="H35" s="18">
        <v>255</v>
      </c>
    </row>
    <row r="36" spans="1:20">
      <c r="A36" s="18" t="s">
        <v>117</v>
      </c>
    </row>
    <row r="37" spans="1:20">
      <c r="A37" s="18" t="s">
        <v>118</v>
      </c>
    </row>
    <row r="39" spans="1:20">
      <c r="L39" s="18" t="s">
        <v>119</v>
      </c>
    </row>
    <row r="40" spans="1:20">
      <c r="A40" s="18" t="s">
        <v>120</v>
      </c>
      <c r="B40" s="324" t="s">
        <v>89</v>
      </c>
      <c r="C40" s="18">
        <v>640229.73199999996</v>
      </c>
      <c r="D40" s="18">
        <v>248.62200000000001</v>
      </c>
      <c r="E40" s="18">
        <v>70</v>
      </c>
      <c r="F40" s="18">
        <v>255</v>
      </c>
      <c r="G40" s="18">
        <v>0</v>
      </c>
      <c r="H40" s="18">
        <v>255</v>
      </c>
      <c r="J40" s="18">
        <f>N6-D40</f>
        <v>3.9909999999999854</v>
      </c>
      <c r="L40" s="324" t="s">
        <v>89</v>
      </c>
      <c r="M40" s="18">
        <v>360336.761</v>
      </c>
      <c r="N40" s="18">
        <v>249.07900000000001</v>
      </c>
      <c r="O40" s="18">
        <v>70</v>
      </c>
      <c r="P40" s="18">
        <v>255</v>
      </c>
      <c r="Q40" s="18">
        <v>0</v>
      </c>
      <c r="R40" s="18">
        <v>255</v>
      </c>
      <c r="T40" s="18">
        <f>N6-N40</f>
        <v>3.5339999999999918</v>
      </c>
    </row>
    <row r="41" spans="1:20">
      <c r="A41" s="18" t="s">
        <v>121</v>
      </c>
      <c r="B41" s="324"/>
      <c r="C41" s="18">
        <v>640229.73199999996</v>
      </c>
      <c r="D41" s="18">
        <v>247.51300000000001</v>
      </c>
      <c r="E41" s="18">
        <v>78</v>
      </c>
      <c r="F41" s="18">
        <v>255</v>
      </c>
      <c r="G41" s="18">
        <v>0</v>
      </c>
      <c r="H41" s="18">
        <v>255</v>
      </c>
      <c r="J41" s="18">
        <f>N6-D41</f>
        <v>5.0999999999999943</v>
      </c>
      <c r="L41" s="324"/>
      <c r="M41" s="18">
        <v>360336.761</v>
      </c>
      <c r="N41" s="18">
        <v>247.94200000000001</v>
      </c>
      <c r="O41" s="18">
        <v>78</v>
      </c>
      <c r="P41" s="18">
        <v>255</v>
      </c>
      <c r="Q41" s="18">
        <v>0</v>
      </c>
      <c r="R41" s="18">
        <v>255</v>
      </c>
      <c r="T41" s="18">
        <f>N6-N41</f>
        <v>4.6709999999999923</v>
      </c>
    </row>
    <row r="42" spans="1:20">
      <c r="A42" s="18" t="s">
        <v>122</v>
      </c>
      <c r="B42" s="323" t="s">
        <v>91</v>
      </c>
      <c r="C42" s="18">
        <v>640223.53300000005</v>
      </c>
      <c r="D42" s="18">
        <v>248.095</v>
      </c>
      <c r="E42" s="18">
        <v>53</v>
      </c>
      <c r="F42" s="18">
        <v>255</v>
      </c>
      <c r="G42" s="18">
        <v>0</v>
      </c>
      <c r="H42" s="18">
        <v>255</v>
      </c>
      <c r="J42" s="18">
        <f>N7-D42</f>
        <v>4.5589999999999975</v>
      </c>
      <c r="L42" s="324" t="s">
        <v>95</v>
      </c>
      <c r="M42" s="18">
        <v>360353.95699999999</v>
      </c>
      <c r="N42" s="18">
        <v>248.00399999999999</v>
      </c>
      <c r="O42" s="18">
        <v>92</v>
      </c>
      <c r="P42" s="18">
        <v>255</v>
      </c>
      <c r="Q42" s="18">
        <v>0</v>
      </c>
      <c r="R42" s="18">
        <v>255</v>
      </c>
      <c r="T42" s="18">
        <f>N9-N42</f>
        <v>4.6020000000000039</v>
      </c>
    </row>
    <row r="43" spans="1:20">
      <c r="A43" s="18" t="s">
        <v>123</v>
      </c>
      <c r="B43" s="323"/>
      <c r="C43" s="18">
        <v>640223.53300000005</v>
      </c>
      <c r="D43" s="18">
        <v>246.30199999999999</v>
      </c>
      <c r="E43" s="18">
        <v>72</v>
      </c>
      <c r="F43" s="18">
        <v>255</v>
      </c>
      <c r="G43" s="18">
        <v>0</v>
      </c>
      <c r="H43" s="18">
        <v>255</v>
      </c>
      <c r="J43" s="18">
        <f>N7-D43</f>
        <v>6.3520000000000039</v>
      </c>
      <c r="L43" s="324"/>
      <c r="M43" s="18">
        <v>360353.95699999999</v>
      </c>
      <c r="N43" s="18">
        <v>249.78200000000001</v>
      </c>
      <c r="O43" s="18">
        <v>92</v>
      </c>
      <c r="P43" s="18">
        <v>255</v>
      </c>
      <c r="Q43" s="18">
        <v>0</v>
      </c>
      <c r="R43" s="18">
        <v>255</v>
      </c>
      <c r="T43" s="18">
        <f>N9-N43</f>
        <v>2.8239999999999839</v>
      </c>
    </row>
    <row r="44" spans="1:20">
      <c r="A44" s="18" t="s">
        <v>124</v>
      </c>
      <c r="B44" s="323" t="s">
        <v>93</v>
      </c>
      <c r="C44" s="18">
        <v>640169.52099999995</v>
      </c>
      <c r="D44" s="18">
        <v>249.172</v>
      </c>
      <c r="E44" s="18">
        <v>60</v>
      </c>
      <c r="F44" s="18">
        <v>255</v>
      </c>
      <c r="G44" s="18">
        <v>0</v>
      </c>
      <c r="H44" s="18">
        <v>255</v>
      </c>
      <c r="J44" s="18">
        <f>N8-D44</f>
        <v>3.445999999999998</v>
      </c>
      <c r="L44" s="324" t="s">
        <v>91</v>
      </c>
      <c r="M44" s="18">
        <v>360333.27299999999</v>
      </c>
      <c r="N44" s="18">
        <v>248.274</v>
      </c>
      <c r="O44" s="18">
        <v>53</v>
      </c>
      <c r="P44" s="18">
        <v>255</v>
      </c>
      <c r="Q44" s="18">
        <v>0</v>
      </c>
      <c r="R44" s="18">
        <v>255</v>
      </c>
      <c r="T44" s="18">
        <f>N7-N44</f>
        <v>4.3799999999999955</v>
      </c>
    </row>
    <row r="45" spans="1:20">
      <c r="A45" s="18" t="s">
        <v>125</v>
      </c>
      <c r="B45" s="323"/>
      <c r="C45" s="18">
        <v>640169.52099999995</v>
      </c>
      <c r="D45" s="18">
        <v>247.744</v>
      </c>
      <c r="E45" s="18">
        <v>57</v>
      </c>
      <c r="F45" s="18">
        <v>255</v>
      </c>
      <c r="G45" s="18">
        <v>0</v>
      </c>
      <c r="H45" s="18">
        <v>255</v>
      </c>
      <c r="J45" s="18">
        <f>N8-D45</f>
        <v>4.8739999999999952</v>
      </c>
      <c r="L45" s="324"/>
      <c r="M45" s="18">
        <v>360333.27299999999</v>
      </c>
      <c r="N45" s="18">
        <v>246.816</v>
      </c>
      <c r="O45" s="18">
        <v>39</v>
      </c>
      <c r="P45" s="18">
        <v>255</v>
      </c>
      <c r="Q45" s="18">
        <v>0</v>
      </c>
      <c r="R45" s="18">
        <v>255</v>
      </c>
      <c r="T45" s="18">
        <f>N7-N45</f>
        <v>5.8379999999999939</v>
      </c>
    </row>
    <row r="46" spans="1:20">
      <c r="A46" s="18" t="s">
        <v>126</v>
      </c>
      <c r="J46" s="21">
        <f>AVERAGE(J40:J45)</f>
        <v>4.7203333333333291</v>
      </c>
      <c r="L46" s="324" t="s">
        <v>93</v>
      </c>
      <c r="M46" s="18">
        <v>360302.87300000002</v>
      </c>
      <c r="N46" s="18">
        <v>249.90299999999999</v>
      </c>
      <c r="O46" s="18">
        <v>60</v>
      </c>
      <c r="P46" s="18">
        <v>255</v>
      </c>
      <c r="Q46" s="18">
        <v>0</v>
      </c>
      <c r="R46" s="18">
        <v>255</v>
      </c>
      <c r="T46" s="18">
        <f>N8-N46</f>
        <v>2.7150000000000034</v>
      </c>
    </row>
    <row r="47" spans="1:20">
      <c r="A47" s="18" t="s">
        <v>127</v>
      </c>
      <c r="L47" s="324"/>
      <c r="M47" s="18">
        <v>360302.87300000002</v>
      </c>
      <c r="N47" s="18">
        <v>248.21100000000001</v>
      </c>
      <c r="O47" s="18">
        <v>57</v>
      </c>
      <c r="P47" s="18">
        <v>255</v>
      </c>
      <c r="Q47" s="18">
        <v>0</v>
      </c>
      <c r="R47" s="18">
        <v>255</v>
      </c>
      <c r="T47" s="18">
        <f>N8-N47</f>
        <v>4.4069999999999823</v>
      </c>
    </row>
    <row r="48" spans="1:20">
      <c r="A48" s="18" t="s">
        <v>128</v>
      </c>
      <c r="T48" s="21">
        <f>AVERAGE(T40:T47)</f>
        <v>4.1213749999999933</v>
      </c>
    </row>
    <row r="49" spans="1:8">
      <c r="A49" s="18" t="s">
        <v>129</v>
      </c>
    </row>
    <row r="52" spans="1:8">
      <c r="A52" s="18" t="s">
        <v>130</v>
      </c>
      <c r="B52" s="324" t="s">
        <v>89</v>
      </c>
      <c r="C52" s="18">
        <v>640229.73199999996</v>
      </c>
      <c r="D52" s="18">
        <v>244.43799999999999</v>
      </c>
      <c r="E52" s="18">
        <v>101</v>
      </c>
      <c r="F52" s="18">
        <v>255</v>
      </c>
      <c r="G52" s="18">
        <v>0</v>
      </c>
      <c r="H52" s="18">
        <v>255</v>
      </c>
    </row>
    <row r="53" spans="1:8">
      <c r="A53" s="18" t="s">
        <v>131</v>
      </c>
      <c r="B53" s="324"/>
      <c r="C53" s="18">
        <v>640229.73199999996</v>
      </c>
      <c r="D53" s="18">
        <v>244.36099999999999</v>
      </c>
      <c r="E53" s="18">
        <v>44</v>
      </c>
      <c r="F53" s="18">
        <v>255</v>
      </c>
      <c r="G53" s="18">
        <v>0</v>
      </c>
      <c r="H53" s="18">
        <v>255</v>
      </c>
    </row>
    <row r="54" spans="1:8">
      <c r="A54" s="18" t="s">
        <v>132</v>
      </c>
      <c r="B54" s="323" t="s">
        <v>91</v>
      </c>
      <c r="C54" s="18">
        <v>640223.53300000005</v>
      </c>
      <c r="D54" s="18">
        <v>244.304</v>
      </c>
      <c r="E54" s="18">
        <v>122</v>
      </c>
      <c r="F54" s="18">
        <v>255</v>
      </c>
      <c r="G54" s="18">
        <v>0</v>
      </c>
      <c r="H54" s="18">
        <v>255</v>
      </c>
    </row>
    <row r="55" spans="1:8">
      <c r="A55" s="18" t="s">
        <v>133</v>
      </c>
      <c r="B55" s="323"/>
      <c r="C55" s="18">
        <v>640223.53300000005</v>
      </c>
      <c r="D55" s="18">
        <v>243.845</v>
      </c>
      <c r="E55" s="18">
        <v>49</v>
      </c>
      <c r="F55" s="18">
        <v>255</v>
      </c>
      <c r="G55" s="18">
        <v>0</v>
      </c>
      <c r="H55" s="18">
        <v>255</v>
      </c>
    </row>
    <row r="56" spans="1:8">
      <c r="A56" s="18" t="s">
        <v>134</v>
      </c>
      <c r="B56" s="323" t="s">
        <v>93</v>
      </c>
      <c r="C56" s="18">
        <v>640169.52099999995</v>
      </c>
      <c r="D56" s="18">
        <v>246.316</v>
      </c>
      <c r="E56" s="18">
        <v>31</v>
      </c>
      <c r="F56" s="18">
        <v>255</v>
      </c>
      <c r="G56" s="18">
        <v>0</v>
      </c>
      <c r="H56" s="18">
        <v>255</v>
      </c>
    </row>
    <row r="57" spans="1:8">
      <c r="A57" s="18" t="s">
        <v>135</v>
      </c>
      <c r="B57" s="323"/>
      <c r="C57" s="18">
        <v>640169.52099999995</v>
      </c>
      <c r="D57" s="18">
        <v>244.23599999999999</v>
      </c>
      <c r="E57" s="18">
        <v>92</v>
      </c>
      <c r="F57" s="18">
        <v>255</v>
      </c>
      <c r="G57" s="18">
        <v>0</v>
      </c>
      <c r="H57" s="18">
        <v>255</v>
      </c>
    </row>
    <row r="58" spans="1:8">
      <c r="A58" s="18" t="s">
        <v>136</v>
      </c>
    </row>
    <row r="61" spans="1:8">
      <c r="A61" s="18" t="s">
        <v>137</v>
      </c>
    </row>
    <row r="62" spans="1:8">
      <c r="A62" s="18" t="s">
        <v>138</v>
      </c>
    </row>
    <row r="63" spans="1:8">
      <c r="A63" s="18" t="s">
        <v>139</v>
      </c>
    </row>
    <row r="67" spans="1:1">
      <c r="A67" s="18" t="s">
        <v>140</v>
      </c>
    </row>
    <row r="68" spans="1:1">
      <c r="A68" s="18" t="s">
        <v>141</v>
      </c>
    </row>
    <row r="69" spans="1:1">
      <c r="A69" s="18" t="s">
        <v>142</v>
      </c>
    </row>
    <row r="70" spans="1:1">
      <c r="A70" s="18" t="s">
        <v>143</v>
      </c>
    </row>
    <row r="71" spans="1:1">
      <c r="A71" s="18" t="s">
        <v>144</v>
      </c>
    </row>
    <row r="72" spans="1:1">
      <c r="A72" s="18" t="s">
        <v>145</v>
      </c>
    </row>
    <row r="75" spans="1:1">
      <c r="A75" s="18" t="s">
        <v>146</v>
      </c>
    </row>
    <row r="76" spans="1:1">
      <c r="A76" s="18" t="s">
        <v>147</v>
      </c>
    </row>
    <row r="77" spans="1:1">
      <c r="A77" s="18" t="s">
        <v>148</v>
      </c>
    </row>
    <row r="78" spans="1:1">
      <c r="A78" s="18" t="s">
        <v>149</v>
      </c>
    </row>
  </sheetData>
  <mergeCells count="21">
    <mergeCell ref="B52:B53"/>
    <mergeCell ref="B54:B55"/>
    <mergeCell ref="B56:B57"/>
    <mergeCell ref="L40:L41"/>
    <mergeCell ref="B42:B43"/>
    <mergeCell ref="L42:L43"/>
    <mergeCell ref="B44:B45"/>
    <mergeCell ref="L44:L45"/>
    <mergeCell ref="L46:L47"/>
    <mergeCell ref="B40:B41"/>
    <mergeCell ref="B15:B16"/>
    <mergeCell ref="B17:B18"/>
    <mergeCell ref="B20:B21"/>
    <mergeCell ref="B22:B23"/>
    <mergeCell ref="B24:B25"/>
    <mergeCell ref="B13:B14"/>
    <mergeCell ref="B2:B3"/>
    <mergeCell ref="B4:B5"/>
    <mergeCell ref="B6:B7"/>
    <mergeCell ref="B8:B9"/>
    <mergeCell ref="B11:B12"/>
  </mergeCells>
  <phoneticPr fontId="2" type="noConversion"/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selection activeCell="K17" sqref="K17"/>
    </sheetView>
  </sheetViews>
  <sheetFormatPr defaultRowHeight="13.5"/>
  <sheetData>
    <row r="1" spans="1:18" ht="14.25">
      <c r="A1" s="350"/>
      <c r="B1" s="350" t="s">
        <v>637</v>
      </c>
      <c r="C1" s="352" t="s">
        <v>633</v>
      </c>
      <c r="D1" s="352"/>
      <c r="E1" s="352"/>
      <c r="F1" s="352"/>
      <c r="G1" s="352"/>
      <c r="H1" s="352"/>
      <c r="I1" s="352"/>
      <c r="J1" s="352"/>
      <c r="K1" s="352" t="s">
        <v>634</v>
      </c>
      <c r="L1" s="352"/>
      <c r="M1" s="352"/>
      <c r="N1" s="352"/>
      <c r="O1" s="352"/>
      <c r="P1" s="352"/>
      <c r="Q1" s="352"/>
      <c r="R1" s="352"/>
    </row>
    <row r="2" spans="1:18" ht="14.25">
      <c r="A2" s="351">
        <v>7.0000000000000007E-2</v>
      </c>
      <c r="B2" s="349">
        <v>7.0000000000000007E-2</v>
      </c>
      <c r="C2" s="349">
        <v>0</v>
      </c>
      <c r="D2" s="349">
        <v>0</v>
      </c>
      <c r="E2" s="349">
        <v>0</v>
      </c>
      <c r="F2" s="349">
        <v>0</v>
      </c>
      <c r="G2" s="349">
        <v>0</v>
      </c>
      <c r="H2" s="349">
        <v>0</v>
      </c>
      <c r="I2" s="349">
        <v>0</v>
      </c>
      <c r="J2" s="349"/>
      <c r="K2" s="349">
        <v>0</v>
      </c>
      <c r="L2" s="349">
        <v>0</v>
      </c>
      <c r="M2" s="349">
        <v>0</v>
      </c>
      <c r="N2" s="349">
        <v>0</v>
      </c>
      <c r="O2" s="349">
        <v>0</v>
      </c>
      <c r="P2" s="349">
        <v>0</v>
      </c>
      <c r="Q2" s="349">
        <v>0</v>
      </c>
      <c r="R2" s="349">
        <v>0</v>
      </c>
    </row>
    <row r="3" spans="1:18" ht="14.25">
      <c r="A3" s="351">
        <v>0.16</v>
      </c>
      <c r="B3" s="349">
        <v>0.16</v>
      </c>
      <c r="C3" s="349">
        <v>20</v>
      </c>
      <c r="D3" s="349">
        <v>20</v>
      </c>
      <c r="E3" s="349">
        <v>20</v>
      </c>
      <c r="F3" s="349">
        <v>0</v>
      </c>
      <c r="G3" s="349">
        <v>20</v>
      </c>
      <c r="H3" s="349">
        <v>20</v>
      </c>
      <c r="I3" s="349">
        <v>40</v>
      </c>
      <c r="J3" s="349"/>
      <c r="K3" s="349">
        <v>40</v>
      </c>
      <c r="L3" s="349">
        <v>40</v>
      </c>
      <c r="M3" s="349">
        <v>20</v>
      </c>
      <c r="N3" s="349">
        <v>20</v>
      </c>
      <c r="O3" s="349">
        <v>40</v>
      </c>
      <c r="P3" s="349">
        <v>20</v>
      </c>
      <c r="Q3" s="349">
        <v>0</v>
      </c>
      <c r="R3" s="349">
        <v>20</v>
      </c>
    </row>
    <row r="4" spans="1:18" ht="14.25">
      <c r="A4" s="351">
        <v>0.4</v>
      </c>
      <c r="B4" s="349">
        <v>0.4</v>
      </c>
      <c r="C4" s="349">
        <v>40</v>
      </c>
      <c r="D4" s="349">
        <v>60</v>
      </c>
      <c r="E4" s="349">
        <v>60</v>
      </c>
      <c r="F4" s="349">
        <v>60</v>
      </c>
      <c r="G4" s="349">
        <v>60</v>
      </c>
      <c r="H4" s="349">
        <v>40</v>
      </c>
      <c r="I4" s="349">
        <v>60</v>
      </c>
      <c r="J4" s="349"/>
      <c r="K4" s="349">
        <v>80</v>
      </c>
      <c r="L4" s="349">
        <v>60</v>
      </c>
      <c r="M4" s="349">
        <v>40</v>
      </c>
      <c r="N4" s="349">
        <v>80</v>
      </c>
      <c r="O4" s="349">
        <v>60</v>
      </c>
      <c r="P4" s="349">
        <v>40</v>
      </c>
      <c r="Q4" s="349">
        <v>40</v>
      </c>
      <c r="R4" s="349">
        <v>40</v>
      </c>
    </row>
    <row r="5" spans="1:18" ht="14.25">
      <c r="A5" s="351">
        <v>0.6</v>
      </c>
      <c r="B5" s="349">
        <v>0.6</v>
      </c>
      <c r="C5" s="349">
        <v>80</v>
      </c>
      <c r="D5" s="349">
        <v>80</v>
      </c>
      <c r="E5" s="349">
        <v>80</v>
      </c>
      <c r="F5" s="349">
        <v>80</v>
      </c>
      <c r="G5" s="349">
        <v>100</v>
      </c>
      <c r="H5" s="349">
        <v>80</v>
      </c>
      <c r="I5" s="349">
        <v>80</v>
      </c>
      <c r="J5" s="349"/>
      <c r="K5" s="349">
        <v>100</v>
      </c>
      <c r="L5" s="349">
        <v>100</v>
      </c>
      <c r="M5" s="349">
        <v>80</v>
      </c>
      <c r="N5" s="349">
        <v>80</v>
      </c>
      <c r="O5" s="349">
        <v>80</v>
      </c>
      <c r="P5" s="349">
        <v>60</v>
      </c>
      <c r="Q5" s="349">
        <v>80</v>
      </c>
      <c r="R5" s="349">
        <v>60</v>
      </c>
    </row>
    <row r="6" spans="1:18" ht="14.25">
      <c r="A6" s="351">
        <v>1</v>
      </c>
      <c r="B6" s="349">
        <v>1</v>
      </c>
      <c r="C6" s="349">
        <v>100</v>
      </c>
      <c r="D6" s="349">
        <v>100</v>
      </c>
      <c r="E6" s="349">
        <v>100</v>
      </c>
      <c r="F6" s="349">
        <v>100</v>
      </c>
      <c r="G6" s="349">
        <v>100</v>
      </c>
      <c r="H6" s="349">
        <v>100</v>
      </c>
      <c r="I6" s="349">
        <v>100</v>
      </c>
      <c r="J6" s="349"/>
      <c r="K6" s="349">
        <v>100</v>
      </c>
      <c r="L6" s="349">
        <v>100</v>
      </c>
      <c r="M6" s="349">
        <v>80</v>
      </c>
      <c r="N6" s="349">
        <v>100</v>
      </c>
      <c r="O6" s="349">
        <v>100</v>
      </c>
      <c r="P6" s="349">
        <v>100</v>
      </c>
      <c r="Q6" s="349">
        <v>100</v>
      </c>
      <c r="R6" s="349">
        <v>100</v>
      </c>
    </row>
    <row r="7" spans="1:18" ht="14.25">
      <c r="A7" s="351">
        <v>1.4</v>
      </c>
      <c r="B7" s="349">
        <v>1.4</v>
      </c>
      <c r="C7" s="349">
        <v>100</v>
      </c>
      <c r="D7" s="349">
        <v>100</v>
      </c>
      <c r="E7" s="349">
        <v>100</v>
      </c>
      <c r="F7" s="349">
        <v>100</v>
      </c>
      <c r="G7" s="349">
        <v>100</v>
      </c>
      <c r="H7" s="349">
        <v>100</v>
      </c>
      <c r="I7" s="349">
        <v>100</v>
      </c>
      <c r="J7" s="349"/>
      <c r="K7" s="349">
        <v>100</v>
      </c>
      <c r="L7" s="349">
        <v>100</v>
      </c>
      <c r="M7" s="349">
        <v>100</v>
      </c>
      <c r="N7" s="349">
        <v>100</v>
      </c>
      <c r="O7" s="349">
        <v>100</v>
      </c>
      <c r="P7" s="349">
        <v>100</v>
      </c>
      <c r="Q7" s="349">
        <v>100</v>
      </c>
      <c r="R7" s="349">
        <v>100</v>
      </c>
    </row>
  </sheetData>
  <mergeCells count="2">
    <mergeCell ref="C1:J1"/>
    <mergeCell ref="K1:R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workbookViewId="0">
      <selection activeCell="G23" sqref="G23"/>
    </sheetView>
  </sheetViews>
  <sheetFormatPr defaultColWidth="9" defaultRowHeight="13.5"/>
  <cols>
    <col min="1" max="1" width="14.125" style="18" customWidth="1"/>
    <col min="2" max="16384" width="9" style="18"/>
  </cols>
  <sheetData>
    <row r="1" spans="1:18">
      <c r="C1" s="18" t="s">
        <v>75</v>
      </c>
      <c r="D1" s="18" t="s">
        <v>76</v>
      </c>
      <c r="E1" s="18" t="s">
        <v>77</v>
      </c>
      <c r="F1" s="18" t="s">
        <v>78</v>
      </c>
      <c r="H1" s="18" t="s">
        <v>79</v>
      </c>
    </row>
    <row r="2" spans="1:18">
      <c r="A2" s="18" t="s">
        <v>80</v>
      </c>
      <c r="B2" s="18" t="s">
        <v>89</v>
      </c>
      <c r="C2" s="18">
        <v>640152.25600000005</v>
      </c>
      <c r="D2" s="18">
        <v>244.828</v>
      </c>
      <c r="E2" s="18">
        <v>49</v>
      </c>
      <c r="F2" s="18">
        <v>255</v>
      </c>
      <c r="G2" s="18">
        <v>0</v>
      </c>
      <c r="H2" s="18">
        <v>255</v>
      </c>
      <c r="J2" s="18">
        <f>N2-D2</f>
        <v>7.7820000000000107</v>
      </c>
      <c r="L2" s="18" t="s">
        <v>89</v>
      </c>
      <c r="M2" s="18">
        <v>640152.25600000005</v>
      </c>
      <c r="N2" s="18">
        <v>252.61</v>
      </c>
      <c r="O2" s="18">
        <v>237</v>
      </c>
      <c r="P2" s="18">
        <v>255</v>
      </c>
      <c r="Q2" s="18">
        <v>0</v>
      </c>
      <c r="R2" s="18">
        <v>255</v>
      </c>
    </row>
    <row r="3" spans="1:18">
      <c r="A3" s="18" t="s">
        <v>82</v>
      </c>
      <c r="B3" s="323" t="s">
        <v>91</v>
      </c>
      <c r="C3" s="18">
        <v>640194.31200000003</v>
      </c>
      <c r="D3" s="18">
        <v>245.88499999999999</v>
      </c>
      <c r="E3" s="18">
        <v>41</v>
      </c>
      <c r="F3" s="18">
        <v>255</v>
      </c>
      <c r="G3" s="18">
        <v>0</v>
      </c>
      <c r="H3" s="18">
        <v>255</v>
      </c>
      <c r="J3" s="18">
        <f>N3-D3</f>
        <v>6.75</v>
      </c>
      <c r="L3" s="18" t="s">
        <v>91</v>
      </c>
      <c r="M3" s="18">
        <v>640194.31200000003</v>
      </c>
      <c r="N3" s="18">
        <v>252.63499999999999</v>
      </c>
      <c r="O3" s="18">
        <v>188</v>
      </c>
      <c r="P3" s="18">
        <v>255</v>
      </c>
      <c r="Q3" s="18">
        <v>0</v>
      </c>
      <c r="R3" s="18">
        <v>255</v>
      </c>
    </row>
    <row r="4" spans="1:18">
      <c r="A4" s="18" t="s">
        <v>84</v>
      </c>
      <c r="B4" s="323"/>
      <c r="C4" s="18">
        <v>640194.31200000003</v>
      </c>
      <c r="D4" s="18">
        <v>244.75899999999999</v>
      </c>
      <c r="E4" s="18">
        <v>67</v>
      </c>
      <c r="F4" s="18">
        <v>255</v>
      </c>
      <c r="G4" s="18">
        <v>0</v>
      </c>
      <c r="H4" s="18">
        <v>255</v>
      </c>
      <c r="J4" s="18">
        <f>N3-D4</f>
        <v>7.8760000000000048</v>
      </c>
      <c r="L4" s="18" t="s">
        <v>93</v>
      </c>
      <c r="M4" s="18">
        <v>640204.05299999996</v>
      </c>
      <c r="N4" s="18">
        <v>252.60499999999999</v>
      </c>
      <c r="O4" s="18">
        <v>212</v>
      </c>
      <c r="P4" s="18">
        <v>255</v>
      </c>
      <c r="Q4" s="18">
        <v>0</v>
      </c>
      <c r="R4" s="18">
        <v>255</v>
      </c>
    </row>
    <row r="5" spans="1:18">
      <c r="A5" s="18" t="s">
        <v>86</v>
      </c>
      <c r="B5" s="323" t="s">
        <v>93</v>
      </c>
      <c r="C5" s="18">
        <v>640204.05299999996</v>
      </c>
      <c r="D5" s="18">
        <v>247.655</v>
      </c>
      <c r="E5" s="18">
        <v>57</v>
      </c>
      <c r="F5" s="18">
        <v>255</v>
      </c>
      <c r="G5" s="18">
        <v>0</v>
      </c>
      <c r="H5" s="18">
        <v>255</v>
      </c>
      <c r="J5" s="18">
        <f>N4-D5</f>
        <v>4.9499999999999886</v>
      </c>
      <c r="L5" s="18" t="s">
        <v>95</v>
      </c>
      <c r="M5" s="18">
        <v>640178.81700000004</v>
      </c>
      <c r="N5" s="18">
        <v>252.58699999999999</v>
      </c>
      <c r="O5" s="18">
        <v>243</v>
      </c>
      <c r="P5" s="18">
        <v>255</v>
      </c>
      <c r="Q5" s="18">
        <v>0</v>
      </c>
      <c r="R5" s="18">
        <v>255</v>
      </c>
    </row>
    <row r="6" spans="1:18">
      <c r="A6" s="18" t="s">
        <v>88</v>
      </c>
      <c r="B6" s="323"/>
      <c r="C6" s="18">
        <v>640204.05299999996</v>
      </c>
      <c r="D6" s="18">
        <v>246.69399999999999</v>
      </c>
      <c r="E6" s="18">
        <v>87</v>
      </c>
      <c r="F6" s="18">
        <v>255</v>
      </c>
      <c r="G6" s="18">
        <v>0</v>
      </c>
      <c r="H6" s="18">
        <v>255</v>
      </c>
      <c r="J6" s="18">
        <f>N4-D6</f>
        <v>5.9110000000000014</v>
      </c>
      <c r="L6" s="18" t="s">
        <v>150</v>
      </c>
      <c r="M6" s="18">
        <v>640224.41899999999</v>
      </c>
      <c r="N6" s="18">
        <v>252.554</v>
      </c>
      <c r="O6" s="18">
        <v>206</v>
      </c>
      <c r="P6" s="18">
        <v>255</v>
      </c>
      <c r="Q6" s="18">
        <v>0</v>
      </c>
      <c r="R6" s="18">
        <v>255</v>
      </c>
    </row>
    <row r="7" spans="1:18">
      <c r="A7" s="18" t="s">
        <v>90</v>
      </c>
      <c r="B7" s="323" t="s">
        <v>95</v>
      </c>
      <c r="C7" s="18">
        <v>640178.81700000004</v>
      </c>
      <c r="D7" s="18">
        <v>246.107</v>
      </c>
      <c r="E7" s="18">
        <v>35</v>
      </c>
      <c r="F7" s="18">
        <v>255</v>
      </c>
      <c r="G7" s="18">
        <v>0</v>
      </c>
      <c r="H7" s="18">
        <v>255</v>
      </c>
      <c r="J7" s="18">
        <f>N5-D7</f>
        <v>6.4799999999999898</v>
      </c>
      <c r="L7" s="18" t="s">
        <v>151</v>
      </c>
      <c r="M7" s="18">
        <v>640169.96299999999</v>
      </c>
      <c r="N7" s="18">
        <v>252.58600000000001</v>
      </c>
      <c r="O7" s="18">
        <v>243</v>
      </c>
      <c r="P7" s="18">
        <v>255</v>
      </c>
      <c r="Q7" s="18">
        <v>0</v>
      </c>
      <c r="R7" s="18">
        <v>255</v>
      </c>
    </row>
    <row r="8" spans="1:18">
      <c r="A8" s="18" t="s">
        <v>92</v>
      </c>
      <c r="B8" s="323"/>
      <c r="C8" s="18">
        <v>640178.81700000004</v>
      </c>
      <c r="D8" s="18">
        <v>246.75700000000001</v>
      </c>
      <c r="E8" s="18">
        <v>74</v>
      </c>
      <c r="F8" s="18">
        <v>255</v>
      </c>
      <c r="G8" s="18">
        <v>0</v>
      </c>
      <c r="H8" s="18">
        <v>255</v>
      </c>
      <c r="J8" s="18">
        <f>N5-D8</f>
        <v>5.8299999999999841</v>
      </c>
      <c r="L8" s="18" t="s">
        <v>152</v>
      </c>
      <c r="M8" s="18">
        <v>640188.55700000003</v>
      </c>
      <c r="N8" s="18">
        <v>252.529</v>
      </c>
      <c r="O8" s="18">
        <v>200</v>
      </c>
      <c r="P8" s="18">
        <v>255</v>
      </c>
      <c r="Q8" s="18">
        <v>0</v>
      </c>
      <c r="R8" s="18">
        <v>255</v>
      </c>
    </row>
    <row r="9" spans="1:18">
      <c r="A9" s="18" t="s">
        <v>94</v>
      </c>
      <c r="B9" s="323" t="s">
        <v>150</v>
      </c>
      <c r="C9" s="18">
        <v>640224.41899999999</v>
      </c>
      <c r="D9" s="18">
        <v>245.685</v>
      </c>
      <c r="E9" s="18">
        <v>52</v>
      </c>
      <c r="F9" s="18">
        <v>255</v>
      </c>
      <c r="G9" s="18">
        <v>0</v>
      </c>
      <c r="H9" s="18">
        <v>255</v>
      </c>
      <c r="J9" s="18">
        <f>N6-D9</f>
        <v>6.8689999999999998</v>
      </c>
      <c r="L9" s="18" t="s">
        <v>153</v>
      </c>
      <c r="M9" s="18">
        <v>640258.06900000002</v>
      </c>
      <c r="N9" s="18">
        <v>252.54400000000001</v>
      </c>
      <c r="O9" s="18">
        <v>231</v>
      </c>
      <c r="P9" s="18">
        <v>255</v>
      </c>
      <c r="Q9" s="18">
        <v>0</v>
      </c>
      <c r="R9" s="18">
        <v>255</v>
      </c>
    </row>
    <row r="10" spans="1:18">
      <c r="A10" s="18" t="s">
        <v>154</v>
      </c>
      <c r="B10" s="323"/>
      <c r="C10" s="18">
        <v>640224.41899999999</v>
      </c>
      <c r="D10" s="18">
        <v>244.95099999999999</v>
      </c>
      <c r="E10" s="18">
        <v>50</v>
      </c>
      <c r="F10" s="18">
        <v>255</v>
      </c>
      <c r="G10" s="18">
        <v>0</v>
      </c>
      <c r="H10" s="18">
        <v>255</v>
      </c>
      <c r="J10" s="18">
        <f>N6-D10</f>
        <v>7.6030000000000086</v>
      </c>
      <c r="L10" s="18" t="s">
        <v>155</v>
      </c>
      <c r="M10" s="18">
        <v>640220.43400000001</v>
      </c>
      <c r="N10" s="18">
        <v>252.57599999999999</v>
      </c>
      <c r="O10" s="18">
        <v>229</v>
      </c>
      <c r="P10" s="18">
        <v>255</v>
      </c>
      <c r="Q10" s="18">
        <v>0</v>
      </c>
      <c r="R10" s="18">
        <v>255</v>
      </c>
    </row>
    <row r="11" spans="1:18">
      <c r="J11" s="21">
        <f>AVERAGE(J2:J10)</f>
        <v>6.6723333333333317</v>
      </c>
      <c r="L11" s="18" t="s">
        <v>156</v>
      </c>
      <c r="M11" s="18">
        <v>640230.61699999997</v>
      </c>
      <c r="N11" s="18">
        <v>252.62200000000001</v>
      </c>
      <c r="O11" s="18">
        <v>243</v>
      </c>
      <c r="P11" s="18">
        <v>255</v>
      </c>
      <c r="Q11" s="18">
        <v>0</v>
      </c>
      <c r="R11" s="18">
        <v>255</v>
      </c>
    </row>
    <row r="12" spans="1:18">
      <c r="A12" s="18" t="s">
        <v>96</v>
      </c>
      <c r="B12" s="323" t="s">
        <v>89</v>
      </c>
      <c r="C12" s="18">
        <v>640152.25600000005</v>
      </c>
      <c r="D12" s="18">
        <v>247.87700000000001</v>
      </c>
      <c r="E12" s="18">
        <v>56</v>
      </c>
      <c r="F12" s="18">
        <v>255</v>
      </c>
      <c r="G12" s="18">
        <v>0</v>
      </c>
      <c r="H12" s="18">
        <v>255</v>
      </c>
      <c r="J12" s="18">
        <f>N2-D12</f>
        <v>4.7330000000000041</v>
      </c>
    </row>
    <row r="13" spans="1:18">
      <c r="A13" s="18" t="s">
        <v>97</v>
      </c>
      <c r="B13" s="323"/>
      <c r="C13" s="18">
        <v>640152.25600000005</v>
      </c>
      <c r="D13" s="18">
        <v>247.49700000000001</v>
      </c>
      <c r="E13" s="18">
        <v>43</v>
      </c>
      <c r="F13" s="18">
        <v>255</v>
      </c>
      <c r="G13" s="18">
        <v>0</v>
      </c>
      <c r="H13" s="18">
        <v>255</v>
      </c>
      <c r="J13" s="18">
        <f>N2-D13</f>
        <v>5.1129999999999995</v>
      </c>
    </row>
    <row r="14" spans="1:18">
      <c r="A14" s="18" t="s">
        <v>98</v>
      </c>
      <c r="B14" s="323" t="s">
        <v>91</v>
      </c>
      <c r="C14" s="18">
        <v>640194.31200000003</v>
      </c>
      <c r="D14" s="18">
        <v>248.86799999999999</v>
      </c>
      <c r="E14" s="18">
        <v>43</v>
      </c>
      <c r="F14" s="18">
        <v>255</v>
      </c>
      <c r="G14" s="18">
        <v>0</v>
      </c>
      <c r="H14" s="18">
        <v>255</v>
      </c>
      <c r="J14" s="18">
        <f>N3-D14</f>
        <v>3.7669999999999959</v>
      </c>
    </row>
    <row r="15" spans="1:18">
      <c r="A15" s="18" t="s">
        <v>99</v>
      </c>
      <c r="B15" s="323"/>
      <c r="C15" s="18">
        <v>640194.31200000003</v>
      </c>
      <c r="D15" s="18">
        <v>247.94200000000001</v>
      </c>
      <c r="E15" s="18">
        <v>35</v>
      </c>
      <c r="F15" s="18">
        <v>255</v>
      </c>
      <c r="G15" s="18">
        <v>0</v>
      </c>
      <c r="H15" s="18">
        <v>255</v>
      </c>
      <c r="J15" s="18">
        <f>N3-D15</f>
        <v>4.6929999999999836</v>
      </c>
    </row>
    <row r="16" spans="1:18">
      <c r="A16" s="18" t="s">
        <v>100</v>
      </c>
      <c r="B16" s="323" t="s">
        <v>93</v>
      </c>
      <c r="C16" s="18">
        <v>640204.05299999996</v>
      </c>
      <c r="D16" s="18">
        <v>248.63300000000001</v>
      </c>
      <c r="E16" s="18">
        <v>124</v>
      </c>
      <c r="F16" s="18">
        <v>255</v>
      </c>
      <c r="G16" s="18">
        <v>0</v>
      </c>
      <c r="H16" s="18">
        <v>255</v>
      </c>
      <c r="J16" s="18">
        <f>N4-D16</f>
        <v>3.97199999999998</v>
      </c>
    </row>
    <row r="17" spans="1:10">
      <c r="A17" s="18" t="s">
        <v>101</v>
      </c>
      <c r="B17" s="323"/>
      <c r="C17" s="18">
        <v>640204.05299999996</v>
      </c>
      <c r="D17" s="18">
        <v>248.03200000000001</v>
      </c>
      <c r="E17" s="18">
        <v>46</v>
      </c>
      <c r="F17" s="18">
        <v>255</v>
      </c>
      <c r="G17" s="18">
        <v>0</v>
      </c>
      <c r="H17" s="18">
        <v>255</v>
      </c>
      <c r="J17" s="18">
        <f>N4-D17</f>
        <v>4.5729999999999791</v>
      </c>
    </row>
    <row r="18" spans="1:10">
      <c r="A18" s="18" t="s">
        <v>102</v>
      </c>
      <c r="B18" s="323" t="s">
        <v>150</v>
      </c>
      <c r="C18" s="18">
        <v>640224.41899999999</v>
      </c>
      <c r="D18" s="18">
        <v>248.74299999999999</v>
      </c>
      <c r="E18" s="18">
        <v>61</v>
      </c>
      <c r="F18" s="18">
        <v>255</v>
      </c>
      <c r="G18" s="18">
        <v>0</v>
      </c>
      <c r="H18" s="18">
        <v>255</v>
      </c>
      <c r="J18" s="18">
        <f>N6-D18</f>
        <v>3.811000000000007</v>
      </c>
    </row>
    <row r="19" spans="1:10">
      <c r="A19" s="18" t="s">
        <v>103</v>
      </c>
      <c r="B19" s="323"/>
      <c r="C19" s="18">
        <v>640224.41899999999</v>
      </c>
      <c r="D19" s="18">
        <v>247.471</v>
      </c>
      <c r="E19" s="18">
        <v>82</v>
      </c>
      <c r="F19" s="18">
        <v>255</v>
      </c>
      <c r="G19" s="18">
        <v>0</v>
      </c>
      <c r="H19" s="18">
        <v>255</v>
      </c>
      <c r="J19" s="18">
        <f>N6-D19</f>
        <v>5.0829999999999984</v>
      </c>
    </row>
    <row r="20" spans="1:10">
      <c r="J20" s="21">
        <f>AVERAGE(J12:J19)</f>
        <v>4.4681249999999935</v>
      </c>
    </row>
    <row r="23" spans="1:10">
      <c r="A23" s="18" t="s">
        <v>104</v>
      </c>
    </row>
    <row r="24" spans="1:10">
      <c r="A24" s="18" t="s">
        <v>105</v>
      </c>
    </row>
    <row r="25" spans="1:10">
      <c r="A25" s="18" t="s">
        <v>106</v>
      </c>
    </row>
    <row r="26" spans="1:10">
      <c r="A26" s="18" t="s">
        <v>107</v>
      </c>
    </row>
    <row r="27" spans="1:10">
      <c r="A27" s="18" t="s">
        <v>108</v>
      </c>
    </row>
    <row r="28" spans="1:10">
      <c r="A28" s="18" t="s">
        <v>109</v>
      </c>
    </row>
    <row r="29" spans="1:10">
      <c r="A29" s="18" t="s">
        <v>110</v>
      </c>
    </row>
    <row r="30" spans="1:10">
      <c r="A30" s="18" t="s">
        <v>111</v>
      </c>
    </row>
    <row r="31" spans="1:10">
      <c r="A31" s="18" t="s">
        <v>112</v>
      </c>
    </row>
    <row r="32" spans="1:10">
      <c r="A32" s="18" t="s">
        <v>113</v>
      </c>
    </row>
    <row r="36" spans="1:20">
      <c r="A36" s="18" t="s">
        <v>114</v>
      </c>
    </row>
    <row r="37" spans="1:20">
      <c r="A37" s="18" t="s">
        <v>115</v>
      </c>
    </row>
    <row r="38" spans="1:20">
      <c r="A38" s="18" t="s">
        <v>116</v>
      </c>
    </row>
    <row r="39" spans="1:20">
      <c r="A39" s="18" t="s">
        <v>117</v>
      </c>
    </row>
    <row r="40" spans="1:20">
      <c r="A40" s="18" t="s">
        <v>118</v>
      </c>
    </row>
    <row r="43" spans="1:20">
      <c r="A43" s="18" t="s">
        <v>120</v>
      </c>
      <c r="B43" s="323" t="s">
        <v>155</v>
      </c>
      <c r="C43" s="18">
        <v>640220.43400000001</v>
      </c>
      <c r="D43" s="18">
        <v>249.89599999999999</v>
      </c>
      <c r="E43" s="18">
        <v>32</v>
      </c>
      <c r="F43" s="18">
        <v>255</v>
      </c>
      <c r="G43" s="18">
        <v>0</v>
      </c>
      <c r="H43" s="18">
        <v>255</v>
      </c>
      <c r="J43" s="18">
        <f>N10-D43</f>
        <v>2.6800000000000068</v>
      </c>
      <c r="L43" s="323" t="s">
        <v>155</v>
      </c>
      <c r="M43" s="18">
        <v>360331.52799999999</v>
      </c>
      <c r="N43" s="18">
        <v>249.12899999999999</v>
      </c>
      <c r="O43" s="18">
        <v>32</v>
      </c>
      <c r="P43" s="18">
        <v>255</v>
      </c>
      <c r="Q43" s="18">
        <v>0</v>
      </c>
      <c r="R43" s="18">
        <v>255</v>
      </c>
      <c r="T43" s="18">
        <f>N10-N43</f>
        <v>3.4470000000000027</v>
      </c>
    </row>
    <row r="44" spans="1:20">
      <c r="A44" s="18" t="s">
        <v>121</v>
      </c>
      <c r="B44" s="323"/>
      <c r="C44" s="18">
        <v>640220.43400000001</v>
      </c>
      <c r="D44" s="18">
        <v>249.63399999999999</v>
      </c>
      <c r="E44" s="18">
        <v>97</v>
      </c>
      <c r="F44" s="18">
        <v>255</v>
      </c>
      <c r="G44" s="18">
        <v>0</v>
      </c>
      <c r="H44" s="18">
        <v>255</v>
      </c>
      <c r="J44" s="18">
        <f>N10-D44</f>
        <v>2.9420000000000073</v>
      </c>
      <c r="L44" s="323"/>
      <c r="M44" s="18">
        <v>360331.52799999999</v>
      </c>
      <c r="N44" s="18">
        <v>249.333</v>
      </c>
      <c r="O44" s="18">
        <v>145</v>
      </c>
      <c r="P44" s="18">
        <v>255</v>
      </c>
      <c r="Q44" s="18">
        <v>0</v>
      </c>
      <c r="R44" s="18">
        <v>255</v>
      </c>
      <c r="T44" s="18">
        <f>N10-N44</f>
        <v>3.242999999999995</v>
      </c>
    </row>
    <row r="45" spans="1:20">
      <c r="A45" s="18" t="s">
        <v>122</v>
      </c>
      <c r="B45" s="323" t="s">
        <v>152</v>
      </c>
      <c r="C45" s="18">
        <v>640188.55700000003</v>
      </c>
      <c r="D45" s="18">
        <v>249.077</v>
      </c>
      <c r="E45" s="18">
        <v>76</v>
      </c>
      <c r="F45" s="18">
        <v>255</v>
      </c>
      <c r="G45" s="18">
        <v>0</v>
      </c>
      <c r="H45" s="18">
        <v>255</v>
      </c>
      <c r="J45" s="18">
        <f>N8-D45</f>
        <v>3.4519999999999982</v>
      </c>
      <c r="L45" s="323" t="s">
        <v>151</v>
      </c>
      <c r="M45" s="18">
        <v>360303.12199999997</v>
      </c>
      <c r="N45" s="18">
        <v>249.43100000000001</v>
      </c>
      <c r="O45" s="18">
        <v>92</v>
      </c>
      <c r="P45" s="18">
        <v>255</v>
      </c>
      <c r="Q45" s="18">
        <v>0</v>
      </c>
      <c r="R45" s="18">
        <v>255</v>
      </c>
      <c r="T45" s="18">
        <f>N7-N45</f>
        <v>3.1550000000000011</v>
      </c>
    </row>
    <row r="46" spans="1:20">
      <c r="A46" s="18" t="s">
        <v>123</v>
      </c>
      <c r="B46" s="323"/>
      <c r="C46" s="18">
        <v>640188.55700000003</v>
      </c>
      <c r="D46" s="18">
        <v>249.32599999999999</v>
      </c>
      <c r="E46" s="18">
        <v>101</v>
      </c>
      <c r="F46" s="18">
        <v>255</v>
      </c>
      <c r="G46" s="18">
        <v>0</v>
      </c>
      <c r="H46" s="18">
        <v>255</v>
      </c>
      <c r="J46" s="18">
        <f>N8-D46</f>
        <v>3.203000000000003</v>
      </c>
      <c r="L46" s="323"/>
      <c r="M46" s="18">
        <v>360303.12199999997</v>
      </c>
      <c r="N46" s="18">
        <v>249.21100000000001</v>
      </c>
      <c r="O46" s="18">
        <v>116</v>
      </c>
      <c r="P46" s="18">
        <v>255</v>
      </c>
      <c r="Q46" s="18">
        <v>0</v>
      </c>
      <c r="R46" s="18">
        <v>255</v>
      </c>
      <c r="T46" s="18">
        <f>N7-N46</f>
        <v>3.375</v>
      </c>
    </row>
    <row r="47" spans="1:20">
      <c r="A47" s="18" t="s">
        <v>124</v>
      </c>
      <c r="B47" s="323" t="s">
        <v>151</v>
      </c>
      <c r="C47" s="18">
        <v>640169.96299999999</v>
      </c>
      <c r="D47" s="18">
        <v>249.86799999999999</v>
      </c>
      <c r="E47" s="18">
        <v>48</v>
      </c>
      <c r="F47" s="18">
        <v>255</v>
      </c>
      <c r="G47" s="18">
        <v>0</v>
      </c>
      <c r="H47" s="18">
        <v>255</v>
      </c>
      <c r="J47" s="18">
        <f>N7-D47</f>
        <v>2.7180000000000177</v>
      </c>
      <c r="L47" s="323" t="s">
        <v>152</v>
      </c>
      <c r="M47" s="18">
        <v>360313.587</v>
      </c>
      <c r="N47" s="18">
        <v>248.768</v>
      </c>
      <c r="O47" s="18">
        <v>76</v>
      </c>
      <c r="P47" s="18">
        <v>255</v>
      </c>
      <c r="Q47" s="18">
        <v>0</v>
      </c>
      <c r="R47" s="18">
        <v>255</v>
      </c>
      <c r="T47" s="18">
        <f>N8-N47</f>
        <v>3.7609999999999957</v>
      </c>
    </row>
    <row r="48" spans="1:20">
      <c r="A48" s="18" t="s">
        <v>125</v>
      </c>
      <c r="B48" s="323"/>
      <c r="C48" s="18">
        <v>640169.96299999999</v>
      </c>
      <c r="D48" s="18">
        <v>250.27600000000001</v>
      </c>
      <c r="E48" s="18">
        <v>62</v>
      </c>
      <c r="F48" s="18">
        <v>255</v>
      </c>
      <c r="G48" s="18">
        <v>0</v>
      </c>
      <c r="H48" s="18">
        <v>255</v>
      </c>
      <c r="J48" s="18">
        <f>N7-D48</f>
        <v>2.3100000000000023</v>
      </c>
      <c r="L48" s="323"/>
      <c r="M48" s="18">
        <v>360313.587</v>
      </c>
      <c r="N48" s="18">
        <v>248.982</v>
      </c>
      <c r="O48" s="18">
        <v>154</v>
      </c>
      <c r="P48" s="18">
        <v>255</v>
      </c>
      <c r="Q48" s="18">
        <v>0</v>
      </c>
      <c r="R48" s="18">
        <v>255</v>
      </c>
      <c r="T48" s="18">
        <f>N8-N48</f>
        <v>3.546999999999997</v>
      </c>
    </row>
    <row r="49" spans="1:20">
      <c r="A49" s="18" t="s">
        <v>126</v>
      </c>
      <c r="B49" s="323" t="s">
        <v>153</v>
      </c>
      <c r="C49" s="18">
        <v>640258.06900000002</v>
      </c>
      <c r="D49" s="18">
        <v>250.10499999999999</v>
      </c>
      <c r="E49" s="18">
        <v>40</v>
      </c>
      <c r="F49" s="18">
        <v>255</v>
      </c>
      <c r="G49" s="18">
        <v>0</v>
      </c>
      <c r="H49" s="18">
        <v>255</v>
      </c>
      <c r="J49" s="18">
        <f>N9-D49</f>
        <v>2.4390000000000214</v>
      </c>
      <c r="L49" s="323" t="s">
        <v>153</v>
      </c>
      <c r="M49" s="18">
        <v>360352.71100000001</v>
      </c>
      <c r="N49" s="18">
        <v>249.65199999999999</v>
      </c>
      <c r="O49" s="18">
        <v>199</v>
      </c>
      <c r="P49" s="18">
        <v>255</v>
      </c>
      <c r="Q49" s="18">
        <v>0</v>
      </c>
      <c r="R49" s="18">
        <v>255</v>
      </c>
      <c r="T49" s="18">
        <f>N9-N49</f>
        <v>2.8920000000000243</v>
      </c>
    </row>
    <row r="50" spans="1:20">
      <c r="A50" s="18" t="s">
        <v>127</v>
      </c>
      <c r="B50" s="323"/>
      <c r="C50" s="18">
        <v>640258.06900000002</v>
      </c>
      <c r="D50" s="18">
        <v>250.154</v>
      </c>
      <c r="E50" s="18">
        <v>40</v>
      </c>
      <c r="F50" s="18">
        <v>255</v>
      </c>
      <c r="G50" s="18">
        <v>0</v>
      </c>
      <c r="H50" s="18">
        <v>255</v>
      </c>
      <c r="J50" s="18">
        <f>N9-D50</f>
        <v>2.3900000000000148</v>
      </c>
      <c r="L50" s="323"/>
      <c r="M50" s="18">
        <v>360352.71100000001</v>
      </c>
      <c r="N50" s="18">
        <v>249.815</v>
      </c>
      <c r="O50" s="18">
        <v>107</v>
      </c>
      <c r="P50" s="18">
        <v>255</v>
      </c>
      <c r="Q50" s="18">
        <v>0</v>
      </c>
      <c r="R50" s="18">
        <v>255</v>
      </c>
      <c r="T50" s="18">
        <f>N9-N50</f>
        <v>2.7290000000000134</v>
      </c>
    </row>
    <row r="51" spans="1:20">
      <c r="A51" s="18" t="s">
        <v>128</v>
      </c>
      <c r="B51" s="323" t="s">
        <v>156</v>
      </c>
      <c r="C51" s="18">
        <v>640230.61699999997</v>
      </c>
      <c r="D51" s="18">
        <v>248.989</v>
      </c>
      <c r="E51" s="18">
        <v>132</v>
      </c>
      <c r="F51" s="18">
        <v>255</v>
      </c>
      <c r="G51" s="18">
        <v>0</v>
      </c>
      <c r="H51" s="18">
        <v>255</v>
      </c>
      <c r="J51" s="23">
        <f>N11-D51</f>
        <v>3.6330000000000098</v>
      </c>
      <c r="L51" s="323" t="s">
        <v>156</v>
      </c>
      <c r="M51" s="18">
        <v>360337.26</v>
      </c>
      <c r="N51" s="18">
        <v>249.20500000000001</v>
      </c>
      <c r="O51" s="18">
        <v>179</v>
      </c>
      <c r="P51" s="18">
        <v>255</v>
      </c>
      <c r="Q51" s="18">
        <v>0</v>
      </c>
      <c r="R51" s="18">
        <v>255</v>
      </c>
      <c r="T51" s="18">
        <f>N11-N51</f>
        <v>3.4170000000000016</v>
      </c>
    </row>
    <row r="52" spans="1:20">
      <c r="A52" s="18" t="s">
        <v>129</v>
      </c>
      <c r="B52" s="323"/>
      <c r="C52" s="18">
        <v>640230.61699999997</v>
      </c>
      <c r="D52" s="18">
        <v>249.67400000000001</v>
      </c>
      <c r="E52" s="18">
        <v>77</v>
      </c>
      <c r="F52" s="18">
        <v>255</v>
      </c>
      <c r="G52" s="18">
        <v>0</v>
      </c>
      <c r="H52" s="18">
        <v>255</v>
      </c>
      <c r="J52" s="18">
        <f>N11-D52</f>
        <v>2.9480000000000075</v>
      </c>
      <c r="L52" s="323"/>
      <c r="M52" s="18">
        <v>360337.26</v>
      </c>
      <c r="N52" s="18">
        <v>249.09700000000001</v>
      </c>
      <c r="O52" s="18">
        <v>77</v>
      </c>
      <c r="P52" s="18">
        <v>255</v>
      </c>
      <c r="Q52" s="18">
        <v>0</v>
      </c>
      <c r="R52" s="18">
        <v>255</v>
      </c>
      <c r="T52" s="18">
        <f>N11-N52</f>
        <v>3.5250000000000057</v>
      </c>
    </row>
    <row r="53" spans="1:20">
      <c r="J53" s="22">
        <f>AVERAGE(J43:J52)</f>
        <v>2.871500000000009</v>
      </c>
      <c r="T53" s="21">
        <f>AVERAGE(T43:T52)</f>
        <v>3.3091000000000035</v>
      </c>
    </row>
    <row r="55" spans="1:20">
      <c r="A55" s="18" t="s">
        <v>130</v>
      </c>
    </row>
    <row r="56" spans="1:20">
      <c r="A56" s="18" t="s">
        <v>131</v>
      </c>
    </row>
    <row r="57" spans="1:20">
      <c r="A57" s="18" t="s">
        <v>132</v>
      </c>
    </row>
    <row r="58" spans="1:20">
      <c r="A58" s="18" t="s">
        <v>133</v>
      </c>
    </row>
    <row r="59" spans="1:20">
      <c r="A59" s="18" t="s">
        <v>134</v>
      </c>
    </row>
    <row r="60" spans="1:20">
      <c r="A60" s="18" t="s">
        <v>135</v>
      </c>
    </row>
    <row r="61" spans="1:20">
      <c r="A61" s="18" t="s">
        <v>136</v>
      </c>
    </row>
    <row r="64" spans="1:20">
      <c r="A64" s="18" t="s">
        <v>137</v>
      </c>
    </row>
    <row r="65" spans="1:1">
      <c r="A65" s="18" t="s">
        <v>138</v>
      </c>
    </row>
    <row r="66" spans="1:1">
      <c r="A66" s="18" t="s">
        <v>139</v>
      </c>
    </row>
    <row r="70" spans="1:1">
      <c r="A70" s="18" t="s">
        <v>140</v>
      </c>
    </row>
    <row r="71" spans="1:1">
      <c r="A71" s="18" t="s">
        <v>141</v>
      </c>
    </row>
    <row r="72" spans="1:1">
      <c r="A72" s="18" t="s">
        <v>142</v>
      </c>
    </row>
    <row r="73" spans="1:1">
      <c r="A73" s="18" t="s">
        <v>143</v>
      </c>
    </row>
    <row r="74" spans="1:1">
      <c r="A74" s="18" t="s">
        <v>144</v>
      </c>
    </row>
    <row r="75" spans="1:1">
      <c r="A75" s="18" t="s">
        <v>145</v>
      </c>
    </row>
    <row r="78" spans="1:1">
      <c r="A78" s="18" t="s">
        <v>146</v>
      </c>
    </row>
    <row r="79" spans="1:1">
      <c r="A79" s="18" t="s">
        <v>147</v>
      </c>
    </row>
    <row r="80" spans="1:1">
      <c r="A80" s="18" t="s">
        <v>148</v>
      </c>
    </row>
    <row r="81" spans="1:1">
      <c r="A81" s="18" t="s">
        <v>149</v>
      </c>
    </row>
  </sheetData>
  <mergeCells count="18">
    <mergeCell ref="B47:B48"/>
    <mergeCell ref="L47:L48"/>
    <mergeCell ref="B49:B50"/>
    <mergeCell ref="L49:L50"/>
    <mergeCell ref="B51:B52"/>
    <mergeCell ref="L51:L52"/>
    <mergeCell ref="B16:B17"/>
    <mergeCell ref="B18:B19"/>
    <mergeCell ref="B43:B44"/>
    <mergeCell ref="L43:L44"/>
    <mergeCell ref="B45:B46"/>
    <mergeCell ref="L45:L46"/>
    <mergeCell ref="B14:B15"/>
    <mergeCell ref="B3:B4"/>
    <mergeCell ref="B5:B6"/>
    <mergeCell ref="B7:B8"/>
    <mergeCell ref="B9:B10"/>
    <mergeCell ref="B12:B13"/>
  </mergeCells>
  <phoneticPr fontId="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G23" sqref="G23"/>
    </sheetView>
  </sheetViews>
  <sheetFormatPr defaultColWidth="9" defaultRowHeight="13.5"/>
  <cols>
    <col min="1" max="1" width="14.25" style="18" customWidth="1"/>
    <col min="2" max="16384" width="9" style="18"/>
  </cols>
  <sheetData>
    <row r="1" spans="1:18">
      <c r="C1" s="18" t="s">
        <v>75</v>
      </c>
      <c r="D1" s="18" t="s">
        <v>76</v>
      </c>
      <c r="E1" s="18" t="s">
        <v>77</v>
      </c>
      <c r="F1" s="18" t="s">
        <v>78</v>
      </c>
      <c r="H1" s="18" t="s">
        <v>79</v>
      </c>
    </row>
    <row r="2" spans="1:18">
      <c r="A2" s="18" t="s">
        <v>80</v>
      </c>
      <c r="B2" s="323" t="s">
        <v>85</v>
      </c>
      <c r="C2" s="18">
        <v>640221.31999999995</v>
      </c>
      <c r="D2" s="18">
        <v>248.66200000000001</v>
      </c>
      <c r="E2" s="18">
        <v>33</v>
      </c>
      <c r="F2" s="18">
        <v>255</v>
      </c>
      <c r="G2" s="18">
        <v>0</v>
      </c>
      <c r="H2" s="18">
        <v>255</v>
      </c>
      <c r="J2" s="18">
        <f>N2-D2</f>
        <v>4.0060000000000002</v>
      </c>
      <c r="L2" s="18" t="s">
        <v>85</v>
      </c>
      <c r="M2" s="18">
        <v>640221.31999999995</v>
      </c>
      <c r="N2" s="18">
        <v>252.66800000000001</v>
      </c>
      <c r="O2" s="18">
        <v>94</v>
      </c>
      <c r="P2" s="18">
        <v>255</v>
      </c>
      <c r="Q2" s="18">
        <v>0</v>
      </c>
      <c r="R2" s="18">
        <v>255</v>
      </c>
    </row>
    <row r="3" spans="1:18">
      <c r="A3" s="18" t="s">
        <v>82</v>
      </c>
      <c r="B3" s="323"/>
      <c r="C3" s="18">
        <v>640221.31999999995</v>
      </c>
      <c r="D3" s="18">
        <v>249.011</v>
      </c>
      <c r="E3" s="18">
        <v>157</v>
      </c>
      <c r="F3" s="18">
        <v>255</v>
      </c>
      <c r="G3" s="18">
        <v>0</v>
      </c>
      <c r="H3" s="18">
        <v>255</v>
      </c>
      <c r="J3" s="18">
        <f>N2-D3</f>
        <v>3.6570000000000107</v>
      </c>
      <c r="L3" s="18" t="s">
        <v>87</v>
      </c>
      <c r="M3" s="18">
        <v>640179.26</v>
      </c>
      <c r="N3" s="18">
        <v>252.58799999999999</v>
      </c>
      <c r="O3" s="18">
        <v>190</v>
      </c>
      <c r="P3" s="18">
        <v>255</v>
      </c>
      <c r="Q3" s="18">
        <v>0</v>
      </c>
      <c r="R3" s="18">
        <v>255</v>
      </c>
    </row>
    <row r="4" spans="1:18">
      <c r="A4" s="18" t="s">
        <v>84</v>
      </c>
      <c r="B4" s="18" t="s">
        <v>87</v>
      </c>
      <c r="C4" s="18">
        <v>640179.26</v>
      </c>
      <c r="D4" s="18">
        <v>249.57300000000001</v>
      </c>
      <c r="E4" s="18">
        <v>31</v>
      </c>
      <c r="F4" s="18">
        <v>255</v>
      </c>
      <c r="G4" s="18">
        <v>0</v>
      </c>
      <c r="H4" s="18">
        <v>255</v>
      </c>
      <c r="J4" s="18">
        <f>N3-D4</f>
        <v>3.0149999999999864</v>
      </c>
      <c r="L4" s="18" t="s">
        <v>157</v>
      </c>
      <c r="M4" s="18">
        <v>640214.23499999999</v>
      </c>
      <c r="N4" s="18">
        <v>252.61799999999999</v>
      </c>
      <c r="O4" s="18">
        <v>239</v>
      </c>
      <c r="P4" s="18">
        <v>255</v>
      </c>
      <c r="Q4" s="18">
        <v>0</v>
      </c>
      <c r="R4" s="18">
        <v>255</v>
      </c>
    </row>
    <row r="5" spans="1:18">
      <c r="A5" s="18" t="s">
        <v>86</v>
      </c>
      <c r="B5" s="323" t="s">
        <v>157</v>
      </c>
      <c r="C5" s="18">
        <v>640214.23499999999</v>
      </c>
      <c r="D5" s="18">
        <v>247.54</v>
      </c>
      <c r="E5" s="18">
        <v>41</v>
      </c>
      <c r="F5" s="18">
        <v>255</v>
      </c>
      <c r="G5" s="18">
        <v>0</v>
      </c>
      <c r="H5" s="18">
        <v>255</v>
      </c>
      <c r="J5" s="18">
        <f>N4-D5</f>
        <v>5.078000000000003</v>
      </c>
      <c r="L5" s="18" t="s">
        <v>158</v>
      </c>
      <c r="M5" s="18">
        <v>640198.74</v>
      </c>
      <c r="N5" s="18">
        <v>252.62100000000001</v>
      </c>
      <c r="O5" s="18">
        <v>219</v>
      </c>
      <c r="P5" s="18">
        <v>255</v>
      </c>
      <c r="Q5" s="18">
        <v>0</v>
      </c>
      <c r="R5" s="18">
        <v>255</v>
      </c>
    </row>
    <row r="6" spans="1:18">
      <c r="A6" s="18" t="s">
        <v>88</v>
      </c>
      <c r="B6" s="323"/>
      <c r="C6" s="18">
        <v>640214.23499999999</v>
      </c>
      <c r="D6" s="18">
        <v>248.83600000000001</v>
      </c>
      <c r="E6" s="18">
        <v>87</v>
      </c>
      <c r="F6" s="18">
        <v>255</v>
      </c>
      <c r="G6" s="18">
        <v>0</v>
      </c>
      <c r="H6" s="18">
        <v>255</v>
      </c>
      <c r="J6" s="18">
        <f>N4-D6</f>
        <v>3.7819999999999823</v>
      </c>
      <c r="L6" s="18" t="s">
        <v>89</v>
      </c>
      <c r="M6" s="18">
        <v>640228.40300000005</v>
      </c>
      <c r="N6" s="18">
        <v>252.61500000000001</v>
      </c>
      <c r="O6" s="18">
        <v>42</v>
      </c>
      <c r="P6" s="18">
        <v>255</v>
      </c>
      <c r="Q6" s="18">
        <v>0</v>
      </c>
      <c r="R6" s="18">
        <v>255</v>
      </c>
    </row>
    <row r="7" spans="1:18">
      <c r="A7" s="18" t="s">
        <v>90</v>
      </c>
      <c r="B7" s="323" t="s">
        <v>158</v>
      </c>
      <c r="C7" s="18">
        <v>640198.74</v>
      </c>
      <c r="D7" s="18">
        <v>247.44399999999999</v>
      </c>
      <c r="E7" s="18">
        <v>109</v>
      </c>
      <c r="F7" s="18">
        <v>255</v>
      </c>
      <c r="G7" s="18">
        <v>0</v>
      </c>
      <c r="H7" s="18">
        <v>255</v>
      </c>
      <c r="J7" s="18">
        <f>N5-D7</f>
        <v>5.1770000000000209</v>
      </c>
      <c r="L7" s="18" t="s">
        <v>95</v>
      </c>
      <c r="M7" s="18">
        <v>640240.80099999998</v>
      </c>
      <c r="N7" s="18">
        <v>252.60499999999999</v>
      </c>
      <c r="O7" s="18">
        <v>226</v>
      </c>
      <c r="P7" s="18">
        <v>255</v>
      </c>
      <c r="Q7" s="18">
        <v>0</v>
      </c>
      <c r="R7" s="18">
        <v>255</v>
      </c>
    </row>
    <row r="8" spans="1:18">
      <c r="A8" s="18" t="s">
        <v>92</v>
      </c>
      <c r="B8" s="323"/>
      <c r="C8" s="18">
        <v>640198.74</v>
      </c>
      <c r="D8" s="18">
        <v>249.07</v>
      </c>
      <c r="E8" s="18">
        <v>89</v>
      </c>
      <c r="F8" s="18">
        <v>255</v>
      </c>
      <c r="G8" s="18">
        <v>0</v>
      </c>
      <c r="H8" s="18">
        <v>255</v>
      </c>
      <c r="J8" s="18">
        <f>N5-D8</f>
        <v>3.5510000000000161</v>
      </c>
      <c r="L8" s="18" t="s">
        <v>150</v>
      </c>
      <c r="M8" s="18">
        <v>640188.55700000003</v>
      </c>
      <c r="N8" s="18">
        <v>252.614</v>
      </c>
      <c r="O8" s="18">
        <v>242</v>
      </c>
      <c r="P8" s="18">
        <v>255</v>
      </c>
      <c r="Q8" s="18">
        <v>0</v>
      </c>
      <c r="R8" s="18">
        <v>255</v>
      </c>
    </row>
    <row r="9" spans="1:18">
      <c r="A9" s="18" t="s">
        <v>94</v>
      </c>
      <c r="J9" s="21">
        <f>AVERAGE(J2:J8)</f>
        <v>4.0380000000000029</v>
      </c>
      <c r="L9" s="18" t="s">
        <v>93</v>
      </c>
      <c r="M9" s="18">
        <v>640254.527</v>
      </c>
      <c r="N9" s="18">
        <v>252.64099999999999</v>
      </c>
      <c r="O9" s="18">
        <v>242</v>
      </c>
      <c r="P9" s="18">
        <v>255</v>
      </c>
      <c r="Q9" s="18">
        <v>0</v>
      </c>
      <c r="R9" s="18">
        <v>255</v>
      </c>
    </row>
    <row r="10" spans="1:18">
      <c r="A10" s="18" t="s">
        <v>154</v>
      </c>
      <c r="L10" s="18" t="s">
        <v>159</v>
      </c>
      <c r="M10" s="18">
        <v>640200.95299999998</v>
      </c>
      <c r="N10" s="18">
        <v>252.607</v>
      </c>
      <c r="O10" s="18">
        <v>237</v>
      </c>
      <c r="P10" s="18">
        <v>255</v>
      </c>
      <c r="Q10" s="18">
        <v>0</v>
      </c>
      <c r="R10" s="18">
        <v>255</v>
      </c>
    </row>
    <row r="12" spans="1:18">
      <c r="A12" s="18" t="s">
        <v>96</v>
      </c>
      <c r="B12" s="323" t="s">
        <v>85</v>
      </c>
      <c r="C12" s="18">
        <v>640221.31999999995</v>
      </c>
      <c r="D12" s="18">
        <v>249.13900000000001</v>
      </c>
      <c r="E12" s="18">
        <v>55</v>
      </c>
      <c r="F12" s="18">
        <v>255</v>
      </c>
      <c r="G12" s="18">
        <v>0</v>
      </c>
      <c r="H12" s="18">
        <v>255</v>
      </c>
      <c r="J12" s="18">
        <f>N2-D12</f>
        <v>3.5289999999999964</v>
      </c>
    </row>
    <row r="13" spans="1:18">
      <c r="A13" s="18" t="s">
        <v>97</v>
      </c>
      <c r="B13" s="323"/>
      <c r="C13" s="18">
        <v>640221.31999999995</v>
      </c>
      <c r="D13" s="18">
        <v>249.048</v>
      </c>
      <c r="E13" s="18">
        <v>64</v>
      </c>
      <c r="F13" s="18">
        <v>255</v>
      </c>
      <c r="G13" s="18">
        <v>0</v>
      </c>
      <c r="H13" s="18">
        <v>255</v>
      </c>
      <c r="J13" s="18">
        <f>N2-D13</f>
        <v>3.6200000000000045</v>
      </c>
    </row>
    <row r="14" spans="1:18">
      <c r="A14" s="18" t="s">
        <v>98</v>
      </c>
      <c r="B14" s="323" t="s">
        <v>87</v>
      </c>
      <c r="C14" s="18">
        <v>640179.26</v>
      </c>
      <c r="D14" s="18">
        <v>250.054</v>
      </c>
      <c r="E14" s="18">
        <v>38</v>
      </c>
      <c r="F14" s="18">
        <v>255</v>
      </c>
      <c r="G14" s="18">
        <v>0</v>
      </c>
      <c r="H14" s="18">
        <v>255</v>
      </c>
      <c r="J14" s="18">
        <f>N3-D14</f>
        <v>2.5339999999999918</v>
      </c>
    </row>
    <row r="15" spans="1:18">
      <c r="A15" s="18" t="s">
        <v>99</v>
      </c>
      <c r="B15" s="323"/>
      <c r="C15" s="18">
        <v>640179.26</v>
      </c>
      <c r="D15" s="18">
        <v>249.994</v>
      </c>
      <c r="E15" s="18">
        <v>102</v>
      </c>
      <c r="F15" s="18">
        <v>255</v>
      </c>
      <c r="G15" s="18">
        <v>0</v>
      </c>
      <c r="H15" s="18">
        <v>255</v>
      </c>
      <c r="J15" s="18">
        <f>N3-D15</f>
        <v>2.5939999999999941</v>
      </c>
    </row>
    <row r="16" spans="1:18">
      <c r="A16" s="18" t="s">
        <v>100</v>
      </c>
      <c r="B16" s="323" t="s">
        <v>157</v>
      </c>
      <c r="C16" s="18">
        <v>640214.23499999999</v>
      </c>
      <c r="D16" s="18">
        <v>248.852</v>
      </c>
      <c r="E16" s="18">
        <v>79</v>
      </c>
      <c r="F16" s="18">
        <v>255</v>
      </c>
      <c r="G16" s="18">
        <v>0</v>
      </c>
      <c r="H16" s="18">
        <v>255</v>
      </c>
      <c r="J16" s="18">
        <f>N4-D16</f>
        <v>3.7659999999999911</v>
      </c>
    </row>
    <row r="17" spans="1:20">
      <c r="A17" s="18" t="s">
        <v>101</v>
      </c>
      <c r="B17" s="323"/>
      <c r="C17" s="18">
        <v>640214.23499999999</v>
      </c>
      <c r="D17" s="18">
        <v>248.00899999999999</v>
      </c>
      <c r="E17" s="18">
        <v>41</v>
      </c>
      <c r="F17" s="18">
        <v>255</v>
      </c>
      <c r="G17" s="18">
        <v>0</v>
      </c>
      <c r="H17" s="18">
        <v>255</v>
      </c>
      <c r="J17" s="18">
        <f>N4-D17</f>
        <v>4.6090000000000089</v>
      </c>
    </row>
    <row r="18" spans="1:20">
      <c r="A18" s="18" t="s">
        <v>102</v>
      </c>
      <c r="B18" s="18" t="s">
        <v>158</v>
      </c>
      <c r="C18" s="18">
        <v>640198.74</v>
      </c>
      <c r="D18" s="18">
        <v>249.18600000000001</v>
      </c>
      <c r="E18" s="18">
        <v>110</v>
      </c>
      <c r="F18" s="18">
        <v>255</v>
      </c>
      <c r="G18" s="18">
        <v>0</v>
      </c>
      <c r="H18" s="18">
        <v>255</v>
      </c>
      <c r="J18" s="18">
        <f>N5-D18</f>
        <v>3.4350000000000023</v>
      </c>
    </row>
    <row r="19" spans="1:20">
      <c r="A19" s="18" t="s">
        <v>103</v>
      </c>
      <c r="J19" s="21">
        <f>AVERAGE(J12:J18)</f>
        <v>3.4409999999999985</v>
      </c>
    </row>
    <row r="21" spans="1:20">
      <c r="A21" s="18" t="s">
        <v>120</v>
      </c>
      <c r="B21" s="323" t="s">
        <v>89</v>
      </c>
      <c r="C21" s="18">
        <v>640228.40300000005</v>
      </c>
      <c r="D21" s="18">
        <v>248.43199999999999</v>
      </c>
      <c r="E21" s="18">
        <v>182</v>
      </c>
      <c r="F21" s="18">
        <v>255</v>
      </c>
      <c r="G21" s="18">
        <v>0</v>
      </c>
      <c r="H21" s="18">
        <v>255</v>
      </c>
      <c r="J21" s="18">
        <f>N6-D21</f>
        <v>4.1830000000000211</v>
      </c>
      <c r="L21" s="323" t="s">
        <v>89</v>
      </c>
      <c r="M21" s="18">
        <v>360336.01400000002</v>
      </c>
      <c r="N21" s="18">
        <v>250.059</v>
      </c>
      <c r="O21" s="18">
        <v>200</v>
      </c>
      <c r="P21" s="18">
        <v>255</v>
      </c>
      <c r="Q21" s="18">
        <v>0</v>
      </c>
      <c r="R21" s="18">
        <v>255</v>
      </c>
      <c r="T21" s="18">
        <f>N6-N21</f>
        <v>2.5560000000000116</v>
      </c>
    </row>
    <row r="22" spans="1:20">
      <c r="A22" s="18" t="s">
        <v>121</v>
      </c>
      <c r="B22" s="323"/>
      <c r="C22" s="18">
        <v>640228.40300000005</v>
      </c>
      <c r="D22" s="18">
        <v>250.179</v>
      </c>
      <c r="E22" s="18">
        <v>95</v>
      </c>
      <c r="F22" s="18">
        <v>255</v>
      </c>
      <c r="G22" s="18">
        <v>0</v>
      </c>
      <c r="H22" s="18">
        <v>255</v>
      </c>
      <c r="J22" s="18">
        <f>N6-D22</f>
        <v>2.436000000000007</v>
      </c>
      <c r="L22" s="323"/>
      <c r="M22" s="18">
        <v>360336.01400000002</v>
      </c>
      <c r="N22" s="18">
        <v>248.947</v>
      </c>
      <c r="O22" s="18">
        <v>214</v>
      </c>
      <c r="P22" s="18">
        <v>255</v>
      </c>
      <c r="Q22" s="18">
        <v>0</v>
      </c>
      <c r="R22" s="18">
        <v>255</v>
      </c>
      <c r="T22" s="18">
        <f>N6-N22</f>
        <v>3.6680000000000064</v>
      </c>
    </row>
    <row r="23" spans="1:20">
      <c r="A23" s="18" t="s">
        <v>122</v>
      </c>
      <c r="B23" s="323" t="s">
        <v>95</v>
      </c>
      <c r="C23" s="18">
        <v>640240.80099999998</v>
      </c>
      <c r="D23" s="18">
        <v>249.869</v>
      </c>
      <c r="E23" s="18">
        <v>74</v>
      </c>
      <c r="F23" s="18">
        <v>255</v>
      </c>
      <c r="G23" s="18">
        <v>0</v>
      </c>
      <c r="H23" s="18">
        <v>255</v>
      </c>
      <c r="J23" s="18">
        <f>N7-D23</f>
        <v>2.73599999999999</v>
      </c>
      <c r="L23" s="323" t="s">
        <v>95</v>
      </c>
      <c r="M23" s="18">
        <v>360342.99099999998</v>
      </c>
      <c r="N23" s="18">
        <v>249.55</v>
      </c>
      <c r="O23" s="18">
        <v>74</v>
      </c>
      <c r="P23" s="18">
        <v>255</v>
      </c>
      <c r="Q23" s="18">
        <v>0</v>
      </c>
      <c r="R23" s="18">
        <v>255</v>
      </c>
      <c r="T23" s="18">
        <f>N7-N23</f>
        <v>3.0549999999999784</v>
      </c>
    </row>
    <row r="24" spans="1:20">
      <c r="A24" s="18" t="s">
        <v>123</v>
      </c>
      <c r="B24" s="323"/>
      <c r="C24" s="18">
        <v>640240.80099999998</v>
      </c>
      <c r="D24" s="18">
        <v>248.34700000000001</v>
      </c>
      <c r="E24" s="18">
        <v>179</v>
      </c>
      <c r="F24" s="18">
        <v>255</v>
      </c>
      <c r="G24" s="18">
        <v>0</v>
      </c>
      <c r="H24" s="18">
        <v>255</v>
      </c>
      <c r="J24" s="18">
        <f>N7-D24</f>
        <v>4.2579999999999814</v>
      </c>
      <c r="L24" s="323"/>
      <c r="M24" s="18">
        <v>360342.99099999998</v>
      </c>
      <c r="N24" s="18">
        <v>247.387</v>
      </c>
      <c r="O24" s="18">
        <v>179</v>
      </c>
      <c r="P24" s="18">
        <v>255</v>
      </c>
      <c r="Q24" s="18">
        <v>0</v>
      </c>
      <c r="R24" s="18">
        <v>255</v>
      </c>
      <c r="T24" s="18">
        <f>N7-N24</f>
        <v>5.2179999999999893</v>
      </c>
    </row>
    <row r="25" spans="1:20">
      <c r="A25" s="18" t="s">
        <v>124</v>
      </c>
      <c r="B25" s="323" t="s">
        <v>150</v>
      </c>
      <c r="C25" s="18">
        <v>640188.55700000003</v>
      </c>
      <c r="D25" s="18">
        <v>249.518</v>
      </c>
      <c r="E25" s="18">
        <v>68</v>
      </c>
      <c r="F25" s="18">
        <v>255</v>
      </c>
      <c r="G25" s="18">
        <v>0</v>
      </c>
      <c r="H25" s="18">
        <v>255</v>
      </c>
      <c r="J25" s="18">
        <f>N8-D25</f>
        <v>3.0960000000000036</v>
      </c>
      <c r="L25" s="323" t="s">
        <v>150</v>
      </c>
      <c r="M25" s="18">
        <v>360313.587</v>
      </c>
      <c r="N25" s="18">
        <v>249.87200000000001</v>
      </c>
      <c r="O25" s="18">
        <v>68</v>
      </c>
      <c r="P25" s="18">
        <v>255</v>
      </c>
      <c r="Q25" s="18">
        <v>0</v>
      </c>
      <c r="R25" s="18">
        <v>255</v>
      </c>
      <c r="T25" s="18">
        <f>N8-N25</f>
        <v>2.7419999999999902</v>
      </c>
    </row>
    <row r="26" spans="1:20">
      <c r="A26" s="18" t="s">
        <v>125</v>
      </c>
      <c r="B26" s="323"/>
      <c r="C26" s="18">
        <v>640188.55700000003</v>
      </c>
      <c r="D26" s="18">
        <v>249.93799999999999</v>
      </c>
      <c r="E26" s="18">
        <v>94</v>
      </c>
      <c r="F26" s="18">
        <v>255</v>
      </c>
      <c r="G26" s="18">
        <v>0</v>
      </c>
      <c r="H26" s="18">
        <v>255</v>
      </c>
      <c r="J26" s="18">
        <f>N8-D26</f>
        <v>2.6760000000000161</v>
      </c>
      <c r="L26" s="323"/>
      <c r="M26" s="18">
        <v>360313.587</v>
      </c>
      <c r="N26" s="18">
        <v>249.785</v>
      </c>
      <c r="O26" s="18">
        <v>94</v>
      </c>
      <c r="P26" s="18">
        <v>255</v>
      </c>
      <c r="Q26" s="18">
        <v>0</v>
      </c>
      <c r="R26" s="18">
        <v>255</v>
      </c>
      <c r="T26" s="18">
        <f>N8-N26</f>
        <v>2.8290000000000077</v>
      </c>
    </row>
    <row r="27" spans="1:20">
      <c r="A27" s="18" t="s">
        <v>126</v>
      </c>
      <c r="B27" s="323" t="s">
        <v>93</v>
      </c>
      <c r="C27" s="18">
        <v>640254.527</v>
      </c>
      <c r="D27" s="18">
        <v>250.29300000000001</v>
      </c>
      <c r="E27" s="18">
        <v>38</v>
      </c>
      <c r="F27" s="18">
        <v>255</v>
      </c>
      <c r="G27" s="18">
        <v>0</v>
      </c>
      <c r="H27" s="18">
        <v>255</v>
      </c>
      <c r="J27" s="18">
        <f>N9-D27</f>
        <v>2.3479999999999848</v>
      </c>
      <c r="L27" s="323" t="s">
        <v>93</v>
      </c>
      <c r="M27" s="18">
        <v>360350.717</v>
      </c>
      <c r="N27" s="18">
        <v>250.36199999999999</v>
      </c>
      <c r="O27" s="18">
        <v>168</v>
      </c>
      <c r="P27" s="18">
        <v>255</v>
      </c>
      <c r="Q27" s="18">
        <v>0</v>
      </c>
      <c r="R27" s="18">
        <v>255</v>
      </c>
      <c r="T27" s="18">
        <f>N9-N27</f>
        <v>2.2789999999999964</v>
      </c>
    </row>
    <row r="28" spans="1:20">
      <c r="A28" s="18" t="s">
        <v>127</v>
      </c>
      <c r="B28" s="323"/>
      <c r="C28" s="18">
        <v>640254.527</v>
      </c>
      <c r="D28" s="18">
        <v>248.77</v>
      </c>
      <c r="E28" s="18">
        <v>73</v>
      </c>
      <c r="F28" s="18">
        <v>255</v>
      </c>
      <c r="G28" s="18">
        <v>0</v>
      </c>
      <c r="H28" s="18">
        <v>255</v>
      </c>
      <c r="J28" s="18">
        <f>N9-D28</f>
        <v>3.8709999999999809</v>
      </c>
      <c r="L28" s="323"/>
      <c r="M28" s="18">
        <v>360350.717</v>
      </c>
      <c r="N28" s="18">
        <v>248.733</v>
      </c>
      <c r="O28" s="18">
        <v>187</v>
      </c>
      <c r="P28" s="18">
        <v>255</v>
      </c>
      <c r="Q28" s="18">
        <v>0</v>
      </c>
      <c r="R28" s="18">
        <v>255</v>
      </c>
      <c r="T28" s="18">
        <f>N9-N28</f>
        <v>3.907999999999987</v>
      </c>
    </row>
    <row r="29" spans="1:20">
      <c r="A29" s="18" t="s">
        <v>128</v>
      </c>
      <c r="B29" s="323" t="s">
        <v>159</v>
      </c>
      <c r="C29" s="18">
        <v>640200.95299999998</v>
      </c>
      <c r="D29" s="18">
        <v>248.761</v>
      </c>
      <c r="E29" s="18">
        <v>96</v>
      </c>
      <c r="F29" s="18">
        <v>255</v>
      </c>
      <c r="G29" s="18">
        <v>0</v>
      </c>
      <c r="H29" s="18">
        <v>255</v>
      </c>
      <c r="J29" s="18">
        <f>N10-D29</f>
        <v>3.8460000000000036</v>
      </c>
      <c r="L29" s="323" t="s">
        <v>159</v>
      </c>
      <c r="M29" s="18">
        <v>360320.56400000001</v>
      </c>
      <c r="N29" s="18">
        <v>248.565</v>
      </c>
      <c r="O29" s="18">
        <v>96</v>
      </c>
      <c r="P29" s="18">
        <v>255</v>
      </c>
      <c r="Q29" s="18">
        <v>0</v>
      </c>
      <c r="R29" s="18">
        <v>255</v>
      </c>
      <c r="T29" s="18">
        <f>N10-N29</f>
        <v>4.0420000000000016</v>
      </c>
    </row>
    <row r="30" spans="1:20">
      <c r="A30" s="18" t="s">
        <v>129</v>
      </c>
      <c r="B30" s="323"/>
      <c r="C30" s="18">
        <v>640200.95299999998</v>
      </c>
      <c r="D30" s="18">
        <v>248.774</v>
      </c>
      <c r="E30" s="18">
        <v>84</v>
      </c>
      <c r="F30" s="18">
        <v>255</v>
      </c>
      <c r="G30" s="18">
        <v>0</v>
      </c>
      <c r="H30" s="18">
        <v>255</v>
      </c>
      <c r="J30" s="18">
        <f>N10-D30</f>
        <v>3.8329999999999984</v>
      </c>
      <c r="L30" s="323"/>
      <c r="M30" s="18">
        <v>360320.56400000001</v>
      </c>
      <c r="N30" s="18">
        <v>248.23599999999999</v>
      </c>
      <c r="O30" s="18">
        <v>84</v>
      </c>
      <c r="P30" s="18">
        <v>255</v>
      </c>
      <c r="Q30" s="18">
        <v>0</v>
      </c>
      <c r="R30" s="18">
        <v>255</v>
      </c>
      <c r="T30" s="18">
        <f>N10-N30</f>
        <v>4.3710000000000093</v>
      </c>
    </row>
    <row r="31" spans="1:20">
      <c r="J31" s="21">
        <f>AVERAGE(J21:J30)</f>
        <v>3.3282999999999987</v>
      </c>
      <c r="T31" s="21">
        <f>AVERAGE(T21:T30)</f>
        <v>3.4667999999999979</v>
      </c>
    </row>
  </sheetData>
  <mergeCells count="16">
    <mergeCell ref="B27:B28"/>
    <mergeCell ref="L27:L28"/>
    <mergeCell ref="B29:B30"/>
    <mergeCell ref="L29:L30"/>
    <mergeCell ref="B21:B22"/>
    <mergeCell ref="L21:L22"/>
    <mergeCell ref="B23:B24"/>
    <mergeCell ref="L23:L24"/>
    <mergeCell ref="B25:B26"/>
    <mergeCell ref="L25:L26"/>
    <mergeCell ref="B16:B17"/>
    <mergeCell ref="B2:B3"/>
    <mergeCell ref="B5:B6"/>
    <mergeCell ref="B7:B8"/>
    <mergeCell ref="B12:B13"/>
    <mergeCell ref="B14:B15"/>
  </mergeCells>
  <phoneticPr fontId="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G23" sqref="G23"/>
    </sheetView>
  </sheetViews>
  <sheetFormatPr defaultColWidth="9" defaultRowHeight="13.5"/>
  <cols>
    <col min="1" max="1" width="14.25" style="18" customWidth="1"/>
    <col min="2" max="16384" width="9" style="18"/>
  </cols>
  <sheetData>
    <row r="1" spans="1:18">
      <c r="C1" s="18" t="s">
        <v>75</v>
      </c>
      <c r="D1" s="18" t="s">
        <v>76</v>
      </c>
      <c r="E1" s="18" t="s">
        <v>77</v>
      </c>
      <c r="F1" s="18" t="s">
        <v>78</v>
      </c>
      <c r="H1" s="18" t="s">
        <v>79</v>
      </c>
    </row>
    <row r="2" spans="1:18">
      <c r="A2" s="18" t="s">
        <v>80</v>
      </c>
      <c r="B2" s="323" t="s">
        <v>155</v>
      </c>
      <c r="C2" s="18">
        <v>640161.55200000003</v>
      </c>
      <c r="D2" s="18">
        <v>246.88300000000001</v>
      </c>
      <c r="E2" s="18">
        <v>95</v>
      </c>
      <c r="F2" s="18">
        <v>255</v>
      </c>
      <c r="G2" s="18">
        <v>0</v>
      </c>
      <c r="H2" s="18">
        <v>255</v>
      </c>
      <c r="J2" s="18">
        <f>N2-D2</f>
        <v>5.7409999999999854</v>
      </c>
      <c r="L2" s="18" t="s">
        <v>155</v>
      </c>
      <c r="M2" s="18">
        <v>640161.55200000003</v>
      </c>
      <c r="N2" s="18">
        <v>252.624</v>
      </c>
      <c r="O2" s="18">
        <v>134</v>
      </c>
      <c r="P2" s="18">
        <v>255</v>
      </c>
      <c r="Q2" s="18">
        <v>0</v>
      </c>
      <c r="R2" s="18">
        <v>255</v>
      </c>
    </row>
    <row r="3" spans="1:18">
      <c r="A3" s="18" t="s">
        <v>82</v>
      </c>
      <c r="B3" s="323"/>
      <c r="C3" s="18">
        <v>640161.55200000003</v>
      </c>
      <c r="D3" s="18">
        <v>246.50299999999999</v>
      </c>
      <c r="E3" s="18">
        <v>65</v>
      </c>
      <c r="F3" s="18">
        <v>255</v>
      </c>
      <c r="G3" s="18">
        <v>0</v>
      </c>
      <c r="H3" s="18">
        <v>255</v>
      </c>
      <c r="J3" s="18">
        <f>N2-D3</f>
        <v>6.1210000000000093</v>
      </c>
      <c r="L3" s="18" t="s">
        <v>153</v>
      </c>
      <c r="M3" s="18">
        <v>640192.54299999995</v>
      </c>
      <c r="N3" s="18">
        <v>252.602</v>
      </c>
      <c r="O3" s="18">
        <v>242</v>
      </c>
      <c r="P3" s="18">
        <v>255</v>
      </c>
      <c r="Q3" s="18">
        <v>0</v>
      </c>
      <c r="R3" s="18">
        <v>255</v>
      </c>
    </row>
    <row r="4" spans="1:18">
      <c r="A4" s="18" t="s">
        <v>84</v>
      </c>
      <c r="B4" s="323" t="s">
        <v>153</v>
      </c>
      <c r="C4" s="18">
        <v>640192.54299999995</v>
      </c>
      <c r="D4" s="18">
        <v>246.66499999999999</v>
      </c>
      <c r="E4" s="18">
        <v>63</v>
      </c>
      <c r="F4" s="18">
        <v>255</v>
      </c>
      <c r="G4" s="18">
        <v>0</v>
      </c>
      <c r="H4" s="18">
        <v>255</v>
      </c>
      <c r="J4" s="18">
        <f>N3-D4</f>
        <v>5.9370000000000118</v>
      </c>
      <c r="L4" s="18" t="s">
        <v>160</v>
      </c>
      <c r="M4" s="18">
        <v>640201.39599999995</v>
      </c>
      <c r="N4" s="18">
        <v>252.62799999999999</v>
      </c>
      <c r="O4" s="18">
        <v>238</v>
      </c>
      <c r="P4" s="18">
        <v>255</v>
      </c>
      <c r="Q4" s="18">
        <v>0</v>
      </c>
      <c r="R4" s="18">
        <v>255</v>
      </c>
    </row>
    <row r="5" spans="1:18">
      <c r="A5" s="18" t="s">
        <v>86</v>
      </c>
      <c r="B5" s="323"/>
      <c r="C5" s="18">
        <v>640192.54299999995</v>
      </c>
      <c r="D5" s="18">
        <v>247.833</v>
      </c>
      <c r="E5" s="18">
        <v>86</v>
      </c>
      <c r="F5" s="18">
        <v>255</v>
      </c>
      <c r="G5" s="18">
        <v>0</v>
      </c>
      <c r="H5" s="18">
        <v>255</v>
      </c>
      <c r="J5" s="18">
        <f>N3-D5</f>
        <v>4.7690000000000055</v>
      </c>
      <c r="L5" s="18" t="s">
        <v>161</v>
      </c>
      <c r="M5" s="18">
        <v>640216.44900000002</v>
      </c>
      <c r="N5" s="18">
        <v>252.619</v>
      </c>
      <c r="O5" s="18">
        <v>41</v>
      </c>
      <c r="P5" s="18">
        <v>255</v>
      </c>
      <c r="Q5" s="18">
        <v>0</v>
      </c>
      <c r="R5" s="18">
        <v>255</v>
      </c>
    </row>
    <row r="6" spans="1:18">
      <c r="A6" s="18" t="s">
        <v>88</v>
      </c>
      <c r="B6" s="323" t="s">
        <v>160</v>
      </c>
      <c r="C6" s="18">
        <v>640201.39599999995</v>
      </c>
      <c r="D6" s="18">
        <v>246.87299999999999</v>
      </c>
      <c r="E6" s="18">
        <v>51</v>
      </c>
      <c r="F6" s="18">
        <v>255</v>
      </c>
      <c r="G6" s="18">
        <v>0</v>
      </c>
      <c r="H6" s="18">
        <v>255</v>
      </c>
      <c r="J6" s="18">
        <f>N4-D6</f>
        <v>5.7549999999999955</v>
      </c>
      <c r="L6" s="18" t="s">
        <v>162</v>
      </c>
      <c r="M6" s="18">
        <v>640217.33499999996</v>
      </c>
      <c r="N6" s="18">
        <v>252.64099999999999</v>
      </c>
      <c r="O6" s="18">
        <v>65</v>
      </c>
      <c r="P6" s="18">
        <v>255</v>
      </c>
      <c r="Q6" s="18">
        <v>0</v>
      </c>
      <c r="R6" s="18">
        <v>255</v>
      </c>
    </row>
    <row r="7" spans="1:18">
      <c r="A7" s="18" t="s">
        <v>90</v>
      </c>
      <c r="B7" s="323"/>
      <c r="C7" s="18">
        <v>640201.39599999995</v>
      </c>
      <c r="D7" s="18">
        <v>248.78299999999999</v>
      </c>
      <c r="E7" s="18">
        <v>43</v>
      </c>
      <c r="F7" s="18">
        <v>255</v>
      </c>
      <c r="G7" s="18">
        <v>0</v>
      </c>
      <c r="H7" s="18">
        <v>255</v>
      </c>
      <c r="J7" s="18">
        <f>N4-D7</f>
        <v>3.8449999999999989</v>
      </c>
      <c r="L7" s="18" t="s">
        <v>163</v>
      </c>
      <c r="M7" s="18">
        <v>640192.09900000005</v>
      </c>
      <c r="N7" s="18">
        <v>252.642</v>
      </c>
      <c r="O7" s="18">
        <v>241</v>
      </c>
      <c r="P7" s="18">
        <v>255</v>
      </c>
      <c r="Q7" s="18">
        <v>0</v>
      </c>
      <c r="R7" s="18">
        <v>255</v>
      </c>
    </row>
    <row r="8" spans="1:18">
      <c r="A8" s="18" t="s">
        <v>92</v>
      </c>
      <c r="J8" s="21">
        <f>AVERAGE(J2:J7)</f>
        <v>5.3613333333333344</v>
      </c>
      <c r="L8" s="18" t="s">
        <v>164</v>
      </c>
      <c r="M8" s="18">
        <v>640218.66299999994</v>
      </c>
      <c r="N8" s="18">
        <v>252.626</v>
      </c>
      <c r="O8" s="18">
        <v>230</v>
      </c>
      <c r="P8" s="18">
        <v>255</v>
      </c>
      <c r="Q8" s="18">
        <v>0</v>
      </c>
      <c r="R8" s="18">
        <v>255</v>
      </c>
    </row>
    <row r="9" spans="1:18">
      <c r="A9" s="18" t="s">
        <v>94</v>
      </c>
    </row>
    <row r="10" spans="1:18">
      <c r="A10" s="18" t="s">
        <v>154</v>
      </c>
    </row>
    <row r="12" spans="1:18">
      <c r="A12" s="18" t="s">
        <v>96</v>
      </c>
      <c r="B12" s="323" t="s">
        <v>155</v>
      </c>
      <c r="C12" s="18">
        <v>640161.55200000003</v>
      </c>
      <c r="D12" s="18">
        <v>248.07300000000001</v>
      </c>
      <c r="E12" s="18">
        <v>44</v>
      </c>
      <c r="F12" s="18">
        <v>255</v>
      </c>
      <c r="G12" s="18">
        <v>0</v>
      </c>
      <c r="H12" s="18">
        <v>255</v>
      </c>
      <c r="J12" s="18">
        <f>N2-D12</f>
        <v>4.5509999999999877</v>
      </c>
    </row>
    <row r="13" spans="1:18">
      <c r="A13" s="18" t="s">
        <v>97</v>
      </c>
      <c r="B13" s="323"/>
      <c r="C13" s="18">
        <v>640161.55200000003</v>
      </c>
      <c r="D13" s="18">
        <v>246.52099999999999</v>
      </c>
      <c r="E13" s="18">
        <v>37</v>
      </c>
      <c r="F13" s="18">
        <v>255</v>
      </c>
      <c r="G13" s="18">
        <v>0</v>
      </c>
      <c r="H13" s="18">
        <v>255</v>
      </c>
      <c r="J13" s="18">
        <f>N2-D13</f>
        <v>6.1030000000000086</v>
      </c>
    </row>
    <row r="14" spans="1:18">
      <c r="A14" s="18" t="s">
        <v>98</v>
      </c>
      <c r="B14" s="323" t="s">
        <v>153</v>
      </c>
      <c r="C14" s="18">
        <v>640192.54299999995</v>
      </c>
      <c r="D14" s="18">
        <v>247.107</v>
      </c>
      <c r="E14" s="18">
        <v>80</v>
      </c>
      <c r="F14" s="18">
        <v>255</v>
      </c>
      <c r="G14" s="18">
        <v>0</v>
      </c>
      <c r="H14" s="18">
        <v>255</v>
      </c>
      <c r="J14" s="18">
        <f>N3-D14</f>
        <v>5.4950000000000045</v>
      </c>
    </row>
    <row r="15" spans="1:18">
      <c r="A15" s="18" t="s">
        <v>99</v>
      </c>
      <c r="B15" s="323"/>
      <c r="C15" s="18">
        <v>640192.54299999995</v>
      </c>
      <c r="D15" s="18">
        <v>246.46700000000001</v>
      </c>
      <c r="E15" s="18">
        <v>40</v>
      </c>
      <c r="F15" s="18">
        <v>255</v>
      </c>
      <c r="G15" s="18">
        <v>0</v>
      </c>
      <c r="H15" s="18">
        <v>255</v>
      </c>
      <c r="J15" s="18">
        <f>N3-D15</f>
        <v>6.1349999999999909</v>
      </c>
    </row>
    <row r="16" spans="1:18">
      <c r="A16" s="18" t="s">
        <v>100</v>
      </c>
      <c r="B16" s="323" t="s">
        <v>160</v>
      </c>
      <c r="C16" s="18">
        <v>640201.39599999995</v>
      </c>
      <c r="D16" s="18">
        <v>249.45599999999999</v>
      </c>
      <c r="E16" s="18">
        <v>43</v>
      </c>
      <c r="F16" s="18">
        <v>255</v>
      </c>
      <c r="G16" s="18">
        <v>0</v>
      </c>
      <c r="H16" s="18">
        <v>255</v>
      </c>
      <c r="J16" s="18">
        <f>N4-D16</f>
        <v>3.171999999999997</v>
      </c>
    </row>
    <row r="17" spans="1:21">
      <c r="A17" s="18" t="s">
        <v>101</v>
      </c>
      <c r="B17" s="323"/>
      <c r="C17" s="18">
        <v>640201.39599999995</v>
      </c>
      <c r="D17" s="18">
        <v>246.173</v>
      </c>
      <c r="E17" s="18">
        <v>60</v>
      </c>
      <c r="F17" s="18">
        <v>255</v>
      </c>
      <c r="G17" s="18">
        <v>0</v>
      </c>
      <c r="H17" s="18">
        <v>255</v>
      </c>
      <c r="J17" s="18">
        <f>N4-D17</f>
        <v>6.4549999999999841</v>
      </c>
    </row>
    <row r="18" spans="1:21">
      <c r="A18" s="18" t="s">
        <v>102</v>
      </c>
      <c r="J18" s="21">
        <f>AVERAGE(J12:J17)</f>
        <v>5.3184999999999958</v>
      </c>
    </row>
    <row r="19" spans="1:21">
      <c r="A19" s="18" t="s">
        <v>103</v>
      </c>
    </row>
    <row r="21" spans="1:21">
      <c r="A21" s="18" t="s">
        <v>120</v>
      </c>
      <c r="B21" s="323" t="s">
        <v>161</v>
      </c>
      <c r="C21" s="18">
        <v>640216.44900000002</v>
      </c>
      <c r="D21" s="18">
        <v>249.15199999999999</v>
      </c>
      <c r="E21" s="18">
        <v>60</v>
      </c>
      <c r="F21" s="18">
        <v>255</v>
      </c>
      <c r="G21" s="18">
        <v>0</v>
      </c>
      <c r="H21" s="18">
        <v>255</v>
      </c>
      <c r="J21" s="18">
        <f>N5-D21</f>
        <v>3.467000000000013</v>
      </c>
      <c r="L21" s="323" t="s">
        <v>164</v>
      </c>
      <c r="M21" s="18">
        <v>179</v>
      </c>
      <c r="N21" s="18">
        <v>360330.53200000001</v>
      </c>
      <c r="O21" s="18">
        <v>247.77799999999999</v>
      </c>
      <c r="P21" s="18">
        <v>92</v>
      </c>
      <c r="Q21" s="18">
        <v>255</v>
      </c>
      <c r="R21" s="18">
        <v>0</v>
      </c>
      <c r="S21" s="18">
        <v>255</v>
      </c>
      <c r="U21" s="18">
        <f>N8-O21</f>
        <v>4.8480000000000132</v>
      </c>
    </row>
    <row r="22" spans="1:21">
      <c r="A22" s="18" t="s">
        <v>121</v>
      </c>
      <c r="B22" s="323"/>
      <c r="C22" s="18">
        <v>640216.44900000002</v>
      </c>
      <c r="D22" s="18">
        <v>249.49600000000001</v>
      </c>
      <c r="E22" s="18">
        <v>74</v>
      </c>
      <c r="F22" s="18">
        <v>255</v>
      </c>
      <c r="G22" s="18">
        <v>0</v>
      </c>
      <c r="H22" s="18">
        <v>255</v>
      </c>
      <c r="J22" s="18">
        <f>N5-D22</f>
        <v>3.1229999999999905</v>
      </c>
      <c r="L22" s="323"/>
      <c r="M22" s="18">
        <v>180</v>
      </c>
      <c r="N22" s="18">
        <v>360330.53200000001</v>
      </c>
      <c r="O22" s="18">
        <v>246.86500000000001</v>
      </c>
      <c r="P22" s="18">
        <v>46</v>
      </c>
      <c r="Q22" s="18">
        <v>255</v>
      </c>
      <c r="R22" s="18">
        <v>0</v>
      </c>
      <c r="S22" s="18">
        <v>255</v>
      </c>
      <c r="U22" s="18">
        <f>N8-O22</f>
        <v>5.7609999999999957</v>
      </c>
    </row>
    <row r="23" spans="1:21">
      <c r="A23" s="18" t="s">
        <v>122</v>
      </c>
      <c r="B23" s="323" t="s">
        <v>162</v>
      </c>
      <c r="C23" s="18">
        <v>640217.33499999996</v>
      </c>
      <c r="D23" s="18">
        <v>248.70400000000001</v>
      </c>
      <c r="E23" s="18">
        <v>49</v>
      </c>
      <c r="F23" s="18">
        <v>255</v>
      </c>
      <c r="G23" s="18">
        <v>0</v>
      </c>
      <c r="H23" s="18">
        <v>255</v>
      </c>
      <c r="J23" s="18">
        <f>N6-D23</f>
        <v>3.9369999999999834</v>
      </c>
      <c r="L23" s="323" t="s">
        <v>161</v>
      </c>
      <c r="M23" s="18">
        <v>181</v>
      </c>
      <c r="N23" s="18">
        <v>360329.28600000002</v>
      </c>
      <c r="O23" s="18">
        <v>247.88</v>
      </c>
      <c r="P23" s="18">
        <v>60</v>
      </c>
      <c r="Q23" s="18">
        <v>255</v>
      </c>
      <c r="R23" s="18">
        <v>0</v>
      </c>
      <c r="S23" s="18">
        <v>255</v>
      </c>
      <c r="U23" s="18">
        <f>N5-O23</f>
        <v>4.7390000000000043</v>
      </c>
    </row>
    <row r="24" spans="1:21">
      <c r="A24" s="18" t="s">
        <v>123</v>
      </c>
      <c r="B24" s="323"/>
      <c r="C24" s="18">
        <v>640217.33499999996</v>
      </c>
      <c r="D24" s="18">
        <v>248.11699999999999</v>
      </c>
      <c r="E24" s="18">
        <v>76</v>
      </c>
      <c r="F24" s="18">
        <v>255</v>
      </c>
      <c r="G24" s="18">
        <v>0</v>
      </c>
      <c r="H24" s="18">
        <v>255</v>
      </c>
      <c r="J24" s="18">
        <f>N6-D24</f>
        <v>4.5240000000000009</v>
      </c>
      <c r="L24" s="323"/>
      <c r="M24" s="18">
        <v>182</v>
      </c>
      <c r="N24" s="18">
        <v>360329.28600000002</v>
      </c>
      <c r="O24" s="18">
        <v>248.42</v>
      </c>
      <c r="P24" s="18">
        <v>155</v>
      </c>
      <c r="Q24" s="18">
        <v>255</v>
      </c>
      <c r="R24" s="18">
        <v>0</v>
      </c>
      <c r="S24" s="18">
        <v>255</v>
      </c>
      <c r="U24" s="18">
        <f>N5-O24</f>
        <v>4.1990000000000123</v>
      </c>
    </row>
    <row r="25" spans="1:21">
      <c r="A25" s="18" t="s">
        <v>124</v>
      </c>
      <c r="B25" s="323" t="s">
        <v>163</v>
      </c>
      <c r="C25" s="18">
        <v>640192.09900000005</v>
      </c>
      <c r="D25" s="18">
        <v>248.32499999999999</v>
      </c>
      <c r="E25" s="18">
        <v>64</v>
      </c>
      <c r="F25" s="18">
        <v>255</v>
      </c>
      <c r="G25" s="18">
        <v>0</v>
      </c>
      <c r="H25" s="18">
        <v>255</v>
      </c>
      <c r="J25" s="18">
        <f>N7-D25</f>
        <v>4.3170000000000073</v>
      </c>
      <c r="L25" s="323" t="s">
        <v>163</v>
      </c>
      <c r="M25" s="18">
        <v>183</v>
      </c>
      <c r="N25" s="18">
        <v>360315.58100000001</v>
      </c>
      <c r="O25" s="18">
        <v>246.29599999999999</v>
      </c>
      <c r="P25" s="18">
        <v>64</v>
      </c>
      <c r="Q25" s="18">
        <v>255</v>
      </c>
      <c r="R25" s="18">
        <v>0</v>
      </c>
      <c r="S25" s="18">
        <v>255</v>
      </c>
      <c r="U25" s="18">
        <f>N7-O25</f>
        <v>6.3460000000000036</v>
      </c>
    </row>
    <row r="26" spans="1:21">
      <c r="A26" s="18" t="s">
        <v>125</v>
      </c>
      <c r="B26" s="323"/>
      <c r="C26" s="18">
        <v>640192.09900000005</v>
      </c>
      <c r="D26" s="18">
        <v>248.17500000000001</v>
      </c>
      <c r="E26" s="18">
        <v>38</v>
      </c>
      <c r="F26" s="18">
        <v>255</v>
      </c>
      <c r="G26" s="18">
        <v>0</v>
      </c>
      <c r="H26" s="18">
        <v>255</v>
      </c>
      <c r="J26" s="18">
        <f>N7-D26</f>
        <v>4.4669999999999845</v>
      </c>
      <c r="L26" s="323"/>
      <c r="M26" s="18">
        <v>184</v>
      </c>
      <c r="N26" s="18">
        <v>360315.58100000001</v>
      </c>
      <c r="O26" s="18">
        <v>246.52699999999999</v>
      </c>
      <c r="P26" s="18">
        <v>40</v>
      </c>
      <c r="Q26" s="18">
        <v>255</v>
      </c>
      <c r="R26" s="18">
        <v>0</v>
      </c>
      <c r="S26" s="18">
        <v>255</v>
      </c>
      <c r="U26" s="18">
        <f>N7-O26</f>
        <v>6.1150000000000091</v>
      </c>
    </row>
    <row r="27" spans="1:21">
      <c r="A27" s="18" t="s">
        <v>126</v>
      </c>
      <c r="J27" s="21">
        <f>AVERAGE(J21:J26)</f>
        <v>3.9724999999999966</v>
      </c>
      <c r="L27" s="323" t="s">
        <v>162</v>
      </c>
      <c r="M27" s="18">
        <v>185</v>
      </c>
      <c r="N27" s="18">
        <v>360329.78399999999</v>
      </c>
      <c r="O27" s="18">
        <v>247.59200000000001</v>
      </c>
      <c r="P27" s="18">
        <v>128</v>
      </c>
      <c r="Q27" s="18">
        <v>255</v>
      </c>
      <c r="R27" s="18">
        <v>0</v>
      </c>
      <c r="S27" s="18">
        <v>255</v>
      </c>
      <c r="U27" s="18">
        <f>N6-O27</f>
        <v>5.0489999999999782</v>
      </c>
    </row>
    <row r="28" spans="1:21">
      <c r="A28" s="18" t="s">
        <v>127</v>
      </c>
      <c r="L28" s="323"/>
      <c r="M28" s="18">
        <v>186</v>
      </c>
      <c r="N28" s="18">
        <v>360329.78399999999</v>
      </c>
      <c r="O28" s="18">
        <v>246.79300000000001</v>
      </c>
      <c r="P28" s="18">
        <v>82</v>
      </c>
      <c r="Q28" s="18">
        <v>255</v>
      </c>
      <c r="R28" s="18">
        <v>0</v>
      </c>
      <c r="S28" s="18">
        <v>255</v>
      </c>
      <c r="U28" s="18">
        <f>N6-O28</f>
        <v>5.8479999999999848</v>
      </c>
    </row>
    <row r="29" spans="1:21">
      <c r="A29" s="18" t="s">
        <v>128</v>
      </c>
      <c r="U29" s="21">
        <f>AVERAGE(U21:U28)</f>
        <v>5.3631250000000001</v>
      </c>
    </row>
    <row r="30" spans="1:21">
      <c r="A30" s="18" t="s">
        <v>129</v>
      </c>
    </row>
  </sheetData>
  <mergeCells count="13">
    <mergeCell ref="L27:L28"/>
    <mergeCell ref="B21:B22"/>
    <mergeCell ref="L21:L22"/>
    <mergeCell ref="B23:B24"/>
    <mergeCell ref="L23:L24"/>
    <mergeCell ref="B25:B26"/>
    <mergeCell ref="L25:L26"/>
    <mergeCell ref="B16:B17"/>
    <mergeCell ref="B2:B3"/>
    <mergeCell ref="B4:B5"/>
    <mergeCell ref="B6:B7"/>
    <mergeCell ref="B12:B13"/>
    <mergeCell ref="B14:B15"/>
  </mergeCells>
  <phoneticPr fontId="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G23" sqref="G23"/>
    </sheetView>
  </sheetViews>
  <sheetFormatPr defaultColWidth="9" defaultRowHeight="13.5"/>
  <cols>
    <col min="1" max="1" width="14.25" style="18" customWidth="1"/>
    <col min="2" max="16384" width="9" style="18"/>
  </cols>
  <sheetData>
    <row r="1" spans="1:18">
      <c r="C1" s="18" t="s">
        <v>75</v>
      </c>
      <c r="D1" s="18" t="s">
        <v>76</v>
      </c>
      <c r="E1" s="18" t="s">
        <v>77</v>
      </c>
      <c r="F1" s="18" t="s">
        <v>78</v>
      </c>
      <c r="H1" s="18" t="s">
        <v>79</v>
      </c>
    </row>
    <row r="2" spans="1:18">
      <c r="A2" s="18" t="s">
        <v>80</v>
      </c>
      <c r="B2" s="323" t="s">
        <v>158</v>
      </c>
      <c r="C2" s="18">
        <v>640208.48</v>
      </c>
      <c r="D2" s="18">
        <v>245.10400000000001</v>
      </c>
      <c r="E2" s="18">
        <v>77</v>
      </c>
      <c r="F2" s="18">
        <v>255</v>
      </c>
      <c r="G2" s="18">
        <v>0</v>
      </c>
      <c r="H2" s="18">
        <v>255</v>
      </c>
      <c r="J2" s="18">
        <f>N2-D2</f>
        <v>7.5509999999999877</v>
      </c>
      <c r="L2" s="18" t="s">
        <v>158</v>
      </c>
      <c r="M2" s="18">
        <v>640208.48</v>
      </c>
      <c r="N2" s="18">
        <v>252.655</v>
      </c>
      <c r="O2" s="18">
        <v>239</v>
      </c>
      <c r="P2" s="18">
        <v>255</v>
      </c>
      <c r="Q2" s="18">
        <v>0</v>
      </c>
      <c r="R2" s="18">
        <v>255</v>
      </c>
    </row>
    <row r="3" spans="1:18">
      <c r="A3" s="18" t="s">
        <v>82</v>
      </c>
      <c r="B3" s="323"/>
      <c r="C3" s="18">
        <v>640208.48</v>
      </c>
      <c r="D3" s="18">
        <v>244.1</v>
      </c>
      <c r="E3" s="18">
        <v>44</v>
      </c>
      <c r="F3" s="18">
        <v>255</v>
      </c>
      <c r="G3" s="18">
        <v>0</v>
      </c>
      <c r="H3" s="18">
        <v>255</v>
      </c>
      <c r="J3" s="18">
        <f>N2-D3</f>
        <v>8.5550000000000068</v>
      </c>
      <c r="L3" s="18" t="s">
        <v>81</v>
      </c>
      <c r="M3" s="18">
        <v>640185.90099999995</v>
      </c>
      <c r="N3" s="18">
        <v>252.679</v>
      </c>
      <c r="O3" s="18">
        <v>232</v>
      </c>
      <c r="P3" s="18">
        <v>255</v>
      </c>
      <c r="Q3" s="18">
        <v>0</v>
      </c>
      <c r="R3" s="18">
        <v>255</v>
      </c>
    </row>
    <row r="4" spans="1:18">
      <c r="A4" s="18" t="s">
        <v>84</v>
      </c>
      <c r="B4" s="323" t="s">
        <v>81</v>
      </c>
      <c r="C4" s="18">
        <v>640185.90099999995</v>
      </c>
      <c r="D4" s="18">
        <v>243.62</v>
      </c>
      <c r="E4" s="18">
        <v>105</v>
      </c>
      <c r="F4" s="18">
        <v>255</v>
      </c>
      <c r="G4" s="18">
        <v>0</v>
      </c>
      <c r="H4" s="18">
        <v>255</v>
      </c>
      <c r="J4" s="18">
        <f>N3-D4</f>
        <v>9.0589999999999975</v>
      </c>
      <c r="L4" s="18" t="s">
        <v>85</v>
      </c>
      <c r="M4" s="18">
        <v>640237.70200000005</v>
      </c>
      <c r="N4" s="18">
        <v>252.678</v>
      </c>
      <c r="O4" s="18">
        <v>243</v>
      </c>
      <c r="P4" s="18">
        <v>255</v>
      </c>
      <c r="Q4" s="18">
        <v>0</v>
      </c>
      <c r="R4" s="18">
        <v>255</v>
      </c>
    </row>
    <row r="5" spans="1:18">
      <c r="A5" s="18" t="s">
        <v>86</v>
      </c>
      <c r="B5" s="323"/>
      <c r="C5" s="18">
        <v>640185.90099999995</v>
      </c>
      <c r="D5" s="18">
        <v>246.566</v>
      </c>
      <c r="E5" s="18">
        <v>98</v>
      </c>
      <c r="F5" s="18">
        <v>255</v>
      </c>
      <c r="G5" s="18">
        <v>0</v>
      </c>
      <c r="H5" s="18">
        <v>255</v>
      </c>
      <c r="J5" s="18">
        <f>N3-D5</f>
        <v>6.1129999999999995</v>
      </c>
      <c r="L5" s="18" t="s">
        <v>89</v>
      </c>
      <c r="M5" s="18">
        <v>640252.75600000005</v>
      </c>
      <c r="N5" s="18">
        <v>252.66200000000001</v>
      </c>
      <c r="O5" s="18">
        <v>212</v>
      </c>
      <c r="P5" s="18">
        <v>255</v>
      </c>
      <c r="Q5" s="18">
        <v>0</v>
      </c>
      <c r="R5" s="18">
        <v>255</v>
      </c>
    </row>
    <row r="6" spans="1:18">
      <c r="A6" s="18" t="s">
        <v>88</v>
      </c>
      <c r="B6" s="323" t="s">
        <v>85</v>
      </c>
      <c r="C6" s="18">
        <v>640237.70200000005</v>
      </c>
      <c r="D6" s="18">
        <v>241.65600000000001</v>
      </c>
      <c r="E6" s="18">
        <v>127</v>
      </c>
      <c r="F6" s="18">
        <v>255</v>
      </c>
      <c r="G6" s="18">
        <v>0</v>
      </c>
      <c r="H6" s="18">
        <v>255</v>
      </c>
      <c r="J6" s="18">
        <f>N4-D6</f>
        <v>11.021999999999991</v>
      </c>
      <c r="L6" s="18" t="s">
        <v>91</v>
      </c>
      <c r="M6" s="18">
        <v>640249.65599999996</v>
      </c>
      <c r="N6" s="18">
        <v>252.67400000000001</v>
      </c>
      <c r="O6" s="18">
        <v>123</v>
      </c>
      <c r="P6" s="18">
        <v>255</v>
      </c>
      <c r="Q6" s="18">
        <v>0</v>
      </c>
      <c r="R6" s="18">
        <v>255</v>
      </c>
    </row>
    <row r="7" spans="1:18">
      <c r="A7" s="18" t="s">
        <v>90</v>
      </c>
      <c r="B7" s="323"/>
      <c r="C7" s="18">
        <v>640237.70200000005</v>
      </c>
      <c r="D7" s="18">
        <v>243.68700000000001</v>
      </c>
      <c r="E7" s="18">
        <v>40</v>
      </c>
      <c r="F7" s="18">
        <v>255</v>
      </c>
      <c r="G7" s="18">
        <v>0</v>
      </c>
      <c r="H7" s="18">
        <v>255</v>
      </c>
      <c r="J7" s="18">
        <f>N4-D7</f>
        <v>8.9909999999999854</v>
      </c>
      <c r="L7" s="18" t="s">
        <v>93</v>
      </c>
      <c r="M7" s="18">
        <v>640216.89199999999</v>
      </c>
      <c r="N7" s="18">
        <v>252.66300000000001</v>
      </c>
      <c r="O7" s="18">
        <v>243</v>
      </c>
      <c r="P7" s="18">
        <v>255</v>
      </c>
      <c r="Q7" s="18">
        <v>0</v>
      </c>
      <c r="R7" s="18">
        <v>255</v>
      </c>
    </row>
    <row r="8" spans="1:18">
      <c r="A8" s="18" t="s">
        <v>92</v>
      </c>
      <c r="B8" s="323" t="s">
        <v>89</v>
      </c>
      <c r="C8" s="18">
        <v>640252.75600000005</v>
      </c>
      <c r="D8" s="18">
        <v>244.565</v>
      </c>
      <c r="E8" s="18">
        <v>121</v>
      </c>
      <c r="F8" s="18">
        <v>255</v>
      </c>
      <c r="G8" s="18">
        <v>0</v>
      </c>
      <c r="H8" s="18">
        <v>255</v>
      </c>
      <c r="J8" s="18">
        <f>N5-D8</f>
        <v>8.0970000000000084</v>
      </c>
      <c r="L8" s="18" t="s">
        <v>155</v>
      </c>
      <c r="M8" s="18">
        <v>640224.86199999996</v>
      </c>
      <c r="N8" s="18">
        <v>252.739</v>
      </c>
      <c r="O8" s="18">
        <v>41</v>
      </c>
      <c r="P8" s="18">
        <v>255</v>
      </c>
      <c r="Q8" s="18">
        <v>0</v>
      </c>
      <c r="R8" s="18">
        <v>255</v>
      </c>
    </row>
    <row r="9" spans="1:18">
      <c r="A9" s="18" t="s">
        <v>94</v>
      </c>
      <c r="B9" s="323"/>
      <c r="C9" s="18">
        <v>640252.75600000005</v>
      </c>
      <c r="D9" s="18">
        <v>247.572</v>
      </c>
      <c r="E9" s="18">
        <v>84</v>
      </c>
      <c r="F9" s="18">
        <v>255</v>
      </c>
      <c r="G9" s="18">
        <v>0</v>
      </c>
      <c r="H9" s="18">
        <v>255</v>
      </c>
      <c r="J9" s="18">
        <f>N5-D9</f>
        <v>5.0900000000000034</v>
      </c>
      <c r="L9" s="18" t="s">
        <v>151</v>
      </c>
      <c r="M9" s="18">
        <v>640218.66299999994</v>
      </c>
      <c r="N9" s="18">
        <v>252.702</v>
      </c>
      <c r="O9" s="18">
        <v>231</v>
      </c>
      <c r="P9" s="18">
        <v>255</v>
      </c>
      <c r="Q9" s="18">
        <v>0</v>
      </c>
      <c r="R9" s="18">
        <v>255</v>
      </c>
    </row>
    <row r="10" spans="1:18">
      <c r="A10" s="18" t="s">
        <v>154</v>
      </c>
      <c r="J10" s="21">
        <f>AVERAGE(J2:J9)</f>
        <v>8.0597499999999975</v>
      </c>
      <c r="L10" s="18" t="s">
        <v>153</v>
      </c>
      <c r="M10" s="18">
        <v>640204.495</v>
      </c>
      <c r="N10" s="18">
        <v>252.67699999999999</v>
      </c>
      <c r="O10" s="18">
        <v>75</v>
      </c>
      <c r="P10" s="18">
        <v>255</v>
      </c>
      <c r="Q10" s="18">
        <v>0</v>
      </c>
      <c r="R10" s="18">
        <v>255</v>
      </c>
    </row>
    <row r="11" spans="1:18">
      <c r="L11" s="18" t="s">
        <v>152</v>
      </c>
      <c r="M11" s="18">
        <v>640204.495</v>
      </c>
      <c r="N11" s="18">
        <v>252.68799999999999</v>
      </c>
      <c r="O11" s="18">
        <v>210</v>
      </c>
      <c r="P11" s="18">
        <v>255</v>
      </c>
      <c r="Q11" s="18">
        <v>0</v>
      </c>
      <c r="R11" s="18">
        <v>255</v>
      </c>
    </row>
    <row r="12" spans="1:18">
      <c r="A12" s="18" t="s">
        <v>96</v>
      </c>
      <c r="B12" s="323" t="s">
        <v>158</v>
      </c>
      <c r="C12" s="18">
        <v>640208.48</v>
      </c>
      <c r="D12" s="18">
        <v>244.279</v>
      </c>
      <c r="E12" s="18">
        <v>83</v>
      </c>
      <c r="F12" s="18">
        <v>255</v>
      </c>
      <c r="G12" s="18">
        <v>0</v>
      </c>
      <c r="H12" s="18">
        <v>255</v>
      </c>
      <c r="J12" s="18">
        <f>N2-D12</f>
        <v>8.3760000000000048</v>
      </c>
    </row>
    <row r="13" spans="1:18">
      <c r="A13" s="18" t="s">
        <v>97</v>
      </c>
      <c r="B13" s="323"/>
      <c r="C13" s="18">
        <v>640208.48</v>
      </c>
      <c r="D13" s="18">
        <v>243.952</v>
      </c>
      <c r="E13" s="18">
        <v>148</v>
      </c>
      <c r="F13" s="18">
        <v>255</v>
      </c>
      <c r="G13" s="18">
        <v>0</v>
      </c>
      <c r="H13" s="18">
        <v>255</v>
      </c>
      <c r="J13" s="18">
        <f>N2-D13</f>
        <v>8.703000000000003</v>
      </c>
    </row>
    <row r="14" spans="1:18">
      <c r="A14" s="18" t="s">
        <v>98</v>
      </c>
      <c r="B14" s="323" t="s">
        <v>81</v>
      </c>
      <c r="C14" s="18">
        <v>640185.90099999995</v>
      </c>
      <c r="D14" s="18">
        <v>243.56299999999999</v>
      </c>
      <c r="E14" s="18">
        <v>57</v>
      </c>
      <c r="F14" s="18">
        <v>255</v>
      </c>
      <c r="G14" s="18">
        <v>0</v>
      </c>
      <c r="H14" s="18">
        <v>255</v>
      </c>
      <c r="J14" s="18">
        <f>N3-D14</f>
        <v>9.1160000000000139</v>
      </c>
    </row>
    <row r="15" spans="1:18">
      <c r="A15" s="18" t="s">
        <v>99</v>
      </c>
      <c r="B15" s="323"/>
      <c r="C15" s="18">
        <v>640185.90099999995</v>
      </c>
      <c r="D15" s="18">
        <v>244.56</v>
      </c>
      <c r="E15" s="18">
        <v>150</v>
      </c>
      <c r="F15" s="18">
        <v>255</v>
      </c>
      <c r="G15" s="18">
        <v>0</v>
      </c>
      <c r="H15" s="18">
        <v>255</v>
      </c>
      <c r="J15" s="18">
        <f>N3-D15</f>
        <v>8.1189999999999998</v>
      </c>
    </row>
    <row r="16" spans="1:18">
      <c r="A16" s="18" t="s">
        <v>100</v>
      </c>
      <c r="B16" s="323" t="s">
        <v>85</v>
      </c>
      <c r="C16" s="18">
        <v>640237.70200000005</v>
      </c>
      <c r="D16" s="18">
        <v>243.62299999999999</v>
      </c>
      <c r="E16" s="18">
        <v>50</v>
      </c>
      <c r="F16" s="18">
        <v>255</v>
      </c>
      <c r="G16" s="18">
        <v>0</v>
      </c>
      <c r="H16" s="18">
        <v>255</v>
      </c>
      <c r="J16" s="18">
        <f>N4-D16</f>
        <v>9.0550000000000068</v>
      </c>
    </row>
    <row r="17" spans="1:20">
      <c r="A17" s="18" t="s">
        <v>101</v>
      </c>
      <c r="B17" s="323"/>
      <c r="C17" s="18">
        <v>640237.70200000005</v>
      </c>
      <c r="D17" s="18">
        <v>244.054</v>
      </c>
      <c r="E17" s="18">
        <v>61</v>
      </c>
      <c r="F17" s="18">
        <v>255</v>
      </c>
      <c r="G17" s="18">
        <v>0</v>
      </c>
      <c r="H17" s="18">
        <v>255</v>
      </c>
      <c r="J17" s="18">
        <f>N4-D17</f>
        <v>8.6239999999999952</v>
      </c>
    </row>
    <row r="18" spans="1:20">
      <c r="A18" s="18" t="s">
        <v>102</v>
      </c>
      <c r="B18" s="323" t="s">
        <v>89</v>
      </c>
      <c r="C18" s="18">
        <v>640252.75600000005</v>
      </c>
      <c r="D18" s="18">
        <v>245.245</v>
      </c>
      <c r="E18" s="18">
        <v>75</v>
      </c>
      <c r="F18" s="18">
        <v>255</v>
      </c>
      <c r="G18" s="18">
        <v>0</v>
      </c>
      <c r="H18" s="18">
        <v>255</v>
      </c>
      <c r="J18" s="18">
        <f>N5-D18</f>
        <v>7.4170000000000016</v>
      </c>
    </row>
    <row r="19" spans="1:20">
      <c r="A19" s="18" t="s">
        <v>103</v>
      </c>
      <c r="B19" s="323"/>
      <c r="C19" s="18">
        <v>640252.75600000005</v>
      </c>
      <c r="D19" s="18">
        <v>246.77799999999999</v>
      </c>
      <c r="E19" s="18">
        <v>57</v>
      </c>
      <c r="F19" s="18">
        <v>255</v>
      </c>
      <c r="G19" s="18">
        <v>0</v>
      </c>
      <c r="H19" s="18">
        <v>255</v>
      </c>
      <c r="J19" s="18">
        <f>N5-D19</f>
        <v>5.8840000000000146</v>
      </c>
    </row>
    <row r="20" spans="1:20">
      <c r="J20" s="21">
        <f>AVERAGE(J12:J19)</f>
        <v>8.1617500000000049</v>
      </c>
      <c r="L20" s="323" t="s">
        <v>91</v>
      </c>
      <c r="M20" s="18">
        <v>360347.97600000002</v>
      </c>
      <c r="N20" s="18">
        <v>244.19800000000001</v>
      </c>
      <c r="O20" s="18">
        <v>127</v>
      </c>
      <c r="P20" s="18">
        <v>255</v>
      </c>
      <c r="Q20" s="18">
        <v>0</v>
      </c>
      <c r="R20" s="18">
        <v>255</v>
      </c>
      <c r="T20" s="18">
        <f>N6-N20</f>
        <v>8.4759999999999991</v>
      </c>
    </row>
    <row r="21" spans="1:20">
      <c r="A21" s="18" t="s">
        <v>120</v>
      </c>
      <c r="B21" s="323" t="s">
        <v>91</v>
      </c>
      <c r="C21" s="18">
        <v>640249.65599999996</v>
      </c>
      <c r="D21" s="18">
        <v>246.95</v>
      </c>
      <c r="E21" s="18">
        <v>107</v>
      </c>
      <c r="F21" s="18">
        <v>255</v>
      </c>
      <c r="G21" s="18">
        <v>0</v>
      </c>
      <c r="H21" s="18">
        <v>255</v>
      </c>
      <c r="J21" s="18">
        <f>N6-D21</f>
        <v>5.724000000000018</v>
      </c>
      <c r="L21" s="323"/>
      <c r="M21" s="18">
        <v>360347.97600000002</v>
      </c>
      <c r="N21" s="18">
        <v>244.976</v>
      </c>
      <c r="O21" s="18">
        <v>107</v>
      </c>
      <c r="P21" s="18">
        <v>255</v>
      </c>
      <c r="Q21" s="18">
        <v>0</v>
      </c>
      <c r="R21" s="18">
        <v>255</v>
      </c>
      <c r="T21" s="18">
        <f>N6-N21</f>
        <v>7.6980000000000075</v>
      </c>
    </row>
    <row r="22" spans="1:20">
      <c r="A22" s="18" t="s">
        <v>121</v>
      </c>
      <c r="B22" s="323"/>
      <c r="C22" s="18">
        <v>640249.65599999996</v>
      </c>
      <c r="D22" s="18">
        <v>245.03399999999999</v>
      </c>
      <c r="E22" s="18">
        <v>105</v>
      </c>
      <c r="F22" s="18">
        <v>255</v>
      </c>
      <c r="G22" s="18">
        <v>0</v>
      </c>
      <c r="H22" s="18">
        <v>255</v>
      </c>
      <c r="J22" s="18">
        <f>N6-D22</f>
        <v>7.6400000000000148</v>
      </c>
      <c r="L22" s="323" t="s">
        <v>93</v>
      </c>
      <c r="M22" s="18">
        <v>360329.53499999997</v>
      </c>
      <c r="N22" s="18">
        <v>244.845</v>
      </c>
      <c r="O22" s="18">
        <v>139</v>
      </c>
      <c r="P22" s="18">
        <v>255</v>
      </c>
      <c r="Q22" s="18">
        <v>0</v>
      </c>
      <c r="R22" s="18">
        <v>255</v>
      </c>
      <c r="T22" s="18">
        <f>N7-N22</f>
        <v>7.8180000000000121</v>
      </c>
    </row>
    <row r="23" spans="1:20">
      <c r="A23" s="18" t="s">
        <v>122</v>
      </c>
      <c r="B23" s="323" t="s">
        <v>93</v>
      </c>
      <c r="C23" s="18">
        <v>640216.89199999999</v>
      </c>
      <c r="D23" s="18">
        <v>245.30799999999999</v>
      </c>
      <c r="E23" s="18">
        <v>63</v>
      </c>
      <c r="F23" s="18">
        <v>255</v>
      </c>
      <c r="G23" s="18">
        <v>0</v>
      </c>
      <c r="H23" s="18">
        <v>255</v>
      </c>
      <c r="J23" s="18">
        <f>N7-D23</f>
        <v>7.3550000000000182</v>
      </c>
      <c r="L23" s="323"/>
      <c r="M23" s="18">
        <v>360329.53499999997</v>
      </c>
      <c r="N23" s="18">
        <v>245.851</v>
      </c>
      <c r="O23" s="18">
        <v>113</v>
      </c>
      <c r="P23" s="18">
        <v>255</v>
      </c>
      <c r="Q23" s="18">
        <v>0</v>
      </c>
      <c r="R23" s="18">
        <v>255</v>
      </c>
      <c r="T23" s="18">
        <f>N7-N23</f>
        <v>6.8120000000000118</v>
      </c>
    </row>
    <row r="24" spans="1:20">
      <c r="A24" s="18" t="s">
        <v>123</v>
      </c>
      <c r="B24" s="323"/>
      <c r="C24" s="18">
        <v>640216.89199999999</v>
      </c>
      <c r="D24" s="18">
        <v>246.27699999999999</v>
      </c>
      <c r="E24" s="18">
        <v>113</v>
      </c>
      <c r="F24" s="18">
        <v>255</v>
      </c>
      <c r="G24" s="18">
        <v>0</v>
      </c>
      <c r="H24" s="18">
        <v>255</v>
      </c>
      <c r="J24" s="18">
        <f>N7-D24</f>
        <v>6.3860000000000241</v>
      </c>
      <c r="L24" s="323" t="s">
        <v>155</v>
      </c>
      <c r="M24" s="18">
        <v>360334.02</v>
      </c>
      <c r="N24" s="18">
        <v>245.44900000000001</v>
      </c>
      <c r="O24" s="18">
        <v>101</v>
      </c>
      <c r="P24" s="18">
        <v>255</v>
      </c>
      <c r="Q24" s="18">
        <v>0</v>
      </c>
      <c r="R24" s="18">
        <v>255</v>
      </c>
      <c r="T24" s="18">
        <f>N8-N24</f>
        <v>7.289999999999992</v>
      </c>
    </row>
    <row r="25" spans="1:20">
      <c r="A25" s="18" t="s">
        <v>124</v>
      </c>
      <c r="B25" s="323" t="s">
        <v>155</v>
      </c>
      <c r="C25" s="18">
        <v>640224.86199999996</v>
      </c>
      <c r="D25" s="18">
        <v>246.02099999999999</v>
      </c>
      <c r="E25" s="18">
        <v>52</v>
      </c>
      <c r="F25" s="18">
        <v>255</v>
      </c>
      <c r="G25" s="18">
        <v>0</v>
      </c>
      <c r="H25" s="18">
        <v>255</v>
      </c>
      <c r="J25" s="18">
        <f>N8-D25</f>
        <v>6.7180000000000177</v>
      </c>
      <c r="L25" s="323"/>
      <c r="M25" s="18">
        <v>360334.02</v>
      </c>
      <c r="N25" s="18">
        <v>248.80500000000001</v>
      </c>
      <c r="O25" s="18">
        <v>164</v>
      </c>
      <c r="P25" s="18">
        <v>255</v>
      </c>
      <c r="Q25" s="18">
        <v>0</v>
      </c>
      <c r="R25" s="18">
        <v>255</v>
      </c>
      <c r="T25" s="18">
        <f>N8-N25</f>
        <v>3.9339999999999975</v>
      </c>
    </row>
    <row r="26" spans="1:20">
      <c r="A26" s="18" t="s">
        <v>125</v>
      </c>
      <c r="B26" s="323"/>
      <c r="C26" s="18">
        <v>640224.86199999996</v>
      </c>
      <c r="D26" s="18">
        <v>248.191</v>
      </c>
      <c r="E26" s="18">
        <v>117</v>
      </c>
      <c r="F26" s="18">
        <v>255</v>
      </c>
      <c r="G26" s="18">
        <v>0</v>
      </c>
      <c r="H26" s="18">
        <v>255</v>
      </c>
      <c r="J26" s="18">
        <f>N8-D26</f>
        <v>4.5480000000000018</v>
      </c>
      <c r="L26" s="323" t="s">
        <v>151</v>
      </c>
      <c r="M26" s="18">
        <v>360330.53200000001</v>
      </c>
      <c r="N26" s="18">
        <v>247.65100000000001</v>
      </c>
      <c r="O26" s="18">
        <v>106</v>
      </c>
      <c r="P26" s="18">
        <v>255</v>
      </c>
      <c r="Q26" s="18">
        <v>0</v>
      </c>
      <c r="R26" s="18">
        <v>255</v>
      </c>
      <c r="T26" s="18">
        <f>N9-N26</f>
        <v>5.0509999999999877</v>
      </c>
    </row>
    <row r="27" spans="1:20">
      <c r="A27" s="18" t="s">
        <v>126</v>
      </c>
      <c r="B27" s="323" t="s">
        <v>151</v>
      </c>
      <c r="C27" s="18">
        <v>640218.66299999994</v>
      </c>
      <c r="D27" s="18">
        <v>247.96299999999999</v>
      </c>
      <c r="E27" s="18">
        <v>106</v>
      </c>
      <c r="F27" s="18">
        <v>255</v>
      </c>
      <c r="G27" s="18">
        <v>0</v>
      </c>
      <c r="H27" s="18">
        <v>255</v>
      </c>
      <c r="J27" s="18">
        <f>N9-D27</f>
        <v>4.7390000000000043</v>
      </c>
      <c r="L27" s="323"/>
      <c r="M27" s="18">
        <v>360330.53200000001</v>
      </c>
      <c r="N27" s="18">
        <v>248.52699999999999</v>
      </c>
      <c r="O27" s="18">
        <v>172</v>
      </c>
      <c r="P27" s="18">
        <v>255</v>
      </c>
      <c r="Q27" s="18">
        <v>0</v>
      </c>
      <c r="R27" s="18">
        <v>255</v>
      </c>
      <c r="T27" s="18">
        <f>N9-N27</f>
        <v>4.1750000000000114</v>
      </c>
    </row>
    <row r="28" spans="1:20">
      <c r="A28" s="18" t="s">
        <v>127</v>
      </c>
      <c r="B28" s="323"/>
      <c r="C28" s="18">
        <v>640218.66299999994</v>
      </c>
      <c r="D28" s="18">
        <v>247.23500000000001</v>
      </c>
      <c r="E28" s="18">
        <v>164</v>
      </c>
      <c r="F28" s="18">
        <v>255</v>
      </c>
      <c r="G28" s="18">
        <v>0</v>
      </c>
      <c r="H28" s="18">
        <v>255</v>
      </c>
      <c r="J28" s="18">
        <f>N9-D28</f>
        <v>5.4669999999999845</v>
      </c>
      <c r="L28" s="323" t="s">
        <v>152</v>
      </c>
      <c r="M28" s="18">
        <v>360322.55800000002</v>
      </c>
      <c r="N28" s="18">
        <v>245.02699999999999</v>
      </c>
      <c r="O28" s="18">
        <v>91</v>
      </c>
      <c r="P28" s="18">
        <v>255</v>
      </c>
      <c r="Q28" s="18">
        <v>0</v>
      </c>
      <c r="R28" s="18">
        <v>255</v>
      </c>
      <c r="T28" s="18">
        <f>N11-N28</f>
        <v>7.6610000000000014</v>
      </c>
    </row>
    <row r="29" spans="1:20">
      <c r="A29" s="18" t="s">
        <v>128</v>
      </c>
      <c r="B29" s="323" t="s">
        <v>153</v>
      </c>
      <c r="C29" s="18">
        <v>640204.495</v>
      </c>
      <c r="D29" s="18">
        <v>246.13499999999999</v>
      </c>
      <c r="E29" s="18">
        <v>73</v>
      </c>
      <c r="F29" s="18">
        <v>255</v>
      </c>
      <c r="G29" s="18">
        <v>0</v>
      </c>
      <c r="H29" s="18">
        <v>255</v>
      </c>
      <c r="J29" s="18">
        <f>N10-D29</f>
        <v>6.5420000000000016</v>
      </c>
      <c r="L29" s="323"/>
      <c r="M29" s="18">
        <v>360322.55800000002</v>
      </c>
      <c r="N29" s="18">
        <v>250.09100000000001</v>
      </c>
      <c r="O29" s="18">
        <v>182</v>
      </c>
      <c r="P29" s="18">
        <v>255</v>
      </c>
      <c r="Q29" s="18">
        <v>0</v>
      </c>
      <c r="R29" s="18">
        <v>255</v>
      </c>
      <c r="T29" s="18">
        <f>N11-N29</f>
        <v>2.59699999999998</v>
      </c>
    </row>
    <row r="30" spans="1:20">
      <c r="A30" s="18" t="s">
        <v>129</v>
      </c>
      <c r="B30" s="323"/>
      <c r="C30" s="18">
        <v>640204.495</v>
      </c>
      <c r="D30" s="18">
        <v>248.03100000000001</v>
      </c>
      <c r="E30" s="18">
        <v>139</v>
      </c>
      <c r="F30" s="18">
        <v>255</v>
      </c>
      <c r="G30" s="18">
        <v>0</v>
      </c>
      <c r="H30" s="18">
        <v>255</v>
      </c>
      <c r="J30" s="18">
        <f>N10-D30</f>
        <v>4.6459999999999866</v>
      </c>
      <c r="L30" s="323" t="s">
        <v>153</v>
      </c>
      <c r="M30" s="18">
        <v>360322.55800000002</v>
      </c>
      <c r="N30" s="18">
        <v>246.34800000000001</v>
      </c>
      <c r="O30" s="18">
        <v>73</v>
      </c>
      <c r="P30" s="18">
        <v>255</v>
      </c>
      <c r="Q30" s="18">
        <v>0</v>
      </c>
      <c r="R30" s="18">
        <v>255</v>
      </c>
      <c r="T30" s="18">
        <f>N10-N30</f>
        <v>6.3289999999999793</v>
      </c>
    </row>
    <row r="31" spans="1:20">
      <c r="J31" s="21">
        <f>AVERAGE(J21:J30)</f>
        <v>5.9765000000000068</v>
      </c>
      <c r="L31" s="323"/>
      <c r="M31" s="18">
        <v>360322.55800000002</v>
      </c>
      <c r="N31" s="18">
        <v>247.55500000000001</v>
      </c>
      <c r="O31" s="18">
        <v>139</v>
      </c>
      <c r="P31" s="18">
        <v>255</v>
      </c>
      <c r="Q31" s="18">
        <v>0</v>
      </c>
      <c r="R31" s="18">
        <v>255</v>
      </c>
      <c r="T31" s="18">
        <f>N10-N31</f>
        <v>5.1219999999999857</v>
      </c>
    </row>
    <row r="32" spans="1:20">
      <c r="T32" s="21">
        <f>AVERAGE(T20:T31)</f>
        <v>6.0802499999999968</v>
      </c>
    </row>
  </sheetData>
  <mergeCells count="19">
    <mergeCell ref="L28:L29"/>
    <mergeCell ref="B29:B30"/>
    <mergeCell ref="L30:L31"/>
    <mergeCell ref="B16:B17"/>
    <mergeCell ref="B18:B19"/>
    <mergeCell ref="L20:L21"/>
    <mergeCell ref="B21:B22"/>
    <mergeCell ref="L22:L23"/>
    <mergeCell ref="B23:B24"/>
    <mergeCell ref="L24:L25"/>
    <mergeCell ref="B25:B26"/>
    <mergeCell ref="L26:L27"/>
    <mergeCell ref="B27:B28"/>
    <mergeCell ref="B14:B15"/>
    <mergeCell ref="B2:B3"/>
    <mergeCell ref="B4:B5"/>
    <mergeCell ref="B6:B7"/>
    <mergeCell ref="B8:B9"/>
    <mergeCell ref="B12:B13"/>
  </mergeCells>
  <phoneticPr fontId="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G23" sqref="G23"/>
    </sheetView>
  </sheetViews>
  <sheetFormatPr defaultColWidth="9" defaultRowHeight="13.5"/>
  <cols>
    <col min="1" max="1" width="14.25" style="18" customWidth="1"/>
    <col min="2" max="16384" width="9" style="18"/>
  </cols>
  <sheetData>
    <row r="1" spans="1:19">
      <c r="C1" s="18" t="s">
        <v>75</v>
      </c>
      <c r="D1" s="18" t="s">
        <v>76</v>
      </c>
      <c r="E1" s="18" t="s">
        <v>77</v>
      </c>
      <c r="F1" s="18" t="s">
        <v>78</v>
      </c>
      <c r="H1" s="18" t="s">
        <v>79</v>
      </c>
      <c r="R1" s="18">
        <v>0</v>
      </c>
      <c r="S1" s="18">
        <v>255</v>
      </c>
    </row>
    <row r="2" spans="1:19">
      <c r="A2" s="18" t="s">
        <v>80</v>
      </c>
      <c r="B2" s="323" t="s">
        <v>91</v>
      </c>
      <c r="C2" s="18">
        <v>640195.19799999997</v>
      </c>
      <c r="D2" s="18">
        <v>248.53</v>
      </c>
      <c r="E2" s="18">
        <v>83</v>
      </c>
      <c r="F2" s="18">
        <v>255</v>
      </c>
      <c r="G2" s="18">
        <v>0</v>
      </c>
      <c r="H2" s="18">
        <v>255</v>
      </c>
      <c r="J2" s="18">
        <f>O3-D2</f>
        <v>4.0670000000000073</v>
      </c>
    </row>
    <row r="3" spans="1:19">
      <c r="A3" s="18" t="s">
        <v>82</v>
      </c>
      <c r="B3" s="323"/>
      <c r="C3" s="18">
        <v>640195.19799999997</v>
      </c>
      <c r="D3" s="18">
        <v>246.178</v>
      </c>
      <c r="E3" s="18">
        <v>73</v>
      </c>
      <c r="F3" s="18">
        <v>255</v>
      </c>
      <c r="G3" s="18">
        <v>0</v>
      </c>
      <c r="H3" s="18">
        <v>255</v>
      </c>
      <c r="J3" s="18">
        <f>O3-D3</f>
        <v>6.4190000000000111</v>
      </c>
      <c r="M3" s="18" t="s">
        <v>91</v>
      </c>
      <c r="N3" s="18">
        <v>640195.19799999997</v>
      </c>
      <c r="O3" s="18">
        <v>252.59700000000001</v>
      </c>
      <c r="P3" s="18">
        <v>191</v>
      </c>
      <c r="Q3" s="18">
        <v>255</v>
      </c>
    </row>
    <row r="4" spans="1:19">
      <c r="A4" s="18" t="s">
        <v>84</v>
      </c>
      <c r="B4" s="323" t="s">
        <v>93</v>
      </c>
      <c r="C4" s="18">
        <v>640221.31999999995</v>
      </c>
      <c r="D4" s="18">
        <v>246.45400000000001</v>
      </c>
      <c r="E4" s="18">
        <v>53</v>
      </c>
      <c r="F4" s="18">
        <v>255</v>
      </c>
      <c r="G4" s="18">
        <v>0</v>
      </c>
      <c r="H4" s="18">
        <v>255</v>
      </c>
      <c r="J4" s="18">
        <f>O4-D4</f>
        <v>6.1610000000000014</v>
      </c>
      <c r="M4" s="18" t="s">
        <v>93</v>
      </c>
      <c r="N4" s="18">
        <v>640221.31999999995</v>
      </c>
      <c r="O4" s="18">
        <v>252.61500000000001</v>
      </c>
      <c r="P4" s="18">
        <v>236</v>
      </c>
      <c r="Q4" s="18">
        <v>255</v>
      </c>
      <c r="R4" s="18">
        <v>0</v>
      </c>
      <c r="S4" s="18">
        <v>255</v>
      </c>
    </row>
    <row r="5" spans="1:19">
      <c r="A5" s="18" t="s">
        <v>86</v>
      </c>
      <c r="B5" s="323"/>
      <c r="C5" s="18">
        <v>640221.31999999995</v>
      </c>
      <c r="D5" s="18">
        <v>247.77600000000001</v>
      </c>
      <c r="E5" s="18">
        <v>53</v>
      </c>
      <c r="F5" s="18">
        <v>255</v>
      </c>
      <c r="G5" s="18">
        <v>0</v>
      </c>
      <c r="H5" s="18">
        <v>255</v>
      </c>
      <c r="J5" s="18">
        <f>O4-D5</f>
        <v>4.8389999999999986</v>
      </c>
      <c r="M5" s="18" t="s">
        <v>155</v>
      </c>
      <c r="N5" s="18">
        <v>640213.79299999995</v>
      </c>
      <c r="O5" s="18">
        <v>252.61500000000001</v>
      </c>
      <c r="P5" s="18">
        <v>214</v>
      </c>
      <c r="Q5" s="18">
        <v>255</v>
      </c>
      <c r="R5" s="18">
        <v>0</v>
      </c>
      <c r="S5" s="18">
        <v>255</v>
      </c>
    </row>
    <row r="6" spans="1:19">
      <c r="A6" s="18" t="s">
        <v>88</v>
      </c>
      <c r="B6" s="323" t="s">
        <v>155</v>
      </c>
      <c r="C6" s="18">
        <v>640213.79299999995</v>
      </c>
      <c r="D6" s="18">
        <v>248.399</v>
      </c>
      <c r="E6" s="18">
        <v>101</v>
      </c>
      <c r="F6" s="18">
        <v>255</v>
      </c>
      <c r="G6" s="18">
        <v>0</v>
      </c>
      <c r="H6" s="18">
        <v>255</v>
      </c>
      <c r="J6" s="18">
        <f>O5-D6</f>
        <v>4.2160000000000082</v>
      </c>
      <c r="M6" s="18" t="s">
        <v>152</v>
      </c>
      <c r="N6" s="18">
        <v>640185.01500000001</v>
      </c>
      <c r="O6" s="18">
        <v>252.679</v>
      </c>
      <c r="P6" s="18">
        <v>237</v>
      </c>
      <c r="Q6" s="18">
        <v>255</v>
      </c>
      <c r="R6" s="18">
        <v>0</v>
      </c>
      <c r="S6" s="18">
        <v>255</v>
      </c>
    </row>
    <row r="7" spans="1:19">
      <c r="A7" s="18" t="s">
        <v>90</v>
      </c>
      <c r="B7" s="323"/>
      <c r="C7" s="18">
        <v>640213.79299999995</v>
      </c>
      <c r="D7" s="18">
        <v>247.96299999999999</v>
      </c>
      <c r="E7" s="18">
        <v>109</v>
      </c>
      <c r="F7" s="18">
        <v>255</v>
      </c>
      <c r="G7" s="18">
        <v>0</v>
      </c>
      <c r="H7" s="18">
        <v>255</v>
      </c>
      <c r="J7" s="18">
        <f>O5-D7</f>
        <v>4.6520000000000152</v>
      </c>
      <c r="M7" s="18" t="s">
        <v>150</v>
      </c>
      <c r="N7" s="18">
        <v>640225.74699999997</v>
      </c>
      <c r="O7" s="18">
        <v>252.58500000000001</v>
      </c>
      <c r="P7" s="18">
        <v>238</v>
      </c>
      <c r="Q7" s="18">
        <v>255</v>
      </c>
      <c r="R7" s="18">
        <v>0</v>
      </c>
      <c r="S7" s="18">
        <v>255</v>
      </c>
    </row>
    <row r="8" spans="1:19">
      <c r="A8" s="18" t="s">
        <v>92</v>
      </c>
      <c r="B8" s="323" t="s">
        <v>152</v>
      </c>
      <c r="C8" s="18">
        <v>640185.01500000001</v>
      </c>
      <c r="D8" s="18">
        <v>247.43600000000001</v>
      </c>
      <c r="E8" s="18">
        <v>38</v>
      </c>
      <c r="F8" s="18">
        <v>255</v>
      </c>
      <c r="G8" s="18">
        <v>0</v>
      </c>
      <c r="H8" s="18">
        <v>255</v>
      </c>
      <c r="J8" s="18">
        <f>O6-D8</f>
        <v>5.242999999999995</v>
      </c>
      <c r="M8" s="18" t="s">
        <v>156</v>
      </c>
      <c r="N8" s="18">
        <v>640167.30700000003</v>
      </c>
      <c r="O8" s="18">
        <v>252.62700000000001</v>
      </c>
      <c r="P8" s="18">
        <v>243</v>
      </c>
      <c r="Q8" s="18">
        <v>255</v>
      </c>
      <c r="R8" s="18">
        <v>0</v>
      </c>
      <c r="S8" s="18">
        <v>255</v>
      </c>
    </row>
    <row r="9" spans="1:19">
      <c r="A9" s="18" t="s">
        <v>94</v>
      </c>
      <c r="B9" s="323"/>
      <c r="C9" s="18">
        <v>640185.01500000001</v>
      </c>
      <c r="D9" s="18">
        <v>247.47800000000001</v>
      </c>
      <c r="E9" s="18">
        <v>72</v>
      </c>
      <c r="F9" s="18">
        <v>255</v>
      </c>
      <c r="G9" s="18">
        <v>0</v>
      </c>
      <c r="H9" s="18">
        <v>255</v>
      </c>
      <c r="J9" s="18">
        <f>O6-D9</f>
        <v>5.2009999999999934</v>
      </c>
      <c r="M9" s="18" t="s">
        <v>160</v>
      </c>
      <c r="N9" s="18">
        <v>640185.45799999998</v>
      </c>
      <c r="O9" s="18">
        <v>252.63</v>
      </c>
      <c r="P9" s="18">
        <v>243</v>
      </c>
      <c r="Q9" s="18">
        <v>255</v>
      </c>
      <c r="R9" s="18">
        <v>0</v>
      </c>
      <c r="S9" s="18">
        <v>255</v>
      </c>
    </row>
    <row r="10" spans="1:19">
      <c r="A10" s="18" t="s">
        <v>154</v>
      </c>
      <c r="B10" s="323" t="s">
        <v>150</v>
      </c>
      <c r="C10" s="18">
        <v>640225.74699999997</v>
      </c>
      <c r="D10" s="18">
        <v>243.786</v>
      </c>
      <c r="E10" s="18">
        <v>74</v>
      </c>
      <c r="F10" s="18">
        <v>255</v>
      </c>
      <c r="G10" s="18">
        <v>0</v>
      </c>
      <c r="H10" s="18">
        <v>255</v>
      </c>
      <c r="J10" s="18">
        <f>O7-D10</f>
        <v>8.7990000000000066</v>
      </c>
      <c r="M10" s="18" t="s">
        <v>161</v>
      </c>
      <c r="N10" s="18">
        <v>640187.22900000005</v>
      </c>
      <c r="O10" s="18">
        <v>252.67500000000001</v>
      </c>
      <c r="P10" s="18">
        <v>196</v>
      </c>
      <c r="Q10" s="18">
        <v>255</v>
      </c>
      <c r="R10" s="18">
        <v>0</v>
      </c>
      <c r="S10" s="18">
        <v>255</v>
      </c>
    </row>
    <row r="11" spans="1:19">
      <c r="A11" s="18" t="s">
        <v>165</v>
      </c>
      <c r="B11" s="323"/>
      <c r="C11" s="18">
        <v>640225.74699999997</v>
      </c>
      <c r="D11" s="18">
        <v>241.869</v>
      </c>
      <c r="E11" s="18">
        <v>73</v>
      </c>
      <c r="F11" s="18">
        <v>255</v>
      </c>
      <c r="G11" s="18">
        <v>0</v>
      </c>
      <c r="H11" s="18">
        <v>255</v>
      </c>
      <c r="J11" s="18">
        <f>O7-D11</f>
        <v>10.716000000000008</v>
      </c>
      <c r="M11" s="18" t="s">
        <v>159</v>
      </c>
      <c r="N11" s="18">
        <v>640205.82299999997</v>
      </c>
      <c r="O11" s="18">
        <v>252.63499999999999</v>
      </c>
      <c r="P11" s="18">
        <v>233</v>
      </c>
      <c r="Q11" s="18">
        <v>255</v>
      </c>
      <c r="R11" s="18">
        <v>0</v>
      </c>
      <c r="S11" s="18">
        <v>255</v>
      </c>
    </row>
    <row r="12" spans="1:19">
      <c r="J12" s="21">
        <f>AVERAGE(J2:J11)</f>
        <v>6.0313000000000043</v>
      </c>
    </row>
    <row r="13" spans="1:19">
      <c r="A13" s="18" t="s">
        <v>96</v>
      </c>
      <c r="B13" s="323" t="s">
        <v>91</v>
      </c>
      <c r="C13" s="18">
        <v>640195.19799999997</v>
      </c>
      <c r="D13" s="18">
        <v>248.48099999999999</v>
      </c>
      <c r="E13" s="18">
        <v>85</v>
      </c>
      <c r="F13" s="18">
        <v>255</v>
      </c>
      <c r="G13" s="18">
        <v>0</v>
      </c>
      <c r="H13" s="18">
        <v>255</v>
      </c>
      <c r="J13" s="18">
        <f>O3-D13</f>
        <v>4.1160000000000139</v>
      </c>
    </row>
    <row r="14" spans="1:19">
      <c r="A14" s="18" t="s">
        <v>97</v>
      </c>
      <c r="B14" s="323"/>
      <c r="C14" s="18">
        <v>640195.19799999997</v>
      </c>
      <c r="D14" s="18">
        <v>246.56399999999999</v>
      </c>
      <c r="E14" s="18">
        <v>66</v>
      </c>
      <c r="F14" s="18">
        <v>255</v>
      </c>
      <c r="G14" s="18">
        <v>0</v>
      </c>
      <c r="H14" s="18">
        <v>255</v>
      </c>
      <c r="J14" s="18">
        <f>O3-D14</f>
        <v>6.0330000000000155</v>
      </c>
    </row>
    <row r="15" spans="1:19">
      <c r="A15" s="18" t="s">
        <v>98</v>
      </c>
      <c r="B15" s="323" t="s">
        <v>93</v>
      </c>
      <c r="C15" s="18">
        <v>640221.31999999995</v>
      </c>
      <c r="D15" s="18">
        <v>246.953</v>
      </c>
      <c r="E15" s="18">
        <v>43</v>
      </c>
      <c r="F15" s="18">
        <v>255</v>
      </c>
      <c r="G15" s="18">
        <v>0</v>
      </c>
      <c r="H15" s="18">
        <v>255</v>
      </c>
      <c r="J15" s="18">
        <f>O4-D15</f>
        <v>5.6620000000000061</v>
      </c>
    </row>
    <row r="16" spans="1:19">
      <c r="A16" s="18" t="s">
        <v>99</v>
      </c>
      <c r="B16" s="323"/>
      <c r="C16" s="18">
        <v>640221.31999999995</v>
      </c>
      <c r="D16" s="18">
        <v>247.92599999999999</v>
      </c>
      <c r="E16" s="18">
        <v>85</v>
      </c>
      <c r="F16" s="18">
        <v>255</v>
      </c>
      <c r="G16" s="18">
        <v>0</v>
      </c>
      <c r="H16" s="18">
        <v>255</v>
      </c>
      <c r="J16" s="18">
        <f>O4-D16</f>
        <v>4.6890000000000214</v>
      </c>
    </row>
    <row r="17" spans="1:21">
      <c r="A17" s="18" t="s">
        <v>100</v>
      </c>
      <c r="B17" s="323" t="s">
        <v>155</v>
      </c>
      <c r="C17" s="18">
        <v>640213.79299999995</v>
      </c>
      <c r="D17" s="18">
        <v>248.26599999999999</v>
      </c>
      <c r="E17" s="18">
        <v>49</v>
      </c>
      <c r="F17" s="18">
        <v>255</v>
      </c>
      <c r="G17" s="18">
        <v>0</v>
      </c>
      <c r="H17" s="18">
        <v>255</v>
      </c>
      <c r="J17" s="18">
        <f>O5-D17</f>
        <v>4.349000000000018</v>
      </c>
    </row>
    <row r="18" spans="1:21">
      <c r="A18" s="18" t="s">
        <v>101</v>
      </c>
      <c r="B18" s="323"/>
      <c r="C18" s="18">
        <v>640213.79299999995</v>
      </c>
      <c r="D18" s="18">
        <v>248.90199999999999</v>
      </c>
      <c r="E18" s="18">
        <v>73</v>
      </c>
      <c r="F18" s="18">
        <v>255</v>
      </c>
      <c r="G18" s="18">
        <v>0</v>
      </c>
      <c r="H18" s="18">
        <v>255</v>
      </c>
      <c r="J18" s="18">
        <f>O5-D18</f>
        <v>3.7130000000000223</v>
      </c>
    </row>
    <row r="19" spans="1:21">
      <c r="A19" s="18" t="s">
        <v>102</v>
      </c>
      <c r="B19" s="323" t="s">
        <v>152</v>
      </c>
      <c r="C19" s="18">
        <v>640185.01500000001</v>
      </c>
      <c r="D19" s="18">
        <v>247.28200000000001</v>
      </c>
      <c r="E19" s="18">
        <v>53</v>
      </c>
      <c r="F19" s="18">
        <v>255</v>
      </c>
      <c r="G19" s="18">
        <v>0</v>
      </c>
      <c r="H19" s="18">
        <v>255</v>
      </c>
      <c r="J19" s="18">
        <f>O6-D19</f>
        <v>5.3969999999999914</v>
      </c>
    </row>
    <row r="20" spans="1:21">
      <c r="A20" s="18" t="s">
        <v>103</v>
      </c>
      <c r="B20" s="323"/>
      <c r="C20" s="18">
        <v>640185.01500000001</v>
      </c>
      <c r="D20" s="18">
        <v>246.417</v>
      </c>
      <c r="E20" s="18">
        <v>85</v>
      </c>
      <c r="F20" s="18">
        <v>255</v>
      </c>
      <c r="G20" s="18">
        <v>0</v>
      </c>
      <c r="H20" s="18">
        <v>255</v>
      </c>
      <c r="J20" s="18">
        <f>O6-D20</f>
        <v>6.2620000000000005</v>
      </c>
    </row>
    <row r="21" spans="1:21">
      <c r="A21" s="18" t="s">
        <v>166</v>
      </c>
      <c r="B21" s="323" t="s">
        <v>150</v>
      </c>
      <c r="C21" s="18">
        <v>640225.74699999997</v>
      </c>
      <c r="D21" s="18">
        <v>245.97900000000001</v>
      </c>
      <c r="E21" s="18">
        <v>50</v>
      </c>
      <c r="F21" s="18">
        <v>255</v>
      </c>
      <c r="G21" s="18">
        <v>0</v>
      </c>
      <c r="H21" s="18">
        <v>255</v>
      </c>
      <c r="J21" s="18">
        <f>O7-D21</f>
        <v>6.6059999999999945</v>
      </c>
    </row>
    <row r="22" spans="1:21">
      <c r="A22" s="18" t="s">
        <v>167</v>
      </c>
      <c r="B22" s="323"/>
      <c r="C22" s="18">
        <v>640225.74699999997</v>
      </c>
      <c r="D22" s="18">
        <v>248.928</v>
      </c>
      <c r="E22" s="18">
        <v>129</v>
      </c>
      <c r="F22" s="18">
        <v>255</v>
      </c>
      <c r="G22" s="18">
        <v>0</v>
      </c>
      <c r="H22" s="18">
        <v>255</v>
      </c>
      <c r="J22" s="18">
        <f>O7-D22</f>
        <v>3.6570000000000107</v>
      </c>
    </row>
    <row r="23" spans="1:21">
      <c r="J23" s="21">
        <f>AVERAGE(J13:J22)</f>
        <v>5.0484000000000098</v>
      </c>
    </row>
    <row r="24" spans="1:21">
      <c r="A24" s="18" t="s">
        <v>120</v>
      </c>
      <c r="B24" s="323" t="s">
        <v>156</v>
      </c>
      <c r="C24" s="18">
        <v>640167.30700000003</v>
      </c>
      <c r="D24" s="18">
        <v>249.92</v>
      </c>
      <c r="E24" s="18">
        <v>72</v>
      </c>
      <c r="F24" s="18">
        <v>255</v>
      </c>
      <c r="G24" s="18">
        <v>0</v>
      </c>
      <c r="H24" s="18">
        <v>255</v>
      </c>
      <c r="J24" s="18">
        <f>O8-D24</f>
        <v>2.7070000000000221</v>
      </c>
      <c r="M24" s="323" t="s">
        <v>156</v>
      </c>
      <c r="N24" s="18">
        <v>360301.62699999998</v>
      </c>
      <c r="O24" s="18">
        <v>249.25200000000001</v>
      </c>
      <c r="P24" s="18">
        <v>72</v>
      </c>
      <c r="Q24" s="18">
        <v>255</v>
      </c>
      <c r="R24" s="18">
        <v>0</v>
      </c>
      <c r="S24" s="18">
        <v>255</v>
      </c>
      <c r="U24" s="18">
        <f>O8-O24</f>
        <v>3.375</v>
      </c>
    </row>
    <row r="25" spans="1:21">
      <c r="A25" s="18" t="s">
        <v>121</v>
      </c>
      <c r="B25" s="323"/>
      <c r="C25" s="18">
        <v>640167.30700000003</v>
      </c>
      <c r="D25" s="18">
        <v>249.77500000000001</v>
      </c>
      <c r="E25" s="18">
        <v>196</v>
      </c>
      <c r="F25" s="18">
        <v>255</v>
      </c>
      <c r="G25" s="18">
        <v>0</v>
      </c>
      <c r="H25" s="18">
        <v>255</v>
      </c>
      <c r="J25" s="18">
        <f>O8-D25</f>
        <v>2.8520000000000039</v>
      </c>
      <c r="M25" s="323"/>
      <c r="N25" s="18">
        <v>360301.62699999998</v>
      </c>
      <c r="O25" s="18">
        <v>249.03299999999999</v>
      </c>
      <c r="P25" s="18">
        <v>204</v>
      </c>
      <c r="Q25" s="18">
        <v>255</v>
      </c>
      <c r="R25" s="18">
        <v>0</v>
      </c>
      <c r="S25" s="18">
        <v>255</v>
      </c>
      <c r="U25" s="18">
        <f>O8-O25</f>
        <v>3.5940000000000225</v>
      </c>
    </row>
    <row r="26" spans="1:21">
      <c r="A26" s="18" t="s">
        <v>122</v>
      </c>
      <c r="B26" s="323" t="s">
        <v>160</v>
      </c>
      <c r="C26" s="18">
        <v>640185.45799999998</v>
      </c>
      <c r="D26" s="18">
        <v>250.096</v>
      </c>
      <c r="E26" s="18">
        <v>95</v>
      </c>
      <c r="F26" s="18">
        <v>255</v>
      </c>
      <c r="G26" s="18">
        <v>0</v>
      </c>
      <c r="H26" s="18">
        <v>255</v>
      </c>
      <c r="J26" s="18">
        <f>O9-D26</f>
        <v>2.5339999999999918</v>
      </c>
      <c r="M26" s="323" t="s">
        <v>160</v>
      </c>
      <c r="N26" s="18">
        <v>360311.84299999999</v>
      </c>
      <c r="O26" s="18">
        <v>249.648</v>
      </c>
      <c r="P26" s="18">
        <v>95</v>
      </c>
      <c r="Q26" s="18">
        <v>255</v>
      </c>
      <c r="R26" s="18">
        <v>0</v>
      </c>
      <c r="S26" s="18">
        <v>255</v>
      </c>
      <c r="U26" s="18">
        <f>O9-O26</f>
        <v>2.9819999999999993</v>
      </c>
    </row>
    <row r="27" spans="1:21">
      <c r="A27" s="18" t="s">
        <v>123</v>
      </c>
      <c r="B27" s="323"/>
      <c r="C27" s="18">
        <v>640185.45799999998</v>
      </c>
      <c r="D27" s="18">
        <v>249.73500000000001</v>
      </c>
      <c r="E27" s="18">
        <v>187</v>
      </c>
      <c r="F27" s="18">
        <v>255</v>
      </c>
      <c r="G27" s="18">
        <v>0</v>
      </c>
      <c r="H27" s="18">
        <v>255</v>
      </c>
      <c r="J27" s="18">
        <f>O9-D27</f>
        <v>2.8949999999999818</v>
      </c>
      <c r="M27" s="323"/>
      <c r="N27" s="18">
        <v>360311.84299999999</v>
      </c>
      <c r="O27" s="18">
        <v>249.483</v>
      </c>
      <c r="P27" s="18">
        <v>187</v>
      </c>
      <c r="Q27" s="18">
        <v>255</v>
      </c>
      <c r="R27" s="18">
        <v>0</v>
      </c>
      <c r="S27" s="18">
        <v>255</v>
      </c>
      <c r="U27" s="18">
        <f>O9-O27</f>
        <v>3.1469999999999914</v>
      </c>
    </row>
    <row r="28" spans="1:21">
      <c r="A28" s="18" t="s">
        <v>124</v>
      </c>
      <c r="B28" s="323" t="s">
        <v>161</v>
      </c>
      <c r="C28" s="18">
        <v>640187.22900000005</v>
      </c>
      <c r="D28" s="18">
        <v>249.809</v>
      </c>
      <c r="E28" s="18">
        <v>31</v>
      </c>
      <c r="F28" s="18">
        <v>255</v>
      </c>
      <c r="G28" s="18">
        <v>0</v>
      </c>
      <c r="H28" s="18">
        <v>255</v>
      </c>
      <c r="J28" s="18">
        <f>O10-D28</f>
        <v>2.8660000000000139</v>
      </c>
      <c r="M28" s="323" t="s">
        <v>161</v>
      </c>
      <c r="N28" s="18">
        <v>360312.84</v>
      </c>
      <c r="O28" s="18">
        <v>249.441</v>
      </c>
      <c r="P28" s="18">
        <v>31</v>
      </c>
      <c r="Q28" s="18">
        <v>255</v>
      </c>
      <c r="R28" s="18">
        <v>0</v>
      </c>
      <c r="S28" s="18">
        <v>255</v>
      </c>
      <c r="U28" s="18">
        <f>O10-O28</f>
        <v>3.2340000000000089</v>
      </c>
    </row>
    <row r="29" spans="1:21">
      <c r="A29" s="18" t="s">
        <v>125</v>
      </c>
      <c r="B29" s="323"/>
      <c r="C29" s="18">
        <v>640187.22900000005</v>
      </c>
      <c r="D29" s="18">
        <v>249.26900000000001</v>
      </c>
      <c r="E29" s="18">
        <v>104</v>
      </c>
      <c r="F29" s="18">
        <v>255</v>
      </c>
      <c r="G29" s="18">
        <v>0</v>
      </c>
      <c r="H29" s="18">
        <v>255</v>
      </c>
      <c r="J29" s="18">
        <f>O10-D29</f>
        <v>3.4060000000000059</v>
      </c>
      <c r="M29" s="323"/>
      <c r="N29" s="18">
        <v>360312.84</v>
      </c>
      <c r="O29" s="18">
        <v>249.03</v>
      </c>
      <c r="P29" s="18">
        <v>104</v>
      </c>
      <c r="Q29" s="18">
        <v>255</v>
      </c>
      <c r="R29" s="18">
        <v>0</v>
      </c>
      <c r="S29" s="18">
        <v>255</v>
      </c>
      <c r="U29" s="18">
        <f>O10-O29</f>
        <v>3.6450000000000102</v>
      </c>
    </row>
    <row r="30" spans="1:21">
      <c r="A30" s="18" t="s">
        <v>126</v>
      </c>
      <c r="B30" s="323" t="s">
        <v>159</v>
      </c>
      <c r="C30" s="18">
        <v>640205.82299999997</v>
      </c>
      <c r="D30" s="18">
        <v>249.85400000000001</v>
      </c>
      <c r="E30" s="18">
        <v>117</v>
      </c>
      <c r="F30" s="18">
        <v>255</v>
      </c>
      <c r="G30" s="18">
        <v>0</v>
      </c>
      <c r="H30" s="18">
        <v>255</v>
      </c>
      <c r="J30" s="18">
        <f>O11-D30</f>
        <v>2.7809999999999775</v>
      </c>
      <c r="M30" s="323" t="s">
        <v>159</v>
      </c>
      <c r="N30" s="18">
        <v>360323.30499999999</v>
      </c>
      <c r="O30" s="18">
        <v>249.28899999999999</v>
      </c>
      <c r="P30" s="18">
        <v>187</v>
      </c>
      <c r="Q30" s="18">
        <v>255</v>
      </c>
      <c r="R30" s="18">
        <v>0</v>
      </c>
      <c r="S30" s="18">
        <v>255</v>
      </c>
      <c r="U30" s="18">
        <f>O11-O30</f>
        <v>3.3460000000000036</v>
      </c>
    </row>
    <row r="31" spans="1:21">
      <c r="A31" s="18" t="s">
        <v>127</v>
      </c>
      <c r="B31" s="323"/>
      <c r="C31" s="18">
        <v>640205.82299999997</v>
      </c>
      <c r="D31" s="18">
        <v>248.90199999999999</v>
      </c>
      <c r="E31" s="18">
        <v>79</v>
      </c>
      <c r="F31" s="18">
        <v>255</v>
      </c>
      <c r="G31" s="18">
        <v>0</v>
      </c>
      <c r="H31" s="18">
        <v>255</v>
      </c>
      <c r="J31" s="18">
        <f>O11-D31</f>
        <v>3.7330000000000041</v>
      </c>
      <c r="M31" s="323"/>
      <c r="N31" s="18">
        <v>360323.30499999999</v>
      </c>
      <c r="O31" s="18">
        <v>248.09200000000001</v>
      </c>
      <c r="P31" s="18">
        <v>79</v>
      </c>
      <c r="Q31" s="18">
        <v>255</v>
      </c>
      <c r="R31" s="18">
        <v>0</v>
      </c>
      <c r="S31" s="18">
        <v>255</v>
      </c>
      <c r="U31" s="18">
        <f>O11-O31</f>
        <v>4.5429999999999779</v>
      </c>
    </row>
    <row r="32" spans="1:21">
      <c r="A32" s="18" t="s">
        <v>128</v>
      </c>
      <c r="J32" s="21">
        <f>AVERAGE(J24:J31)</f>
        <v>2.9717500000000001</v>
      </c>
      <c r="U32" s="21">
        <f>AVERAGE(U24:U31)</f>
        <v>3.4832500000000017</v>
      </c>
    </row>
    <row r="33" spans="1:1">
      <c r="A33" s="18" t="s">
        <v>129</v>
      </c>
    </row>
  </sheetData>
  <mergeCells count="18">
    <mergeCell ref="B26:B27"/>
    <mergeCell ref="M26:M27"/>
    <mergeCell ref="B28:B29"/>
    <mergeCell ref="M28:M29"/>
    <mergeCell ref="B30:B31"/>
    <mergeCell ref="M30:M31"/>
    <mergeCell ref="M24:M25"/>
    <mergeCell ref="B2:B3"/>
    <mergeCell ref="B4:B5"/>
    <mergeCell ref="B6:B7"/>
    <mergeCell ref="B8:B9"/>
    <mergeCell ref="B10:B11"/>
    <mergeCell ref="B13:B14"/>
    <mergeCell ref="B15:B16"/>
    <mergeCell ref="B17:B18"/>
    <mergeCell ref="B19:B20"/>
    <mergeCell ref="B21:B22"/>
    <mergeCell ref="B24:B25"/>
  </mergeCells>
  <phoneticPr fontId="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F23" sqref="F23"/>
    </sheetView>
  </sheetViews>
  <sheetFormatPr defaultRowHeight="13.5"/>
  <cols>
    <col min="1" max="1" width="12.875" customWidth="1"/>
    <col min="2" max="2" width="12.75" customWidth="1"/>
    <col min="3" max="3" width="12.75" style="1" customWidth="1"/>
  </cols>
  <sheetData>
    <row r="1" spans="1:16">
      <c r="A1" t="s">
        <v>15</v>
      </c>
      <c r="E1" t="s">
        <v>16</v>
      </c>
      <c r="H1" t="s">
        <v>17</v>
      </c>
    </row>
    <row r="2" spans="1:16">
      <c r="A2" s="2" t="s">
        <v>5</v>
      </c>
      <c r="G2" s="327" t="s">
        <v>18</v>
      </c>
      <c r="H2" s="327"/>
      <c r="I2" s="327"/>
      <c r="J2" s="327"/>
      <c r="K2" s="327"/>
      <c r="L2" s="327"/>
      <c r="M2" s="327"/>
      <c r="N2" s="327"/>
      <c r="O2" s="327"/>
      <c r="P2" s="327"/>
    </row>
    <row r="3" spans="1:16">
      <c r="A3" t="s">
        <v>19</v>
      </c>
      <c r="B3" t="s">
        <v>20</v>
      </c>
      <c r="C3" s="1" t="s">
        <v>0</v>
      </c>
      <c r="D3" s="329" t="s">
        <v>1</v>
      </c>
      <c r="E3" s="329"/>
      <c r="G3">
        <v>5</v>
      </c>
      <c r="H3">
        <v>15</v>
      </c>
      <c r="I3">
        <v>30</v>
      </c>
      <c r="J3">
        <v>45</v>
      </c>
      <c r="K3">
        <v>60</v>
      </c>
      <c r="L3">
        <v>90</v>
      </c>
      <c r="M3">
        <v>120</v>
      </c>
      <c r="N3">
        <v>150</v>
      </c>
      <c r="O3">
        <v>180</v>
      </c>
      <c r="P3">
        <v>240</v>
      </c>
    </row>
    <row r="4" spans="1:16" ht="13.5" customHeight="1">
      <c r="A4" s="330">
        <v>20171106</v>
      </c>
      <c r="B4" s="1">
        <v>65</v>
      </c>
      <c r="C4" s="328" t="s">
        <v>12</v>
      </c>
      <c r="D4" s="1">
        <v>2.87</v>
      </c>
      <c r="E4" s="1">
        <v>3.91</v>
      </c>
      <c r="F4">
        <f t="shared" ref="F4:F18" si="0">AVERAGE(D4:E4)</f>
        <v>3.39</v>
      </c>
      <c r="G4" s="1">
        <v>3.42</v>
      </c>
      <c r="H4" s="1">
        <v>2.5099999999999998</v>
      </c>
      <c r="I4" s="1">
        <v>3.08</v>
      </c>
      <c r="J4" s="1">
        <v>3.53</v>
      </c>
      <c r="K4" s="1">
        <v>3.17</v>
      </c>
      <c r="L4" s="1">
        <v>3.07</v>
      </c>
      <c r="M4" s="1">
        <v>4.21</v>
      </c>
      <c r="N4" s="1">
        <v>3.65</v>
      </c>
      <c r="O4" s="1">
        <v>3.53</v>
      </c>
      <c r="P4" s="1">
        <v>4.1500000000000004</v>
      </c>
    </row>
    <row r="5" spans="1:16">
      <c r="A5" s="330"/>
      <c r="B5" s="1">
        <v>63</v>
      </c>
      <c r="C5" s="328"/>
      <c r="D5">
        <v>2.75</v>
      </c>
      <c r="E5">
        <v>4.1900000000000004</v>
      </c>
      <c r="F5">
        <f t="shared" si="0"/>
        <v>3.47</v>
      </c>
      <c r="G5">
        <v>3.15</v>
      </c>
      <c r="H5">
        <v>4.1900000000000004</v>
      </c>
      <c r="I5">
        <v>3.72</v>
      </c>
      <c r="J5">
        <v>3.31</v>
      </c>
      <c r="K5" s="1">
        <v>3.37</v>
      </c>
      <c r="L5">
        <v>3.08</v>
      </c>
      <c r="M5">
        <v>3.75</v>
      </c>
      <c r="N5">
        <v>3.4</v>
      </c>
      <c r="O5">
        <v>3.9</v>
      </c>
      <c r="P5">
        <v>3.32</v>
      </c>
    </row>
    <row r="6" spans="1:16">
      <c r="A6" s="330"/>
      <c r="B6" s="2">
        <v>64</v>
      </c>
      <c r="C6" s="328"/>
      <c r="D6">
        <v>2.63</v>
      </c>
      <c r="E6">
        <v>4.38</v>
      </c>
      <c r="F6">
        <f t="shared" si="0"/>
        <v>3.5049999999999999</v>
      </c>
      <c r="G6">
        <v>4.16</v>
      </c>
      <c r="H6">
        <v>5.37</v>
      </c>
      <c r="I6">
        <v>20</v>
      </c>
      <c r="J6">
        <v>20</v>
      </c>
      <c r="K6">
        <v>20</v>
      </c>
      <c r="L6">
        <v>20</v>
      </c>
      <c r="M6">
        <v>20</v>
      </c>
      <c r="N6">
        <v>4.04</v>
      </c>
      <c r="O6">
        <v>3</v>
      </c>
      <c r="P6">
        <v>2.97</v>
      </c>
    </row>
    <row r="7" spans="1:16">
      <c r="A7" s="330"/>
      <c r="B7" s="1">
        <v>62</v>
      </c>
      <c r="C7" s="328"/>
      <c r="D7">
        <v>2.44</v>
      </c>
      <c r="E7">
        <v>3.78</v>
      </c>
      <c r="F7">
        <f t="shared" si="0"/>
        <v>3.11</v>
      </c>
      <c r="G7">
        <v>3.44</v>
      </c>
      <c r="H7">
        <v>3.69</v>
      </c>
      <c r="I7">
        <v>2.68</v>
      </c>
      <c r="J7">
        <v>3.72</v>
      </c>
      <c r="K7">
        <v>3.82</v>
      </c>
      <c r="L7">
        <v>3.5</v>
      </c>
      <c r="M7">
        <v>3.88</v>
      </c>
      <c r="N7">
        <v>3.75</v>
      </c>
      <c r="O7">
        <v>3.56</v>
      </c>
      <c r="P7">
        <v>3.18</v>
      </c>
    </row>
    <row r="8" spans="1:16">
      <c r="A8" s="330"/>
      <c r="B8" s="1">
        <v>58</v>
      </c>
      <c r="C8" s="328" t="s">
        <v>13</v>
      </c>
      <c r="D8">
        <v>3.4</v>
      </c>
      <c r="E8">
        <v>3.7</v>
      </c>
      <c r="F8">
        <f t="shared" si="0"/>
        <v>3.55</v>
      </c>
      <c r="G8">
        <v>3.86</v>
      </c>
      <c r="H8">
        <v>3.6</v>
      </c>
      <c r="I8">
        <v>3.75</v>
      </c>
      <c r="J8">
        <v>4.04</v>
      </c>
      <c r="K8">
        <v>4.09</v>
      </c>
      <c r="L8">
        <v>3.97</v>
      </c>
      <c r="M8">
        <v>3.24</v>
      </c>
      <c r="N8">
        <v>4.13</v>
      </c>
      <c r="O8">
        <v>4.0599999999999996</v>
      </c>
      <c r="P8">
        <v>3.76</v>
      </c>
    </row>
    <row r="9" spans="1:16">
      <c r="A9" s="330"/>
      <c r="B9" s="1">
        <v>59</v>
      </c>
      <c r="C9" s="328"/>
      <c r="D9">
        <v>3.88</v>
      </c>
      <c r="E9">
        <v>4.03</v>
      </c>
      <c r="F9">
        <f t="shared" si="0"/>
        <v>3.9550000000000001</v>
      </c>
      <c r="G9">
        <v>3.09</v>
      </c>
      <c r="H9">
        <v>3.68</v>
      </c>
      <c r="I9">
        <v>3.25</v>
      </c>
      <c r="J9">
        <v>4</v>
      </c>
      <c r="K9">
        <v>3.84</v>
      </c>
      <c r="L9">
        <v>3.51</v>
      </c>
      <c r="M9">
        <v>3.5</v>
      </c>
      <c r="N9">
        <v>3.31</v>
      </c>
      <c r="O9">
        <v>3.37</v>
      </c>
      <c r="P9">
        <v>3.53</v>
      </c>
    </row>
    <row r="10" spans="1:16">
      <c r="A10" s="330"/>
      <c r="B10" s="1">
        <v>56</v>
      </c>
      <c r="C10" s="328"/>
      <c r="D10">
        <v>2.57</v>
      </c>
      <c r="E10">
        <v>2.66</v>
      </c>
      <c r="F10">
        <f t="shared" si="0"/>
        <v>2.6150000000000002</v>
      </c>
      <c r="G10">
        <v>2.44</v>
      </c>
      <c r="H10">
        <v>2.7</v>
      </c>
      <c r="I10">
        <v>2.72</v>
      </c>
      <c r="J10">
        <v>2.4700000000000002</v>
      </c>
      <c r="K10">
        <v>2.63</v>
      </c>
      <c r="L10">
        <v>2.72</v>
      </c>
      <c r="M10">
        <v>2.63</v>
      </c>
      <c r="N10">
        <v>2.27</v>
      </c>
      <c r="O10">
        <v>2.33</v>
      </c>
      <c r="P10">
        <v>2.15</v>
      </c>
    </row>
    <row r="11" spans="1:16">
      <c r="A11" s="330"/>
      <c r="B11" s="1">
        <v>55</v>
      </c>
      <c r="C11" s="328"/>
      <c r="D11">
        <v>3.18</v>
      </c>
      <c r="E11">
        <v>3.42</v>
      </c>
      <c r="F11">
        <f t="shared" si="0"/>
        <v>3.3</v>
      </c>
      <c r="G11">
        <v>3.04</v>
      </c>
      <c r="H11">
        <v>3.51</v>
      </c>
      <c r="I11">
        <v>3.37</v>
      </c>
      <c r="J11">
        <v>3.08</v>
      </c>
      <c r="K11">
        <v>3.25</v>
      </c>
      <c r="L11">
        <v>4.05</v>
      </c>
      <c r="M11">
        <v>3.09</v>
      </c>
      <c r="N11">
        <v>3.53</v>
      </c>
      <c r="O11">
        <v>2.84</v>
      </c>
      <c r="P11">
        <v>3.22</v>
      </c>
    </row>
    <row r="12" spans="1:16">
      <c r="A12" s="330"/>
      <c r="B12" s="1">
        <v>54</v>
      </c>
      <c r="C12" s="328"/>
      <c r="D12">
        <v>2.84</v>
      </c>
      <c r="E12">
        <v>2.98</v>
      </c>
      <c r="F12">
        <f t="shared" si="0"/>
        <v>2.91</v>
      </c>
      <c r="G12">
        <v>2.78</v>
      </c>
      <c r="H12">
        <v>3.33</v>
      </c>
      <c r="I12">
        <v>3.24</v>
      </c>
      <c r="J12">
        <v>3.66</v>
      </c>
      <c r="K12">
        <v>3.03</v>
      </c>
      <c r="L12">
        <v>3.55</v>
      </c>
      <c r="M12">
        <v>3.16</v>
      </c>
      <c r="N12">
        <v>3.91</v>
      </c>
      <c r="O12">
        <v>3.03</v>
      </c>
      <c r="P12">
        <v>2.4700000000000002</v>
      </c>
    </row>
    <row r="13" spans="1:16">
      <c r="A13" s="330"/>
      <c r="B13" s="2">
        <v>51</v>
      </c>
      <c r="C13" s="328"/>
      <c r="D13">
        <v>3.51</v>
      </c>
      <c r="E13">
        <v>3.53</v>
      </c>
      <c r="F13">
        <f t="shared" si="0"/>
        <v>3.5199999999999996</v>
      </c>
      <c r="G13">
        <v>6.16</v>
      </c>
      <c r="H13">
        <v>16</v>
      </c>
      <c r="I13">
        <v>20</v>
      </c>
      <c r="J13">
        <v>20</v>
      </c>
      <c r="K13">
        <v>20</v>
      </c>
      <c r="L13">
        <v>20</v>
      </c>
      <c r="M13">
        <v>20</v>
      </c>
      <c r="N13">
        <v>6.59</v>
      </c>
      <c r="O13">
        <v>5.72</v>
      </c>
      <c r="P13">
        <v>3.55</v>
      </c>
    </row>
    <row r="14" spans="1:16">
      <c r="A14" s="327">
        <v>20171113</v>
      </c>
      <c r="B14" s="2">
        <v>71</v>
      </c>
      <c r="C14" s="328" t="s">
        <v>21</v>
      </c>
      <c r="D14">
        <v>3.85</v>
      </c>
      <c r="E14">
        <v>4.18</v>
      </c>
      <c r="F14">
        <f t="shared" si="0"/>
        <v>4.0149999999999997</v>
      </c>
      <c r="G14">
        <v>4.66</v>
      </c>
      <c r="H14">
        <v>4.78</v>
      </c>
      <c r="I14">
        <v>20</v>
      </c>
      <c r="J14">
        <v>20</v>
      </c>
      <c r="K14">
        <v>20</v>
      </c>
      <c r="L14">
        <v>20</v>
      </c>
      <c r="M14">
        <v>6.03</v>
      </c>
      <c r="N14">
        <v>4.78</v>
      </c>
      <c r="O14">
        <v>4.84</v>
      </c>
      <c r="P14">
        <v>4.32</v>
      </c>
    </row>
    <row r="15" spans="1:16">
      <c r="A15" s="327"/>
      <c r="B15" s="2">
        <v>68</v>
      </c>
      <c r="C15" s="328"/>
      <c r="D15">
        <v>4.0599999999999996</v>
      </c>
      <c r="E15">
        <v>4.74</v>
      </c>
      <c r="F15">
        <f t="shared" si="0"/>
        <v>4.4000000000000004</v>
      </c>
      <c r="G15">
        <v>5.85</v>
      </c>
      <c r="H15">
        <v>11.33</v>
      </c>
      <c r="I15">
        <v>20</v>
      </c>
      <c r="J15">
        <v>20</v>
      </c>
      <c r="K15">
        <v>20</v>
      </c>
      <c r="L15">
        <v>20</v>
      </c>
      <c r="M15">
        <v>4.93</v>
      </c>
      <c r="N15">
        <v>4.16</v>
      </c>
      <c r="O15">
        <v>4.01</v>
      </c>
      <c r="P15">
        <v>3.78</v>
      </c>
    </row>
    <row r="16" spans="1:16">
      <c r="A16" s="327"/>
      <c r="B16" s="2">
        <v>69</v>
      </c>
      <c r="C16" s="328"/>
      <c r="D16">
        <v>3.91</v>
      </c>
      <c r="E16">
        <v>3.5</v>
      </c>
      <c r="F16">
        <f t="shared" si="0"/>
        <v>3.7050000000000001</v>
      </c>
      <c r="G16">
        <v>3.47</v>
      </c>
      <c r="H16">
        <v>5.0679999999999996</v>
      </c>
      <c r="I16">
        <v>16.13</v>
      </c>
      <c r="J16">
        <v>20</v>
      </c>
      <c r="K16">
        <v>20</v>
      </c>
      <c r="L16">
        <v>20</v>
      </c>
      <c r="M16">
        <v>2.88</v>
      </c>
      <c r="N16">
        <v>2.65</v>
      </c>
      <c r="O16">
        <v>2.2599999999999998</v>
      </c>
      <c r="P16">
        <v>2.65</v>
      </c>
    </row>
    <row r="17" spans="1:16">
      <c r="A17" s="327"/>
      <c r="B17" s="2">
        <v>67</v>
      </c>
      <c r="C17" s="328"/>
      <c r="D17">
        <v>4.5599999999999996</v>
      </c>
      <c r="E17">
        <v>4.18</v>
      </c>
      <c r="F17">
        <f t="shared" si="0"/>
        <v>4.3699999999999992</v>
      </c>
      <c r="G17">
        <v>5.34</v>
      </c>
      <c r="H17">
        <v>6.43</v>
      </c>
      <c r="I17">
        <v>20</v>
      </c>
      <c r="J17">
        <v>20</v>
      </c>
      <c r="K17">
        <v>20</v>
      </c>
      <c r="L17">
        <v>20</v>
      </c>
      <c r="M17">
        <v>3.07</v>
      </c>
      <c r="N17">
        <v>3.88</v>
      </c>
      <c r="O17">
        <v>3.66</v>
      </c>
      <c r="P17">
        <v>4.58</v>
      </c>
    </row>
    <row r="18" spans="1:16">
      <c r="A18" s="327"/>
      <c r="B18" s="2">
        <v>70</v>
      </c>
      <c r="C18" s="328"/>
      <c r="D18">
        <v>4.0999999999999996</v>
      </c>
      <c r="E18">
        <v>3.22</v>
      </c>
      <c r="F18">
        <f t="shared" si="0"/>
        <v>3.66</v>
      </c>
      <c r="G18">
        <v>3.43</v>
      </c>
      <c r="H18">
        <v>4.54</v>
      </c>
      <c r="I18">
        <v>20</v>
      </c>
      <c r="J18">
        <v>20</v>
      </c>
      <c r="K18">
        <v>20</v>
      </c>
      <c r="L18">
        <v>20</v>
      </c>
      <c r="M18">
        <v>9.2799999999999994</v>
      </c>
      <c r="N18">
        <v>3.06</v>
      </c>
      <c r="O18">
        <v>4.04</v>
      </c>
      <c r="P18">
        <v>2.93</v>
      </c>
    </row>
    <row r="19" spans="1:16">
      <c r="B19" s="1"/>
    </row>
    <row r="20" spans="1:16">
      <c r="A20" s="4" t="s">
        <v>22</v>
      </c>
      <c r="B20" s="1"/>
    </row>
    <row r="21" spans="1:16">
      <c r="B21" s="1">
        <v>65</v>
      </c>
      <c r="G21">
        <f>(G4-F4)/(20-F4)*100</f>
        <v>0.18061408789885494</v>
      </c>
      <c r="H21">
        <f>(H4-F4)/(20-F4)*100</f>
        <v>-5.2980132450331148</v>
      </c>
      <c r="I21">
        <f>(I4-F4)/(20-F4)*100</f>
        <v>-1.8663455749548468</v>
      </c>
      <c r="J21">
        <f>(J4-F4)/(20-F4)*100</f>
        <v>0.84286574352799326</v>
      </c>
      <c r="K21">
        <f>(K4-F4)/(20-F4)*100</f>
        <v>-1.3245033112582794</v>
      </c>
      <c r="L21">
        <f>(L4-F4)/(20-F4)*100</f>
        <v>-1.9265502709211335</v>
      </c>
      <c r="M21">
        <f>(M4-F4)/(20-F4)*100</f>
        <v>4.9367850692354001</v>
      </c>
      <c r="N21">
        <f>(N4-F4)/(20-F4)*100</f>
        <v>1.5653220951234184</v>
      </c>
      <c r="O21">
        <f>(O4-F4)/(20-F4)*100</f>
        <v>0.84286574352799326</v>
      </c>
      <c r="P21">
        <f>(P4-F4)/(20-F4)*100</f>
        <v>4.5755568934376898</v>
      </c>
    </row>
    <row r="22" spans="1:16">
      <c r="B22" s="1">
        <v>63</v>
      </c>
      <c r="G22">
        <f t="shared" ref="G22:G35" si="1">(G5-F5)/(20-F5)*100</f>
        <v>-1.9358741681790699</v>
      </c>
      <c r="H22">
        <f t="shared" ref="H22:H35" si="2">(H5-F5)/(20-F5)*100</f>
        <v>4.3557168784029052</v>
      </c>
      <c r="I22">
        <f t="shared" ref="I22:I35" si="3">(I5-F5)/(20-F5)*100</f>
        <v>1.5124016938898972</v>
      </c>
      <c r="J22">
        <f t="shared" ref="J22:J35" si="4">(J5-F5)/(20-F5)*100</f>
        <v>-0.96793708408953494</v>
      </c>
      <c r="K22">
        <f t="shared" ref="K22:K35" si="5">(K5-F5)/(20-F5)*100</f>
        <v>-0.60496067755595939</v>
      </c>
      <c r="L22">
        <f t="shared" ref="L22:L35" si="6">(L5-F5)/(20-F5)*100</f>
        <v>-2.3593466424682399</v>
      </c>
      <c r="M22">
        <f t="shared" ref="M22:M35" si="7">(M5-F5)/(20-F5)*100</f>
        <v>1.6938898971566836</v>
      </c>
      <c r="N22">
        <f t="shared" ref="N22:N35" si="8">(N5-F5)/(20-F5)*100</f>
        <v>-0.42347247428917284</v>
      </c>
      <c r="O22">
        <f t="shared" ref="O22:O35" si="9">(O5-F5)/(20-F5)*100</f>
        <v>2.6013309134906213</v>
      </c>
      <c r="P22">
        <f t="shared" ref="P22:P35" si="10">(P5-F5)/(20-F5)*100</f>
        <v>-0.90744101633394048</v>
      </c>
    </row>
    <row r="23" spans="1:16">
      <c r="B23" s="2">
        <v>64</v>
      </c>
      <c r="G23">
        <f t="shared" si="1"/>
        <v>3.9709002728099434</v>
      </c>
      <c r="H23">
        <f t="shared" si="2"/>
        <v>11.306456501970294</v>
      </c>
      <c r="I23">
        <f t="shared" si="3"/>
        <v>100</v>
      </c>
      <c r="J23">
        <f t="shared" si="4"/>
        <v>100</v>
      </c>
      <c r="K23">
        <f t="shared" si="5"/>
        <v>100</v>
      </c>
      <c r="L23">
        <f t="shared" si="6"/>
        <v>100</v>
      </c>
      <c r="M23">
        <f t="shared" si="7"/>
        <v>100</v>
      </c>
      <c r="N23">
        <f t="shared" si="8"/>
        <v>3.2434070930585035</v>
      </c>
      <c r="O23">
        <f t="shared" si="9"/>
        <v>-3.0615337981206419</v>
      </c>
      <c r="P23">
        <f t="shared" si="10"/>
        <v>-3.2434070930585008</v>
      </c>
    </row>
    <row r="24" spans="1:16">
      <c r="B24" s="1">
        <v>62</v>
      </c>
      <c r="G24">
        <f t="shared" si="1"/>
        <v>1.9538188277087039</v>
      </c>
      <c r="H24">
        <f t="shared" si="2"/>
        <v>3.4339846062759034</v>
      </c>
      <c r="I24">
        <f t="shared" si="3"/>
        <v>-2.5458851391355815</v>
      </c>
      <c r="J24">
        <f t="shared" si="4"/>
        <v>3.6116044997039687</v>
      </c>
      <c r="K24">
        <f t="shared" si="5"/>
        <v>4.2036708111308458</v>
      </c>
      <c r="L24">
        <f t="shared" si="6"/>
        <v>2.3090586145648317</v>
      </c>
      <c r="M24">
        <f t="shared" si="7"/>
        <v>4.5589105979869746</v>
      </c>
      <c r="N24">
        <f t="shared" si="8"/>
        <v>3.7892243931320313</v>
      </c>
      <c r="O24">
        <f t="shared" si="9"/>
        <v>2.6642984014209601</v>
      </c>
      <c r="P24">
        <f t="shared" si="10"/>
        <v>0.41444641799881748</v>
      </c>
    </row>
    <row r="25" spans="1:16">
      <c r="B25" s="1">
        <v>58</v>
      </c>
      <c r="G25">
        <f t="shared" si="1"/>
        <v>1.8844984802431617</v>
      </c>
      <c r="H25">
        <f t="shared" si="2"/>
        <v>0.30395136778115667</v>
      </c>
      <c r="I25">
        <f t="shared" si="3"/>
        <v>1.2158054711246213</v>
      </c>
      <c r="J25">
        <f t="shared" si="4"/>
        <v>2.9787234042553208</v>
      </c>
      <c r="K25">
        <f t="shared" si="5"/>
        <v>3.2826747720364744</v>
      </c>
      <c r="L25">
        <f t="shared" si="6"/>
        <v>2.5531914893617045</v>
      </c>
      <c r="M25">
        <f t="shared" si="7"/>
        <v>-1.8844984802431588</v>
      </c>
      <c r="N25">
        <f t="shared" si="8"/>
        <v>3.5258358662613989</v>
      </c>
      <c r="O25">
        <f t="shared" si="9"/>
        <v>3.1003039513677799</v>
      </c>
      <c r="P25">
        <f t="shared" si="10"/>
        <v>1.2765957446808509</v>
      </c>
    </row>
    <row r="26" spans="1:16">
      <c r="B26" s="1">
        <v>59</v>
      </c>
      <c r="G26">
        <f t="shared" si="1"/>
        <v>-5.3910875662200066</v>
      </c>
      <c r="H26">
        <f t="shared" si="2"/>
        <v>-1.7139295730757238</v>
      </c>
      <c r="I26">
        <f t="shared" si="3"/>
        <v>-4.3938921782486755</v>
      </c>
      <c r="J26">
        <f t="shared" si="4"/>
        <v>0.28046120286693627</v>
      </c>
      <c r="K26">
        <f t="shared" si="5"/>
        <v>-0.71673418510439513</v>
      </c>
      <c r="L26">
        <f t="shared" si="6"/>
        <v>-2.7734496727952647</v>
      </c>
      <c r="M26">
        <f t="shared" si="7"/>
        <v>-2.8357743845434715</v>
      </c>
      <c r="N26">
        <f t="shared" si="8"/>
        <v>-4.0199439077594263</v>
      </c>
      <c r="O26">
        <f t="shared" si="9"/>
        <v>-3.6459956372701767</v>
      </c>
      <c r="P26">
        <f t="shared" si="10"/>
        <v>-2.6488002492988483</v>
      </c>
    </row>
    <row r="27" spans="1:16">
      <c r="B27" s="1">
        <v>56</v>
      </c>
      <c r="G27">
        <f t="shared" si="1"/>
        <v>-1.0066148979004905</v>
      </c>
      <c r="H27">
        <f t="shared" si="2"/>
        <v>0.48892723612309447</v>
      </c>
      <c r="I27">
        <f t="shared" si="3"/>
        <v>0.60396893874029334</v>
      </c>
      <c r="J27">
        <f t="shared" si="4"/>
        <v>-0.83405234397469097</v>
      </c>
      <c r="K27">
        <f t="shared" si="5"/>
        <v>8.6281276962897224E-2</v>
      </c>
      <c r="L27">
        <f t="shared" si="6"/>
        <v>0.60396893874029334</v>
      </c>
      <c r="M27">
        <f t="shared" si="7"/>
        <v>8.6281276962897224E-2</v>
      </c>
      <c r="N27">
        <f t="shared" si="8"/>
        <v>-1.9844693701466793</v>
      </c>
      <c r="O27">
        <f t="shared" si="9"/>
        <v>-1.6393442622950831</v>
      </c>
      <c r="P27">
        <f t="shared" si="10"/>
        <v>-2.6747195858498727</v>
      </c>
    </row>
    <row r="28" spans="1:16">
      <c r="B28" s="1">
        <v>55</v>
      </c>
      <c r="G28">
        <f t="shared" si="1"/>
        <v>-1.5568862275449089</v>
      </c>
      <c r="H28">
        <f t="shared" si="2"/>
        <v>1.2574850299401197</v>
      </c>
      <c r="I28">
        <f t="shared" si="3"/>
        <v>0.41916167664670828</v>
      </c>
      <c r="J28">
        <f t="shared" si="4"/>
        <v>-1.3173652694610765</v>
      </c>
      <c r="K28">
        <f t="shared" si="5"/>
        <v>-0.29940119760478934</v>
      </c>
      <c r="L28">
        <f t="shared" si="6"/>
        <v>4.4910179640718564</v>
      </c>
      <c r="M28">
        <f t="shared" si="7"/>
        <v>-1.2574850299401197</v>
      </c>
      <c r="N28">
        <f t="shared" si="8"/>
        <v>1.3772455089820359</v>
      </c>
      <c r="O28">
        <f t="shared" si="9"/>
        <v>-2.7544910179640718</v>
      </c>
      <c r="P28">
        <f t="shared" si="10"/>
        <v>-0.47904191616766251</v>
      </c>
    </row>
    <row r="29" spans="1:16">
      <c r="B29" s="1">
        <v>54</v>
      </c>
      <c r="G29">
        <f t="shared" si="1"/>
        <v>-0.7606787595084864</v>
      </c>
      <c r="H29">
        <f t="shared" si="2"/>
        <v>2.457577530719719</v>
      </c>
      <c r="I29">
        <f t="shared" si="3"/>
        <v>1.9309537741369225</v>
      </c>
      <c r="J29">
        <f t="shared" si="4"/>
        <v>4.3885313048566408</v>
      </c>
      <c r="K29">
        <f t="shared" si="5"/>
        <v>0.70216500877706067</v>
      </c>
      <c r="L29">
        <f t="shared" si="6"/>
        <v>3.7448800468109984</v>
      </c>
      <c r="M29">
        <f t="shared" si="7"/>
        <v>1.4628437682855471</v>
      </c>
      <c r="N29">
        <f t="shared" si="8"/>
        <v>5.8513750731421883</v>
      </c>
      <c r="O29">
        <f t="shared" si="9"/>
        <v>0.70216500877706067</v>
      </c>
      <c r="P29">
        <f t="shared" si="10"/>
        <v>-2.5746050321825624</v>
      </c>
    </row>
    <row r="30" spans="1:16">
      <c r="B30" s="2">
        <v>51</v>
      </c>
      <c r="G30">
        <f t="shared" si="1"/>
        <v>16.019417475728158</v>
      </c>
      <c r="H30">
        <f t="shared" si="2"/>
        <v>75.728155339805824</v>
      </c>
      <c r="I30">
        <f t="shared" si="3"/>
        <v>100</v>
      </c>
      <c r="J30">
        <f t="shared" si="4"/>
        <v>100</v>
      </c>
      <c r="K30">
        <f t="shared" si="5"/>
        <v>100</v>
      </c>
      <c r="L30">
        <f t="shared" si="6"/>
        <v>100</v>
      </c>
      <c r="M30">
        <f t="shared" si="7"/>
        <v>100</v>
      </c>
      <c r="N30">
        <f t="shared" si="8"/>
        <v>18.628640776699029</v>
      </c>
      <c r="O30">
        <f t="shared" si="9"/>
        <v>13.349514563106796</v>
      </c>
      <c r="P30">
        <f t="shared" si="10"/>
        <v>0.18203883495145781</v>
      </c>
    </row>
    <row r="31" spans="1:16">
      <c r="B31" s="2">
        <v>71</v>
      </c>
      <c r="G31">
        <f t="shared" si="1"/>
        <v>4.0350328432905886</v>
      </c>
      <c r="H31">
        <f t="shared" si="2"/>
        <v>4.7857366280888369</v>
      </c>
      <c r="I31">
        <f t="shared" si="3"/>
        <v>100</v>
      </c>
      <c r="J31">
        <f t="shared" si="4"/>
        <v>100</v>
      </c>
      <c r="K31">
        <f t="shared" si="5"/>
        <v>100</v>
      </c>
      <c r="L31">
        <f t="shared" si="6"/>
        <v>100</v>
      </c>
      <c r="M31">
        <f t="shared" si="7"/>
        <v>12.605567719737257</v>
      </c>
      <c r="N31">
        <f t="shared" si="8"/>
        <v>4.7857366280888369</v>
      </c>
      <c r="O31">
        <f t="shared" si="9"/>
        <v>5.1610885204879589</v>
      </c>
      <c r="P31">
        <f t="shared" si="10"/>
        <v>1.9080387863622186</v>
      </c>
    </row>
    <row r="32" spans="1:16">
      <c r="B32" s="2">
        <v>68</v>
      </c>
      <c r="G32">
        <f t="shared" si="1"/>
        <v>9.2948717948717903</v>
      </c>
      <c r="H32">
        <f t="shared" si="2"/>
        <v>44.42307692307692</v>
      </c>
      <c r="I32">
        <f t="shared" si="3"/>
        <v>100</v>
      </c>
      <c r="J32">
        <f t="shared" si="4"/>
        <v>100</v>
      </c>
      <c r="K32">
        <f t="shared" si="5"/>
        <v>100</v>
      </c>
      <c r="L32">
        <f t="shared" si="6"/>
        <v>100</v>
      </c>
      <c r="M32">
        <f t="shared" si="7"/>
        <v>3.3974358974358938</v>
      </c>
      <c r="N32">
        <f t="shared" si="8"/>
        <v>-1.5384615384615399</v>
      </c>
      <c r="O32">
        <f t="shared" si="9"/>
        <v>-2.5000000000000036</v>
      </c>
      <c r="P32">
        <f t="shared" si="10"/>
        <v>-3.9743589743589784</v>
      </c>
    </row>
    <row r="33" spans="2:16">
      <c r="B33" s="2">
        <v>69</v>
      </c>
      <c r="G33">
        <f t="shared" si="1"/>
        <v>-1.4421601718318495</v>
      </c>
      <c r="H33">
        <f t="shared" si="2"/>
        <v>8.3645289966247276</v>
      </c>
      <c r="I33">
        <f t="shared" si="3"/>
        <v>76.250383553237171</v>
      </c>
      <c r="J33">
        <f t="shared" si="4"/>
        <v>100</v>
      </c>
      <c r="K33">
        <f t="shared" si="5"/>
        <v>100</v>
      </c>
      <c r="L33">
        <f t="shared" si="6"/>
        <v>100</v>
      </c>
      <c r="M33">
        <f t="shared" si="7"/>
        <v>-5.0629027308990491</v>
      </c>
      <c r="N33">
        <f t="shared" si="8"/>
        <v>-6.4743786437557533</v>
      </c>
      <c r="O33">
        <f t="shared" si="9"/>
        <v>-8.867750843817122</v>
      </c>
      <c r="P33">
        <f t="shared" si="10"/>
        <v>-6.4743786437557533</v>
      </c>
    </row>
    <row r="34" spans="2:16">
      <c r="B34" s="2">
        <v>67</v>
      </c>
      <c r="G34">
        <f t="shared" si="1"/>
        <v>6.2060140754958448</v>
      </c>
      <c r="H34">
        <f t="shared" si="2"/>
        <v>13.179782469609727</v>
      </c>
      <c r="I34">
        <f t="shared" si="3"/>
        <v>100</v>
      </c>
      <c r="J34">
        <f t="shared" si="4"/>
        <v>100</v>
      </c>
      <c r="K34">
        <f t="shared" si="5"/>
        <v>100</v>
      </c>
      <c r="L34">
        <f t="shared" si="6"/>
        <v>100</v>
      </c>
      <c r="M34">
        <f t="shared" si="7"/>
        <v>-8.3173384516954521</v>
      </c>
      <c r="N34">
        <f t="shared" si="8"/>
        <v>-3.134996801023668</v>
      </c>
      <c r="O34">
        <f t="shared" si="9"/>
        <v>-4.5425463851567436</v>
      </c>
      <c r="P34">
        <f t="shared" si="10"/>
        <v>1.3435700575815792</v>
      </c>
    </row>
    <row r="35" spans="2:16">
      <c r="B35" s="2">
        <v>70</v>
      </c>
      <c r="G35">
        <f t="shared" si="1"/>
        <v>-1.4075887392900857</v>
      </c>
      <c r="H35">
        <f t="shared" si="2"/>
        <v>5.385556915544675</v>
      </c>
      <c r="I35">
        <f t="shared" si="3"/>
        <v>100</v>
      </c>
      <c r="J35">
        <f t="shared" si="4"/>
        <v>100</v>
      </c>
      <c r="K35">
        <f t="shared" si="5"/>
        <v>100</v>
      </c>
      <c r="L35">
        <f t="shared" si="6"/>
        <v>100</v>
      </c>
      <c r="M35">
        <f t="shared" si="7"/>
        <v>34.394124847001216</v>
      </c>
      <c r="N35">
        <f t="shared" si="8"/>
        <v>-3.6719706242350068</v>
      </c>
      <c r="O35">
        <f t="shared" si="9"/>
        <v>2.3255813953488365</v>
      </c>
      <c r="P35">
        <f t="shared" si="10"/>
        <v>-4.4675642594859237</v>
      </c>
    </row>
  </sheetData>
  <mergeCells count="7">
    <mergeCell ref="A14:A18"/>
    <mergeCell ref="C14:C18"/>
    <mergeCell ref="G2:P2"/>
    <mergeCell ref="D3:E3"/>
    <mergeCell ref="A4:A13"/>
    <mergeCell ref="C4:C7"/>
    <mergeCell ref="C8:C1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2" sqref="G2:M2"/>
    </sheetView>
  </sheetViews>
  <sheetFormatPr defaultRowHeight="13.5"/>
  <cols>
    <col min="1" max="1" width="12.875" customWidth="1"/>
    <col min="2" max="2" width="12.75" customWidth="1"/>
    <col min="3" max="3" width="12.75" style="1" customWidth="1"/>
    <col min="14" max="14" width="13.875" bestFit="1" customWidth="1"/>
    <col min="15" max="15" width="8.875" customWidth="1"/>
  </cols>
  <sheetData>
    <row r="1" spans="1:16">
      <c r="A1" t="s">
        <v>2</v>
      </c>
      <c r="E1" t="s">
        <v>3</v>
      </c>
      <c r="H1" t="s">
        <v>4</v>
      </c>
    </row>
    <row r="2" spans="1:16">
      <c r="A2" s="2" t="s">
        <v>5</v>
      </c>
      <c r="G2" s="327" t="s">
        <v>6</v>
      </c>
      <c r="H2" s="327"/>
      <c r="I2" s="327"/>
      <c r="J2" s="327"/>
      <c r="K2" s="327"/>
      <c r="L2" s="327"/>
      <c r="M2" s="327"/>
      <c r="N2" s="3"/>
      <c r="O2" s="3"/>
      <c r="P2" s="3"/>
    </row>
    <row r="3" spans="1:16">
      <c r="A3" t="s">
        <v>7</v>
      </c>
      <c r="B3" t="s">
        <v>8</v>
      </c>
      <c r="D3" s="329" t="s">
        <v>9</v>
      </c>
      <c r="E3" s="329"/>
      <c r="F3" t="s">
        <v>10</v>
      </c>
      <c r="G3">
        <v>15</v>
      </c>
      <c r="H3">
        <v>30</v>
      </c>
      <c r="I3">
        <v>60</v>
      </c>
      <c r="J3">
        <v>90</v>
      </c>
      <c r="K3">
        <v>120</v>
      </c>
      <c r="L3">
        <v>180</v>
      </c>
      <c r="M3">
        <v>240</v>
      </c>
    </row>
    <row r="4" spans="1:16" ht="13.5" customHeight="1">
      <c r="A4" s="330">
        <v>20171205</v>
      </c>
      <c r="B4" s="2">
        <v>68</v>
      </c>
      <c r="C4" s="330" t="s">
        <v>11</v>
      </c>
      <c r="D4" s="1">
        <v>14.7</v>
      </c>
      <c r="E4" s="1">
        <v>12.3</v>
      </c>
      <c r="F4">
        <f t="shared" ref="F4:F16" si="0">AVERAGE(D4:E4)</f>
        <v>13.5</v>
      </c>
      <c r="G4" s="1">
        <v>15.5</v>
      </c>
      <c r="H4" s="1">
        <v>15.2</v>
      </c>
      <c r="I4" s="1">
        <v>10.7</v>
      </c>
      <c r="J4" s="1">
        <v>10.6</v>
      </c>
      <c r="K4" s="1">
        <v>10.5</v>
      </c>
      <c r="L4" s="1">
        <v>15.3</v>
      </c>
      <c r="M4" s="1">
        <v>11.3</v>
      </c>
      <c r="N4" s="1"/>
      <c r="O4" s="1"/>
      <c r="P4" s="1"/>
    </row>
    <row r="5" spans="1:16">
      <c r="A5" s="330"/>
      <c r="B5" s="2">
        <v>67</v>
      </c>
      <c r="C5" s="330"/>
      <c r="D5">
        <v>17</v>
      </c>
      <c r="E5">
        <v>13.8</v>
      </c>
      <c r="F5">
        <f t="shared" si="0"/>
        <v>15.4</v>
      </c>
      <c r="G5">
        <v>23.4</v>
      </c>
      <c r="H5">
        <v>23.3</v>
      </c>
      <c r="I5">
        <v>24.6</v>
      </c>
      <c r="J5">
        <v>10.199999999999999</v>
      </c>
      <c r="K5" s="1">
        <v>13.4</v>
      </c>
      <c r="L5">
        <v>17.5</v>
      </c>
      <c r="M5">
        <v>17.100000000000001</v>
      </c>
    </row>
    <row r="6" spans="1:16" ht="12.75" customHeight="1">
      <c r="A6" s="330"/>
      <c r="B6" s="2">
        <v>70</v>
      </c>
      <c r="C6" s="330"/>
      <c r="D6">
        <v>19.100000000000001</v>
      </c>
      <c r="E6">
        <v>11.7</v>
      </c>
      <c r="F6">
        <f t="shared" si="0"/>
        <v>15.4</v>
      </c>
      <c r="G6">
        <v>11.3</v>
      </c>
      <c r="H6">
        <v>22</v>
      </c>
      <c r="I6">
        <v>16.600000000000001</v>
      </c>
      <c r="J6">
        <v>12.4</v>
      </c>
      <c r="K6">
        <v>12.5</v>
      </c>
      <c r="L6">
        <v>10.6</v>
      </c>
      <c r="M6">
        <v>18</v>
      </c>
    </row>
    <row r="7" spans="1:16">
      <c r="A7" s="330"/>
      <c r="B7" s="2">
        <v>71</v>
      </c>
      <c r="C7" s="330"/>
      <c r="D7">
        <v>17.2</v>
      </c>
      <c r="E7">
        <v>19.8</v>
      </c>
      <c r="F7">
        <f t="shared" si="0"/>
        <v>18.5</v>
      </c>
      <c r="G7">
        <v>17.100000000000001</v>
      </c>
      <c r="H7">
        <v>26.4</v>
      </c>
      <c r="I7">
        <v>21.2</v>
      </c>
      <c r="J7">
        <v>27.2</v>
      </c>
      <c r="K7">
        <v>21</v>
      </c>
      <c r="L7">
        <v>12.9</v>
      </c>
      <c r="M7">
        <v>12.4</v>
      </c>
    </row>
    <row r="8" spans="1:16">
      <c r="A8" s="330"/>
      <c r="B8" s="2">
        <v>69</v>
      </c>
      <c r="C8" s="330"/>
      <c r="D8">
        <v>15.3</v>
      </c>
      <c r="F8">
        <f t="shared" si="0"/>
        <v>15.3</v>
      </c>
      <c r="G8">
        <v>12.5</v>
      </c>
      <c r="H8">
        <v>11.4</v>
      </c>
      <c r="I8">
        <v>12.9</v>
      </c>
      <c r="J8">
        <v>15.7</v>
      </c>
      <c r="K8">
        <v>10.8</v>
      </c>
      <c r="L8">
        <v>20.7</v>
      </c>
      <c r="M8">
        <v>16.8</v>
      </c>
    </row>
    <row r="9" spans="1:16">
      <c r="A9" s="330"/>
      <c r="B9" s="1">
        <v>65</v>
      </c>
      <c r="C9" s="333" t="s">
        <v>12</v>
      </c>
      <c r="D9">
        <v>21.3</v>
      </c>
      <c r="F9">
        <f t="shared" si="0"/>
        <v>21.3</v>
      </c>
      <c r="G9">
        <v>11.5</v>
      </c>
      <c r="H9">
        <v>20.100000000000001</v>
      </c>
      <c r="I9">
        <v>20.399999999999999</v>
      </c>
      <c r="J9">
        <v>13.1</v>
      </c>
      <c r="K9">
        <v>16.399999999999999</v>
      </c>
      <c r="L9">
        <v>28.6</v>
      </c>
      <c r="M9">
        <v>19.5</v>
      </c>
    </row>
    <row r="10" spans="1:16">
      <c r="A10" s="330"/>
      <c r="B10" s="2">
        <v>64</v>
      </c>
      <c r="C10" s="333"/>
      <c r="D10">
        <v>22.4</v>
      </c>
      <c r="E10">
        <v>15.4</v>
      </c>
      <c r="F10">
        <f t="shared" si="0"/>
        <v>18.899999999999999</v>
      </c>
      <c r="G10">
        <v>24.8</v>
      </c>
      <c r="H10">
        <v>16.8</v>
      </c>
      <c r="I10">
        <v>20.8</v>
      </c>
      <c r="J10">
        <v>17</v>
      </c>
      <c r="K10">
        <v>19.7</v>
      </c>
      <c r="L10">
        <v>20.9</v>
      </c>
      <c r="M10">
        <v>22</v>
      </c>
    </row>
    <row r="11" spans="1:16">
      <c r="A11" s="330"/>
      <c r="B11" s="1">
        <v>62</v>
      </c>
      <c r="C11" s="333"/>
      <c r="D11">
        <v>20.9</v>
      </c>
      <c r="E11">
        <v>22.1</v>
      </c>
      <c r="F11">
        <f t="shared" si="0"/>
        <v>21.5</v>
      </c>
      <c r="G11">
        <v>20.399999999999999</v>
      </c>
      <c r="H11">
        <v>26.2</v>
      </c>
      <c r="I11">
        <v>24.7</v>
      </c>
      <c r="J11">
        <v>19.5</v>
      </c>
      <c r="K11">
        <v>15.6</v>
      </c>
      <c r="L11">
        <v>12.9</v>
      </c>
      <c r="M11">
        <v>20.399999999999999</v>
      </c>
    </row>
    <row r="12" spans="1:16">
      <c r="A12" s="330">
        <v>20171206</v>
      </c>
      <c r="B12" s="1">
        <v>56</v>
      </c>
      <c r="C12" s="333" t="s">
        <v>13</v>
      </c>
      <c r="D12">
        <v>25.9</v>
      </c>
      <c r="E12">
        <v>12.9</v>
      </c>
      <c r="F12">
        <f t="shared" si="0"/>
        <v>19.399999999999999</v>
      </c>
      <c r="G12">
        <v>16.8</v>
      </c>
      <c r="H12">
        <v>29.4</v>
      </c>
      <c r="I12">
        <v>23.7</v>
      </c>
      <c r="J12">
        <v>15.5</v>
      </c>
      <c r="K12">
        <v>23.7</v>
      </c>
      <c r="L12">
        <v>15.4</v>
      </c>
      <c r="M12">
        <v>19.2</v>
      </c>
    </row>
    <row r="13" spans="1:16">
      <c r="A13" s="330"/>
      <c r="B13" s="1">
        <v>58</v>
      </c>
      <c r="C13" s="333"/>
      <c r="D13">
        <v>10.6</v>
      </c>
      <c r="E13">
        <v>28.2</v>
      </c>
      <c r="F13">
        <f t="shared" si="0"/>
        <v>19.399999999999999</v>
      </c>
      <c r="G13">
        <v>21.7</v>
      </c>
      <c r="H13">
        <v>20.100000000000001</v>
      </c>
      <c r="I13">
        <v>19.5</v>
      </c>
      <c r="J13">
        <v>29.1</v>
      </c>
      <c r="K13">
        <v>19.100000000000001</v>
      </c>
      <c r="L13">
        <v>22.4</v>
      </c>
      <c r="M13">
        <v>19.5</v>
      </c>
    </row>
    <row r="14" spans="1:16">
      <c r="A14" s="330"/>
      <c r="B14" s="2">
        <v>51</v>
      </c>
      <c r="C14" s="333"/>
      <c r="D14">
        <v>22.6</v>
      </c>
      <c r="E14">
        <v>23.6</v>
      </c>
      <c r="F14">
        <f t="shared" si="0"/>
        <v>23.1</v>
      </c>
      <c r="G14">
        <v>21.5</v>
      </c>
      <c r="H14">
        <v>31.1</v>
      </c>
      <c r="I14">
        <v>32.6</v>
      </c>
      <c r="J14">
        <v>26.1</v>
      </c>
      <c r="K14">
        <v>18.7</v>
      </c>
      <c r="L14">
        <v>15.1</v>
      </c>
      <c r="M14">
        <v>18.2</v>
      </c>
    </row>
    <row r="15" spans="1:16">
      <c r="A15" s="330"/>
      <c r="B15" s="2">
        <v>53</v>
      </c>
      <c r="C15" s="333"/>
      <c r="D15">
        <v>23.2</v>
      </c>
      <c r="E15">
        <v>12.2</v>
      </c>
      <c r="F15">
        <f t="shared" si="0"/>
        <v>17.7</v>
      </c>
      <c r="G15">
        <v>26.1</v>
      </c>
      <c r="H15">
        <v>12.7</v>
      </c>
      <c r="I15">
        <v>18.899999999999999</v>
      </c>
      <c r="J15">
        <v>13.3</v>
      </c>
      <c r="K15">
        <v>24</v>
      </c>
      <c r="L15">
        <v>14.4</v>
      </c>
      <c r="M15">
        <v>15.3</v>
      </c>
    </row>
    <row r="16" spans="1:16">
      <c r="A16" s="330"/>
      <c r="B16" s="1">
        <v>55</v>
      </c>
      <c r="C16" s="333"/>
      <c r="D16">
        <v>18.3</v>
      </c>
      <c r="E16">
        <v>20.100000000000001</v>
      </c>
      <c r="F16">
        <f t="shared" si="0"/>
        <v>19.200000000000003</v>
      </c>
      <c r="G16">
        <v>12.6</v>
      </c>
      <c r="H16">
        <v>18.3</v>
      </c>
      <c r="I16">
        <v>10</v>
      </c>
      <c r="J16">
        <v>17.2</v>
      </c>
      <c r="K16">
        <v>15.8</v>
      </c>
      <c r="L16">
        <v>12.9</v>
      </c>
      <c r="M16">
        <v>16.3</v>
      </c>
    </row>
    <row r="17" spans="1:13">
      <c r="B17" s="1"/>
    </row>
    <row r="18" spans="1:13">
      <c r="B18" s="1"/>
    </row>
    <row r="19" spans="1:13">
      <c r="A19" s="4" t="s">
        <v>14</v>
      </c>
      <c r="B19" s="1"/>
    </row>
    <row r="20" spans="1:13">
      <c r="B20" s="1">
        <v>65</v>
      </c>
      <c r="G20">
        <f t="shared" ref="G20:G32" si="1">(G4-F4)/(45-F4)*100</f>
        <v>6.3492063492063489</v>
      </c>
      <c r="H20">
        <f t="shared" ref="H20:H32" si="2">(H4-F4)/(45-F4)*100</f>
        <v>5.3968253968253945</v>
      </c>
      <c r="I20">
        <f t="shared" ref="I20:I32" si="3">(I4-F4)/(45-F4)*100</f>
        <v>-8.8888888888888911</v>
      </c>
      <c r="J20">
        <f t="shared" ref="J20:J32" si="4">(J4-F4)/(45-F4)*100</f>
        <v>-9.2063492063492074</v>
      </c>
      <c r="K20">
        <f t="shared" ref="K20:K32" si="5">(K4-F4)/(45-F4)*100</f>
        <v>-9.5238095238095237</v>
      </c>
      <c r="L20">
        <f t="shared" ref="L20:L32" si="6">(L4-F4)/(45-F4)*100</f>
        <v>5.7142857142857171</v>
      </c>
      <c r="M20">
        <f t="shared" ref="M20:M32" si="7">(M4-F4)/(45-F4)*100</f>
        <v>-6.9841269841269815</v>
      </c>
    </row>
    <row r="21" spans="1:13">
      <c r="B21" s="1">
        <v>63</v>
      </c>
      <c r="G21">
        <f t="shared" si="1"/>
        <v>27.027027027027017</v>
      </c>
      <c r="H21">
        <f t="shared" si="2"/>
        <v>26.689189189189189</v>
      </c>
      <c r="I21">
        <f t="shared" si="3"/>
        <v>31.081081081081084</v>
      </c>
      <c r="J21">
        <f t="shared" si="4"/>
        <v>-17.567567567567572</v>
      </c>
      <c r="K21">
        <f t="shared" si="5"/>
        <v>-6.7567567567567561</v>
      </c>
      <c r="L21">
        <f t="shared" si="6"/>
        <v>7.094594594594593</v>
      </c>
      <c r="M21">
        <f t="shared" si="7"/>
        <v>5.7432432432432465</v>
      </c>
    </row>
    <row r="22" spans="1:13">
      <c r="B22" s="2">
        <v>64</v>
      </c>
      <c r="G22">
        <f t="shared" si="1"/>
        <v>-13.851351351351349</v>
      </c>
      <c r="H22">
        <f t="shared" si="2"/>
        <v>22.297297297297295</v>
      </c>
      <c r="I22">
        <f t="shared" si="3"/>
        <v>4.0540540540540579</v>
      </c>
      <c r="J22">
        <f t="shared" si="4"/>
        <v>-10.135135135135135</v>
      </c>
      <c r="K22">
        <f t="shared" si="5"/>
        <v>-9.7972972972972983</v>
      </c>
      <c r="L22">
        <f t="shared" si="6"/>
        <v>-16.216216216216218</v>
      </c>
      <c r="M22">
        <f t="shared" si="7"/>
        <v>8.7837837837837807</v>
      </c>
    </row>
    <row r="23" spans="1:13">
      <c r="B23" s="1">
        <v>62</v>
      </c>
      <c r="G23">
        <f t="shared" si="1"/>
        <v>-5.2830188679245227</v>
      </c>
      <c r="H23">
        <f t="shared" si="2"/>
        <v>29.811320754716974</v>
      </c>
      <c r="I23">
        <f t="shared" si="3"/>
        <v>10.188679245283016</v>
      </c>
      <c r="J23">
        <f t="shared" si="4"/>
        <v>32.830188679245282</v>
      </c>
      <c r="K23">
        <f t="shared" si="5"/>
        <v>9.433962264150944</v>
      </c>
      <c r="L23">
        <f t="shared" si="6"/>
        <v>-21.132075471698112</v>
      </c>
      <c r="M23">
        <f t="shared" si="7"/>
        <v>-23.018867924528301</v>
      </c>
    </row>
    <row r="24" spans="1:13">
      <c r="B24" s="1">
        <v>58</v>
      </c>
      <c r="G24">
        <f t="shared" si="1"/>
        <v>-9.4276094276094309</v>
      </c>
      <c r="H24">
        <f t="shared" si="2"/>
        <v>-13.131313131313133</v>
      </c>
      <c r="I24">
        <f t="shared" si="3"/>
        <v>-8.0808080808080831</v>
      </c>
      <c r="J24">
        <f t="shared" si="4"/>
        <v>1.346801346801342</v>
      </c>
      <c r="K24">
        <f t="shared" si="5"/>
        <v>-15.151515151515152</v>
      </c>
      <c r="L24">
        <f t="shared" si="6"/>
        <v>18.181818181818176</v>
      </c>
      <c r="M24">
        <f t="shared" si="7"/>
        <v>5.0505050505050502</v>
      </c>
    </row>
    <row r="25" spans="1:13">
      <c r="B25" s="1">
        <v>59</v>
      </c>
      <c r="G25">
        <f t="shared" si="1"/>
        <v>-41.35021097046414</v>
      </c>
      <c r="H25">
        <f t="shared" si="2"/>
        <v>-5.0632911392405031</v>
      </c>
      <c r="I25">
        <f t="shared" si="3"/>
        <v>-3.7974683544303889</v>
      </c>
      <c r="J25">
        <f t="shared" si="4"/>
        <v>-34.599156118143462</v>
      </c>
      <c r="K25">
        <f t="shared" si="5"/>
        <v>-20.675105485232077</v>
      </c>
      <c r="L25">
        <f t="shared" si="6"/>
        <v>30.801687763713083</v>
      </c>
      <c r="M25">
        <f t="shared" si="7"/>
        <v>-7.5949367088607627</v>
      </c>
    </row>
    <row r="26" spans="1:13">
      <c r="B26" s="1">
        <v>56</v>
      </c>
      <c r="G26">
        <f t="shared" si="1"/>
        <v>22.605363984674337</v>
      </c>
      <c r="H26">
        <f t="shared" si="2"/>
        <v>-8.0459770114942444</v>
      </c>
      <c r="I26">
        <f t="shared" si="3"/>
        <v>7.2796934865900456</v>
      </c>
      <c r="J26">
        <f t="shared" si="4"/>
        <v>-7.2796934865900331</v>
      </c>
      <c r="K26">
        <f t="shared" si="5"/>
        <v>3.065134099616861</v>
      </c>
      <c r="L26">
        <f t="shared" si="6"/>
        <v>7.6628352490421454</v>
      </c>
      <c r="M26">
        <f t="shared" si="7"/>
        <v>11.87739463601533</v>
      </c>
    </row>
    <row r="27" spans="1:13">
      <c r="B27" s="1">
        <v>55</v>
      </c>
      <c r="G27">
        <f t="shared" si="1"/>
        <v>-4.6808510638297935</v>
      </c>
      <c r="H27">
        <f t="shared" si="2"/>
        <v>20</v>
      </c>
      <c r="I27">
        <f t="shared" si="3"/>
        <v>13.617021276595743</v>
      </c>
      <c r="J27">
        <f t="shared" si="4"/>
        <v>-8.5106382978723403</v>
      </c>
      <c r="K27">
        <f t="shared" si="5"/>
        <v>-25.106382978723406</v>
      </c>
      <c r="L27">
        <f t="shared" si="6"/>
        <v>-36.595744680851062</v>
      </c>
      <c r="M27">
        <f t="shared" si="7"/>
        <v>-4.6808510638297935</v>
      </c>
    </row>
    <row r="28" spans="1:13">
      <c r="B28" s="2">
        <v>51</v>
      </c>
      <c r="G28">
        <f t="shared" si="1"/>
        <v>-10.156249999999991</v>
      </c>
      <c r="H28">
        <f t="shared" si="2"/>
        <v>39.0625</v>
      </c>
      <c r="I28">
        <f t="shared" si="3"/>
        <v>16.796875000000004</v>
      </c>
      <c r="J28">
        <f t="shared" si="4"/>
        <v>-15.234374999999995</v>
      </c>
      <c r="K28">
        <f t="shared" si="5"/>
        <v>16.796875000000004</v>
      </c>
      <c r="L28">
        <f t="shared" si="6"/>
        <v>-15.624999999999991</v>
      </c>
      <c r="M28">
        <f t="shared" si="7"/>
        <v>-0.78124999999999722</v>
      </c>
    </row>
    <row r="29" spans="1:13">
      <c r="B29" s="2">
        <v>71</v>
      </c>
      <c r="G29">
        <f t="shared" si="1"/>
        <v>8.9843750000000036</v>
      </c>
      <c r="H29">
        <f t="shared" si="2"/>
        <v>2.7343750000000111</v>
      </c>
      <c r="I29">
        <f t="shared" si="3"/>
        <v>0.39062500000000555</v>
      </c>
      <c r="J29">
        <f t="shared" si="4"/>
        <v>37.890625000000014</v>
      </c>
      <c r="K29">
        <f t="shared" si="5"/>
        <v>-1.1718749999999889</v>
      </c>
      <c r="L29">
        <f t="shared" si="6"/>
        <v>11.71875</v>
      </c>
      <c r="M29">
        <f t="shared" si="7"/>
        <v>0.39062500000000555</v>
      </c>
    </row>
    <row r="30" spans="1:13">
      <c r="B30" s="2">
        <v>68</v>
      </c>
      <c r="G30">
        <f t="shared" si="1"/>
        <v>-7.3059360730593674</v>
      </c>
      <c r="H30">
        <f t="shared" si="2"/>
        <v>36.529680365296805</v>
      </c>
      <c r="I30">
        <f t="shared" si="3"/>
        <v>43.37899543378996</v>
      </c>
      <c r="J30">
        <f t="shared" si="4"/>
        <v>13.698630136986303</v>
      </c>
      <c r="K30">
        <f t="shared" si="5"/>
        <v>-20.091324200913252</v>
      </c>
      <c r="L30">
        <f t="shared" si="6"/>
        <v>-36.529680365296812</v>
      </c>
      <c r="M30">
        <f t="shared" si="7"/>
        <v>-22.374429223744301</v>
      </c>
    </row>
    <row r="31" spans="1:13">
      <c r="B31" s="2">
        <v>69</v>
      </c>
      <c r="G31">
        <f t="shared" si="1"/>
        <v>30.769230769230777</v>
      </c>
      <c r="H31">
        <f t="shared" si="2"/>
        <v>-18.315018315018314</v>
      </c>
      <c r="I31">
        <f t="shared" si="3"/>
        <v>4.3956043956043933</v>
      </c>
      <c r="J31">
        <f t="shared" si="4"/>
        <v>-16.117216117216113</v>
      </c>
      <c r="K31">
        <f t="shared" si="5"/>
        <v>23.076923076923077</v>
      </c>
      <c r="L31">
        <f t="shared" si="6"/>
        <v>-12.087912087912084</v>
      </c>
      <c r="M31">
        <f t="shared" si="7"/>
        <v>-8.7912087912087866</v>
      </c>
    </row>
    <row r="32" spans="1:13">
      <c r="B32" s="2">
        <v>67</v>
      </c>
      <c r="G32">
        <f t="shared" si="1"/>
        <v>-25.581395348837226</v>
      </c>
      <c r="H32">
        <f t="shared" si="2"/>
        <v>-3.4883720930232647</v>
      </c>
      <c r="I32">
        <f t="shared" si="3"/>
        <v>-35.658914728682184</v>
      </c>
      <c r="J32">
        <f t="shared" si="4"/>
        <v>-7.7519379844961396</v>
      </c>
      <c r="K32">
        <f t="shared" si="5"/>
        <v>-13.17829457364342</v>
      </c>
      <c r="L32">
        <f t="shared" si="6"/>
        <v>-24.418604651162802</v>
      </c>
      <c r="M32">
        <f t="shared" si="7"/>
        <v>-11.240310077519389</v>
      </c>
    </row>
    <row r="33" spans="2:2">
      <c r="B33" s="2">
        <v>70</v>
      </c>
    </row>
  </sheetData>
  <mergeCells count="7">
    <mergeCell ref="A12:A16"/>
    <mergeCell ref="C12:C16"/>
    <mergeCell ref="G2:M2"/>
    <mergeCell ref="D3:E3"/>
    <mergeCell ref="A4:A11"/>
    <mergeCell ref="C4:C8"/>
    <mergeCell ref="C9:C1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4c-DAB vgatki summary</vt:lpstr>
      <vt:lpstr>DAB wt1-153</vt:lpstr>
      <vt:lpstr>DAB vgatki-153</vt:lpstr>
      <vt:lpstr>DAB wt2-154</vt:lpstr>
      <vt:lpstr>DAB vgatki-154</vt:lpstr>
      <vt:lpstr>DAB wt3-156</vt:lpstr>
      <vt:lpstr>DAB vgatki-156</vt:lpstr>
      <vt:lpstr>4d-vgatki s.c. tail immersion</vt:lpstr>
      <vt:lpstr>4e-vgatki s.c. hot plate</vt:lpstr>
      <vt:lpstr>4f-vgat-cre MOR-KI s.c. vonfrey</vt:lpstr>
      <vt:lpstr>4gh-formalin Vgat-Cre MOR-KI</vt:lpstr>
      <vt:lpstr>4i-vgatki Hargreaves morphine</vt:lpstr>
      <vt:lpstr>4j-vgatki von-Frey morphine</vt:lpstr>
      <vt:lpstr>4k-vgatki Hargreaves</vt:lpstr>
      <vt:lpstr>4l-vgatki von-Frey up and down</vt:lpstr>
      <vt:lpstr>4o-vgatflx Hargreaves</vt:lpstr>
      <vt:lpstr>4p-vgatflx von-Frey up and down</vt:lpstr>
      <vt:lpstr>4-s1c</vt:lpstr>
      <vt:lpstr>4-s1d</vt:lpstr>
      <vt:lpstr>4-s1f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XYZ</cp:lastModifiedBy>
  <dcterms:created xsi:type="dcterms:W3CDTF">2020-04-18T10:30:05Z</dcterms:created>
  <dcterms:modified xsi:type="dcterms:W3CDTF">2020-04-18T12:20:51Z</dcterms:modified>
</cp:coreProperties>
</file>