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My Drive\PCDH-paper-data\figure 2 source data\"/>
    </mc:Choice>
  </mc:AlternateContent>
  <xr:revisionPtr revIDLastSave="0" documentId="13_ncr:1_{A8BE1762-8F9D-46DA-ACFF-356C180D11F0}" xr6:coauthVersionLast="44" xr6:coauthVersionMax="44" xr10:uidLastSave="{00000000-0000-0000-0000-000000000000}"/>
  <bookViews>
    <workbookView xWindow="3855" yWindow="3855" windowWidth="21600" windowHeight="11835" tabRatio="844" activeTab="4" xr2:uid="{00000000-000D-0000-FFFF-FFFF00000000}"/>
  </bookViews>
  <sheets>
    <sheet name="Figure 2B " sheetId="2" r:id="rId1"/>
    <sheet name="Figure 2C′ raw data" sheetId="3" r:id="rId2"/>
    <sheet name="Figure 2C′" sheetId="8" r:id="rId3"/>
    <sheet name="Figure 2D′ raw data" sheetId="6" r:id="rId4"/>
    <sheet name="Figure 2D′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8" i="6" l="1"/>
  <c r="AX28" i="6"/>
  <c r="AW28" i="6"/>
  <c r="BC37" i="6"/>
  <c r="BH37" i="6"/>
  <c r="BG37" i="6"/>
  <c r="BF37" i="6"/>
  <c r="BB37" i="6"/>
  <c r="BA37" i="6"/>
  <c r="BH28" i="6"/>
  <c r="BC28" i="6"/>
  <c r="BG28" i="6"/>
  <c r="BF28" i="6"/>
  <c r="BB28" i="6"/>
  <c r="BA28" i="6"/>
  <c r="BH19" i="6"/>
  <c r="BC19" i="6"/>
  <c r="AX19" i="6"/>
  <c r="AV19" i="6"/>
  <c r="BG19" i="6"/>
  <c r="BF19" i="6"/>
  <c r="BB19" i="6"/>
  <c r="BA19" i="6"/>
  <c r="AW19" i="6"/>
  <c r="BC10" i="6"/>
  <c r="BH10" i="6"/>
  <c r="BG10" i="6"/>
  <c r="BF10" i="6"/>
  <c r="BB10" i="6"/>
  <c r="BA10" i="6"/>
  <c r="AV10" i="6"/>
  <c r="AX10" i="6"/>
  <c r="AW10" i="6"/>
  <c r="AQ41" i="6"/>
  <c r="AN39" i="6"/>
  <c r="AL39" i="6"/>
  <c r="AS41" i="6"/>
  <c r="AR41" i="6"/>
  <c r="AM39" i="6"/>
  <c r="AR30" i="6"/>
  <c r="AS30" i="6"/>
  <c r="AQ30" i="6"/>
  <c r="AN28" i="6"/>
  <c r="AM28" i="6"/>
  <c r="AL28" i="6"/>
  <c r="AG28" i="6"/>
  <c r="AI28" i="6"/>
  <c r="AH28" i="6"/>
  <c r="AN19" i="6"/>
  <c r="AM19" i="6"/>
  <c r="AL19" i="6"/>
  <c r="AG19" i="6"/>
  <c r="AI19" i="6"/>
  <c r="AH19" i="6"/>
  <c r="AS19" i="6"/>
  <c r="AR19" i="6"/>
  <c r="AQ19" i="6"/>
  <c r="AS10" i="6"/>
  <c r="AR10" i="6"/>
  <c r="AQ10" i="6"/>
  <c r="AN10" i="6"/>
  <c r="AM10" i="6"/>
  <c r="AL10" i="6"/>
  <c r="AG10" i="6"/>
  <c r="AI10" i="6"/>
  <c r="AH10" i="6"/>
  <c r="AD41" i="6"/>
  <c r="AC41" i="6"/>
  <c r="AB41" i="6"/>
  <c r="AD31" i="6"/>
  <c r="AC31" i="6"/>
  <c r="AB31" i="6"/>
  <c r="AD21" i="6"/>
  <c r="AC21" i="6"/>
  <c r="AB21" i="6"/>
  <c r="AD11" i="6"/>
  <c r="AC11" i="6"/>
  <c r="AB11" i="6"/>
  <c r="W10" i="6"/>
  <c r="Y10" i="6"/>
  <c r="X10" i="6"/>
  <c r="W19" i="6"/>
  <c r="Y19" i="6"/>
  <c r="X19" i="6"/>
  <c r="X27" i="6"/>
  <c r="Y27" i="6"/>
  <c r="W27" i="6"/>
  <c r="Y37" i="6"/>
  <c r="X37" i="6"/>
  <c r="W37" i="6"/>
  <c r="W47" i="6"/>
  <c r="Y47" i="6"/>
  <c r="X47" i="6"/>
  <c r="R29" i="6"/>
  <c r="T29" i="6"/>
  <c r="S29" i="6"/>
  <c r="R19" i="6"/>
  <c r="T19" i="6"/>
  <c r="S19" i="6"/>
  <c r="S9" i="6"/>
  <c r="T9" i="6"/>
  <c r="R9" i="6"/>
  <c r="R51" i="6" s="1"/>
  <c r="N40" i="6"/>
  <c r="O40" i="6"/>
  <c r="M40" i="6"/>
  <c r="O31" i="6"/>
  <c r="M31" i="6"/>
  <c r="N31" i="6"/>
  <c r="M21" i="6"/>
  <c r="M11" i="6"/>
  <c r="O21" i="6"/>
  <c r="N21" i="6"/>
  <c r="O11" i="6"/>
  <c r="N11" i="6"/>
  <c r="H41" i="6"/>
  <c r="J41" i="6"/>
  <c r="I41" i="6"/>
  <c r="H31" i="6"/>
  <c r="I31" i="6"/>
  <c r="J31" i="6"/>
  <c r="H21" i="6"/>
  <c r="J21" i="6"/>
  <c r="I21" i="6"/>
  <c r="I11" i="6"/>
  <c r="J11" i="6"/>
  <c r="H11" i="6"/>
  <c r="E20" i="6"/>
  <c r="E31" i="6"/>
  <c r="D31" i="6"/>
  <c r="C31" i="6"/>
  <c r="D20" i="6"/>
  <c r="C20" i="6"/>
  <c r="D11" i="6"/>
  <c r="E11" i="6"/>
  <c r="C11" i="6"/>
  <c r="BC51" i="6" l="1"/>
  <c r="AW51" i="6"/>
  <c r="BA51" i="6"/>
  <c r="H46" i="6"/>
  <c r="AR51" i="6"/>
  <c r="BG51" i="6"/>
  <c r="AH51" i="6"/>
  <c r="AM51" i="6"/>
  <c r="BH51" i="6"/>
  <c r="AX51" i="6"/>
  <c r="AI51" i="6"/>
  <c r="N46" i="6"/>
  <c r="X51" i="6"/>
  <c r="Y51" i="6"/>
  <c r="AL51" i="6"/>
  <c r="AV51" i="6"/>
  <c r="W51" i="6"/>
  <c r="E46" i="6"/>
  <c r="J46" i="6"/>
  <c r="T51" i="6"/>
  <c r="AC51" i="6"/>
  <c r="AB51" i="6"/>
  <c r="AN51" i="6"/>
  <c r="AS51" i="6"/>
  <c r="BB51" i="6"/>
  <c r="S51" i="6"/>
  <c r="AD51" i="6"/>
  <c r="AQ51" i="6"/>
  <c r="AG51" i="6"/>
  <c r="BF51" i="6"/>
  <c r="C46" i="6"/>
  <c r="O46" i="6"/>
  <c r="M46" i="6"/>
  <c r="D46" i="6"/>
  <c r="I46" i="6"/>
  <c r="F21" i="3"/>
  <c r="F20" i="3"/>
  <c r="F19" i="3"/>
  <c r="F18" i="3"/>
  <c r="L17" i="3"/>
  <c r="F17" i="3"/>
  <c r="L16" i="3"/>
  <c r="F16" i="3"/>
  <c r="L15" i="3"/>
  <c r="F15" i="3"/>
  <c r="L14" i="3"/>
  <c r="F14" i="3"/>
  <c r="F11" i="3"/>
  <c r="F10" i="3"/>
  <c r="F9" i="3"/>
  <c r="L8" i="3"/>
  <c r="F8" i="3"/>
  <c r="L7" i="3"/>
  <c r="F7" i="3"/>
  <c r="L6" i="3"/>
  <c r="F6" i="3"/>
  <c r="L5" i="3"/>
  <c r="F5" i="3"/>
  <c r="F4" i="3"/>
</calcChain>
</file>

<file path=xl/sharedStrings.xml><?xml version="1.0" encoding="utf-8"?>
<sst xmlns="http://schemas.openxmlformats.org/spreadsheetml/2006/main" count="607" uniqueCount="78">
  <si>
    <t>Body weight measurements (grams) P30</t>
  </si>
  <si>
    <t>V1</t>
  </si>
  <si>
    <t>Mouse ID</t>
  </si>
  <si>
    <t>Cell Density (mm3)</t>
  </si>
  <si>
    <t>WT</t>
  </si>
  <si>
    <t>HET</t>
  </si>
  <si>
    <t>mutant</t>
  </si>
  <si>
    <t>S1BF</t>
  </si>
  <si>
    <t>V1 P30</t>
  </si>
  <si>
    <t>S1 P30</t>
  </si>
  <si>
    <t xml:space="preserve">summary </t>
  </si>
  <si>
    <t>litter 1</t>
  </si>
  <si>
    <t>litter 2</t>
  </si>
  <si>
    <t>WT #1</t>
  </si>
  <si>
    <t>Area (mm2)</t>
  </si>
  <si>
    <t>Nb Cells PV+</t>
  </si>
  <si>
    <t>b</t>
  </si>
  <si>
    <t>c</t>
  </si>
  <si>
    <t>d</t>
  </si>
  <si>
    <t>e</t>
  </si>
  <si>
    <t>f</t>
  </si>
  <si>
    <t>WT #2</t>
  </si>
  <si>
    <t>a</t>
  </si>
  <si>
    <t>WT #3</t>
  </si>
  <si>
    <t>PV+ / mm2</t>
  </si>
  <si>
    <t>Mean</t>
  </si>
  <si>
    <t>Het #6</t>
  </si>
  <si>
    <t>Het #11</t>
  </si>
  <si>
    <t>Het #2</t>
  </si>
  <si>
    <t>Homo #1</t>
  </si>
  <si>
    <t>Homo #2</t>
  </si>
  <si>
    <t>Homo #4</t>
  </si>
  <si>
    <t>MEAN of all   means</t>
  </si>
  <si>
    <t>Nb Cells SST+</t>
  </si>
  <si>
    <t>SST+/ mm2</t>
  </si>
  <si>
    <t>Het #12</t>
  </si>
  <si>
    <t>Het #1</t>
  </si>
  <si>
    <t>Homo #8</t>
  </si>
  <si>
    <t>Nb Cells RLN+</t>
  </si>
  <si>
    <t>RLN+ / mm2</t>
  </si>
  <si>
    <t>g</t>
  </si>
  <si>
    <t>h</t>
  </si>
  <si>
    <t>Nb Cells VIP+</t>
  </si>
  <si>
    <t>VIP+ / mm2</t>
  </si>
  <si>
    <t xml:space="preserve">VIP </t>
  </si>
  <si>
    <t xml:space="preserve">RLN </t>
  </si>
  <si>
    <t>SST</t>
  </si>
  <si>
    <t>PV</t>
  </si>
  <si>
    <t># of PV+ / mm2</t>
  </si>
  <si>
    <t># of SST+/ mm2</t>
  </si>
  <si>
    <t># of RLN+ / mm2</t>
  </si>
  <si>
    <t># of VIP+ / mm2</t>
  </si>
  <si>
    <t>V1 cortex thickness (μm) at P30</t>
  </si>
  <si>
    <t>Measured Volume (μm3)</t>
  </si>
  <si>
    <t>Figure 2C prime</t>
  </si>
  <si>
    <t>Data: V1 cell quantifications of PV+, SST+, RLN+ and VIP+ cINs</t>
  </si>
  <si>
    <t>PV+ cells/mm2</t>
  </si>
  <si>
    <t>SST+ cells/mm2</t>
  </si>
  <si>
    <t>RLN+ cells/mm2</t>
  </si>
  <si>
    <t>VIP+ cells/mm2</t>
  </si>
  <si>
    <t>Estimated tdTomato positive population</t>
  </si>
  <si>
    <r>
      <rPr>
        <b/>
        <sz val="10"/>
        <rFont val="Arial"/>
        <family val="2"/>
      </rPr>
      <t xml:space="preserve">Figure 2B'. </t>
    </r>
    <r>
      <rPr>
        <sz val="10"/>
        <color rgb="FF000000"/>
        <rFont val="Arial"/>
        <family val="2"/>
      </rPr>
      <t xml:space="preserve"> Loss of </t>
    </r>
    <r>
      <rPr>
        <i/>
        <sz val="10"/>
        <color rgb="FF000000"/>
        <rFont val="Arial"/>
        <family val="2"/>
      </rPr>
      <t>Pcdhg</t>
    </r>
    <r>
      <rPr>
        <sz val="10"/>
        <color rgb="FF000000"/>
        <rFont val="Arial"/>
        <family val="2"/>
      </rPr>
      <t xml:space="preserve"> function in all interneurons results in decreased body weight but normal cortex thickness. </t>
    </r>
  </si>
  <si>
    <r>
      <rPr>
        <b/>
        <sz val="10"/>
        <rFont val="Arial"/>
        <family val="2"/>
      </rPr>
      <t>Figure 2B'.</t>
    </r>
    <r>
      <rPr>
        <sz val="10"/>
        <color rgb="FF000000"/>
        <rFont val="Arial"/>
        <family val="2"/>
      </rPr>
      <t xml:space="preserve"> 
Body weight measurements in </t>
    </r>
    <r>
      <rPr>
        <i/>
        <sz val="10"/>
        <color rgb="FF000000"/>
        <rFont val="Arial"/>
        <family val="2"/>
      </rPr>
      <t>Gad2</t>
    </r>
    <r>
      <rPr>
        <i/>
        <vertAlign val="superscript"/>
        <sz val="10"/>
        <color rgb="FF000000"/>
        <rFont val="Arial"/>
        <family val="2"/>
      </rPr>
      <t>Cre</t>
    </r>
    <r>
      <rPr>
        <sz val="10"/>
        <color rgb="FF000000"/>
        <rFont val="Arial"/>
        <family val="2"/>
      </rPr>
      <t xml:space="preserve">;Ai14 mice carrying the WT, HET or mutant </t>
    </r>
    <r>
      <rPr>
        <i/>
        <sz val="10"/>
        <color rgb="FF000000"/>
        <rFont val="Arial"/>
        <family val="2"/>
      </rPr>
      <t xml:space="preserve">Pcdhg (Left table).  Measurements of cortex thickness in the visual region ( right table) </t>
    </r>
    <r>
      <rPr>
        <sz val="10"/>
        <color rgb="FF000000"/>
        <rFont val="Arial"/>
        <family val="2"/>
      </rPr>
      <t>.</t>
    </r>
  </si>
  <si>
    <r>
      <t>Gad2</t>
    </r>
    <r>
      <rPr>
        <i/>
        <vertAlign val="superscript"/>
        <sz val="12"/>
        <color theme="1"/>
        <rFont val="Calibri"/>
        <family val="2"/>
      </rPr>
      <t>Cre</t>
    </r>
    <r>
      <rPr>
        <i/>
        <sz val="12"/>
        <color theme="1"/>
        <rFont val="Calibri"/>
        <family val="2"/>
      </rPr>
      <t>;</t>
    </r>
    <r>
      <rPr>
        <sz val="12"/>
        <color theme="1"/>
        <rFont val="Calibri"/>
        <family val="2"/>
      </rPr>
      <t>Ai14</t>
    </r>
    <r>
      <rPr>
        <i/>
        <sz val="12"/>
        <color theme="1"/>
        <rFont val="Calibri"/>
        <family val="2"/>
      </rPr>
      <t>;Pcdhg</t>
    </r>
  </si>
  <si>
    <r>
      <t>P30 Gad2</t>
    </r>
    <r>
      <rPr>
        <i/>
        <vertAlign val="superscript"/>
        <sz val="10"/>
        <color theme="1"/>
        <rFont val="Arial"/>
        <family val="2"/>
      </rPr>
      <t>Cre</t>
    </r>
    <r>
      <rPr>
        <i/>
        <sz val="10"/>
        <color theme="1"/>
        <rFont val="Arial"/>
        <family val="2"/>
      </rPr>
      <t>;</t>
    </r>
    <r>
      <rPr>
        <sz val="10"/>
        <color theme="1"/>
        <rFont val="Arial"/>
        <family val="2"/>
      </rPr>
      <t>Ai14</t>
    </r>
  </si>
  <si>
    <r>
      <rPr>
        <i/>
        <sz val="12"/>
        <color rgb="FF000000"/>
        <rFont val="Calibri"/>
        <family val="2"/>
      </rPr>
      <t xml:space="preserve">Pcdhg </t>
    </r>
    <r>
      <rPr>
        <sz val="12"/>
        <color rgb="FF000000"/>
        <rFont val="Calibri"/>
        <family val="2"/>
      </rPr>
      <t>WT</t>
    </r>
  </si>
  <si>
    <r>
      <t>Pcdhg</t>
    </r>
    <r>
      <rPr>
        <i/>
        <vertAlign val="superscript"/>
        <sz val="12"/>
        <color rgb="FF000000"/>
        <rFont val="Arial"/>
        <family val="2"/>
      </rPr>
      <t>fcon3/+</t>
    </r>
  </si>
  <si>
    <r>
      <t>Pcdhg</t>
    </r>
    <r>
      <rPr>
        <i/>
        <vertAlign val="superscript"/>
        <sz val="12"/>
        <color rgb="FF000000"/>
        <rFont val="Arial"/>
        <family val="2"/>
      </rPr>
      <t>fcon3/fcon3</t>
    </r>
  </si>
  <si>
    <r>
      <t xml:space="preserve">Pcdhg </t>
    </r>
    <r>
      <rPr>
        <sz val="12"/>
        <color rgb="FF000000"/>
        <rFont val="Arial"/>
        <family val="2"/>
      </rPr>
      <t>WT</t>
    </r>
  </si>
  <si>
    <r>
      <rPr>
        <b/>
        <sz val="10"/>
        <rFont val="Arial"/>
        <family val="2"/>
      </rPr>
      <t>Figure 2C. 
D</t>
    </r>
    <r>
      <rPr>
        <sz val="10"/>
        <color rgb="FF000000"/>
        <rFont val="Arial"/>
        <family val="2"/>
      </rPr>
      <t xml:space="preserve">ensity of cIN in visual (V1) and barrel (S1BF) cortex of P30 </t>
    </r>
    <r>
      <rPr>
        <i/>
        <sz val="10"/>
        <color rgb="FF000000"/>
        <rFont val="Arial"/>
        <family val="2"/>
      </rPr>
      <t>Gad2</t>
    </r>
    <r>
      <rPr>
        <i/>
        <vertAlign val="superscript"/>
        <sz val="10"/>
        <color rgb="FF000000"/>
        <rFont val="Arial"/>
        <family val="2"/>
      </rPr>
      <t>Cre</t>
    </r>
    <r>
      <rPr>
        <sz val="10"/>
        <color rgb="FF000000"/>
        <rFont val="Arial"/>
        <family val="2"/>
      </rPr>
      <t xml:space="preserve">; Ai14 mice carrying WT, heterozygote or mutant </t>
    </r>
    <r>
      <rPr>
        <i/>
        <sz val="10"/>
        <color rgb="FF000000"/>
        <rFont val="Arial"/>
        <family val="2"/>
      </rPr>
      <t>Pcdhg</t>
    </r>
    <r>
      <rPr>
        <sz val="10"/>
        <color rgb="FF000000"/>
        <rFont val="Arial"/>
        <family val="2"/>
      </rPr>
      <t>.</t>
    </r>
  </si>
  <si>
    <r>
      <t xml:space="preserve">P30 </t>
    </r>
    <r>
      <rPr>
        <i/>
        <sz val="10"/>
        <color theme="1"/>
        <rFont val="Arial"/>
        <family val="2"/>
      </rPr>
      <t>Gad2</t>
    </r>
    <r>
      <rPr>
        <i/>
        <vertAlign val="superscript"/>
        <sz val="10"/>
        <color theme="1"/>
        <rFont val="Arial"/>
        <family val="2"/>
      </rPr>
      <t>Cre</t>
    </r>
    <r>
      <rPr>
        <sz val="10"/>
        <color theme="1"/>
        <rFont val="Arial"/>
        <family val="2"/>
      </rPr>
      <t>;Ai14</t>
    </r>
  </si>
  <si>
    <r>
      <t>Pcdhg</t>
    </r>
    <r>
      <rPr>
        <i/>
        <vertAlign val="superscript"/>
        <sz val="12"/>
        <color rgb="FF000000"/>
        <rFont val="Calibri"/>
        <family val="2"/>
      </rPr>
      <t>fcon3/+</t>
    </r>
  </si>
  <si>
    <r>
      <t>Pcdhg</t>
    </r>
    <r>
      <rPr>
        <i/>
        <vertAlign val="superscript"/>
        <sz val="12"/>
        <color rgb="FF000000"/>
        <rFont val="Calibri"/>
        <family val="2"/>
      </rPr>
      <t>fcon3/fcon3</t>
    </r>
  </si>
  <si>
    <r>
      <t>P30 Gad2</t>
    </r>
    <r>
      <rPr>
        <i/>
        <vertAlign val="superscript"/>
        <sz val="10"/>
        <color theme="1"/>
        <rFont val="Arial"/>
        <family val="2"/>
      </rPr>
      <t>Cre</t>
    </r>
    <r>
      <rPr>
        <sz val="10"/>
        <color theme="1"/>
        <rFont val="Arial"/>
        <family val="2"/>
      </rPr>
      <t>;Ai14;</t>
    </r>
    <r>
      <rPr>
        <i/>
        <sz val="10"/>
        <color theme="1"/>
        <rFont val="Arial"/>
        <family val="2"/>
      </rPr>
      <t>Pcdhg</t>
    </r>
  </si>
  <si>
    <r>
      <rPr>
        <b/>
        <sz val="10"/>
        <rFont val="Arial"/>
        <family val="2"/>
      </rPr>
      <t xml:space="preserve">Figure 2C. </t>
    </r>
    <r>
      <rPr>
        <sz val="10"/>
        <rFont val="Arial"/>
        <family val="2"/>
      </rPr>
      <t xml:space="preserve">Embryonic loss of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 in all cINs results in dramatic reduction of</t>
    </r>
    <r>
      <rPr>
        <sz val="10"/>
        <color rgb="FF000000"/>
        <rFont val="Arial"/>
        <family val="2"/>
      </rPr>
      <t xml:space="preserve"> cINs in visual  (V1) and barrel (S1BF) cortex.</t>
    </r>
  </si>
  <si>
    <r>
      <rPr>
        <b/>
        <sz val="12"/>
        <rFont val="Arial"/>
        <family val="2"/>
      </rPr>
      <t>Figure 2D.</t>
    </r>
    <r>
      <rPr>
        <sz val="12"/>
        <color rgb="FF000000"/>
        <rFont val="Arial"/>
        <family val="2"/>
      </rPr>
      <t xml:space="preserve">   </t>
    </r>
    <r>
      <rPr>
        <i/>
        <sz val="12"/>
        <color rgb="FF000000"/>
        <rFont val="Arial"/>
        <family val="2"/>
      </rPr>
      <t xml:space="preserve">Pcdhg </t>
    </r>
    <r>
      <rPr>
        <sz val="12"/>
        <color rgb="FF000000"/>
        <rFont val="Arial"/>
        <family val="2"/>
      </rPr>
      <t>loss of function in GAD2-expressing cINs results in reduction of the four non-overlapping cIN subtypes in visual cortex</t>
    </r>
    <r>
      <rPr>
        <i/>
        <sz val="12"/>
        <color rgb="FF000000"/>
        <rFont val="Arial"/>
        <family val="2"/>
      </rPr>
      <t>.</t>
    </r>
  </si>
  <si>
    <r>
      <t>P30 Gad2</t>
    </r>
    <r>
      <rPr>
        <i/>
        <vertAlign val="superscript"/>
        <sz val="10"/>
        <color theme="1"/>
        <rFont val="Arial"/>
        <family val="2"/>
      </rPr>
      <t>Cre</t>
    </r>
    <r>
      <rPr>
        <sz val="10"/>
        <color theme="1"/>
        <rFont val="Arial"/>
        <family val="2"/>
      </rPr>
      <t>;Ai14</t>
    </r>
    <r>
      <rPr>
        <i/>
        <sz val="10"/>
        <color theme="1"/>
        <rFont val="Arial"/>
        <family val="2"/>
      </rPr>
      <t>;Pcdhg</t>
    </r>
  </si>
  <si>
    <r>
      <rPr>
        <b/>
        <sz val="10"/>
        <rFont val="Arial"/>
        <family val="2"/>
      </rPr>
      <t>Figure 2D.</t>
    </r>
    <r>
      <rPr>
        <sz val="10"/>
        <color rgb="FF000000"/>
        <rFont val="Arial"/>
        <family val="2"/>
      </rPr>
      <t xml:space="preserve">  Density of cIN subtypes (PV, SST, RLN and VIP) in visual cortex of P30 </t>
    </r>
    <r>
      <rPr>
        <i/>
        <sz val="10"/>
        <color rgb="FF000000"/>
        <rFont val="Arial"/>
        <family val="2"/>
      </rPr>
      <t>Gad2</t>
    </r>
    <r>
      <rPr>
        <i/>
        <vertAlign val="superscript"/>
        <sz val="10"/>
        <color rgb="FF000000"/>
        <rFont val="Arial"/>
        <family val="2"/>
      </rPr>
      <t>Cre</t>
    </r>
    <r>
      <rPr>
        <sz val="10"/>
        <color rgb="FF000000"/>
        <rFont val="Arial"/>
        <family val="2"/>
      </rPr>
      <t xml:space="preserve">; Ai14 mice carrying WT, heterozygote or mutant </t>
    </r>
    <r>
      <rPr>
        <i/>
        <sz val="10"/>
        <color rgb="FF000000"/>
        <rFont val="Arial"/>
        <family val="2"/>
      </rPr>
      <t>Pcdhg.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</si>
</sst>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2"/>
      <color theme="1"/>
      <name val="Calibri"/>
      <family val="2"/>
    </font>
    <font>
      <i/>
      <vertAlign val="superscript"/>
      <sz val="12"/>
      <color theme="1"/>
      <name val="Calibri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2"/>
      <color rgb="FF000000"/>
      <name val="Calibri"/>
      <family val="2"/>
    </font>
    <font>
      <i/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2"/>
      <name val="Arial"/>
      <family val="2"/>
    </font>
    <font>
      <sz val="10"/>
      <name val="Arial"/>
    </font>
    <font>
      <i/>
      <vertAlign val="superscript"/>
      <sz val="10"/>
      <color rgb="FF000000"/>
      <name val="Arial"/>
      <family val="2"/>
    </font>
    <font>
      <i/>
      <vertAlign val="superscript"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DD7E6B"/>
        <bgColor rgb="FFDD7E6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2" fontId="0" fillId="0" borderId="0" xfId="0" applyNumberFormat="1" applyFont="1" applyFill="1" applyBorder="1" applyAlignment="1"/>
    <xf numFmtId="2" fontId="0" fillId="4" borderId="0" xfId="0" applyNumberFormat="1" applyFont="1" applyFill="1" applyBorder="1" applyAlignment="1"/>
    <xf numFmtId="1" fontId="0" fillId="4" borderId="0" xfId="0" applyNumberFormat="1" applyFont="1" applyFill="1" applyBorder="1" applyAlignment="1"/>
    <xf numFmtId="2" fontId="4" fillId="4" borderId="0" xfId="0" applyNumberFormat="1" applyFont="1" applyFill="1" applyBorder="1" applyAlignment="1">
      <alignment horizontal="center" wrapText="1"/>
    </xf>
    <xf numFmtId="1" fontId="4" fillId="4" borderId="0" xfId="0" applyNumberFormat="1" applyFont="1" applyFill="1" applyBorder="1" applyAlignment="1">
      <alignment horizontal="center" wrapText="1"/>
    </xf>
    <xf numFmtId="2" fontId="2" fillId="4" borderId="0" xfId="0" applyNumberFormat="1" applyFont="1" applyFill="1" applyBorder="1" applyAlignment="1">
      <alignment horizontal="center" wrapText="1"/>
    </xf>
    <xf numFmtId="2" fontId="4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horizontal="center" wrapText="1"/>
    </xf>
    <xf numFmtId="2" fontId="0" fillId="5" borderId="0" xfId="0" applyNumberFormat="1" applyFont="1" applyFill="1" applyBorder="1" applyAlignment="1"/>
    <xf numFmtId="1" fontId="0" fillId="5" borderId="0" xfId="0" applyNumberFormat="1" applyFont="1" applyFill="1" applyBorder="1" applyAlignment="1"/>
    <xf numFmtId="2" fontId="4" fillId="5" borderId="0" xfId="0" applyNumberFormat="1" applyFont="1" applyFill="1" applyBorder="1" applyAlignment="1">
      <alignment horizontal="center" wrapText="1"/>
    </xf>
    <xf numFmtId="1" fontId="4" fillId="5" borderId="0" xfId="0" applyNumberFormat="1" applyFont="1" applyFill="1" applyBorder="1" applyAlignment="1">
      <alignment horizontal="center" wrapText="1"/>
    </xf>
    <xf numFmtId="2" fontId="2" fillId="5" borderId="0" xfId="0" applyNumberFormat="1" applyFont="1" applyFill="1" applyBorder="1" applyAlignment="1">
      <alignment horizontal="center" wrapText="1"/>
    </xf>
    <xf numFmtId="2" fontId="4" fillId="5" borderId="0" xfId="0" applyNumberFormat="1" applyFont="1" applyFill="1" applyBorder="1" applyAlignment="1">
      <alignment wrapText="1"/>
    </xf>
    <xf numFmtId="1" fontId="4" fillId="5" borderId="0" xfId="0" applyNumberFormat="1" applyFont="1" applyFill="1" applyBorder="1" applyAlignment="1">
      <alignment wrapText="1"/>
    </xf>
    <xf numFmtId="1" fontId="4" fillId="5" borderId="0" xfId="0" applyNumberFormat="1" applyFont="1" applyFill="1" applyBorder="1" applyAlignment="1">
      <alignment horizontal="right" wrapText="1"/>
    </xf>
    <xf numFmtId="1" fontId="6" fillId="5" borderId="0" xfId="0" applyNumberFormat="1" applyFont="1" applyFill="1" applyBorder="1" applyAlignment="1">
      <alignment horizontal="center" wrapText="1"/>
    </xf>
    <xf numFmtId="2" fontId="0" fillId="6" borderId="0" xfId="0" applyNumberFormat="1" applyFont="1" applyFill="1" applyBorder="1" applyAlignment="1"/>
    <xf numFmtId="1" fontId="0" fillId="6" borderId="0" xfId="0" applyNumberFormat="1" applyFont="1" applyFill="1" applyBorder="1" applyAlignment="1"/>
    <xf numFmtId="2" fontId="4" fillId="6" borderId="0" xfId="0" applyNumberFormat="1" applyFont="1" applyFill="1" applyBorder="1" applyAlignment="1">
      <alignment horizontal="center" wrapText="1"/>
    </xf>
    <xf numFmtId="1" fontId="4" fillId="6" borderId="0" xfId="0" applyNumberFormat="1" applyFont="1" applyFill="1" applyBorder="1" applyAlignment="1">
      <alignment horizontal="center" wrapText="1"/>
    </xf>
    <xf numFmtId="2" fontId="2" fillId="6" borderId="0" xfId="0" applyNumberFormat="1" applyFont="1" applyFill="1" applyBorder="1" applyAlignment="1">
      <alignment horizontal="center" wrapText="1"/>
    </xf>
    <xf numFmtId="2" fontId="4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horizontal="right" wrapText="1"/>
    </xf>
    <xf numFmtId="1" fontId="6" fillId="6" borderId="0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right" wrapText="1"/>
    </xf>
    <xf numFmtId="2" fontId="0" fillId="5" borderId="0" xfId="0" applyNumberFormat="1" applyFont="1" applyFill="1" applyBorder="1" applyAlignment="1">
      <alignment horizontal="center"/>
    </xf>
    <xf numFmtId="2" fontId="0" fillId="6" borderId="0" xfId="0" applyNumberFormat="1" applyFont="1" applyFill="1" applyBorder="1" applyAlignment="1">
      <alignment horizontal="center"/>
    </xf>
    <xf numFmtId="1" fontId="2" fillId="5" borderId="22" xfId="0" applyNumberFormat="1" applyFont="1" applyFill="1" applyBorder="1" applyAlignment="1">
      <alignment horizontal="center" wrapText="1"/>
    </xf>
    <xf numFmtId="1" fontId="2" fillId="4" borderId="22" xfId="0" applyNumberFormat="1" applyFont="1" applyFill="1" applyBorder="1" applyAlignment="1">
      <alignment horizontal="center" wrapText="1"/>
    </xf>
    <xf numFmtId="1" fontId="2" fillId="4" borderId="22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/>
    <xf numFmtId="1" fontId="4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0" fillId="0" borderId="26" xfId="0" applyNumberFormat="1" applyFont="1" applyFill="1" applyBorder="1" applyAlignment="1"/>
    <xf numFmtId="1" fontId="1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/>
    <xf numFmtId="2" fontId="0" fillId="0" borderId="28" xfId="0" applyNumberFormat="1" applyFont="1" applyFill="1" applyBorder="1" applyAlignment="1"/>
    <xf numFmtId="1" fontId="0" fillId="0" borderId="29" xfId="0" applyNumberFormat="1" applyFont="1" applyFill="1" applyBorder="1" applyAlignment="1"/>
    <xf numFmtId="2" fontId="0" fillId="0" borderId="29" xfId="0" applyNumberFormat="1" applyFont="1" applyFill="1" applyBorder="1" applyAlignment="1"/>
    <xf numFmtId="1" fontId="4" fillId="0" borderId="29" xfId="0" applyNumberFormat="1" applyFont="1" applyFill="1" applyBorder="1" applyAlignment="1">
      <alignment horizontal="center" wrapText="1"/>
    </xf>
    <xf numFmtId="1" fontId="0" fillId="0" borderId="30" xfId="0" applyNumberFormat="1" applyFont="1" applyFill="1" applyBorder="1" applyAlignment="1"/>
    <xf numFmtId="1" fontId="12" fillId="0" borderId="23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12" fillId="0" borderId="0" xfId="0" applyFont="1" applyAlignment="1"/>
    <xf numFmtId="2" fontId="2" fillId="4" borderId="22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/>
    <xf numFmtId="2" fontId="2" fillId="5" borderId="22" xfId="0" applyNumberFormat="1" applyFont="1" applyFill="1" applyBorder="1" applyAlignment="1">
      <alignment horizontal="center" wrapText="1"/>
    </xf>
    <xf numFmtId="2" fontId="2" fillId="6" borderId="22" xfId="0" applyNumberFormat="1" applyFont="1" applyFill="1" applyBorder="1" applyAlignment="1">
      <alignment horizontal="center" wrapText="1"/>
    </xf>
    <xf numFmtId="1" fontId="2" fillId="6" borderId="22" xfId="0" applyNumberFormat="1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center" wrapText="1"/>
    </xf>
    <xf numFmtId="1" fontId="2" fillId="5" borderId="22" xfId="0" applyNumberFormat="1" applyFont="1" applyFill="1" applyBorder="1" applyAlignment="1">
      <alignment wrapText="1"/>
    </xf>
    <xf numFmtId="0" fontId="2" fillId="6" borderId="22" xfId="0" applyFont="1" applyFill="1" applyBorder="1" applyAlignment="1">
      <alignment wrapText="1"/>
    </xf>
    <xf numFmtId="1" fontId="2" fillId="6" borderId="22" xfId="0" applyNumberFormat="1" applyFont="1" applyFill="1" applyBorder="1" applyAlignment="1">
      <alignment wrapText="1"/>
    </xf>
    <xf numFmtId="0" fontId="2" fillId="5" borderId="22" xfId="0" applyFont="1" applyFill="1" applyBorder="1" applyAlignment="1">
      <alignment horizontal="center" wrapText="1"/>
    </xf>
    <xf numFmtId="1" fontId="23" fillId="0" borderId="26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23" fillId="0" borderId="9" xfId="0" applyNumberFormat="1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0" fillId="0" borderId="0" xfId="0" applyNumberFormat="1" applyFont="1" applyAlignment="1"/>
    <xf numFmtId="1" fontId="1" fillId="0" borderId="0" xfId="0" applyNumberFormat="1" applyFont="1" applyAlignment="1">
      <alignment vertical="top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2" fillId="0" borderId="0" xfId="0" applyFont="1" applyAlignment="1"/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top" wrapText="1"/>
    </xf>
    <xf numFmtId="1" fontId="16" fillId="2" borderId="26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2" fontId="12" fillId="0" borderId="24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/>
    <xf numFmtId="1" fontId="18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workbookViewId="0">
      <selection activeCell="B4" sqref="B4:D4"/>
    </sheetView>
  </sheetViews>
  <sheetFormatPr defaultColWidth="14.42578125" defaultRowHeight="15.75" customHeight="1" x14ac:dyDescent="0.2"/>
  <cols>
    <col min="1" max="4" width="14.42578125" style="36"/>
    <col min="5" max="5" width="5.85546875" style="36" customWidth="1"/>
    <col min="6" max="16384" width="14.42578125" style="36"/>
  </cols>
  <sheetData>
    <row r="1" spans="1:26" ht="12.75" x14ac:dyDescent="0.2">
      <c r="A1" s="123" t="s">
        <v>61</v>
      </c>
      <c r="B1" s="124"/>
      <c r="C1" s="124"/>
      <c r="D1" s="124"/>
      <c r="E1" s="124"/>
      <c r="F1" s="124"/>
      <c r="G1" s="124"/>
      <c r="H1" s="124"/>
      <c r="I1" s="12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3.5" thickBot="1" x14ac:dyDescent="0.25">
      <c r="A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3.5" thickBot="1" x14ac:dyDescent="0.25">
      <c r="A3" s="35"/>
      <c r="B3" s="125" t="s">
        <v>0</v>
      </c>
      <c r="C3" s="126"/>
      <c r="D3" s="127"/>
      <c r="E3" s="35"/>
      <c r="F3" s="128" t="s">
        <v>52</v>
      </c>
      <c r="G3" s="129"/>
      <c r="H3" s="130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.75" customHeight="1" x14ac:dyDescent="0.25">
      <c r="A4" s="35"/>
      <c r="B4" s="131" t="s">
        <v>63</v>
      </c>
      <c r="C4" s="129"/>
      <c r="D4" s="130"/>
      <c r="E4" s="35"/>
      <c r="F4" s="131" t="s">
        <v>63</v>
      </c>
      <c r="G4" s="129"/>
      <c r="H4" s="130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2.75" x14ac:dyDescent="0.2">
      <c r="A5" s="35"/>
      <c r="B5" s="107" t="s">
        <v>4</v>
      </c>
      <c r="C5" s="108" t="s">
        <v>5</v>
      </c>
      <c r="D5" s="109" t="s">
        <v>6</v>
      </c>
      <c r="E5" s="110"/>
      <c r="F5" s="107" t="s">
        <v>4</v>
      </c>
      <c r="G5" s="108" t="s">
        <v>5</v>
      </c>
      <c r="H5" s="109" t="s">
        <v>6</v>
      </c>
      <c r="I5" s="35"/>
      <c r="J5" s="166">
        <v>20</v>
      </c>
      <c r="K5" s="166">
        <v>19</v>
      </c>
      <c r="L5" s="166">
        <v>8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5.75" customHeight="1" x14ac:dyDescent="0.25">
      <c r="A6" s="35"/>
      <c r="B6" s="37">
        <v>20</v>
      </c>
      <c r="C6" s="38">
        <v>19</v>
      </c>
      <c r="D6" s="39">
        <v>8</v>
      </c>
      <c r="E6" s="35"/>
      <c r="F6" s="40">
        <v>844.8</v>
      </c>
      <c r="G6" s="41">
        <v>956.83330000000001</v>
      </c>
      <c r="H6" s="42">
        <v>883.83330000000001</v>
      </c>
      <c r="I6" s="35"/>
      <c r="J6" s="166">
        <v>18</v>
      </c>
      <c r="K6" s="166">
        <v>19</v>
      </c>
      <c r="L6" s="166">
        <v>13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 x14ac:dyDescent="0.2">
      <c r="A7" s="35"/>
      <c r="B7" s="43">
        <v>18</v>
      </c>
      <c r="C7" s="38">
        <v>19</v>
      </c>
      <c r="D7" s="39">
        <v>13</v>
      </c>
      <c r="E7" s="35"/>
      <c r="F7" s="40">
        <v>865</v>
      </c>
      <c r="G7" s="41">
        <v>916.66669999999999</v>
      </c>
      <c r="H7" s="42">
        <v>899.5</v>
      </c>
      <c r="I7" s="35"/>
      <c r="J7" s="166">
        <v>16</v>
      </c>
      <c r="K7" s="166">
        <v>17</v>
      </c>
      <c r="L7" s="166">
        <v>12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2.75" x14ac:dyDescent="0.2">
      <c r="A8" s="35"/>
      <c r="B8" s="43">
        <v>16</v>
      </c>
      <c r="C8" s="38">
        <v>15</v>
      </c>
      <c r="D8" s="39">
        <v>12</v>
      </c>
      <c r="E8" s="35"/>
      <c r="F8" s="40">
        <v>824.16669999999999</v>
      </c>
      <c r="G8" s="41">
        <v>921.5</v>
      </c>
      <c r="H8" s="42">
        <v>841.83330000000001</v>
      </c>
      <c r="I8" s="35"/>
      <c r="J8" s="166">
        <v>16</v>
      </c>
      <c r="K8" s="166">
        <v>15.2</v>
      </c>
      <c r="L8" s="166">
        <v>8.4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2.75" x14ac:dyDescent="0.2">
      <c r="A9" s="35"/>
      <c r="B9" s="43">
        <v>16</v>
      </c>
      <c r="C9" s="38">
        <v>18.100000000000001</v>
      </c>
      <c r="D9" s="39">
        <v>8.4</v>
      </c>
      <c r="E9" s="35"/>
      <c r="F9" s="40"/>
      <c r="G9" s="41">
        <v>929.16669999999999</v>
      </c>
      <c r="H9" s="42"/>
      <c r="I9" s="35"/>
      <c r="J9" s="166">
        <v>18</v>
      </c>
      <c r="K9" s="166">
        <v>19.8</v>
      </c>
      <c r="L9" s="166">
        <v>12.5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2.75" x14ac:dyDescent="0.2">
      <c r="A10" s="35"/>
      <c r="B10" s="43">
        <v>18</v>
      </c>
      <c r="C10" s="38">
        <v>19.100000000000001</v>
      </c>
      <c r="D10" s="39">
        <v>12.5</v>
      </c>
      <c r="E10" s="35"/>
      <c r="F10" s="40"/>
      <c r="G10" s="41">
        <v>904.33330000000001</v>
      </c>
      <c r="H10" s="42"/>
      <c r="I10" s="35"/>
      <c r="J10" s="166">
        <v>17.5</v>
      </c>
      <c r="K10" s="166">
        <v>15</v>
      </c>
      <c r="L10" s="16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.75" customHeight="1" thickBot="1" x14ac:dyDescent="0.3">
      <c r="A11" s="35"/>
      <c r="B11" s="37">
        <v>17.5</v>
      </c>
      <c r="C11" s="38">
        <v>19.8</v>
      </c>
      <c r="D11" s="39"/>
      <c r="E11" s="35"/>
      <c r="F11" s="44"/>
      <c r="G11" s="45"/>
      <c r="H11" s="46"/>
      <c r="I11" s="35"/>
      <c r="J11" s="166">
        <v>20.9</v>
      </c>
      <c r="K11" s="166"/>
      <c r="L11" s="16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5.75" customHeight="1" x14ac:dyDescent="0.25">
      <c r="A12" s="35"/>
      <c r="B12" s="37">
        <v>20.9</v>
      </c>
      <c r="C12" s="38">
        <v>15</v>
      </c>
      <c r="D12" s="39"/>
      <c r="E12" s="35"/>
      <c r="I12" s="35"/>
      <c r="J12" s="166">
        <v>17.8</v>
      </c>
      <c r="K12" s="166"/>
      <c r="L12" s="16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5.75" customHeight="1" x14ac:dyDescent="0.25">
      <c r="A13" s="35"/>
      <c r="B13" s="37">
        <v>17.8</v>
      </c>
      <c r="C13" s="47"/>
      <c r="D13" s="48"/>
      <c r="E13" s="35"/>
      <c r="F13" s="35"/>
      <c r="G13" s="35"/>
      <c r="H13" s="49"/>
      <c r="I13" s="35"/>
      <c r="J13" s="166">
        <v>17.8</v>
      </c>
      <c r="K13" s="166"/>
      <c r="L13" s="16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.75" customHeight="1" x14ac:dyDescent="0.25">
      <c r="A14" s="35"/>
      <c r="B14" s="50">
        <v>17.8</v>
      </c>
      <c r="C14" s="38"/>
      <c r="D14" s="39"/>
      <c r="E14" s="35"/>
      <c r="F14" s="35"/>
      <c r="G14" s="35"/>
      <c r="H14" s="35"/>
      <c r="I14" s="35"/>
      <c r="J14" s="166">
        <v>22.7</v>
      </c>
      <c r="K14" s="166"/>
      <c r="L14" s="16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5.75" customHeight="1" x14ac:dyDescent="0.25">
      <c r="A15" s="35"/>
      <c r="B15" s="37">
        <v>22.7</v>
      </c>
      <c r="C15" s="38"/>
      <c r="D15" s="39"/>
      <c r="E15" s="35"/>
      <c r="F15" s="35"/>
      <c r="G15" s="35"/>
      <c r="H15" s="35"/>
      <c r="I15" s="35"/>
      <c r="J15" s="166">
        <v>17.5</v>
      </c>
      <c r="K15" s="166"/>
      <c r="L15" s="16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5.75" customHeight="1" x14ac:dyDescent="0.25">
      <c r="A16" s="35"/>
      <c r="B16" s="37">
        <v>17.5</v>
      </c>
      <c r="C16" s="38"/>
      <c r="D16" s="39"/>
      <c r="E16" s="35"/>
      <c r="F16" s="35"/>
      <c r="G16" s="35"/>
      <c r="H16" s="35"/>
      <c r="I16" s="35"/>
      <c r="J16" s="166">
        <v>20.9</v>
      </c>
      <c r="K16" s="166"/>
      <c r="L16" s="16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5.75" customHeight="1" thickBot="1" x14ac:dyDescent="0.3">
      <c r="A17" s="35"/>
      <c r="B17" s="51">
        <v>20.9</v>
      </c>
      <c r="C17" s="52"/>
      <c r="D17" s="53"/>
      <c r="E17" s="35"/>
      <c r="F17" s="35"/>
      <c r="G17" s="35"/>
      <c r="H17" s="49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44.25" customHeight="1" x14ac:dyDescent="0.2">
      <c r="A19" s="35"/>
      <c r="B19" s="122" t="s">
        <v>62</v>
      </c>
      <c r="C19" s="122"/>
      <c r="D19" s="122"/>
      <c r="E19" s="122"/>
      <c r="F19" s="122"/>
      <c r="G19" s="122"/>
      <c r="H19" s="122"/>
      <c r="I19" s="111"/>
      <c r="J19" s="111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 x14ac:dyDescent="0.2">
      <c r="A20" s="35"/>
      <c r="B20" s="112"/>
      <c r="C20" s="112"/>
      <c r="D20" s="112"/>
      <c r="E20" s="112"/>
      <c r="F20" s="112"/>
      <c r="G20" s="112"/>
      <c r="H20" s="11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2.75" x14ac:dyDescent="0.2">
      <c r="A21" s="35"/>
      <c r="B21" s="112"/>
      <c r="C21" s="112"/>
      <c r="D21" s="112"/>
      <c r="E21" s="112"/>
      <c r="F21" s="112"/>
      <c r="G21" s="112"/>
      <c r="H21" s="112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.75" x14ac:dyDescent="0.2">
      <c r="A22" s="35"/>
      <c r="B22" s="112"/>
      <c r="C22" s="112"/>
      <c r="D22" s="112"/>
      <c r="E22" s="112"/>
      <c r="F22" s="112"/>
      <c r="G22" s="112"/>
      <c r="H22" s="112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 x14ac:dyDescent="0.2">
      <c r="A23" s="35"/>
      <c r="B23" s="112"/>
      <c r="C23" s="112"/>
      <c r="D23" s="112"/>
      <c r="E23" s="112"/>
      <c r="F23" s="112"/>
      <c r="G23" s="112"/>
      <c r="H23" s="112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2.75" x14ac:dyDescent="0.2">
      <c r="A24" s="35"/>
      <c r="B24" s="112"/>
      <c r="C24" s="112"/>
      <c r="D24" s="112"/>
      <c r="E24" s="112"/>
      <c r="F24" s="112"/>
      <c r="G24" s="112"/>
      <c r="H24" s="112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2.75" x14ac:dyDescent="0.2">
      <c r="A25" s="35"/>
      <c r="B25" s="112"/>
      <c r="C25" s="112"/>
      <c r="D25" s="112"/>
      <c r="E25" s="112"/>
      <c r="F25" s="112"/>
      <c r="G25" s="112"/>
      <c r="H25" s="112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2.7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2.7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2.7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2.7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2.7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2.7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.7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2.7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.7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.7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.7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.7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2.7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.7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2.7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2.7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.7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.7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.7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.7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.7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.75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.75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2.75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.75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.75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2.75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.75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.75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.75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.75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2.75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.75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.75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2.75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.75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2.75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.75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2.75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.75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2.75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2.75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2.75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2.75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2.75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2.75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2.75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2.75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.75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2.75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2.75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2.75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2.75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2.75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2.75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2.7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2.75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2.75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2.75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2.75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2.75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2.75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2.75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2.75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2.75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2.75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2.75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2.75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2.75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2.75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2.75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2.75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2.75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2.75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2.75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2.75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2.75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2.75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2.75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2.75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2.75" x14ac:dyDescent="0.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2.75" x14ac:dyDescent="0.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2.75" x14ac:dyDescent="0.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2.75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2.75" x14ac:dyDescent="0.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2.75" x14ac:dyDescent="0.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2.75" x14ac:dyDescent="0.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2.75" x14ac:dyDescent="0.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2.75" x14ac:dyDescent="0.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2.75" x14ac:dyDescent="0.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2.75" x14ac:dyDescent="0.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2.75" x14ac:dyDescent="0.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2.75" x14ac:dyDescent="0.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2.75" x14ac:dyDescent="0.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2.75" x14ac:dyDescent="0.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2.75" x14ac:dyDescent="0.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2.75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2.75" x14ac:dyDescent="0.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2.75" x14ac:dyDescent="0.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2.75" x14ac:dyDescent="0.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2.75" x14ac:dyDescent="0.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2.75" x14ac:dyDescent="0.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2.75" x14ac:dyDescent="0.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2.75" x14ac:dyDescent="0.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2.75" x14ac:dyDescent="0.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2.75" x14ac:dyDescent="0.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2.75" x14ac:dyDescent="0.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2.75" x14ac:dyDescent="0.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2.75" x14ac:dyDescent="0.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2.75" x14ac:dyDescent="0.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2.75" x14ac:dyDescent="0.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2.75" x14ac:dyDescent="0.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2.75" x14ac:dyDescent="0.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2.75" x14ac:dyDescent="0.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2.75" x14ac:dyDescent="0.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2.75" x14ac:dyDescent="0.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2.75" x14ac:dyDescent="0.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2.75" x14ac:dyDescent="0.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2.75" x14ac:dyDescent="0.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2.75" x14ac:dyDescent="0.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2.75" x14ac:dyDescent="0.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2.75" x14ac:dyDescent="0.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2.75" x14ac:dyDescent="0.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2.75" x14ac:dyDescent="0.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2.75" x14ac:dyDescent="0.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2.75" x14ac:dyDescent="0.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2.75" x14ac:dyDescent="0.2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2.75" x14ac:dyDescent="0.2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2.75" x14ac:dyDescent="0.2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2.75" x14ac:dyDescent="0.2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2.75" x14ac:dyDescent="0.2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2.75" x14ac:dyDescent="0.2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2.75" x14ac:dyDescent="0.2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2.75" x14ac:dyDescent="0.2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2.75" x14ac:dyDescent="0.2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2.75" x14ac:dyDescent="0.2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2.75" x14ac:dyDescent="0.2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2.75" x14ac:dyDescent="0.2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2.75" x14ac:dyDescent="0.2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2.75" x14ac:dyDescent="0.2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2.75" x14ac:dyDescent="0.2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2.75" x14ac:dyDescent="0.2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2.75" x14ac:dyDescent="0.2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2.75" x14ac:dyDescent="0.2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2.75" x14ac:dyDescent="0.2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2.75" x14ac:dyDescent="0.2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2.75" x14ac:dyDescent="0.2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2.75" x14ac:dyDescent="0.2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2.75" x14ac:dyDescent="0.2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2.75" x14ac:dyDescent="0.2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2.75" x14ac:dyDescent="0.2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2.75" x14ac:dyDescent="0.2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2.75" x14ac:dyDescent="0.2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2.75" x14ac:dyDescent="0.2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2.75" x14ac:dyDescent="0.2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2.75" x14ac:dyDescent="0.2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2.75" x14ac:dyDescent="0.2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2.75" x14ac:dyDescent="0.2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2.75" x14ac:dyDescent="0.2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2.75" x14ac:dyDescent="0.2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.75" x14ac:dyDescent="0.2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2.75" x14ac:dyDescent="0.2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2.75" x14ac:dyDescent="0.2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2.75" x14ac:dyDescent="0.2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2.75" x14ac:dyDescent="0.2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2.75" x14ac:dyDescent="0.2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2.75" x14ac:dyDescent="0.2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2.75" x14ac:dyDescent="0.2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2.75" x14ac:dyDescent="0.2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2.75" x14ac:dyDescent="0.2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2.75" x14ac:dyDescent="0.2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2.75" x14ac:dyDescent="0.2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2.75" x14ac:dyDescent="0.2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2.75" x14ac:dyDescent="0.2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2.75" x14ac:dyDescent="0.2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2.75" x14ac:dyDescent="0.2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2.75" x14ac:dyDescent="0.2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2.75" x14ac:dyDescent="0.2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2.75" x14ac:dyDescent="0.2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2.75" x14ac:dyDescent="0.2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2.75" x14ac:dyDescent="0.2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2.75" x14ac:dyDescent="0.2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2.75" x14ac:dyDescent="0.2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2.75" x14ac:dyDescent="0.2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2.75" x14ac:dyDescent="0.2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2.75" x14ac:dyDescent="0.2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2.75" x14ac:dyDescent="0.2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2.75" x14ac:dyDescent="0.2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.75" x14ac:dyDescent="0.2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.75" x14ac:dyDescent="0.2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.75" x14ac:dyDescent="0.2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.75" x14ac:dyDescent="0.2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.75" x14ac:dyDescent="0.2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.75" x14ac:dyDescent="0.2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.75" x14ac:dyDescent="0.2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.75" x14ac:dyDescent="0.2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.75" x14ac:dyDescent="0.2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.75" x14ac:dyDescent="0.2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.75" x14ac:dyDescent="0.2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.75" x14ac:dyDescent="0.2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.75" x14ac:dyDescent="0.2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.75" x14ac:dyDescent="0.2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.75" x14ac:dyDescent="0.2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.75" x14ac:dyDescent="0.2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.75" x14ac:dyDescent="0.2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.75" x14ac:dyDescent="0.2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.75" x14ac:dyDescent="0.2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.75" x14ac:dyDescent="0.2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.75" x14ac:dyDescent="0.2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.75" x14ac:dyDescent="0.2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.75" x14ac:dyDescent="0.2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.75" x14ac:dyDescent="0.2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.75" x14ac:dyDescent="0.2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.75" x14ac:dyDescent="0.2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.75" x14ac:dyDescent="0.2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.75" x14ac:dyDescent="0.2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.75" x14ac:dyDescent="0.2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.75" x14ac:dyDescent="0.2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.75" x14ac:dyDescent="0.2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.75" x14ac:dyDescent="0.2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.75" x14ac:dyDescent="0.2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.75" x14ac:dyDescent="0.2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.75" x14ac:dyDescent="0.2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.75" x14ac:dyDescent="0.2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.75" x14ac:dyDescent="0.2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.75" x14ac:dyDescent="0.2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.75" x14ac:dyDescent="0.2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.75" x14ac:dyDescent="0.2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.75" x14ac:dyDescent="0.2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.75" x14ac:dyDescent="0.2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.75" x14ac:dyDescent="0.2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.75" x14ac:dyDescent="0.2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.75" x14ac:dyDescent="0.2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.75" x14ac:dyDescent="0.2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.75" x14ac:dyDescent="0.2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.75" x14ac:dyDescent="0.2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.75" x14ac:dyDescent="0.2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.75" x14ac:dyDescent="0.2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.75" x14ac:dyDescent="0.2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.75" x14ac:dyDescent="0.2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.75" x14ac:dyDescent="0.2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.75" x14ac:dyDescent="0.2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.75" x14ac:dyDescent="0.2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.75" x14ac:dyDescent="0.2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.75" x14ac:dyDescent="0.2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.75" x14ac:dyDescent="0.2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.75" x14ac:dyDescent="0.2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.75" x14ac:dyDescent="0.2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.75" x14ac:dyDescent="0.2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.75" x14ac:dyDescent="0.2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.75" x14ac:dyDescent="0.2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.75" x14ac:dyDescent="0.2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.75" x14ac:dyDescent="0.2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.75" x14ac:dyDescent="0.2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.75" x14ac:dyDescent="0.2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.75" x14ac:dyDescent="0.2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.75" x14ac:dyDescent="0.2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.75" x14ac:dyDescent="0.2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.75" x14ac:dyDescent="0.2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.75" x14ac:dyDescent="0.2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.75" x14ac:dyDescent="0.2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.75" x14ac:dyDescent="0.2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.75" x14ac:dyDescent="0.2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.75" x14ac:dyDescent="0.2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.75" x14ac:dyDescent="0.2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.75" x14ac:dyDescent="0.2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.75" x14ac:dyDescent="0.2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.75" x14ac:dyDescent="0.2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.75" x14ac:dyDescent="0.2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.75" x14ac:dyDescent="0.2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.75" x14ac:dyDescent="0.2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.75" x14ac:dyDescent="0.2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.75" x14ac:dyDescent="0.2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.75" x14ac:dyDescent="0.2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.75" x14ac:dyDescent="0.2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.75" x14ac:dyDescent="0.2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.75" x14ac:dyDescent="0.2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.75" x14ac:dyDescent="0.2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.75" x14ac:dyDescent="0.2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.75" x14ac:dyDescent="0.2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.75" x14ac:dyDescent="0.2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.75" x14ac:dyDescent="0.2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.75" x14ac:dyDescent="0.2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.75" x14ac:dyDescent="0.2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.75" x14ac:dyDescent="0.2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.75" x14ac:dyDescent="0.2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.75" x14ac:dyDescent="0.2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.75" x14ac:dyDescent="0.2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.75" x14ac:dyDescent="0.2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.75" x14ac:dyDescent="0.2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.75" x14ac:dyDescent="0.2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.75" x14ac:dyDescent="0.2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.75" x14ac:dyDescent="0.2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.75" x14ac:dyDescent="0.2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.75" x14ac:dyDescent="0.2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.75" x14ac:dyDescent="0.2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.75" x14ac:dyDescent="0.2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.75" x14ac:dyDescent="0.2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.75" x14ac:dyDescent="0.2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.75" x14ac:dyDescent="0.2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.75" x14ac:dyDescent="0.2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.75" x14ac:dyDescent="0.2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.75" x14ac:dyDescent="0.2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.75" x14ac:dyDescent="0.2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.75" x14ac:dyDescent="0.2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.75" x14ac:dyDescent="0.2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.75" x14ac:dyDescent="0.2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.75" x14ac:dyDescent="0.2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.75" x14ac:dyDescent="0.2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.75" x14ac:dyDescent="0.2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.75" x14ac:dyDescent="0.2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.75" x14ac:dyDescent="0.2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.75" x14ac:dyDescent="0.2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.75" x14ac:dyDescent="0.2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.75" x14ac:dyDescent="0.2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.75" x14ac:dyDescent="0.2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.75" x14ac:dyDescent="0.2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.75" x14ac:dyDescent="0.2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.75" x14ac:dyDescent="0.2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.75" x14ac:dyDescent="0.2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.75" x14ac:dyDescent="0.2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.75" x14ac:dyDescent="0.2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.75" x14ac:dyDescent="0.2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.75" x14ac:dyDescent="0.2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.75" x14ac:dyDescent="0.2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.75" x14ac:dyDescent="0.2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.75" x14ac:dyDescent="0.2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.75" x14ac:dyDescent="0.2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.75" x14ac:dyDescent="0.2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.75" x14ac:dyDescent="0.2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.75" x14ac:dyDescent="0.2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.75" x14ac:dyDescent="0.2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.75" x14ac:dyDescent="0.2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.75" x14ac:dyDescent="0.2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.75" x14ac:dyDescent="0.2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.75" x14ac:dyDescent="0.2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.75" x14ac:dyDescent="0.2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.75" x14ac:dyDescent="0.2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.75" x14ac:dyDescent="0.2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.75" x14ac:dyDescent="0.2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.75" x14ac:dyDescent="0.2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.75" x14ac:dyDescent="0.2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.75" x14ac:dyDescent="0.2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.75" x14ac:dyDescent="0.2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.75" x14ac:dyDescent="0.2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.75" x14ac:dyDescent="0.2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.75" x14ac:dyDescent="0.2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.75" x14ac:dyDescent="0.2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.75" x14ac:dyDescent="0.2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.75" x14ac:dyDescent="0.2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.75" x14ac:dyDescent="0.2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.75" x14ac:dyDescent="0.2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.75" x14ac:dyDescent="0.2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.75" x14ac:dyDescent="0.2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.75" x14ac:dyDescent="0.2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.75" x14ac:dyDescent="0.2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.75" x14ac:dyDescent="0.2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.75" x14ac:dyDescent="0.2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.75" x14ac:dyDescent="0.2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.75" x14ac:dyDescent="0.2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.75" x14ac:dyDescent="0.2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.75" x14ac:dyDescent="0.2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.75" x14ac:dyDescent="0.2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.75" x14ac:dyDescent="0.2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.75" x14ac:dyDescent="0.2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.75" x14ac:dyDescent="0.2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.75" x14ac:dyDescent="0.2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.75" x14ac:dyDescent="0.2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.75" x14ac:dyDescent="0.2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.75" x14ac:dyDescent="0.2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.75" x14ac:dyDescent="0.2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.75" x14ac:dyDescent="0.2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.75" x14ac:dyDescent="0.2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.75" x14ac:dyDescent="0.2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.75" x14ac:dyDescent="0.2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.75" x14ac:dyDescent="0.2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.75" x14ac:dyDescent="0.2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.75" x14ac:dyDescent="0.2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.75" x14ac:dyDescent="0.2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.75" x14ac:dyDescent="0.2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.75" x14ac:dyDescent="0.2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.75" x14ac:dyDescent="0.2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.75" x14ac:dyDescent="0.2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.75" x14ac:dyDescent="0.2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.75" x14ac:dyDescent="0.2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.75" x14ac:dyDescent="0.2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.75" x14ac:dyDescent="0.2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.75" x14ac:dyDescent="0.2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.75" x14ac:dyDescent="0.2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.75" x14ac:dyDescent="0.2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.75" x14ac:dyDescent="0.2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.75" x14ac:dyDescent="0.2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.75" x14ac:dyDescent="0.2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.75" x14ac:dyDescent="0.2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.75" x14ac:dyDescent="0.2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.75" x14ac:dyDescent="0.2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.75" x14ac:dyDescent="0.2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.75" x14ac:dyDescent="0.2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.75" x14ac:dyDescent="0.2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.75" x14ac:dyDescent="0.2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.75" x14ac:dyDescent="0.2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.75" x14ac:dyDescent="0.2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.75" x14ac:dyDescent="0.2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.75" x14ac:dyDescent="0.2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.75" x14ac:dyDescent="0.2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.75" x14ac:dyDescent="0.2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.75" x14ac:dyDescent="0.2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.75" x14ac:dyDescent="0.2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.75" x14ac:dyDescent="0.2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.75" x14ac:dyDescent="0.2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.75" x14ac:dyDescent="0.2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.75" x14ac:dyDescent="0.2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.75" x14ac:dyDescent="0.2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.75" x14ac:dyDescent="0.2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.75" x14ac:dyDescent="0.2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.75" x14ac:dyDescent="0.2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.75" x14ac:dyDescent="0.2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.75" x14ac:dyDescent="0.2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.75" x14ac:dyDescent="0.2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.75" x14ac:dyDescent="0.2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.75" x14ac:dyDescent="0.2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.75" x14ac:dyDescent="0.2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.75" x14ac:dyDescent="0.2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.75" x14ac:dyDescent="0.2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.75" x14ac:dyDescent="0.2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.75" x14ac:dyDescent="0.2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.75" x14ac:dyDescent="0.2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.75" x14ac:dyDescent="0.2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.75" x14ac:dyDescent="0.2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.75" x14ac:dyDescent="0.2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.75" x14ac:dyDescent="0.2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.75" x14ac:dyDescent="0.2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.75" x14ac:dyDescent="0.2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.75" x14ac:dyDescent="0.2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.75" x14ac:dyDescent="0.2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.75" x14ac:dyDescent="0.2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.75" x14ac:dyDescent="0.2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.75" x14ac:dyDescent="0.2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.75" x14ac:dyDescent="0.2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.75" x14ac:dyDescent="0.2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.75" x14ac:dyDescent="0.2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.75" x14ac:dyDescent="0.2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.75" x14ac:dyDescent="0.2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.75" x14ac:dyDescent="0.2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.75" x14ac:dyDescent="0.2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.75" x14ac:dyDescent="0.2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.75" x14ac:dyDescent="0.2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.75" x14ac:dyDescent="0.2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.75" x14ac:dyDescent="0.2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.75" x14ac:dyDescent="0.2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.75" x14ac:dyDescent="0.2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.75" x14ac:dyDescent="0.2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.75" x14ac:dyDescent="0.2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.75" x14ac:dyDescent="0.2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.75" x14ac:dyDescent="0.2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.75" x14ac:dyDescent="0.2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.75" x14ac:dyDescent="0.2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.75" x14ac:dyDescent="0.2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.75" x14ac:dyDescent="0.2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.75" x14ac:dyDescent="0.2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.75" x14ac:dyDescent="0.2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.75" x14ac:dyDescent="0.2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.75" x14ac:dyDescent="0.2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.75" x14ac:dyDescent="0.2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.75" x14ac:dyDescent="0.2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.75" x14ac:dyDescent="0.2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.75" x14ac:dyDescent="0.2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.75" x14ac:dyDescent="0.2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.75" x14ac:dyDescent="0.2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.75" x14ac:dyDescent="0.2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.75" x14ac:dyDescent="0.2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.75" x14ac:dyDescent="0.2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.75" x14ac:dyDescent="0.2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.75" x14ac:dyDescent="0.2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.75" x14ac:dyDescent="0.2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.75" x14ac:dyDescent="0.2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.75" x14ac:dyDescent="0.2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.75" x14ac:dyDescent="0.2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.75" x14ac:dyDescent="0.2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.75" x14ac:dyDescent="0.2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.75" x14ac:dyDescent="0.2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.75" x14ac:dyDescent="0.2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.75" x14ac:dyDescent="0.2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.75" x14ac:dyDescent="0.2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.75" x14ac:dyDescent="0.2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.75" x14ac:dyDescent="0.2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.75" x14ac:dyDescent="0.2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.75" x14ac:dyDescent="0.2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.75" x14ac:dyDescent="0.2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.75" x14ac:dyDescent="0.2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.75" x14ac:dyDescent="0.2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.75" x14ac:dyDescent="0.2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.75" x14ac:dyDescent="0.2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.75" x14ac:dyDescent="0.2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.75" x14ac:dyDescent="0.2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.75" x14ac:dyDescent="0.2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.75" x14ac:dyDescent="0.2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.75" x14ac:dyDescent="0.2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.75" x14ac:dyDescent="0.2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.75" x14ac:dyDescent="0.2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.75" x14ac:dyDescent="0.2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.75" x14ac:dyDescent="0.2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.75" x14ac:dyDescent="0.2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.75" x14ac:dyDescent="0.2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.75" x14ac:dyDescent="0.2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.75" x14ac:dyDescent="0.2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.75" x14ac:dyDescent="0.2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.75" x14ac:dyDescent="0.2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.75" x14ac:dyDescent="0.2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.75" x14ac:dyDescent="0.2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.75" x14ac:dyDescent="0.2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.75" x14ac:dyDescent="0.2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.75" x14ac:dyDescent="0.2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.75" x14ac:dyDescent="0.2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.75" x14ac:dyDescent="0.2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.75" x14ac:dyDescent="0.2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.75" x14ac:dyDescent="0.2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.75" x14ac:dyDescent="0.2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.75" x14ac:dyDescent="0.2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.75" x14ac:dyDescent="0.2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.75" x14ac:dyDescent="0.2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.75" x14ac:dyDescent="0.2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.75" x14ac:dyDescent="0.2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.75" x14ac:dyDescent="0.2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.75" x14ac:dyDescent="0.2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.75" x14ac:dyDescent="0.2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.75" x14ac:dyDescent="0.2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.75" x14ac:dyDescent="0.2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.75" x14ac:dyDescent="0.2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.75" x14ac:dyDescent="0.2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.75" x14ac:dyDescent="0.2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.75" x14ac:dyDescent="0.2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.75" x14ac:dyDescent="0.2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.75" x14ac:dyDescent="0.2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.75" x14ac:dyDescent="0.2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.75" x14ac:dyDescent="0.2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.75" x14ac:dyDescent="0.2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.75" x14ac:dyDescent="0.2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.75" x14ac:dyDescent="0.2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.75" x14ac:dyDescent="0.2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.75" x14ac:dyDescent="0.2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.75" x14ac:dyDescent="0.2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.75" x14ac:dyDescent="0.2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.75" x14ac:dyDescent="0.2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.75" x14ac:dyDescent="0.2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.75" x14ac:dyDescent="0.2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.75" x14ac:dyDescent="0.2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.75" x14ac:dyDescent="0.2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.75" x14ac:dyDescent="0.2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.75" x14ac:dyDescent="0.2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.75" x14ac:dyDescent="0.2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.75" x14ac:dyDescent="0.2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.75" x14ac:dyDescent="0.2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.75" x14ac:dyDescent="0.2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.75" x14ac:dyDescent="0.2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.75" x14ac:dyDescent="0.2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.75" x14ac:dyDescent="0.2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.75" x14ac:dyDescent="0.2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.75" x14ac:dyDescent="0.2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.75" x14ac:dyDescent="0.2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.75" x14ac:dyDescent="0.2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.75" x14ac:dyDescent="0.2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.75" x14ac:dyDescent="0.2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.75" x14ac:dyDescent="0.2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.75" x14ac:dyDescent="0.2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.75" x14ac:dyDescent="0.2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.75" x14ac:dyDescent="0.2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.75" x14ac:dyDescent="0.2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.75" x14ac:dyDescent="0.2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.75" x14ac:dyDescent="0.2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.75" x14ac:dyDescent="0.2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.75" x14ac:dyDescent="0.2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.75" x14ac:dyDescent="0.2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.75" x14ac:dyDescent="0.2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.75" x14ac:dyDescent="0.2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.75" x14ac:dyDescent="0.2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.75" x14ac:dyDescent="0.2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.75" x14ac:dyDescent="0.2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.75" x14ac:dyDescent="0.2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.75" x14ac:dyDescent="0.2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.75" x14ac:dyDescent="0.2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.75" x14ac:dyDescent="0.2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.75" x14ac:dyDescent="0.2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.75" x14ac:dyDescent="0.2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.75" x14ac:dyDescent="0.2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.75" x14ac:dyDescent="0.2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.75" x14ac:dyDescent="0.2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.75" x14ac:dyDescent="0.2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.75" x14ac:dyDescent="0.2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.75" x14ac:dyDescent="0.2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.75" x14ac:dyDescent="0.2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.75" x14ac:dyDescent="0.2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.75" x14ac:dyDescent="0.2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.75" x14ac:dyDescent="0.2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.75" x14ac:dyDescent="0.2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.75" x14ac:dyDescent="0.2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.75" x14ac:dyDescent="0.2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.75" x14ac:dyDescent="0.2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.75" x14ac:dyDescent="0.2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.75" x14ac:dyDescent="0.2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.75" x14ac:dyDescent="0.2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.75" x14ac:dyDescent="0.2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.75" x14ac:dyDescent="0.2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.75" x14ac:dyDescent="0.2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.75" x14ac:dyDescent="0.2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.75" x14ac:dyDescent="0.2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.75" x14ac:dyDescent="0.2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.75" x14ac:dyDescent="0.2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.75" x14ac:dyDescent="0.2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.75" x14ac:dyDescent="0.2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.75" x14ac:dyDescent="0.2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.75" x14ac:dyDescent="0.2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.75" x14ac:dyDescent="0.2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.75" x14ac:dyDescent="0.2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.75" x14ac:dyDescent="0.2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.75" x14ac:dyDescent="0.2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.75" x14ac:dyDescent="0.2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.75" x14ac:dyDescent="0.2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.75" x14ac:dyDescent="0.2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.75" x14ac:dyDescent="0.2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.75" x14ac:dyDescent="0.2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.75" x14ac:dyDescent="0.2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.75" x14ac:dyDescent="0.2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.75" x14ac:dyDescent="0.2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.75" x14ac:dyDescent="0.2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.75" x14ac:dyDescent="0.2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.75" x14ac:dyDescent="0.2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.75" x14ac:dyDescent="0.2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.75" x14ac:dyDescent="0.2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.75" x14ac:dyDescent="0.2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.75" x14ac:dyDescent="0.2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.75" x14ac:dyDescent="0.2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.75" x14ac:dyDescent="0.2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.75" x14ac:dyDescent="0.2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.75" x14ac:dyDescent="0.2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.75" x14ac:dyDescent="0.2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.75" x14ac:dyDescent="0.2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.75" x14ac:dyDescent="0.2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.75" x14ac:dyDescent="0.2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.75" x14ac:dyDescent="0.2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.75" x14ac:dyDescent="0.2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.75" x14ac:dyDescent="0.2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.75" x14ac:dyDescent="0.2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.75" x14ac:dyDescent="0.2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.75" x14ac:dyDescent="0.2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.75" x14ac:dyDescent="0.2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.75" x14ac:dyDescent="0.2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.75" x14ac:dyDescent="0.2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.75" x14ac:dyDescent="0.2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.75" x14ac:dyDescent="0.2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.75" x14ac:dyDescent="0.2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.75" x14ac:dyDescent="0.2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.75" x14ac:dyDescent="0.2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.75" x14ac:dyDescent="0.2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.75" x14ac:dyDescent="0.2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.75" x14ac:dyDescent="0.2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.75" x14ac:dyDescent="0.2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.75" x14ac:dyDescent="0.2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.75" x14ac:dyDescent="0.2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.75" x14ac:dyDescent="0.2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.75" x14ac:dyDescent="0.2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.75" x14ac:dyDescent="0.2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.75" x14ac:dyDescent="0.2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.75" x14ac:dyDescent="0.2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.75" x14ac:dyDescent="0.2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.75" x14ac:dyDescent="0.2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.75" x14ac:dyDescent="0.2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.75" x14ac:dyDescent="0.2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.75" x14ac:dyDescent="0.2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.75" x14ac:dyDescent="0.2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.75" x14ac:dyDescent="0.2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.75" x14ac:dyDescent="0.2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.75" x14ac:dyDescent="0.2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.75" x14ac:dyDescent="0.2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.75" x14ac:dyDescent="0.2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.75" x14ac:dyDescent="0.2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.75" x14ac:dyDescent="0.2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.75" x14ac:dyDescent="0.2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.75" x14ac:dyDescent="0.2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.75" x14ac:dyDescent="0.2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.75" x14ac:dyDescent="0.2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.75" x14ac:dyDescent="0.2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.75" x14ac:dyDescent="0.2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.75" x14ac:dyDescent="0.2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.75" x14ac:dyDescent="0.2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.75" x14ac:dyDescent="0.2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.75" x14ac:dyDescent="0.2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.75" x14ac:dyDescent="0.2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.75" x14ac:dyDescent="0.2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.75" x14ac:dyDescent="0.2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.75" x14ac:dyDescent="0.2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.75" x14ac:dyDescent="0.2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.75" x14ac:dyDescent="0.2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.75" x14ac:dyDescent="0.2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.75" x14ac:dyDescent="0.2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.75" x14ac:dyDescent="0.2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.75" x14ac:dyDescent="0.2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.75" x14ac:dyDescent="0.2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.75" x14ac:dyDescent="0.2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.75" x14ac:dyDescent="0.2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.75" x14ac:dyDescent="0.2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.75" x14ac:dyDescent="0.2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.75" x14ac:dyDescent="0.2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.75" x14ac:dyDescent="0.2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.75" x14ac:dyDescent="0.2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.75" x14ac:dyDescent="0.2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.75" x14ac:dyDescent="0.2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.75" x14ac:dyDescent="0.2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.75" x14ac:dyDescent="0.2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.75" x14ac:dyDescent="0.2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.75" x14ac:dyDescent="0.2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.75" x14ac:dyDescent="0.2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.75" x14ac:dyDescent="0.2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.75" x14ac:dyDescent="0.2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.75" x14ac:dyDescent="0.2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.75" x14ac:dyDescent="0.2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.75" x14ac:dyDescent="0.2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.75" x14ac:dyDescent="0.2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.75" x14ac:dyDescent="0.2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.75" x14ac:dyDescent="0.2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.75" x14ac:dyDescent="0.2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.75" x14ac:dyDescent="0.2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.75" x14ac:dyDescent="0.2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.75" x14ac:dyDescent="0.2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.75" x14ac:dyDescent="0.2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.75" x14ac:dyDescent="0.2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.75" x14ac:dyDescent="0.2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.75" x14ac:dyDescent="0.2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.75" x14ac:dyDescent="0.2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.75" x14ac:dyDescent="0.2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.75" x14ac:dyDescent="0.2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.75" x14ac:dyDescent="0.2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.75" x14ac:dyDescent="0.2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.75" x14ac:dyDescent="0.2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.75" x14ac:dyDescent="0.2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.75" x14ac:dyDescent="0.2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.75" x14ac:dyDescent="0.2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.75" x14ac:dyDescent="0.2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.75" x14ac:dyDescent="0.2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.75" x14ac:dyDescent="0.2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.75" x14ac:dyDescent="0.2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.75" x14ac:dyDescent="0.2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.75" x14ac:dyDescent="0.2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.75" x14ac:dyDescent="0.2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.75" x14ac:dyDescent="0.2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.75" x14ac:dyDescent="0.2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.75" x14ac:dyDescent="0.2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.75" x14ac:dyDescent="0.2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.75" x14ac:dyDescent="0.2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.75" x14ac:dyDescent="0.2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.75" x14ac:dyDescent="0.2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.75" x14ac:dyDescent="0.2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.75" x14ac:dyDescent="0.2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.75" x14ac:dyDescent="0.2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.75" x14ac:dyDescent="0.2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.75" x14ac:dyDescent="0.2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.75" x14ac:dyDescent="0.2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.75" x14ac:dyDescent="0.2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.75" x14ac:dyDescent="0.2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.75" x14ac:dyDescent="0.2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.75" x14ac:dyDescent="0.2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.75" x14ac:dyDescent="0.2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.75" x14ac:dyDescent="0.2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.75" x14ac:dyDescent="0.2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.75" x14ac:dyDescent="0.2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.75" x14ac:dyDescent="0.2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.75" x14ac:dyDescent="0.2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.75" x14ac:dyDescent="0.2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.75" x14ac:dyDescent="0.2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.75" x14ac:dyDescent="0.2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.75" x14ac:dyDescent="0.2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.75" x14ac:dyDescent="0.2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.75" x14ac:dyDescent="0.2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.75" x14ac:dyDescent="0.2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.75" x14ac:dyDescent="0.2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.75" x14ac:dyDescent="0.2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.75" x14ac:dyDescent="0.2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.75" x14ac:dyDescent="0.2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.75" x14ac:dyDescent="0.2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.75" x14ac:dyDescent="0.2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.75" x14ac:dyDescent="0.2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.75" x14ac:dyDescent="0.2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.75" x14ac:dyDescent="0.2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.75" x14ac:dyDescent="0.2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.75" x14ac:dyDescent="0.2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.75" x14ac:dyDescent="0.2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.75" x14ac:dyDescent="0.2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.75" x14ac:dyDescent="0.2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.75" x14ac:dyDescent="0.2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.75" x14ac:dyDescent="0.2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.75" x14ac:dyDescent="0.2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.75" x14ac:dyDescent="0.2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.75" x14ac:dyDescent="0.2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.75" x14ac:dyDescent="0.2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.75" x14ac:dyDescent="0.2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.75" x14ac:dyDescent="0.2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.75" x14ac:dyDescent="0.2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.75" x14ac:dyDescent="0.2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.75" x14ac:dyDescent="0.2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.75" x14ac:dyDescent="0.2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.75" x14ac:dyDescent="0.2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.75" x14ac:dyDescent="0.2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.75" x14ac:dyDescent="0.2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.75" x14ac:dyDescent="0.2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.75" x14ac:dyDescent="0.2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.75" x14ac:dyDescent="0.2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.75" x14ac:dyDescent="0.2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.75" x14ac:dyDescent="0.2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.75" x14ac:dyDescent="0.2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.75" x14ac:dyDescent="0.2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.75" x14ac:dyDescent="0.2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.75" x14ac:dyDescent="0.2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.75" x14ac:dyDescent="0.2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.75" x14ac:dyDescent="0.2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.75" x14ac:dyDescent="0.2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.75" x14ac:dyDescent="0.2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.75" x14ac:dyDescent="0.2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.75" x14ac:dyDescent="0.2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.75" x14ac:dyDescent="0.2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.75" x14ac:dyDescent="0.2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.75" x14ac:dyDescent="0.2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.75" x14ac:dyDescent="0.2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.75" x14ac:dyDescent="0.2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.75" x14ac:dyDescent="0.2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.75" x14ac:dyDescent="0.2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.75" x14ac:dyDescent="0.2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.75" x14ac:dyDescent="0.2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.75" x14ac:dyDescent="0.2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.75" x14ac:dyDescent="0.2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.75" x14ac:dyDescent="0.2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.75" x14ac:dyDescent="0.2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.75" x14ac:dyDescent="0.2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.75" x14ac:dyDescent="0.2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.75" x14ac:dyDescent="0.2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.75" x14ac:dyDescent="0.2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.75" x14ac:dyDescent="0.2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.75" x14ac:dyDescent="0.2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.75" x14ac:dyDescent="0.2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.75" x14ac:dyDescent="0.2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.75" x14ac:dyDescent="0.2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.75" x14ac:dyDescent="0.2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.75" x14ac:dyDescent="0.2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.75" x14ac:dyDescent="0.2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.75" x14ac:dyDescent="0.2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.75" x14ac:dyDescent="0.2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.75" x14ac:dyDescent="0.2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.75" x14ac:dyDescent="0.2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.75" x14ac:dyDescent="0.2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.75" x14ac:dyDescent="0.2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.75" x14ac:dyDescent="0.2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.75" x14ac:dyDescent="0.2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.75" x14ac:dyDescent="0.2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.75" x14ac:dyDescent="0.2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.75" x14ac:dyDescent="0.2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.75" x14ac:dyDescent="0.2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.75" x14ac:dyDescent="0.2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.75" x14ac:dyDescent="0.2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.75" x14ac:dyDescent="0.2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.75" x14ac:dyDescent="0.2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.75" x14ac:dyDescent="0.2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.75" x14ac:dyDescent="0.2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.75" x14ac:dyDescent="0.2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.75" x14ac:dyDescent="0.2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.75" x14ac:dyDescent="0.2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.75" x14ac:dyDescent="0.2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.75" x14ac:dyDescent="0.2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.75" x14ac:dyDescent="0.2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.75" x14ac:dyDescent="0.2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.75" x14ac:dyDescent="0.2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.75" x14ac:dyDescent="0.2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.75" x14ac:dyDescent="0.2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.75" x14ac:dyDescent="0.2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.75" x14ac:dyDescent="0.2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.75" x14ac:dyDescent="0.2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.75" x14ac:dyDescent="0.2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.75" x14ac:dyDescent="0.2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.75" x14ac:dyDescent="0.2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.75" x14ac:dyDescent="0.2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.75" x14ac:dyDescent="0.2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.75" x14ac:dyDescent="0.2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.75" x14ac:dyDescent="0.2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.75" x14ac:dyDescent="0.2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.75" x14ac:dyDescent="0.2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.75" x14ac:dyDescent="0.2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.75" x14ac:dyDescent="0.2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.75" x14ac:dyDescent="0.2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.75" x14ac:dyDescent="0.2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.75" x14ac:dyDescent="0.2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.75" x14ac:dyDescent="0.2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.75" x14ac:dyDescent="0.2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.75" x14ac:dyDescent="0.2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.75" x14ac:dyDescent="0.2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.75" x14ac:dyDescent="0.2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.75" x14ac:dyDescent="0.2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.75" x14ac:dyDescent="0.2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.75" x14ac:dyDescent="0.2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.75" x14ac:dyDescent="0.2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.75" x14ac:dyDescent="0.2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.75" x14ac:dyDescent="0.2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.75" x14ac:dyDescent="0.2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.75" x14ac:dyDescent="0.2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.75" x14ac:dyDescent="0.2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.75" x14ac:dyDescent="0.2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.75" x14ac:dyDescent="0.2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.75" x14ac:dyDescent="0.2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.75" x14ac:dyDescent="0.2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.75" x14ac:dyDescent="0.2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.75" x14ac:dyDescent="0.2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.75" x14ac:dyDescent="0.2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.75" x14ac:dyDescent="0.2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.75" x14ac:dyDescent="0.2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.75" x14ac:dyDescent="0.2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.75" x14ac:dyDescent="0.2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.75" x14ac:dyDescent="0.2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.75" x14ac:dyDescent="0.2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.75" x14ac:dyDescent="0.2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.75" x14ac:dyDescent="0.2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.75" x14ac:dyDescent="0.2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.75" x14ac:dyDescent="0.2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.75" x14ac:dyDescent="0.2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.75" x14ac:dyDescent="0.2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.75" x14ac:dyDescent="0.2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.75" x14ac:dyDescent="0.2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.75" x14ac:dyDescent="0.2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.75" x14ac:dyDescent="0.2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.75" x14ac:dyDescent="0.2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.75" x14ac:dyDescent="0.2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.75" x14ac:dyDescent="0.2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.75" x14ac:dyDescent="0.2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.75" x14ac:dyDescent="0.2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.75" x14ac:dyDescent="0.2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.75" x14ac:dyDescent="0.2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.75" x14ac:dyDescent="0.2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.75" x14ac:dyDescent="0.2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.75" x14ac:dyDescent="0.2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.75" x14ac:dyDescent="0.2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.75" x14ac:dyDescent="0.2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.75" x14ac:dyDescent="0.2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.75" x14ac:dyDescent="0.2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2.75" x14ac:dyDescent="0.2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2.75" x14ac:dyDescent="0.2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2.75" x14ac:dyDescent="0.2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2.75" x14ac:dyDescent="0.2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2.75" x14ac:dyDescent="0.2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spans="1:26" ht="12.75" x14ac:dyDescent="0.2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</sheetData>
  <mergeCells count="6">
    <mergeCell ref="B19:H19"/>
    <mergeCell ref="A1:I1"/>
    <mergeCell ref="B3:D3"/>
    <mergeCell ref="F3:H3"/>
    <mergeCell ref="B4:D4"/>
    <mergeCell ref="F4:H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0"/>
  <sheetViews>
    <sheetView topLeftCell="A11" workbookViewId="0">
      <selection activeCell="H13" sqref="H13"/>
    </sheetView>
  </sheetViews>
  <sheetFormatPr defaultColWidth="14.42578125" defaultRowHeight="15.75" customHeight="1" x14ac:dyDescent="0.2"/>
  <cols>
    <col min="1" max="1" width="14.42578125" style="114"/>
    <col min="2" max="2" width="18" style="114" customWidth="1"/>
    <col min="3" max="3" width="13.5703125" style="114" customWidth="1"/>
    <col min="4" max="4" width="26.140625" style="114" customWidth="1"/>
    <col min="5" max="5" width="28.28515625" style="114" customWidth="1"/>
    <col min="6" max="6" width="23.7109375" style="114" customWidth="1"/>
    <col min="7" max="7" width="13.5703125" style="114" customWidth="1"/>
    <col min="8" max="8" width="21.42578125" style="114" customWidth="1"/>
    <col min="9" max="9" width="13.5703125" style="114" customWidth="1"/>
    <col min="10" max="10" width="25.42578125" style="114" customWidth="1"/>
    <col min="11" max="11" width="30.140625" style="114" customWidth="1"/>
    <col min="12" max="12" width="32.140625" style="114" customWidth="1"/>
    <col min="13" max="27" width="13.5703125" style="114" customWidth="1"/>
    <col min="28" max="16384" width="14.42578125" style="114"/>
  </cols>
  <sheetData>
    <row r="1" spans="1:27" ht="15.75" customHeight="1" x14ac:dyDescent="0.2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5.75" customHeight="1" x14ac:dyDescent="0.2">
      <c r="B2" s="115" t="s">
        <v>64</v>
      </c>
      <c r="C2" s="132" t="s">
        <v>11</v>
      </c>
      <c r="D2" s="132"/>
      <c r="E2" s="132"/>
      <c r="F2" s="132"/>
      <c r="G2" s="113"/>
      <c r="H2" s="113" t="s">
        <v>70</v>
      </c>
      <c r="I2" s="132" t="s">
        <v>12</v>
      </c>
      <c r="J2" s="132"/>
      <c r="K2" s="132"/>
      <c r="L2" s="132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7" ht="33" customHeight="1" x14ac:dyDescent="0.2">
      <c r="B3" s="113" t="s">
        <v>1</v>
      </c>
      <c r="C3" s="104" t="s">
        <v>2</v>
      </c>
      <c r="D3" s="104" t="s">
        <v>60</v>
      </c>
      <c r="E3" s="104" t="s">
        <v>53</v>
      </c>
      <c r="F3" s="104" t="s">
        <v>3</v>
      </c>
      <c r="G3" s="113"/>
      <c r="H3" s="116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</row>
    <row r="4" spans="1:27" ht="31.5" customHeight="1" x14ac:dyDescent="0.2">
      <c r="B4" s="133" t="s">
        <v>65</v>
      </c>
      <c r="C4" s="104">
        <v>1</v>
      </c>
      <c r="D4" s="104">
        <v>41625.65</v>
      </c>
      <c r="E4" s="104">
        <v>1323150000</v>
      </c>
      <c r="F4" s="104">
        <f t="shared" ref="F4:F11" si="0">(D4/E4)*10^9</f>
        <v>31459.509503835543</v>
      </c>
      <c r="G4" s="113"/>
      <c r="H4" s="113" t="s">
        <v>1</v>
      </c>
      <c r="I4" s="104" t="s">
        <v>2</v>
      </c>
      <c r="J4" s="104" t="s">
        <v>60</v>
      </c>
      <c r="K4" s="104" t="s">
        <v>53</v>
      </c>
      <c r="L4" s="104" t="s">
        <v>3</v>
      </c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</row>
    <row r="5" spans="1:27" ht="15.75" customHeight="1" x14ac:dyDescent="0.2">
      <c r="B5" s="134"/>
      <c r="C5" s="104">
        <v>2</v>
      </c>
      <c r="D5" s="104">
        <v>53302.400000000001</v>
      </c>
      <c r="E5" s="104">
        <v>1949980000</v>
      </c>
      <c r="F5" s="104">
        <f t="shared" si="0"/>
        <v>27334.844459943179</v>
      </c>
      <c r="G5" s="113"/>
      <c r="H5" s="167" t="s">
        <v>71</v>
      </c>
      <c r="I5" s="104">
        <v>1</v>
      </c>
      <c r="J5" s="117">
        <v>38611.43</v>
      </c>
      <c r="K5" s="117">
        <v>1457390000</v>
      </c>
      <c r="L5" s="104">
        <f t="shared" ref="L5:L8" si="1">(J5/K5)*10^9</f>
        <v>26493.546682768512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</row>
    <row r="6" spans="1:27" ht="15.75" customHeight="1" x14ac:dyDescent="0.2">
      <c r="B6" s="134"/>
      <c r="C6" s="104">
        <v>3</v>
      </c>
      <c r="D6" s="104">
        <v>66848.09</v>
      </c>
      <c r="E6" s="104">
        <v>2106500000</v>
      </c>
      <c r="F6" s="104">
        <f t="shared" si="0"/>
        <v>31734.198908141469</v>
      </c>
      <c r="G6" s="113"/>
      <c r="H6" s="136"/>
      <c r="I6" s="104">
        <v>2</v>
      </c>
      <c r="J6" s="117">
        <v>38412.85</v>
      </c>
      <c r="K6" s="117">
        <v>1619790000</v>
      </c>
      <c r="L6" s="104">
        <f t="shared" si="1"/>
        <v>23714.709931534333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</row>
    <row r="7" spans="1:27" ht="15.75" customHeight="1" x14ac:dyDescent="0.2">
      <c r="B7" s="135" t="s">
        <v>66</v>
      </c>
      <c r="C7" s="104">
        <v>6</v>
      </c>
      <c r="D7" s="104">
        <v>54841.47</v>
      </c>
      <c r="E7" s="104">
        <v>1960090000</v>
      </c>
      <c r="F7" s="104">
        <f t="shared" si="0"/>
        <v>27979.057084113487</v>
      </c>
      <c r="G7" s="113"/>
      <c r="H7" s="167" t="s">
        <v>72</v>
      </c>
      <c r="I7" s="104">
        <v>1</v>
      </c>
      <c r="J7" s="104">
        <v>19722.28</v>
      </c>
      <c r="K7" s="104">
        <v>1029990000</v>
      </c>
      <c r="L7" s="104">
        <f t="shared" si="1"/>
        <v>19148.030563403529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</row>
    <row r="8" spans="1:27" ht="15.75" customHeight="1" x14ac:dyDescent="0.2">
      <c r="B8" s="136"/>
      <c r="C8" s="104">
        <v>11</v>
      </c>
      <c r="D8" s="104">
        <v>61143.22</v>
      </c>
      <c r="E8" s="104">
        <v>1937510000</v>
      </c>
      <c r="F8" s="104">
        <f t="shared" si="0"/>
        <v>31557.628089661473</v>
      </c>
      <c r="G8" s="113"/>
      <c r="H8" s="167"/>
      <c r="I8" s="104">
        <v>2</v>
      </c>
      <c r="J8" s="104">
        <v>20791.580000000002</v>
      </c>
      <c r="K8" s="104">
        <v>1055700000</v>
      </c>
      <c r="L8" s="104">
        <f t="shared" si="1"/>
        <v>19694.591266458276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ht="15.75" customHeight="1" x14ac:dyDescent="0.2">
      <c r="B9" s="136"/>
      <c r="C9" s="104">
        <v>12</v>
      </c>
      <c r="D9" s="104">
        <v>48394.71</v>
      </c>
      <c r="E9" s="104">
        <v>1695970000</v>
      </c>
      <c r="F9" s="104">
        <f t="shared" si="0"/>
        <v>28535.121493894349</v>
      </c>
      <c r="G9" s="113"/>
      <c r="H9" s="115"/>
      <c r="I9" s="104"/>
      <c r="J9" s="104"/>
      <c r="K9" s="104"/>
      <c r="L9" s="104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ht="15.75" customHeight="1" x14ac:dyDescent="0.2">
      <c r="B10" s="135" t="s">
        <v>67</v>
      </c>
      <c r="C10" s="104">
        <v>4</v>
      </c>
      <c r="D10" s="104">
        <v>24398.7</v>
      </c>
      <c r="E10" s="104">
        <v>2229050000</v>
      </c>
      <c r="F10" s="104">
        <f t="shared" si="0"/>
        <v>10945.784078419058</v>
      </c>
      <c r="G10" s="113"/>
      <c r="H10" s="167"/>
      <c r="I10" s="104"/>
      <c r="J10" s="104"/>
      <c r="K10" s="104"/>
      <c r="L10" s="10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ht="15.75" customHeight="1" x14ac:dyDescent="0.2">
      <c r="B11" s="136"/>
      <c r="C11" s="104">
        <v>8</v>
      </c>
      <c r="D11" s="104">
        <v>22562.98</v>
      </c>
      <c r="E11" s="104">
        <v>1805900000</v>
      </c>
      <c r="F11" s="104">
        <f t="shared" si="0"/>
        <v>12494.036214629823</v>
      </c>
      <c r="G11" s="113"/>
      <c r="H11" s="168"/>
      <c r="I11" s="104"/>
      <c r="J11" s="104"/>
      <c r="K11" s="104"/>
      <c r="L11" s="10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7" ht="15.75" customHeight="1" x14ac:dyDescent="0.2">
      <c r="B12" s="113"/>
      <c r="C12" s="113"/>
      <c r="D12" s="113"/>
      <c r="E12" s="113"/>
      <c r="F12" s="113"/>
      <c r="G12" s="113"/>
      <c r="H12" s="169"/>
      <c r="I12" s="104"/>
      <c r="J12" s="104"/>
      <c r="K12" s="104"/>
      <c r="L12" s="104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ht="32.25" customHeight="1" x14ac:dyDescent="0.2">
      <c r="B13" s="113" t="s">
        <v>7</v>
      </c>
      <c r="C13" s="104" t="s">
        <v>2</v>
      </c>
      <c r="D13" s="104" t="s">
        <v>60</v>
      </c>
      <c r="E13" s="104" t="s">
        <v>53</v>
      </c>
      <c r="F13" s="104" t="s">
        <v>3</v>
      </c>
      <c r="G13" s="113"/>
      <c r="H13" s="121" t="s">
        <v>7</v>
      </c>
      <c r="I13" s="104" t="s">
        <v>2</v>
      </c>
      <c r="J13" s="104" t="s">
        <v>60</v>
      </c>
      <c r="K13" s="104" t="s">
        <v>53</v>
      </c>
      <c r="L13" s="104" t="s">
        <v>3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ht="15.75" customHeight="1" x14ac:dyDescent="0.2">
      <c r="B14" s="135" t="s">
        <v>68</v>
      </c>
      <c r="C14" s="104">
        <v>1</v>
      </c>
      <c r="D14" s="104">
        <v>212274.53</v>
      </c>
      <c r="E14" s="104">
        <v>6407300000</v>
      </c>
      <c r="F14" s="104">
        <f t="shared" ref="F14:F21" si="2">(D14/E14)*10^9</f>
        <v>33130.10628501865</v>
      </c>
      <c r="G14" s="113"/>
      <c r="H14" s="167" t="s">
        <v>71</v>
      </c>
      <c r="I14" s="104">
        <v>1</v>
      </c>
      <c r="J14" s="104">
        <v>132267.20000000001</v>
      </c>
      <c r="K14" s="104">
        <v>5274900000</v>
      </c>
      <c r="L14" s="104">
        <f t="shared" ref="L14:L17" si="3">(J14/K14)*10^9</f>
        <v>25074.82606305333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ht="15.75" customHeight="1" x14ac:dyDescent="0.2">
      <c r="B15" s="136"/>
      <c r="C15" s="104">
        <v>2</v>
      </c>
      <c r="D15" s="104">
        <v>261909.94</v>
      </c>
      <c r="E15" s="104">
        <v>9592290000</v>
      </c>
      <c r="F15" s="104">
        <f t="shared" si="2"/>
        <v>27304.214113626676</v>
      </c>
      <c r="G15" s="113"/>
      <c r="H15" s="136"/>
      <c r="I15" s="104">
        <v>2</v>
      </c>
      <c r="J15" s="104">
        <v>200762.3</v>
      </c>
      <c r="K15" s="104">
        <v>6373820000</v>
      </c>
      <c r="L15" s="104">
        <f t="shared" si="3"/>
        <v>31497.955700035454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ht="15.75" customHeight="1" x14ac:dyDescent="0.2">
      <c r="B16" s="136"/>
      <c r="C16" s="104">
        <v>3</v>
      </c>
      <c r="D16" s="104">
        <v>248526.31</v>
      </c>
      <c r="E16" s="104">
        <v>9233760000</v>
      </c>
      <c r="F16" s="104">
        <f t="shared" si="2"/>
        <v>26914.963135277503</v>
      </c>
      <c r="G16" s="113"/>
      <c r="H16" s="167" t="s">
        <v>72</v>
      </c>
      <c r="I16" s="104">
        <v>1</v>
      </c>
      <c r="J16" s="104">
        <v>59274.06</v>
      </c>
      <c r="K16" s="104">
        <v>4798670000</v>
      </c>
      <c r="L16" s="104">
        <f t="shared" si="3"/>
        <v>12352.185084617196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2:27" ht="15.75" customHeight="1" x14ac:dyDescent="0.2">
      <c r="B17" s="135" t="s">
        <v>66</v>
      </c>
      <c r="C17" s="104">
        <v>6</v>
      </c>
      <c r="D17" s="104">
        <v>270748.94</v>
      </c>
      <c r="E17" s="104">
        <v>9620530000</v>
      </c>
      <c r="F17" s="104">
        <f t="shared" si="2"/>
        <v>28142.829968827078</v>
      </c>
      <c r="G17" s="113"/>
      <c r="H17" s="167"/>
      <c r="I17" s="104">
        <v>2</v>
      </c>
      <c r="J17" s="104">
        <v>80439.17</v>
      </c>
      <c r="K17" s="104">
        <v>6201320000</v>
      </c>
      <c r="L17" s="104">
        <f t="shared" si="3"/>
        <v>12971.298046222417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2:27" ht="15.75" customHeight="1" x14ac:dyDescent="0.2">
      <c r="B18" s="136"/>
      <c r="C18" s="104">
        <v>11</v>
      </c>
      <c r="D18" s="104">
        <v>269159.63</v>
      </c>
      <c r="E18" s="104">
        <v>9513250000</v>
      </c>
      <c r="F18" s="104">
        <f t="shared" si="2"/>
        <v>28293.131159172735</v>
      </c>
      <c r="G18" s="113"/>
      <c r="H18" s="133"/>
      <c r="I18" s="104"/>
      <c r="J18" s="104"/>
      <c r="K18" s="104"/>
      <c r="L18" s="104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2:27" ht="15.75" customHeight="1" x14ac:dyDescent="0.2">
      <c r="B19" s="136"/>
      <c r="C19" s="104">
        <v>12</v>
      </c>
      <c r="D19" s="104">
        <v>216414.16</v>
      </c>
      <c r="E19" s="104">
        <v>8701590000</v>
      </c>
      <c r="F19" s="104">
        <f t="shared" si="2"/>
        <v>24870.645479734165</v>
      </c>
      <c r="G19" s="113"/>
      <c r="H19" s="139"/>
      <c r="I19" s="104"/>
      <c r="J19" s="104"/>
      <c r="K19" s="104"/>
      <c r="L19" s="104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2:27" ht="15" customHeight="1" x14ac:dyDescent="0.2">
      <c r="B20" s="135" t="s">
        <v>67</v>
      </c>
      <c r="C20" s="104">
        <v>4</v>
      </c>
      <c r="D20" s="104">
        <v>120611.02</v>
      </c>
      <c r="E20" s="104">
        <v>8639510000</v>
      </c>
      <c r="F20" s="104">
        <f t="shared" si="2"/>
        <v>13960.400531974616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2:27" ht="15.75" customHeight="1" x14ac:dyDescent="0.2">
      <c r="B21" s="136"/>
      <c r="C21" s="104">
        <v>8</v>
      </c>
      <c r="D21" s="104">
        <v>144507.06</v>
      </c>
      <c r="E21" s="104">
        <v>8965670000</v>
      </c>
      <c r="F21" s="104">
        <f t="shared" si="2"/>
        <v>16117.820530980951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</row>
    <row r="22" spans="2:27" ht="12.75" x14ac:dyDescent="0.2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</row>
    <row r="23" spans="2:27" ht="15" x14ac:dyDescent="0.2">
      <c r="B23" s="113"/>
      <c r="C23" s="113"/>
      <c r="D23" s="113"/>
      <c r="E23" s="113"/>
      <c r="F23" s="113"/>
      <c r="G23" s="113"/>
      <c r="H23" s="113"/>
      <c r="I23" s="117"/>
      <c r="J23" s="117"/>
      <c r="K23" s="117"/>
      <c r="L23" s="11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</row>
    <row r="24" spans="2:27" ht="37.5" customHeight="1" x14ac:dyDescent="0.2">
      <c r="B24" s="140" t="s">
        <v>69</v>
      </c>
      <c r="C24" s="140"/>
      <c r="D24" s="140"/>
      <c r="E24" s="140"/>
      <c r="F24" s="140"/>
      <c r="G24" s="118"/>
      <c r="H24" s="118"/>
      <c r="I24" s="118"/>
      <c r="J24" s="118"/>
      <c r="K24" s="118"/>
      <c r="L24" s="118"/>
      <c r="M24" s="118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2:27" ht="12.75" x14ac:dyDescent="0.2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</row>
    <row r="26" spans="2:27" ht="12.75" customHeight="1" x14ac:dyDescent="0.2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2:27" ht="12.75" x14ac:dyDescent="0.2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</row>
    <row r="28" spans="2:27" ht="12.75" x14ac:dyDescent="0.2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2:27" ht="12.75" x14ac:dyDescent="0.2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</row>
    <row r="30" spans="2:27" ht="12.75" x14ac:dyDescent="0.2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</row>
    <row r="31" spans="2:27" ht="12.75" x14ac:dyDescent="0.2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</row>
    <row r="32" spans="2:27" ht="12.75" x14ac:dyDescent="0.2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</row>
    <row r="33" spans="2:27" ht="12.75" x14ac:dyDescent="0.2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</row>
    <row r="34" spans="2:27" ht="12.75" x14ac:dyDescent="0.2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  <row r="35" spans="2:27" ht="12.75" x14ac:dyDescent="0.2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</row>
    <row r="36" spans="2:27" ht="12.75" x14ac:dyDescent="0.2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</row>
    <row r="37" spans="2:27" ht="12.75" x14ac:dyDescent="0.2"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2:27" ht="12.75" x14ac:dyDescent="0.2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</row>
    <row r="39" spans="2:27" ht="12.75" x14ac:dyDescent="0.2"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</row>
    <row r="40" spans="2:27" ht="12.75" x14ac:dyDescent="0.2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</row>
    <row r="41" spans="2:27" ht="12.75" x14ac:dyDescent="0.2"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</row>
    <row r="42" spans="2:27" ht="12.75" x14ac:dyDescent="0.2"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</row>
    <row r="43" spans="2:27" ht="12.75" x14ac:dyDescent="0.2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</row>
    <row r="44" spans="2:27" ht="12.75" x14ac:dyDescent="0.2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</row>
    <row r="45" spans="2:27" ht="12.75" x14ac:dyDescent="0.2"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</row>
    <row r="46" spans="2:27" ht="12.75" x14ac:dyDescent="0.2"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</row>
    <row r="47" spans="2:27" ht="12.75" x14ac:dyDescent="0.2"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</row>
    <row r="48" spans="2:27" ht="12.75" x14ac:dyDescent="0.2"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</row>
    <row r="49" spans="2:27" ht="12.75" x14ac:dyDescent="0.2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</row>
    <row r="50" spans="2:27" ht="12.75" x14ac:dyDescent="0.2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</row>
    <row r="51" spans="2:27" ht="12.75" x14ac:dyDescent="0.2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</row>
    <row r="52" spans="2:27" ht="12.75" x14ac:dyDescent="0.2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</row>
    <row r="53" spans="2:27" ht="12.75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</row>
    <row r="54" spans="2:27" ht="12.75" x14ac:dyDescent="0.2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</row>
    <row r="55" spans="2:27" ht="12.75" x14ac:dyDescent="0.2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</row>
    <row r="56" spans="2:27" ht="12.75" x14ac:dyDescent="0.2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</row>
    <row r="57" spans="2:27" ht="12.75" x14ac:dyDescent="0.2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</row>
    <row r="58" spans="2:27" ht="12.75" x14ac:dyDescent="0.2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</row>
    <row r="59" spans="2:27" ht="12.75" x14ac:dyDescent="0.2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</row>
    <row r="60" spans="2:27" ht="12.75" x14ac:dyDescent="0.2"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</row>
    <row r="61" spans="2:27" ht="12.75" x14ac:dyDescent="0.2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</row>
    <row r="62" spans="2:27" ht="12.75" x14ac:dyDescent="0.2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</row>
    <row r="63" spans="2:27" ht="12.75" x14ac:dyDescent="0.2"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</row>
    <row r="64" spans="2:27" ht="12.75" x14ac:dyDescent="0.2"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</row>
    <row r="65" spans="2:27" ht="12.75" x14ac:dyDescent="0.2"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</row>
    <row r="66" spans="2:27" ht="12.75" x14ac:dyDescent="0.2"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</row>
    <row r="67" spans="2:27" ht="12.75" x14ac:dyDescent="0.2"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</row>
    <row r="68" spans="2:27" ht="12.75" x14ac:dyDescent="0.2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</row>
    <row r="69" spans="2:27" ht="12.75" x14ac:dyDescent="0.2"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</row>
    <row r="70" spans="2:27" ht="12.75" x14ac:dyDescent="0.2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</row>
    <row r="71" spans="2:27" ht="12.75" x14ac:dyDescent="0.2"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</row>
    <row r="72" spans="2:27" ht="12.75" x14ac:dyDescent="0.2"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</row>
    <row r="73" spans="2:27" ht="12.75" x14ac:dyDescent="0.2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</row>
    <row r="74" spans="2:27" ht="12.75" x14ac:dyDescent="0.2"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</row>
    <row r="75" spans="2:27" ht="12.75" x14ac:dyDescent="0.2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</row>
    <row r="76" spans="2:27" ht="12.75" x14ac:dyDescent="0.2"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</row>
    <row r="77" spans="2:27" ht="12.75" x14ac:dyDescent="0.2"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</row>
    <row r="78" spans="2:27" ht="12.75" x14ac:dyDescent="0.2"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</row>
    <row r="79" spans="2:27" ht="12.75" x14ac:dyDescent="0.2"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</row>
    <row r="80" spans="2:27" ht="12.75" x14ac:dyDescent="0.2"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</row>
    <row r="81" spans="2:27" ht="12.75" x14ac:dyDescent="0.2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</row>
    <row r="82" spans="2:27" ht="12.75" x14ac:dyDescent="0.2"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</row>
    <row r="83" spans="2:27" ht="12.75" x14ac:dyDescent="0.2"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</row>
    <row r="84" spans="2:27" ht="12.75" x14ac:dyDescent="0.2"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</row>
    <row r="85" spans="2:27" ht="12.75" x14ac:dyDescent="0.2"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</row>
    <row r="86" spans="2:27" ht="12.75" x14ac:dyDescent="0.2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</row>
    <row r="87" spans="2:27" ht="12.75" x14ac:dyDescent="0.2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</row>
    <row r="88" spans="2:27" ht="12.75" x14ac:dyDescent="0.2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</row>
    <row r="89" spans="2:27" ht="12.75" x14ac:dyDescent="0.2"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</row>
    <row r="90" spans="2:27" ht="12.75" x14ac:dyDescent="0.2"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</row>
    <row r="91" spans="2:27" ht="12.75" x14ac:dyDescent="0.2"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</row>
    <row r="92" spans="2:27" ht="12.75" x14ac:dyDescent="0.2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</row>
    <row r="93" spans="2:27" ht="12.75" x14ac:dyDescent="0.2"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</row>
    <row r="94" spans="2:27" ht="12.75" x14ac:dyDescent="0.2"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</row>
    <row r="95" spans="2:27" ht="12.75" x14ac:dyDescent="0.2"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</row>
    <row r="96" spans="2:27" ht="12.75" x14ac:dyDescent="0.2"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</row>
    <row r="97" spans="2:27" ht="12.75" x14ac:dyDescent="0.2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</row>
    <row r="98" spans="2:27" ht="12.75" x14ac:dyDescent="0.2"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</row>
    <row r="99" spans="2:27" ht="12.75" x14ac:dyDescent="0.2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</row>
    <row r="100" spans="2:27" ht="12.75" x14ac:dyDescent="0.2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</row>
    <row r="101" spans="2:27" ht="12.75" x14ac:dyDescent="0.2"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</row>
    <row r="102" spans="2:27" ht="12.75" x14ac:dyDescent="0.2"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</row>
    <row r="103" spans="2:27" ht="12.75" x14ac:dyDescent="0.2"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</row>
    <row r="104" spans="2:27" ht="12.75" x14ac:dyDescent="0.2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</row>
    <row r="105" spans="2:27" ht="12.75" x14ac:dyDescent="0.2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</row>
    <row r="106" spans="2:27" ht="12.75" x14ac:dyDescent="0.2"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</row>
    <row r="107" spans="2:27" ht="12.75" x14ac:dyDescent="0.2"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</row>
    <row r="108" spans="2:27" ht="12.75" x14ac:dyDescent="0.2"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</row>
    <row r="109" spans="2:27" ht="12.75" x14ac:dyDescent="0.2"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</row>
    <row r="110" spans="2:27" ht="12.75" x14ac:dyDescent="0.2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</row>
    <row r="111" spans="2:27" ht="12.75" x14ac:dyDescent="0.2"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</row>
    <row r="112" spans="2:27" ht="12.75" x14ac:dyDescent="0.2"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</row>
    <row r="113" spans="2:27" ht="12.75" x14ac:dyDescent="0.2"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</row>
    <row r="114" spans="2:27" ht="12.75" x14ac:dyDescent="0.2"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</row>
    <row r="115" spans="2:27" ht="12.75" x14ac:dyDescent="0.2"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</row>
    <row r="116" spans="2:27" ht="12.75" x14ac:dyDescent="0.2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</row>
    <row r="117" spans="2:27" ht="12.75" x14ac:dyDescent="0.2"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</row>
    <row r="118" spans="2:27" ht="12.75" x14ac:dyDescent="0.2"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</row>
    <row r="119" spans="2:27" ht="12.75" x14ac:dyDescent="0.2"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</row>
    <row r="120" spans="2:27" ht="12.75" x14ac:dyDescent="0.2"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</row>
    <row r="121" spans="2:27" ht="12.75" x14ac:dyDescent="0.2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</row>
    <row r="122" spans="2:27" ht="12.75" x14ac:dyDescent="0.2"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</row>
    <row r="123" spans="2:27" ht="12.75" x14ac:dyDescent="0.2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</row>
    <row r="124" spans="2:27" ht="12.75" x14ac:dyDescent="0.2"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</row>
    <row r="125" spans="2:27" ht="12.75" x14ac:dyDescent="0.2"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</row>
    <row r="126" spans="2:27" ht="12.75" x14ac:dyDescent="0.2"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</row>
    <row r="127" spans="2:27" ht="12.75" x14ac:dyDescent="0.2"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</row>
    <row r="128" spans="2:27" ht="12.75" x14ac:dyDescent="0.2"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</row>
    <row r="129" spans="2:27" ht="12.75" x14ac:dyDescent="0.2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</row>
    <row r="130" spans="2:27" ht="12.75" x14ac:dyDescent="0.2"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</row>
    <row r="131" spans="2:27" ht="12.75" x14ac:dyDescent="0.2"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</row>
    <row r="132" spans="2:27" ht="12.75" x14ac:dyDescent="0.2"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</row>
    <row r="133" spans="2:27" ht="12.75" x14ac:dyDescent="0.2"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</row>
    <row r="134" spans="2:27" ht="12.75" x14ac:dyDescent="0.2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</row>
    <row r="135" spans="2:27" ht="12.75" x14ac:dyDescent="0.2"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</row>
    <row r="136" spans="2:27" ht="12.75" x14ac:dyDescent="0.2"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</row>
    <row r="137" spans="2:27" ht="12.75" x14ac:dyDescent="0.2"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</row>
    <row r="138" spans="2:27" ht="12.75" x14ac:dyDescent="0.2"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</row>
    <row r="139" spans="2:27" ht="12.75" x14ac:dyDescent="0.2"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</row>
    <row r="140" spans="2:27" ht="12.75" x14ac:dyDescent="0.2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</row>
    <row r="141" spans="2:27" ht="12.75" x14ac:dyDescent="0.2"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</row>
    <row r="142" spans="2:27" ht="12.75" x14ac:dyDescent="0.2"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</row>
    <row r="143" spans="2:27" ht="12.75" x14ac:dyDescent="0.2"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</row>
    <row r="144" spans="2:27" ht="12.75" x14ac:dyDescent="0.2"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</row>
    <row r="145" spans="2:27" ht="12.75" x14ac:dyDescent="0.2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</row>
    <row r="146" spans="2:27" ht="12.75" x14ac:dyDescent="0.2"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</row>
    <row r="147" spans="2:27" ht="12.75" x14ac:dyDescent="0.2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</row>
    <row r="148" spans="2:27" ht="12.75" x14ac:dyDescent="0.2"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</row>
    <row r="149" spans="2:27" ht="12.75" x14ac:dyDescent="0.2"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</row>
    <row r="150" spans="2:27" ht="12.75" x14ac:dyDescent="0.2"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</row>
    <row r="151" spans="2:27" ht="12.75" x14ac:dyDescent="0.2"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</row>
    <row r="152" spans="2:27" ht="12.75" x14ac:dyDescent="0.2"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</row>
    <row r="153" spans="2:27" ht="12.75" x14ac:dyDescent="0.2"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</row>
    <row r="154" spans="2:27" ht="12.75" x14ac:dyDescent="0.2"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</row>
    <row r="155" spans="2:27" ht="12.75" x14ac:dyDescent="0.2"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</row>
    <row r="156" spans="2:27" ht="12.75" x14ac:dyDescent="0.2"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</row>
    <row r="157" spans="2:27" ht="12.75" x14ac:dyDescent="0.2"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</row>
    <row r="158" spans="2:27" ht="12.75" x14ac:dyDescent="0.2"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</row>
    <row r="159" spans="2:27" ht="12.75" x14ac:dyDescent="0.2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</row>
    <row r="160" spans="2:27" ht="12.75" x14ac:dyDescent="0.2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</row>
    <row r="161" spans="2:27" ht="12.75" x14ac:dyDescent="0.2"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</row>
    <row r="162" spans="2:27" ht="12.75" x14ac:dyDescent="0.2"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</row>
    <row r="163" spans="2:27" ht="12.75" x14ac:dyDescent="0.2"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</row>
    <row r="164" spans="2:27" ht="12.75" x14ac:dyDescent="0.2"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</row>
    <row r="165" spans="2:27" ht="12.75" x14ac:dyDescent="0.2"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</row>
    <row r="166" spans="2:27" ht="12.75" x14ac:dyDescent="0.2"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</row>
    <row r="167" spans="2:27" ht="12.75" x14ac:dyDescent="0.2"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</row>
    <row r="168" spans="2:27" ht="12.75" x14ac:dyDescent="0.2"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</row>
    <row r="169" spans="2:27" ht="12.75" x14ac:dyDescent="0.2"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</row>
    <row r="170" spans="2:27" ht="12.75" x14ac:dyDescent="0.2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</row>
    <row r="171" spans="2:27" ht="12.75" x14ac:dyDescent="0.2"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</row>
    <row r="172" spans="2:27" ht="12.75" x14ac:dyDescent="0.2"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</row>
    <row r="173" spans="2:27" ht="12.75" x14ac:dyDescent="0.2"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</row>
    <row r="174" spans="2:27" ht="12.75" x14ac:dyDescent="0.2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</row>
    <row r="175" spans="2:27" ht="12.75" x14ac:dyDescent="0.2"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</row>
    <row r="176" spans="2:27" ht="12.75" x14ac:dyDescent="0.2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</row>
    <row r="177" spans="2:27" ht="12.75" x14ac:dyDescent="0.2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</row>
    <row r="178" spans="2:27" ht="12.75" x14ac:dyDescent="0.2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</row>
    <row r="179" spans="2:27" ht="12.75" x14ac:dyDescent="0.2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</row>
    <row r="180" spans="2:27" ht="12.75" x14ac:dyDescent="0.2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</row>
    <row r="181" spans="2:27" ht="12.75" x14ac:dyDescent="0.2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</row>
    <row r="182" spans="2:27" ht="12.75" x14ac:dyDescent="0.2"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</row>
    <row r="183" spans="2:27" ht="12.75" x14ac:dyDescent="0.2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</row>
    <row r="184" spans="2:27" ht="12.75" x14ac:dyDescent="0.2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</row>
    <row r="185" spans="2:27" ht="12.75" x14ac:dyDescent="0.2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</row>
    <row r="186" spans="2:27" ht="12.75" x14ac:dyDescent="0.2"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</row>
    <row r="187" spans="2:27" ht="12.75" x14ac:dyDescent="0.2"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</row>
    <row r="188" spans="2:27" ht="12.75" x14ac:dyDescent="0.2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</row>
    <row r="189" spans="2:27" ht="12.75" x14ac:dyDescent="0.2"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</row>
    <row r="190" spans="2:27" ht="12.75" x14ac:dyDescent="0.2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</row>
    <row r="191" spans="2:27" ht="12.75" x14ac:dyDescent="0.2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</row>
    <row r="192" spans="2:27" ht="12.75" x14ac:dyDescent="0.2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</row>
    <row r="193" spans="2:27" ht="12.75" x14ac:dyDescent="0.2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</row>
    <row r="194" spans="2:27" ht="12.75" x14ac:dyDescent="0.2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</row>
    <row r="195" spans="2:27" ht="12.75" x14ac:dyDescent="0.2"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</row>
    <row r="196" spans="2:27" ht="12.75" x14ac:dyDescent="0.2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</row>
    <row r="197" spans="2:27" ht="12.75" x14ac:dyDescent="0.2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</row>
    <row r="198" spans="2:27" ht="12.75" x14ac:dyDescent="0.2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</row>
    <row r="199" spans="2:27" ht="12.75" x14ac:dyDescent="0.2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</row>
    <row r="200" spans="2:27" ht="12.75" x14ac:dyDescent="0.2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</row>
    <row r="201" spans="2:27" ht="12.75" x14ac:dyDescent="0.2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</row>
    <row r="202" spans="2:27" ht="12.75" x14ac:dyDescent="0.2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</row>
    <row r="203" spans="2:27" ht="12.75" x14ac:dyDescent="0.2"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</row>
    <row r="204" spans="2:27" ht="12.75" x14ac:dyDescent="0.2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</row>
    <row r="205" spans="2:27" ht="12.75" x14ac:dyDescent="0.2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</row>
    <row r="206" spans="2:27" ht="12.75" x14ac:dyDescent="0.2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</row>
    <row r="207" spans="2:27" ht="12.75" x14ac:dyDescent="0.2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</row>
    <row r="208" spans="2:27" ht="12.75" x14ac:dyDescent="0.2"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</row>
    <row r="209" spans="2:27" ht="12.75" x14ac:dyDescent="0.2"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</row>
    <row r="210" spans="2:27" ht="12.75" x14ac:dyDescent="0.2"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</row>
    <row r="211" spans="2:27" ht="12.75" x14ac:dyDescent="0.2"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</row>
    <row r="212" spans="2:27" ht="12.75" x14ac:dyDescent="0.2"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</row>
    <row r="213" spans="2:27" ht="12.75" x14ac:dyDescent="0.2"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</row>
    <row r="214" spans="2:27" ht="12.75" x14ac:dyDescent="0.2"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</row>
    <row r="215" spans="2:27" ht="12.75" x14ac:dyDescent="0.2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</row>
    <row r="216" spans="2:27" ht="12.75" x14ac:dyDescent="0.2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</row>
    <row r="217" spans="2:27" ht="12.75" x14ac:dyDescent="0.2"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</row>
    <row r="218" spans="2:27" ht="12.75" x14ac:dyDescent="0.2"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</row>
    <row r="219" spans="2:27" ht="12.75" x14ac:dyDescent="0.2"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</row>
    <row r="220" spans="2:27" ht="12.75" x14ac:dyDescent="0.2"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</row>
    <row r="221" spans="2:27" ht="12.75" x14ac:dyDescent="0.2"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</row>
    <row r="222" spans="2:27" ht="12.75" x14ac:dyDescent="0.2"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</row>
    <row r="223" spans="2:27" ht="12.75" x14ac:dyDescent="0.2"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</row>
    <row r="224" spans="2:27" ht="12.75" x14ac:dyDescent="0.2"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</row>
    <row r="225" spans="2:27" ht="12.75" x14ac:dyDescent="0.2"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</row>
    <row r="226" spans="2:27" ht="12.75" x14ac:dyDescent="0.2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</row>
    <row r="227" spans="2:27" ht="12.75" x14ac:dyDescent="0.2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</row>
    <row r="228" spans="2:27" ht="12.75" x14ac:dyDescent="0.2"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</row>
    <row r="229" spans="2:27" ht="12.75" x14ac:dyDescent="0.2"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</row>
    <row r="230" spans="2:27" ht="12.75" x14ac:dyDescent="0.2"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</row>
    <row r="231" spans="2:27" ht="12.75" x14ac:dyDescent="0.2"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</row>
    <row r="232" spans="2:27" ht="12.75" x14ac:dyDescent="0.2"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</row>
    <row r="233" spans="2:27" ht="12.75" x14ac:dyDescent="0.2"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</row>
    <row r="234" spans="2:27" ht="12.75" x14ac:dyDescent="0.2"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</row>
    <row r="235" spans="2:27" ht="12.75" x14ac:dyDescent="0.2"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</row>
    <row r="236" spans="2:27" ht="12.75" x14ac:dyDescent="0.2"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</row>
    <row r="237" spans="2:27" ht="12.75" x14ac:dyDescent="0.2"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</row>
    <row r="238" spans="2:27" ht="12.75" x14ac:dyDescent="0.2"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</row>
    <row r="239" spans="2:27" ht="12.75" x14ac:dyDescent="0.2"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</row>
    <row r="240" spans="2:27" ht="12.75" x14ac:dyDescent="0.2"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</row>
    <row r="241" spans="2:27" ht="12.75" x14ac:dyDescent="0.2"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</row>
    <row r="242" spans="2:27" ht="12.75" x14ac:dyDescent="0.2"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</row>
    <row r="243" spans="2:27" ht="12.75" x14ac:dyDescent="0.2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</row>
    <row r="244" spans="2:27" ht="12.75" x14ac:dyDescent="0.2"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</row>
    <row r="245" spans="2:27" ht="12.75" x14ac:dyDescent="0.2"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</row>
    <row r="246" spans="2:27" ht="12.75" x14ac:dyDescent="0.2"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</row>
    <row r="247" spans="2:27" ht="12.75" x14ac:dyDescent="0.2"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</row>
    <row r="248" spans="2:27" ht="12.75" x14ac:dyDescent="0.2"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</row>
    <row r="249" spans="2:27" ht="12.75" x14ac:dyDescent="0.2"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</row>
    <row r="250" spans="2:27" ht="12.75" x14ac:dyDescent="0.2"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</row>
    <row r="251" spans="2:27" ht="12.75" x14ac:dyDescent="0.2"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</row>
    <row r="252" spans="2:27" ht="12.75" x14ac:dyDescent="0.2"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</row>
    <row r="253" spans="2:27" ht="12.75" x14ac:dyDescent="0.2"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</row>
    <row r="254" spans="2:27" ht="12.75" x14ac:dyDescent="0.2"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</row>
    <row r="255" spans="2:27" ht="12.75" x14ac:dyDescent="0.2"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</row>
    <row r="256" spans="2:27" ht="12.75" x14ac:dyDescent="0.2"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</row>
    <row r="257" spans="2:27" ht="12.75" x14ac:dyDescent="0.2"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</row>
    <row r="258" spans="2:27" ht="12.75" x14ac:dyDescent="0.2"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</row>
    <row r="259" spans="2:27" ht="12.75" x14ac:dyDescent="0.2"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</row>
    <row r="260" spans="2:27" ht="12.75" x14ac:dyDescent="0.2"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</row>
    <row r="261" spans="2:27" ht="12.75" x14ac:dyDescent="0.2"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</row>
    <row r="262" spans="2:27" ht="12.75" x14ac:dyDescent="0.2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</row>
    <row r="263" spans="2:27" ht="12.75" x14ac:dyDescent="0.2"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</row>
    <row r="264" spans="2:27" ht="12.75" x14ac:dyDescent="0.2"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</row>
    <row r="265" spans="2:27" ht="12.75" x14ac:dyDescent="0.2"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</row>
    <row r="266" spans="2:27" ht="12.75" x14ac:dyDescent="0.2"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</row>
    <row r="267" spans="2:27" ht="12.75" x14ac:dyDescent="0.2"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</row>
    <row r="268" spans="2:27" ht="12.75" x14ac:dyDescent="0.2"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</row>
    <row r="269" spans="2:27" ht="12.75" x14ac:dyDescent="0.2"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</row>
    <row r="270" spans="2:27" ht="12.75" x14ac:dyDescent="0.2"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</row>
    <row r="271" spans="2:27" ht="12.75" x14ac:dyDescent="0.2"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</row>
    <row r="272" spans="2:27" ht="12.75" x14ac:dyDescent="0.2"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</row>
    <row r="273" spans="2:27" ht="12.75" x14ac:dyDescent="0.2"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</row>
    <row r="274" spans="2:27" ht="12.75" x14ac:dyDescent="0.2"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</row>
    <row r="275" spans="2:27" ht="12.75" x14ac:dyDescent="0.2"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</row>
    <row r="276" spans="2:27" ht="12.75" x14ac:dyDescent="0.2"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</row>
    <row r="277" spans="2:27" ht="12.75" x14ac:dyDescent="0.2"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</row>
    <row r="278" spans="2:27" ht="12.75" x14ac:dyDescent="0.2"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</row>
    <row r="279" spans="2:27" ht="12.75" x14ac:dyDescent="0.2"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</row>
    <row r="280" spans="2:27" ht="12.75" x14ac:dyDescent="0.2"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</row>
    <row r="281" spans="2:27" ht="12.75" x14ac:dyDescent="0.2"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</row>
    <row r="282" spans="2:27" ht="12.75" x14ac:dyDescent="0.2"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</row>
    <row r="283" spans="2:27" ht="12.75" x14ac:dyDescent="0.2"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</row>
    <row r="284" spans="2:27" ht="12.75" x14ac:dyDescent="0.2"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</row>
    <row r="285" spans="2:27" ht="12.75" x14ac:dyDescent="0.2"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</row>
    <row r="286" spans="2:27" ht="12.75" x14ac:dyDescent="0.2"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</row>
    <row r="287" spans="2:27" ht="12.75" x14ac:dyDescent="0.2"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</row>
    <row r="288" spans="2:27" ht="12.75" x14ac:dyDescent="0.2"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</row>
    <row r="289" spans="2:27" ht="12.75" x14ac:dyDescent="0.2"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</row>
    <row r="290" spans="2:27" ht="12.75" x14ac:dyDescent="0.2"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</row>
    <row r="291" spans="2:27" ht="12.75" x14ac:dyDescent="0.2"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</row>
    <row r="292" spans="2:27" ht="12.75" x14ac:dyDescent="0.2"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</row>
    <row r="293" spans="2:27" ht="12.75" x14ac:dyDescent="0.2"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</row>
    <row r="294" spans="2:27" ht="12.75" x14ac:dyDescent="0.2"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</row>
    <row r="295" spans="2:27" ht="12.75" x14ac:dyDescent="0.2"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</row>
    <row r="296" spans="2:27" ht="12.75" x14ac:dyDescent="0.2"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</row>
    <row r="297" spans="2:27" ht="12.75" x14ac:dyDescent="0.2"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</row>
    <row r="298" spans="2:27" ht="12.75" x14ac:dyDescent="0.2"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</row>
    <row r="299" spans="2:27" ht="12.75" x14ac:dyDescent="0.2"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</row>
    <row r="300" spans="2:27" ht="12.75" x14ac:dyDescent="0.2"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</row>
    <row r="301" spans="2:27" ht="12.75" x14ac:dyDescent="0.2"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</row>
    <row r="302" spans="2:27" ht="12.75" x14ac:dyDescent="0.2"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</row>
    <row r="303" spans="2:27" ht="12.75" x14ac:dyDescent="0.2"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</row>
    <row r="304" spans="2:27" ht="12.75" x14ac:dyDescent="0.2"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</row>
    <row r="305" spans="2:27" ht="12.75" x14ac:dyDescent="0.2"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</row>
    <row r="306" spans="2:27" ht="12.75" x14ac:dyDescent="0.2"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</row>
    <row r="307" spans="2:27" ht="12.75" x14ac:dyDescent="0.2"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</row>
    <row r="308" spans="2:27" ht="12.75" x14ac:dyDescent="0.2"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</row>
    <row r="309" spans="2:27" ht="12.75" x14ac:dyDescent="0.2"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</row>
    <row r="310" spans="2:27" ht="12.75" x14ac:dyDescent="0.2"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</row>
    <row r="311" spans="2:27" ht="12.75" x14ac:dyDescent="0.2"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</row>
    <row r="312" spans="2:27" ht="12.75" x14ac:dyDescent="0.2"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</row>
    <row r="313" spans="2:27" ht="12.75" x14ac:dyDescent="0.2"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</row>
    <row r="314" spans="2:27" ht="12.75" x14ac:dyDescent="0.2"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</row>
    <row r="315" spans="2:27" ht="12.75" x14ac:dyDescent="0.2"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</row>
    <row r="316" spans="2:27" ht="12.75" x14ac:dyDescent="0.2"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</row>
    <row r="317" spans="2:27" ht="12.75" x14ac:dyDescent="0.2"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</row>
    <row r="318" spans="2:27" ht="12.75" x14ac:dyDescent="0.2"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</row>
    <row r="319" spans="2:27" ht="12.75" x14ac:dyDescent="0.2"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</row>
    <row r="320" spans="2:27" ht="12.75" x14ac:dyDescent="0.2"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</row>
    <row r="321" spans="2:27" ht="12.75" x14ac:dyDescent="0.2"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</row>
    <row r="322" spans="2:27" ht="12.75" x14ac:dyDescent="0.2"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</row>
    <row r="323" spans="2:27" ht="12.75" x14ac:dyDescent="0.2"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</row>
    <row r="324" spans="2:27" ht="12.75" x14ac:dyDescent="0.2"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</row>
    <row r="325" spans="2:27" ht="12.75" x14ac:dyDescent="0.2"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</row>
    <row r="326" spans="2:27" ht="12.75" x14ac:dyDescent="0.2"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</row>
    <row r="327" spans="2:27" ht="12.75" x14ac:dyDescent="0.2"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</row>
    <row r="328" spans="2:27" ht="12.75" x14ac:dyDescent="0.2"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</row>
    <row r="329" spans="2:27" ht="12.75" x14ac:dyDescent="0.2"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</row>
    <row r="330" spans="2:27" ht="12.75" x14ac:dyDescent="0.2"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</row>
    <row r="331" spans="2:27" ht="12.75" x14ac:dyDescent="0.2"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</row>
    <row r="332" spans="2:27" ht="12.75" x14ac:dyDescent="0.2"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</row>
    <row r="333" spans="2:27" ht="12.75" x14ac:dyDescent="0.2"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</row>
    <row r="334" spans="2:27" ht="12.75" x14ac:dyDescent="0.2"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</row>
    <row r="335" spans="2:27" ht="12.75" x14ac:dyDescent="0.2"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</row>
    <row r="336" spans="2:27" ht="12.75" x14ac:dyDescent="0.2"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</row>
    <row r="337" spans="2:27" ht="12.75" x14ac:dyDescent="0.2"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</row>
    <row r="338" spans="2:27" ht="12.75" x14ac:dyDescent="0.2"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</row>
    <row r="339" spans="2:27" ht="12.75" x14ac:dyDescent="0.2"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</row>
    <row r="340" spans="2:27" ht="12.75" x14ac:dyDescent="0.2"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</row>
    <row r="341" spans="2:27" ht="12.75" x14ac:dyDescent="0.2"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</row>
    <row r="342" spans="2:27" ht="12.75" x14ac:dyDescent="0.2"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</row>
    <row r="343" spans="2:27" ht="12.75" x14ac:dyDescent="0.2"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</row>
    <row r="344" spans="2:27" ht="12.75" x14ac:dyDescent="0.2"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</row>
    <row r="345" spans="2:27" ht="12.75" x14ac:dyDescent="0.2"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</row>
    <row r="346" spans="2:27" ht="12.75" x14ac:dyDescent="0.2"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</row>
    <row r="347" spans="2:27" ht="12.75" x14ac:dyDescent="0.2"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</row>
    <row r="348" spans="2:27" ht="12.75" x14ac:dyDescent="0.2"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</row>
    <row r="349" spans="2:27" ht="12.75" x14ac:dyDescent="0.2"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</row>
    <row r="350" spans="2:27" ht="12.75" x14ac:dyDescent="0.2"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</row>
    <row r="351" spans="2:27" ht="12.75" x14ac:dyDescent="0.2"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</row>
    <row r="352" spans="2:27" ht="12.75" x14ac:dyDescent="0.2"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</row>
    <row r="353" spans="2:27" ht="12.75" x14ac:dyDescent="0.2"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</row>
    <row r="354" spans="2:27" ht="12.75" x14ac:dyDescent="0.2"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</row>
    <row r="355" spans="2:27" ht="12.75" x14ac:dyDescent="0.2"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</row>
    <row r="356" spans="2:27" ht="12.75" x14ac:dyDescent="0.2"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</row>
    <row r="357" spans="2:27" ht="12.75" x14ac:dyDescent="0.2"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</row>
    <row r="358" spans="2:27" ht="12.75" x14ac:dyDescent="0.2"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</row>
    <row r="359" spans="2:27" ht="12.75" x14ac:dyDescent="0.2"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</row>
    <row r="360" spans="2:27" ht="12.75" x14ac:dyDescent="0.2"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</row>
    <row r="361" spans="2:27" ht="12.75" x14ac:dyDescent="0.2"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</row>
    <row r="362" spans="2:27" ht="12.75" x14ac:dyDescent="0.2"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</row>
    <row r="363" spans="2:27" ht="12.75" x14ac:dyDescent="0.2"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</row>
    <row r="364" spans="2:27" ht="12.75" x14ac:dyDescent="0.2"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</row>
    <row r="365" spans="2:27" ht="12.75" x14ac:dyDescent="0.2"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</row>
    <row r="366" spans="2:27" ht="12.75" x14ac:dyDescent="0.2"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</row>
    <row r="367" spans="2:27" ht="12.75" x14ac:dyDescent="0.2"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</row>
    <row r="368" spans="2:27" ht="12.75" x14ac:dyDescent="0.2"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</row>
    <row r="369" spans="2:27" ht="12.75" x14ac:dyDescent="0.2"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</row>
    <row r="370" spans="2:27" ht="12.75" x14ac:dyDescent="0.2"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</row>
    <row r="371" spans="2:27" ht="12.75" x14ac:dyDescent="0.2"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</row>
    <row r="372" spans="2:27" ht="12.75" x14ac:dyDescent="0.2"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</row>
    <row r="373" spans="2:27" ht="12.75" x14ac:dyDescent="0.2"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</row>
    <row r="374" spans="2:27" ht="12.75" x14ac:dyDescent="0.2"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</row>
    <row r="375" spans="2:27" ht="12.75" x14ac:dyDescent="0.2"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</row>
    <row r="376" spans="2:27" ht="12.75" x14ac:dyDescent="0.2"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</row>
    <row r="377" spans="2:27" ht="12.75" x14ac:dyDescent="0.2"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</row>
    <row r="378" spans="2:27" ht="12.75" x14ac:dyDescent="0.2"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</row>
    <row r="379" spans="2:27" ht="12.75" x14ac:dyDescent="0.2"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</row>
    <row r="380" spans="2:27" ht="12.75" x14ac:dyDescent="0.2"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</row>
    <row r="381" spans="2:27" ht="12.75" x14ac:dyDescent="0.2"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</row>
    <row r="382" spans="2:27" ht="12.75" x14ac:dyDescent="0.2"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</row>
    <row r="383" spans="2:27" ht="12.75" x14ac:dyDescent="0.2"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</row>
    <row r="384" spans="2:27" ht="12.75" x14ac:dyDescent="0.2"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</row>
    <row r="385" spans="2:27" ht="12.75" x14ac:dyDescent="0.2"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</row>
    <row r="386" spans="2:27" ht="12.75" x14ac:dyDescent="0.2"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</row>
    <row r="387" spans="2:27" ht="12.75" x14ac:dyDescent="0.2"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</row>
    <row r="388" spans="2:27" ht="12.75" x14ac:dyDescent="0.2"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</row>
    <row r="389" spans="2:27" ht="12.75" x14ac:dyDescent="0.2"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</row>
    <row r="390" spans="2:27" ht="12.75" x14ac:dyDescent="0.2"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</row>
    <row r="391" spans="2:27" ht="12.75" x14ac:dyDescent="0.2"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</row>
    <row r="392" spans="2:27" ht="12.75" x14ac:dyDescent="0.2"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</row>
    <row r="393" spans="2:27" ht="12.75" x14ac:dyDescent="0.2"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</row>
    <row r="394" spans="2:27" ht="12.75" x14ac:dyDescent="0.2"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</row>
    <row r="395" spans="2:27" ht="12.75" x14ac:dyDescent="0.2"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</row>
    <row r="396" spans="2:27" ht="12.75" x14ac:dyDescent="0.2"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</row>
    <row r="397" spans="2:27" ht="12.75" x14ac:dyDescent="0.2"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</row>
    <row r="398" spans="2:27" ht="12.75" x14ac:dyDescent="0.2"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</row>
    <row r="399" spans="2:27" ht="12.75" x14ac:dyDescent="0.2"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</row>
    <row r="400" spans="2:27" ht="12.75" x14ac:dyDescent="0.2"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</row>
    <row r="401" spans="2:27" ht="12.75" x14ac:dyDescent="0.2"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</row>
    <row r="402" spans="2:27" ht="12.75" x14ac:dyDescent="0.2"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</row>
    <row r="403" spans="2:27" ht="12.75" x14ac:dyDescent="0.2"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</row>
    <row r="404" spans="2:27" ht="12.75" x14ac:dyDescent="0.2"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</row>
    <row r="405" spans="2:27" ht="12.75" x14ac:dyDescent="0.2"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</row>
    <row r="406" spans="2:27" ht="12.75" x14ac:dyDescent="0.2"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</row>
    <row r="407" spans="2:27" ht="12.75" x14ac:dyDescent="0.2"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</row>
    <row r="408" spans="2:27" ht="12.75" x14ac:dyDescent="0.2"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</row>
    <row r="409" spans="2:27" ht="12.75" x14ac:dyDescent="0.2"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</row>
    <row r="410" spans="2:27" ht="12.75" x14ac:dyDescent="0.2"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</row>
    <row r="411" spans="2:27" ht="12.75" x14ac:dyDescent="0.2"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</row>
    <row r="412" spans="2:27" ht="12.75" x14ac:dyDescent="0.2"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</row>
    <row r="413" spans="2:27" ht="12.75" x14ac:dyDescent="0.2"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</row>
    <row r="414" spans="2:27" ht="12.75" x14ac:dyDescent="0.2"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</row>
    <row r="415" spans="2:27" ht="12.75" x14ac:dyDescent="0.2"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</row>
    <row r="416" spans="2:27" ht="12.75" x14ac:dyDescent="0.2"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</row>
    <row r="417" spans="2:27" ht="12.75" x14ac:dyDescent="0.2"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</row>
    <row r="418" spans="2:27" ht="12.75" x14ac:dyDescent="0.2"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</row>
    <row r="419" spans="2:27" ht="12.75" x14ac:dyDescent="0.2"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</row>
    <row r="420" spans="2:27" ht="12.75" x14ac:dyDescent="0.2"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</row>
    <row r="421" spans="2:27" ht="12.75" x14ac:dyDescent="0.2"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</row>
    <row r="422" spans="2:27" ht="12.75" x14ac:dyDescent="0.2"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</row>
    <row r="423" spans="2:27" ht="12.75" x14ac:dyDescent="0.2"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</row>
    <row r="424" spans="2:27" ht="12.75" x14ac:dyDescent="0.2"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</row>
    <row r="425" spans="2:27" ht="12.75" x14ac:dyDescent="0.2"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</row>
    <row r="426" spans="2:27" ht="12.75" x14ac:dyDescent="0.2"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</row>
    <row r="427" spans="2:27" ht="12.75" x14ac:dyDescent="0.2"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</row>
    <row r="428" spans="2:27" ht="12.75" x14ac:dyDescent="0.2"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</row>
    <row r="429" spans="2:27" ht="12.75" x14ac:dyDescent="0.2"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</row>
    <row r="430" spans="2:27" ht="12.75" x14ac:dyDescent="0.2"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</row>
    <row r="431" spans="2:27" ht="12.75" x14ac:dyDescent="0.2"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</row>
    <row r="432" spans="2:27" ht="12.75" x14ac:dyDescent="0.2"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</row>
    <row r="433" spans="2:27" ht="12.75" x14ac:dyDescent="0.2"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</row>
    <row r="434" spans="2:27" ht="12.75" x14ac:dyDescent="0.2"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</row>
    <row r="435" spans="2:27" ht="12.75" x14ac:dyDescent="0.2"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</row>
    <row r="436" spans="2:27" ht="12.75" x14ac:dyDescent="0.2"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</row>
    <row r="437" spans="2:27" ht="12.75" x14ac:dyDescent="0.2"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</row>
    <row r="438" spans="2:27" ht="12.75" x14ac:dyDescent="0.2"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</row>
    <row r="439" spans="2:27" ht="12.75" x14ac:dyDescent="0.2"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</row>
    <row r="440" spans="2:27" ht="12.75" x14ac:dyDescent="0.2"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</row>
    <row r="441" spans="2:27" ht="12.75" x14ac:dyDescent="0.2"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</row>
    <row r="442" spans="2:27" ht="12.75" x14ac:dyDescent="0.2"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</row>
    <row r="443" spans="2:27" ht="12.75" x14ac:dyDescent="0.2"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</row>
    <row r="444" spans="2:27" ht="12.75" x14ac:dyDescent="0.2"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</row>
    <row r="445" spans="2:27" ht="12.75" x14ac:dyDescent="0.2"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</row>
    <row r="446" spans="2:27" ht="12.75" x14ac:dyDescent="0.2"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</row>
    <row r="447" spans="2:27" ht="12.75" x14ac:dyDescent="0.2"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</row>
    <row r="448" spans="2:27" ht="12.75" x14ac:dyDescent="0.2"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</row>
    <row r="449" spans="2:27" ht="12.75" x14ac:dyDescent="0.2"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</row>
    <row r="450" spans="2:27" ht="12.75" x14ac:dyDescent="0.2"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</row>
    <row r="451" spans="2:27" ht="12.75" x14ac:dyDescent="0.2"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</row>
    <row r="452" spans="2:27" ht="12.75" x14ac:dyDescent="0.2"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</row>
    <row r="453" spans="2:27" ht="12.75" x14ac:dyDescent="0.2"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</row>
    <row r="454" spans="2:27" ht="12.75" x14ac:dyDescent="0.2"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</row>
    <row r="455" spans="2:27" ht="12.75" x14ac:dyDescent="0.2"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</row>
    <row r="456" spans="2:27" ht="12.75" x14ac:dyDescent="0.2"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</row>
    <row r="457" spans="2:27" ht="12.75" x14ac:dyDescent="0.2"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</row>
    <row r="458" spans="2:27" ht="12.75" x14ac:dyDescent="0.2"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</row>
    <row r="459" spans="2:27" ht="12.75" x14ac:dyDescent="0.2"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</row>
    <row r="460" spans="2:27" ht="12.75" x14ac:dyDescent="0.2"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</row>
    <row r="461" spans="2:27" ht="12.75" x14ac:dyDescent="0.2"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</row>
    <row r="462" spans="2:27" ht="12.75" x14ac:dyDescent="0.2"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</row>
    <row r="463" spans="2:27" ht="12.75" x14ac:dyDescent="0.2"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</row>
    <row r="464" spans="2:27" ht="12.75" x14ac:dyDescent="0.2"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</row>
    <row r="465" spans="2:27" ht="12.75" x14ac:dyDescent="0.2"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</row>
    <row r="466" spans="2:27" ht="12.75" x14ac:dyDescent="0.2"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</row>
    <row r="467" spans="2:27" ht="12.75" x14ac:dyDescent="0.2"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</row>
    <row r="468" spans="2:27" ht="12.75" x14ac:dyDescent="0.2"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</row>
    <row r="469" spans="2:27" ht="12.75" x14ac:dyDescent="0.2"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</row>
    <row r="470" spans="2:27" ht="12.75" x14ac:dyDescent="0.2"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</row>
    <row r="471" spans="2:27" ht="12.75" x14ac:dyDescent="0.2"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</row>
    <row r="472" spans="2:27" ht="12.75" x14ac:dyDescent="0.2"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</row>
    <row r="473" spans="2:27" ht="12.75" x14ac:dyDescent="0.2"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</row>
    <row r="474" spans="2:27" ht="12.75" x14ac:dyDescent="0.2"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</row>
    <row r="475" spans="2:27" ht="12.75" x14ac:dyDescent="0.2"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</row>
    <row r="476" spans="2:27" ht="12.75" x14ac:dyDescent="0.2"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</row>
    <row r="477" spans="2:27" ht="12.75" x14ac:dyDescent="0.2"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</row>
    <row r="478" spans="2:27" ht="12.75" x14ac:dyDescent="0.2"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</row>
    <row r="479" spans="2:27" ht="12.75" x14ac:dyDescent="0.2"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</row>
    <row r="480" spans="2:27" ht="12.75" x14ac:dyDescent="0.2"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</row>
    <row r="481" spans="2:27" ht="12.75" x14ac:dyDescent="0.2"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</row>
    <row r="482" spans="2:27" ht="12.75" x14ac:dyDescent="0.2"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</row>
    <row r="483" spans="2:27" ht="12.75" x14ac:dyDescent="0.2"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</row>
    <row r="484" spans="2:27" ht="12.75" x14ac:dyDescent="0.2"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</row>
    <row r="485" spans="2:27" ht="12.75" x14ac:dyDescent="0.2"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</row>
    <row r="486" spans="2:27" ht="12.75" x14ac:dyDescent="0.2"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</row>
    <row r="487" spans="2:27" ht="12.75" x14ac:dyDescent="0.2"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</row>
    <row r="488" spans="2:27" ht="12.75" x14ac:dyDescent="0.2"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</row>
    <row r="489" spans="2:27" ht="12.75" x14ac:dyDescent="0.2"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</row>
    <row r="490" spans="2:27" ht="12.75" x14ac:dyDescent="0.2"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</row>
    <row r="491" spans="2:27" ht="12.75" x14ac:dyDescent="0.2"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</row>
    <row r="492" spans="2:27" ht="12.75" x14ac:dyDescent="0.2"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</row>
    <row r="493" spans="2:27" ht="12.75" x14ac:dyDescent="0.2"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</row>
    <row r="494" spans="2:27" ht="12.75" x14ac:dyDescent="0.2"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</row>
    <row r="495" spans="2:27" ht="12.75" x14ac:dyDescent="0.2"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</row>
    <row r="496" spans="2:27" ht="12.75" x14ac:dyDescent="0.2"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</row>
    <row r="497" spans="2:27" ht="12.75" x14ac:dyDescent="0.2"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</row>
    <row r="498" spans="2:27" ht="12.75" x14ac:dyDescent="0.2"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</row>
    <row r="499" spans="2:27" ht="12.75" x14ac:dyDescent="0.2"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</row>
    <row r="500" spans="2:27" ht="12.75" x14ac:dyDescent="0.2"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</row>
    <row r="501" spans="2:27" ht="12.75" x14ac:dyDescent="0.2"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</row>
    <row r="502" spans="2:27" ht="12.75" x14ac:dyDescent="0.2"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</row>
    <row r="503" spans="2:27" ht="12.75" x14ac:dyDescent="0.2"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</row>
    <row r="504" spans="2:27" ht="12.75" x14ac:dyDescent="0.2"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</row>
    <row r="505" spans="2:27" ht="12.75" x14ac:dyDescent="0.2"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</row>
    <row r="506" spans="2:27" ht="12.75" x14ac:dyDescent="0.2"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</row>
    <row r="507" spans="2:27" ht="12.75" x14ac:dyDescent="0.2"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</row>
    <row r="508" spans="2:27" ht="12.75" x14ac:dyDescent="0.2"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</row>
    <row r="509" spans="2:27" ht="12.75" x14ac:dyDescent="0.2"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</row>
    <row r="510" spans="2:27" ht="12.75" x14ac:dyDescent="0.2"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</row>
    <row r="511" spans="2:27" ht="12.75" x14ac:dyDescent="0.2"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</row>
    <row r="512" spans="2:27" ht="12.75" x14ac:dyDescent="0.2"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  <c r="AA512" s="113"/>
    </row>
    <row r="513" spans="2:27" ht="12.75" x14ac:dyDescent="0.2"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</row>
    <row r="514" spans="2:27" ht="12.75" x14ac:dyDescent="0.2"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</row>
    <row r="515" spans="2:27" ht="12.75" x14ac:dyDescent="0.2"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</row>
    <row r="516" spans="2:27" ht="12.75" x14ac:dyDescent="0.2"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</row>
    <row r="517" spans="2:27" ht="12.75" x14ac:dyDescent="0.2"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</row>
    <row r="518" spans="2:27" ht="12.75" x14ac:dyDescent="0.2"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</row>
    <row r="519" spans="2:27" ht="12.75" x14ac:dyDescent="0.2"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</row>
    <row r="520" spans="2:27" ht="12.75" x14ac:dyDescent="0.2"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</row>
    <row r="521" spans="2:27" ht="12.75" x14ac:dyDescent="0.2"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</row>
    <row r="522" spans="2:27" ht="12.75" x14ac:dyDescent="0.2"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</row>
    <row r="523" spans="2:27" ht="12.75" x14ac:dyDescent="0.2"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</row>
    <row r="524" spans="2:27" ht="12.75" x14ac:dyDescent="0.2"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</row>
    <row r="525" spans="2:27" ht="12.75" x14ac:dyDescent="0.2"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</row>
    <row r="526" spans="2:27" ht="12.75" x14ac:dyDescent="0.2"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</row>
    <row r="527" spans="2:27" ht="12.75" x14ac:dyDescent="0.2"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</row>
    <row r="528" spans="2:27" ht="12.75" x14ac:dyDescent="0.2"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</row>
    <row r="529" spans="2:27" ht="12.75" x14ac:dyDescent="0.2"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</row>
    <row r="530" spans="2:27" ht="12.75" x14ac:dyDescent="0.2"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</row>
    <row r="531" spans="2:27" ht="12.75" x14ac:dyDescent="0.2"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  <c r="AA531" s="113"/>
    </row>
    <row r="532" spans="2:27" ht="12.75" x14ac:dyDescent="0.2"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  <c r="AA532" s="113"/>
    </row>
    <row r="533" spans="2:27" ht="12.75" x14ac:dyDescent="0.2"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  <c r="AA533" s="113"/>
    </row>
    <row r="534" spans="2:27" ht="12.75" x14ac:dyDescent="0.2"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</row>
    <row r="535" spans="2:27" ht="12.75" x14ac:dyDescent="0.2"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  <c r="AA535" s="113"/>
    </row>
    <row r="536" spans="2:27" ht="12.75" x14ac:dyDescent="0.2"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  <c r="AA536" s="113"/>
    </row>
    <row r="537" spans="2:27" ht="12.75" x14ac:dyDescent="0.2"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  <c r="AA537" s="113"/>
    </row>
    <row r="538" spans="2:27" ht="12.75" x14ac:dyDescent="0.2"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  <c r="AA538" s="113"/>
    </row>
    <row r="539" spans="2:27" ht="12.75" x14ac:dyDescent="0.2"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  <c r="AA539" s="113"/>
    </row>
    <row r="540" spans="2:27" ht="12.75" x14ac:dyDescent="0.2"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  <c r="AA540" s="113"/>
    </row>
    <row r="541" spans="2:27" ht="12.75" x14ac:dyDescent="0.2"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  <c r="AA541" s="113"/>
    </row>
    <row r="542" spans="2:27" ht="12.75" x14ac:dyDescent="0.2"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  <c r="AA542" s="113"/>
    </row>
    <row r="543" spans="2:27" ht="12.75" x14ac:dyDescent="0.2"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  <c r="AA543" s="113"/>
    </row>
    <row r="544" spans="2:27" ht="12.75" x14ac:dyDescent="0.2"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  <c r="AA544" s="113"/>
    </row>
    <row r="545" spans="2:27" ht="12.75" x14ac:dyDescent="0.2"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  <c r="AA545" s="113"/>
    </row>
    <row r="546" spans="2:27" ht="12.75" x14ac:dyDescent="0.2"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</row>
    <row r="547" spans="2:27" ht="12.75" x14ac:dyDescent="0.2"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</row>
    <row r="548" spans="2:27" ht="12.75" x14ac:dyDescent="0.2"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  <c r="AA548" s="113"/>
    </row>
    <row r="549" spans="2:27" ht="12.75" x14ac:dyDescent="0.2"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  <c r="AA549" s="113"/>
    </row>
    <row r="550" spans="2:27" ht="12.75" x14ac:dyDescent="0.2"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  <c r="AA550" s="113"/>
    </row>
    <row r="551" spans="2:27" ht="12.75" x14ac:dyDescent="0.2"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</row>
    <row r="552" spans="2:27" ht="12.75" x14ac:dyDescent="0.2"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</row>
    <row r="553" spans="2:27" ht="12.75" x14ac:dyDescent="0.2"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</row>
    <row r="554" spans="2:27" ht="12.75" x14ac:dyDescent="0.2"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  <c r="AA554" s="113"/>
    </row>
    <row r="555" spans="2:27" ht="12.75" x14ac:dyDescent="0.2"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</row>
    <row r="556" spans="2:27" ht="12.75" x14ac:dyDescent="0.2"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</row>
    <row r="557" spans="2:27" ht="12.75" x14ac:dyDescent="0.2"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  <c r="AA557" s="113"/>
    </row>
    <row r="558" spans="2:27" ht="12.75" x14ac:dyDescent="0.2"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  <c r="AA558" s="113"/>
    </row>
    <row r="559" spans="2:27" ht="12.75" x14ac:dyDescent="0.2"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  <c r="AA559" s="113"/>
    </row>
    <row r="560" spans="2:27" ht="12.75" x14ac:dyDescent="0.2"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</row>
    <row r="561" spans="2:27" ht="12.75" x14ac:dyDescent="0.2"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  <c r="AA561" s="113"/>
    </row>
    <row r="562" spans="2:27" ht="12.75" x14ac:dyDescent="0.2"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  <c r="AA562" s="113"/>
    </row>
    <row r="563" spans="2:27" ht="12.75" x14ac:dyDescent="0.2"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  <c r="AA563" s="113"/>
    </row>
    <row r="564" spans="2:27" ht="12.75" x14ac:dyDescent="0.2"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  <c r="AA564" s="113"/>
    </row>
    <row r="565" spans="2:27" ht="12.75" x14ac:dyDescent="0.2"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</row>
    <row r="566" spans="2:27" ht="12.75" x14ac:dyDescent="0.2"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  <c r="AA566" s="113"/>
    </row>
    <row r="567" spans="2:27" ht="12.75" x14ac:dyDescent="0.2"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  <c r="AA567" s="113"/>
    </row>
    <row r="568" spans="2:27" ht="12.75" x14ac:dyDescent="0.2"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  <c r="AA568" s="113"/>
    </row>
    <row r="569" spans="2:27" ht="12.75" x14ac:dyDescent="0.2"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  <c r="AA569" s="113"/>
    </row>
    <row r="570" spans="2:27" ht="12.75" x14ac:dyDescent="0.2"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  <c r="AA570" s="113"/>
    </row>
    <row r="571" spans="2:27" ht="12.75" x14ac:dyDescent="0.2"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  <c r="AA571" s="113"/>
    </row>
    <row r="572" spans="2:27" ht="12.75" x14ac:dyDescent="0.2"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  <c r="AA572" s="113"/>
    </row>
    <row r="573" spans="2:27" ht="12.75" x14ac:dyDescent="0.2"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</row>
    <row r="574" spans="2:27" ht="12.75" x14ac:dyDescent="0.2"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</row>
    <row r="575" spans="2:27" ht="12.75" x14ac:dyDescent="0.2"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  <c r="AA575" s="113"/>
    </row>
    <row r="576" spans="2:27" ht="12.75" x14ac:dyDescent="0.2"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</row>
    <row r="577" spans="2:27" ht="12.75" x14ac:dyDescent="0.2"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  <c r="AA577" s="113"/>
    </row>
    <row r="578" spans="2:27" ht="12.75" x14ac:dyDescent="0.2"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</row>
    <row r="579" spans="2:27" ht="12.75" x14ac:dyDescent="0.2"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  <c r="AA579" s="113"/>
    </row>
    <row r="580" spans="2:27" ht="12.75" x14ac:dyDescent="0.2"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  <c r="AA580" s="113"/>
    </row>
    <row r="581" spans="2:27" ht="12.75" x14ac:dyDescent="0.2"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  <c r="AA581" s="113"/>
    </row>
    <row r="582" spans="2:27" ht="12.75" x14ac:dyDescent="0.2"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  <c r="AA582" s="113"/>
    </row>
    <row r="583" spans="2:27" ht="12.75" x14ac:dyDescent="0.2"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</row>
    <row r="584" spans="2:27" ht="12.75" x14ac:dyDescent="0.2"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  <c r="AA584" s="113"/>
    </row>
    <row r="585" spans="2:27" ht="12.75" x14ac:dyDescent="0.2"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  <c r="AA585" s="113"/>
    </row>
    <row r="586" spans="2:27" ht="12.75" x14ac:dyDescent="0.2"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  <c r="AA586" s="113"/>
    </row>
    <row r="587" spans="2:27" ht="12.75" x14ac:dyDescent="0.2"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</row>
    <row r="588" spans="2:27" ht="12.75" x14ac:dyDescent="0.2"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</row>
    <row r="589" spans="2:27" ht="12.75" x14ac:dyDescent="0.2"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  <c r="AA589" s="113"/>
    </row>
    <row r="590" spans="2:27" ht="12.75" x14ac:dyDescent="0.2"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  <c r="AA590" s="113"/>
    </row>
    <row r="591" spans="2:27" ht="12.75" x14ac:dyDescent="0.2"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  <c r="AA591" s="113"/>
    </row>
    <row r="592" spans="2:27" ht="12.75" x14ac:dyDescent="0.2"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  <c r="AA592" s="113"/>
    </row>
    <row r="593" spans="2:27" ht="12.75" x14ac:dyDescent="0.2"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  <c r="AA593" s="113"/>
    </row>
    <row r="594" spans="2:27" ht="12.75" x14ac:dyDescent="0.2"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  <c r="AA594" s="113"/>
    </row>
    <row r="595" spans="2:27" ht="12.75" x14ac:dyDescent="0.2"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  <c r="AA595" s="113"/>
    </row>
    <row r="596" spans="2:27" ht="12.75" x14ac:dyDescent="0.2"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  <c r="AA596" s="113"/>
    </row>
    <row r="597" spans="2:27" ht="12.75" x14ac:dyDescent="0.2"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  <c r="AA597" s="113"/>
    </row>
    <row r="598" spans="2:27" ht="12.75" x14ac:dyDescent="0.2"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  <c r="AA598" s="113"/>
    </row>
    <row r="599" spans="2:27" ht="12.75" x14ac:dyDescent="0.2"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  <c r="AA599" s="113"/>
    </row>
    <row r="600" spans="2:27" ht="12.75" x14ac:dyDescent="0.2"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  <c r="AA600" s="113"/>
    </row>
    <row r="601" spans="2:27" ht="12.75" x14ac:dyDescent="0.2"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  <c r="AA601" s="113"/>
    </row>
    <row r="602" spans="2:27" ht="12.75" x14ac:dyDescent="0.2"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  <c r="AA602" s="113"/>
    </row>
    <row r="603" spans="2:27" ht="12.75" x14ac:dyDescent="0.2"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  <c r="AA603" s="113"/>
    </row>
    <row r="604" spans="2:27" ht="12.75" x14ac:dyDescent="0.2"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  <c r="AA604" s="113"/>
    </row>
    <row r="605" spans="2:27" ht="12.75" x14ac:dyDescent="0.2"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  <c r="AA605" s="113"/>
    </row>
    <row r="606" spans="2:27" ht="12.75" x14ac:dyDescent="0.2"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  <c r="AA606" s="113"/>
    </row>
    <row r="607" spans="2:27" ht="12.75" x14ac:dyDescent="0.2"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  <c r="AA607" s="113"/>
    </row>
    <row r="608" spans="2:27" ht="12.75" x14ac:dyDescent="0.2"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  <c r="AA608" s="113"/>
    </row>
    <row r="609" spans="2:27" ht="12.75" x14ac:dyDescent="0.2"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  <c r="AA609" s="113"/>
    </row>
    <row r="610" spans="2:27" ht="12.75" x14ac:dyDescent="0.2"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  <c r="AA610" s="113"/>
    </row>
    <row r="611" spans="2:27" ht="12.75" x14ac:dyDescent="0.2"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  <c r="AA611" s="113"/>
    </row>
    <row r="612" spans="2:27" ht="12.75" x14ac:dyDescent="0.2"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  <c r="AA612" s="113"/>
    </row>
    <row r="613" spans="2:27" ht="12.75" x14ac:dyDescent="0.2"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  <c r="AA613" s="113"/>
    </row>
    <row r="614" spans="2:27" ht="12.75" x14ac:dyDescent="0.2"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  <c r="AA614" s="113"/>
    </row>
    <row r="615" spans="2:27" ht="12.75" x14ac:dyDescent="0.2"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  <c r="AA615" s="113"/>
    </row>
    <row r="616" spans="2:27" ht="12.75" x14ac:dyDescent="0.2"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  <c r="AA616" s="113"/>
    </row>
    <row r="617" spans="2:27" ht="12.75" x14ac:dyDescent="0.2"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  <c r="AA617" s="113"/>
    </row>
    <row r="618" spans="2:27" ht="12.75" x14ac:dyDescent="0.2"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</row>
    <row r="619" spans="2:27" ht="12.75" x14ac:dyDescent="0.2"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</row>
    <row r="620" spans="2:27" ht="12.75" x14ac:dyDescent="0.2"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</row>
    <row r="621" spans="2:27" ht="12.75" x14ac:dyDescent="0.2"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</row>
    <row r="622" spans="2:27" ht="12.75" x14ac:dyDescent="0.2"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</row>
    <row r="623" spans="2:27" ht="12.75" x14ac:dyDescent="0.2"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</row>
    <row r="624" spans="2:27" ht="12.75" x14ac:dyDescent="0.2"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</row>
    <row r="625" spans="2:27" ht="12.75" x14ac:dyDescent="0.2"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</row>
    <row r="626" spans="2:27" ht="12.75" x14ac:dyDescent="0.2"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  <c r="AA626" s="113"/>
    </row>
    <row r="627" spans="2:27" ht="12.75" x14ac:dyDescent="0.2"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</row>
    <row r="628" spans="2:27" ht="12.75" x14ac:dyDescent="0.2"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</row>
    <row r="629" spans="2:27" ht="12.75" x14ac:dyDescent="0.2"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</row>
    <row r="630" spans="2:27" ht="12.75" x14ac:dyDescent="0.2"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  <c r="AA630" s="113"/>
    </row>
    <row r="631" spans="2:27" ht="12.75" x14ac:dyDescent="0.2"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  <c r="AA631" s="113"/>
    </row>
    <row r="632" spans="2:27" ht="12.75" x14ac:dyDescent="0.2"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  <c r="AA632" s="113"/>
    </row>
    <row r="633" spans="2:27" ht="12.75" x14ac:dyDescent="0.2"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  <c r="AA633" s="113"/>
    </row>
    <row r="634" spans="2:27" ht="12.75" x14ac:dyDescent="0.2"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  <c r="AA634" s="113"/>
    </row>
    <row r="635" spans="2:27" ht="12.75" x14ac:dyDescent="0.2"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  <c r="AA635" s="113"/>
    </row>
    <row r="636" spans="2:27" ht="12.75" x14ac:dyDescent="0.2"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  <c r="AA636" s="113"/>
    </row>
    <row r="637" spans="2:27" ht="12.75" x14ac:dyDescent="0.2"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  <c r="AA637" s="113"/>
    </row>
    <row r="638" spans="2:27" ht="12.75" x14ac:dyDescent="0.2"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  <c r="AA638" s="113"/>
    </row>
    <row r="639" spans="2:27" ht="12.75" x14ac:dyDescent="0.2"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  <c r="AA639" s="113"/>
    </row>
    <row r="640" spans="2:27" ht="12.75" x14ac:dyDescent="0.2"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  <c r="AA640" s="113"/>
    </row>
    <row r="641" spans="2:27" ht="12.75" x14ac:dyDescent="0.2"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  <c r="AA641" s="113"/>
    </row>
    <row r="642" spans="2:27" ht="12.75" x14ac:dyDescent="0.2"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  <c r="AA642" s="113"/>
    </row>
    <row r="643" spans="2:27" ht="12.75" x14ac:dyDescent="0.2"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  <c r="AA643" s="113"/>
    </row>
    <row r="644" spans="2:27" ht="12.75" x14ac:dyDescent="0.2"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</row>
    <row r="645" spans="2:27" ht="12.75" x14ac:dyDescent="0.2"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  <c r="AA645" s="113"/>
    </row>
    <row r="646" spans="2:27" ht="12.75" x14ac:dyDescent="0.2"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</row>
    <row r="647" spans="2:27" ht="12.75" x14ac:dyDescent="0.2"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  <c r="AA647" s="113"/>
    </row>
    <row r="648" spans="2:27" ht="12.75" x14ac:dyDescent="0.2"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</row>
    <row r="649" spans="2:27" ht="12.75" x14ac:dyDescent="0.2"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</row>
    <row r="650" spans="2:27" ht="12.75" x14ac:dyDescent="0.2"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</row>
    <row r="651" spans="2:27" ht="12.75" x14ac:dyDescent="0.2"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  <c r="AA651" s="113"/>
    </row>
    <row r="652" spans="2:27" ht="12.75" x14ac:dyDescent="0.2"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  <c r="AA652" s="113"/>
    </row>
    <row r="653" spans="2:27" ht="12.75" x14ac:dyDescent="0.2"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  <c r="AA653" s="113"/>
    </row>
    <row r="654" spans="2:27" ht="12.75" x14ac:dyDescent="0.2"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  <c r="AA654" s="113"/>
    </row>
    <row r="655" spans="2:27" ht="12.75" x14ac:dyDescent="0.2"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</row>
    <row r="656" spans="2:27" ht="12.75" x14ac:dyDescent="0.2"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</row>
    <row r="657" spans="2:27" ht="12.75" x14ac:dyDescent="0.2"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</row>
    <row r="658" spans="2:27" ht="12.75" x14ac:dyDescent="0.2"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  <c r="AA658" s="113"/>
    </row>
    <row r="659" spans="2:27" ht="12.75" x14ac:dyDescent="0.2"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  <c r="AA659" s="113"/>
    </row>
    <row r="660" spans="2:27" ht="12.75" x14ac:dyDescent="0.2"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  <c r="AA660" s="113"/>
    </row>
    <row r="661" spans="2:27" ht="12.75" x14ac:dyDescent="0.2"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</row>
    <row r="662" spans="2:27" ht="12.75" x14ac:dyDescent="0.2"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  <c r="AA662" s="113"/>
    </row>
    <row r="663" spans="2:27" ht="12.75" x14ac:dyDescent="0.2"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  <c r="AA663" s="113"/>
    </row>
    <row r="664" spans="2:27" ht="12.75" x14ac:dyDescent="0.2"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  <c r="AA664" s="113"/>
    </row>
    <row r="665" spans="2:27" ht="12.75" x14ac:dyDescent="0.2"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  <c r="AA665" s="113"/>
    </row>
    <row r="666" spans="2:27" ht="12.75" x14ac:dyDescent="0.2"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  <c r="AA666" s="113"/>
    </row>
    <row r="667" spans="2:27" ht="12.75" x14ac:dyDescent="0.2"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  <c r="AA667" s="113"/>
    </row>
    <row r="668" spans="2:27" ht="12.75" x14ac:dyDescent="0.2"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  <c r="AA668" s="113"/>
    </row>
    <row r="669" spans="2:27" ht="12.75" x14ac:dyDescent="0.2"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  <c r="AA669" s="113"/>
    </row>
    <row r="670" spans="2:27" ht="12.75" x14ac:dyDescent="0.2"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  <c r="AA670" s="113"/>
    </row>
    <row r="671" spans="2:27" ht="12.75" x14ac:dyDescent="0.2"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  <c r="AA671" s="113"/>
    </row>
    <row r="672" spans="2:27" ht="12.75" x14ac:dyDescent="0.2"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  <c r="AA672" s="113"/>
    </row>
    <row r="673" spans="2:27" ht="12.75" x14ac:dyDescent="0.2"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  <c r="AA673" s="113"/>
    </row>
    <row r="674" spans="2:27" ht="12.75" x14ac:dyDescent="0.2"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  <c r="AA674" s="113"/>
    </row>
    <row r="675" spans="2:27" ht="12.75" x14ac:dyDescent="0.2"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  <c r="AA675" s="113"/>
    </row>
    <row r="676" spans="2:27" ht="12.75" x14ac:dyDescent="0.2"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  <c r="AA676" s="113"/>
    </row>
    <row r="677" spans="2:27" ht="12.75" x14ac:dyDescent="0.2"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  <c r="AA677" s="113"/>
    </row>
    <row r="678" spans="2:27" ht="12.75" x14ac:dyDescent="0.2"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  <c r="AA678" s="113"/>
    </row>
    <row r="679" spans="2:27" ht="12.75" x14ac:dyDescent="0.2"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  <c r="AA679" s="113"/>
    </row>
    <row r="680" spans="2:27" ht="12.75" x14ac:dyDescent="0.2"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  <c r="AA680" s="113"/>
    </row>
    <row r="681" spans="2:27" ht="12.75" x14ac:dyDescent="0.2"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</row>
    <row r="682" spans="2:27" ht="12.75" x14ac:dyDescent="0.2"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  <c r="AA682" s="113"/>
    </row>
    <row r="683" spans="2:27" ht="12.75" x14ac:dyDescent="0.2"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  <c r="AA683" s="113"/>
    </row>
    <row r="684" spans="2:27" ht="12.75" x14ac:dyDescent="0.2"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  <c r="AA684" s="113"/>
    </row>
    <row r="685" spans="2:27" ht="12.75" x14ac:dyDescent="0.2"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  <c r="AA685" s="113"/>
    </row>
    <row r="686" spans="2:27" ht="12.75" x14ac:dyDescent="0.2"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  <c r="AA686" s="113"/>
    </row>
    <row r="687" spans="2:27" ht="12.75" x14ac:dyDescent="0.2"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  <c r="AA687" s="113"/>
    </row>
    <row r="688" spans="2:27" ht="12.75" x14ac:dyDescent="0.2"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  <c r="AA688" s="113"/>
    </row>
    <row r="689" spans="2:27" ht="12.75" x14ac:dyDescent="0.2"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  <c r="AA689" s="113"/>
    </row>
    <row r="690" spans="2:27" ht="12.75" x14ac:dyDescent="0.2"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  <c r="AA690" s="113"/>
    </row>
    <row r="691" spans="2:27" ht="12.75" x14ac:dyDescent="0.2"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  <c r="AA691" s="113"/>
    </row>
    <row r="692" spans="2:27" ht="12.75" x14ac:dyDescent="0.2"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  <c r="AA692" s="113"/>
    </row>
    <row r="693" spans="2:27" ht="12.75" x14ac:dyDescent="0.2"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  <c r="AA693" s="113"/>
    </row>
    <row r="694" spans="2:27" ht="12.75" x14ac:dyDescent="0.2"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  <c r="AA694" s="113"/>
    </row>
    <row r="695" spans="2:27" ht="12.75" x14ac:dyDescent="0.2"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  <c r="AA695" s="113"/>
    </row>
    <row r="696" spans="2:27" ht="12.75" x14ac:dyDescent="0.2"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  <c r="AA696" s="113"/>
    </row>
    <row r="697" spans="2:27" ht="12.75" x14ac:dyDescent="0.2"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  <c r="AA697" s="113"/>
    </row>
    <row r="698" spans="2:27" ht="12.75" x14ac:dyDescent="0.2"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  <c r="AA698" s="113"/>
    </row>
    <row r="699" spans="2:27" ht="12.75" x14ac:dyDescent="0.2"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  <c r="AA699" s="113"/>
    </row>
    <row r="700" spans="2:27" ht="12.75" x14ac:dyDescent="0.2"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  <c r="AA700" s="113"/>
    </row>
    <row r="701" spans="2:27" ht="12.75" x14ac:dyDescent="0.2"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  <c r="AA701" s="113"/>
    </row>
    <row r="702" spans="2:27" ht="12.75" x14ac:dyDescent="0.2"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  <c r="AA702" s="113"/>
    </row>
    <row r="703" spans="2:27" ht="12.75" x14ac:dyDescent="0.2"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  <c r="AA703" s="113"/>
    </row>
    <row r="704" spans="2:27" ht="12.75" x14ac:dyDescent="0.2"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  <c r="AA704" s="113"/>
    </row>
    <row r="705" spans="2:27" ht="12.75" x14ac:dyDescent="0.2"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  <c r="AA705" s="113"/>
    </row>
    <row r="706" spans="2:27" ht="12.75" x14ac:dyDescent="0.2"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  <c r="AA706" s="113"/>
    </row>
    <row r="707" spans="2:27" ht="12.75" x14ac:dyDescent="0.2"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  <c r="AA707" s="113"/>
    </row>
    <row r="708" spans="2:27" ht="12.75" x14ac:dyDescent="0.2"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  <c r="AA708" s="113"/>
    </row>
    <row r="709" spans="2:27" ht="12.75" x14ac:dyDescent="0.2"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  <c r="AA709" s="113"/>
    </row>
    <row r="710" spans="2:27" ht="12.75" x14ac:dyDescent="0.2"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  <c r="AA710" s="113"/>
    </row>
    <row r="711" spans="2:27" ht="12.75" x14ac:dyDescent="0.2"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  <c r="AA711" s="113"/>
    </row>
    <row r="712" spans="2:27" ht="12.75" x14ac:dyDescent="0.2"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  <c r="AA712" s="113"/>
    </row>
    <row r="713" spans="2:27" ht="12.75" x14ac:dyDescent="0.2"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  <c r="AA713" s="113"/>
    </row>
    <row r="714" spans="2:27" ht="12.75" x14ac:dyDescent="0.2"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  <c r="AA714" s="113"/>
    </row>
    <row r="715" spans="2:27" ht="12.75" x14ac:dyDescent="0.2"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  <c r="AA715" s="113"/>
    </row>
    <row r="716" spans="2:27" ht="12.75" x14ac:dyDescent="0.2"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  <c r="AA716" s="113"/>
    </row>
    <row r="717" spans="2:27" ht="12.75" x14ac:dyDescent="0.2"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  <c r="AA717" s="113"/>
    </row>
    <row r="718" spans="2:27" ht="12.75" x14ac:dyDescent="0.2"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  <c r="AA718" s="113"/>
    </row>
    <row r="719" spans="2:27" ht="12.75" x14ac:dyDescent="0.2"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  <c r="AA719" s="113"/>
    </row>
    <row r="720" spans="2:27" ht="12.75" x14ac:dyDescent="0.2"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  <c r="AA720" s="113"/>
    </row>
    <row r="721" spans="2:27" ht="12.75" x14ac:dyDescent="0.2"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  <c r="AA721" s="113"/>
    </row>
    <row r="722" spans="2:27" ht="12.75" x14ac:dyDescent="0.2"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  <c r="AA722" s="113"/>
    </row>
    <row r="723" spans="2:27" ht="12.75" x14ac:dyDescent="0.2"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  <c r="AA723" s="113"/>
    </row>
    <row r="724" spans="2:27" ht="12.75" x14ac:dyDescent="0.2"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  <c r="AA724" s="113"/>
    </row>
    <row r="725" spans="2:27" ht="12.75" x14ac:dyDescent="0.2"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  <c r="AA725" s="113"/>
    </row>
    <row r="726" spans="2:27" ht="12.75" x14ac:dyDescent="0.2"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  <c r="AA726" s="113"/>
    </row>
    <row r="727" spans="2:27" ht="12.75" x14ac:dyDescent="0.2"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  <c r="AA727" s="113"/>
    </row>
    <row r="728" spans="2:27" ht="12.75" x14ac:dyDescent="0.2"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  <c r="AA728" s="113"/>
    </row>
    <row r="729" spans="2:27" ht="12.75" x14ac:dyDescent="0.2"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  <c r="AA729" s="113"/>
    </row>
    <row r="730" spans="2:27" ht="12.75" x14ac:dyDescent="0.2"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  <c r="AA730" s="113"/>
    </row>
    <row r="731" spans="2:27" ht="12.75" x14ac:dyDescent="0.2"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  <c r="AA731" s="113"/>
    </row>
    <row r="732" spans="2:27" ht="12.75" x14ac:dyDescent="0.2"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  <c r="AA732" s="113"/>
    </row>
    <row r="733" spans="2:27" ht="12.75" x14ac:dyDescent="0.2"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  <c r="AA733" s="113"/>
    </row>
    <row r="734" spans="2:27" ht="12.75" x14ac:dyDescent="0.2"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  <c r="AA734" s="113"/>
    </row>
    <row r="735" spans="2:27" ht="12.75" x14ac:dyDescent="0.2"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  <c r="AA735" s="113"/>
    </row>
    <row r="736" spans="2:27" ht="12.75" x14ac:dyDescent="0.2"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  <c r="AA736" s="113"/>
    </row>
    <row r="737" spans="2:27" ht="12.75" x14ac:dyDescent="0.2"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  <c r="AA737" s="113"/>
    </row>
    <row r="738" spans="2:27" ht="12.75" x14ac:dyDescent="0.2"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  <c r="AA738" s="113"/>
    </row>
    <row r="739" spans="2:27" ht="12.75" x14ac:dyDescent="0.2"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  <c r="AA739" s="113"/>
    </row>
    <row r="740" spans="2:27" ht="12.75" x14ac:dyDescent="0.2"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  <c r="AA740" s="113"/>
    </row>
    <row r="741" spans="2:27" ht="12.75" x14ac:dyDescent="0.2"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  <c r="AA741" s="113"/>
    </row>
    <row r="742" spans="2:27" ht="12.75" x14ac:dyDescent="0.2"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  <c r="AA742" s="113"/>
    </row>
    <row r="743" spans="2:27" ht="12.75" x14ac:dyDescent="0.2"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  <c r="AA743" s="113"/>
    </row>
    <row r="744" spans="2:27" ht="12.75" x14ac:dyDescent="0.2"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  <c r="AA744" s="113"/>
    </row>
    <row r="745" spans="2:27" ht="12.75" x14ac:dyDescent="0.2"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  <c r="AA745" s="113"/>
    </row>
    <row r="746" spans="2:27" ht="12.75" x14ac:dyDescent="0.2"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  <c r="AA746" s="113"/>
    </row>
    <row r="747" spans="2:27" ht="12.75" x14ac:dyDescent="0.2"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  <c r="AA747" s="113"/>
    </row>
    <row r="748" spans="2:27" ht="12.75" x14ac:dyDescent="0.2"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  <c r="AA748" s="113"/>
    </row>
    <row r="749" spans="2:27" ht="12.75" x14ac:dyDescent="0.2"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  <c r="AA749" s="113"/>
    </row>
    <row r="750" spans="2:27" ht="12.75" x14ac:dyDescent="0.2"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  <c r="AA750" s="113"/>
    </row>
    <row r="751" spans="2:27" ht="12.75" x14ac:dyDescent="0.2"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  <c r="AA751" s="113"/>
    </row>
    <row r="752" spans="2:27" ht="12.75" x14ac:dyDescent="0.2"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  <c r="AA752" s="113"/>
    </row>
    <row r="753" spans="2:27" ht="12.75" x14ac:dyDescent="0.2"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  <c r="AA753" s="113"/>
    </row>
    <row r="754" spans="2:27" ht="12.75" x14ac:dyDescent="0.2"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  <c r="AA754" s="113"/>
    </row>
    <row r="755" spans="2:27" ht="12.75" x14ac:dyDescent="0.2"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  <c r="AA755" s="113"/>
    </row>
    <row r="756" spans="2:27" ht="12.75" x14ac:dyDescent="0.2"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  <c r="AA756" s="113"/>
    </row>
    <row r="757" spans="2:27" ht="12.75" x14ac:dyDescent="0.2"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  <c r="AA757" s="113"/>
    </row>
    <row r="758" spans="2:27" ht="12.75" x14ac:dyDescent="0.2"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  <c r="AA758" s="113"/>
    </row>
    <row r="759" spans="2:27" ht="12.75" x14ac:dyDescent="0.2"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  <c r="AA759" s="113"/>
    </row>
    <row r="760" spans="2:27" ht="12.75" x14ac:dyDescent="0.2"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  <c r="AA760" s="113"/>
    </row>
    <row r="761" spans="2:27" ht="12.75" x14ac:dyDescent="0.2"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  <c r="AA761" s="113"/>
    </row>
    <row r="762" spans="2:27" ht="12.75" x14ac:dyDescent="0.2"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  <c r="AA762" s="113"/>
    </row>
    <row r="763" spans="2:27" ht="12.75" x14ac:dyDescent="0.2"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  <c r="AA763" s="113"/>
    </row>
    <row r="764" spans="2:27" ht="12.75" x14ac:dyDescent="0.2"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  <c r="AA764" s="113"/>
    </row>
    <row r="765" spans="2:27" ht="12.75" x14ac:dyDescent="0.2"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  <c r="AA765" s="113"/>
    </row>
    <row r="766" spans="2:27" ht="12.75" x14ac:dyDescent="0.2"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  <c r="AA766" s="113"/>
    </row>
    <row r="767" spans="2:27" ht="12.75" x14ac:dyDescent="0.2"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  <c r="AA767" s="113"/>
    </row>
    <row r="768" spans="2:27" ht="12.75" x14ac:dyDescent="0.2"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  <c r="AA768" s="113"/>
    </row>
    <row r="769" spans="2:27" ht="12.75" x14ac:dyDescent="0.2"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  <c r="AA769" s="113"/>
    </row>
    <row r="770" spans="2:27" ht="12.75" x14ac:dyDescent="0.2"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  <c r="AA770" s="113"/>
    </row>
    <row r="771" spans="2:27" ht="12.75" x14ac:dyDescent="0.2"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  <c r="AA771" s="113"/>
    </row>
    <row r="772" spans="2:27" ht="12.75" x14ac:dyDescent="0.2"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  <c r="AA772" s="113"/>
    </row>
    <row r="773" spans="2:27" ht="12.75" x14ac:dyDescent="0.2"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  <c r="AA773" s="113"/>
    </row>
    <row r="774" spans="2:27" ht="12.75" x14ac:dyDescent="0.2"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  <c r="AA774" s="113"/>
    </row>
    <row r="775" spans="2:27" ht="12.75" x14ac:dyDescent="0.2"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  <c r="AA775" s="113"/>
    </row>
    <row r="776" spans="2:27" ht="12.75" x14ac:dyDescent="0.2"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  <c r="AA776" s="113"/>
    </row>
    <row r="777" spans="2:27" ht="12.75" x14ac:dyDescent="0.2"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  <c r="AA777" s="113"/>
    </row>
    <row r="778" spans="2:27" ht="12.75" x14ac:dyDescent="0.2"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  <c r="AA778" s="113"/>
    </row>
    <row r="779" spans="2:27" ht="12.75" x14ac:dyDescent="0.2"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  <c r="AA779" s="113"/>
    </row>
    <row r="780" spans="2:27" ht="12.75" x14ac:dyDescent="0.2"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  <c r="AA780" s="113"/>
    </row>
    <row r="781" spans="2:27" ht="12.75" x14ac:dyDescent="0.2"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  <c r="AA781" s="113"/>
    </row>
    <row r="782" spans="2:27" ht="12.75" x14ac:dyDescent="0.2"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  <c r="AA782" s="113"/>
    </row>
    <row r="783" spans="2:27" ht="12.75" x14ac:dyDescent="0.2"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  <c r="AA783" s="113"/>
    </row>
    <row r="784" spans="2:27" ht="12.75" x14ac:dyDescent="0.2"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  <c r="AA784" s="113"/>
    </row>
    <row r="785" spans="2:27" ht="12.75" x14ac:dyDescent="0.2"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  <c r="AA785" s="113"/>
    </row>
    <row r="786" spans="2:27" ht="12.75" x14ac:dyDescent="0.2"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  <c r="AA786" s="113"/>
    </row>
    <row r="787" spans="2:27" ht="12.75" x14ac:dyDescent="0.2"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  <c r="AA787" s="113"/>
    </row>
    <row r="788" spans="2:27" ht="12.75" x14ac:dyDescent="0.2"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  <c r="AA788" s="113"/>
    </row>
    <row r="789" spans="2:27" ht="12.75" x14ac:dyDescent="0.2"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  <c r="AA789" s="113"/>
    </row>
    <row r="790" spans="2:27" ht="12.75" x14ac:dyDescent="0.2"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  <c r="AA790" s="113"/>
    </row>
    <row r="791" spans="2:27" ht="12.75" x14ac:dyDescent="0.2"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  <c r="AA791" s="113"/>
    </row>
    <row r="792" spans="2:27" ht="12.75" x14ac:dyDescent="0.2"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  <c r="AA792" s="113"/>
    </row>
    <row r="793" spans="2:27" ht="12.75" x14ac:dyDescent="0.2"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  <c r="AA793" s="113"/>
    </row>
    <row r="794" spans="2:27" ht="12.75" x14ac:dyDescent="0.2"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  <c r="AA794" s="113"/>
    </row>
    <row r="795" spans="2:27" ht="12.75" x14ac:dyDescent="0.2"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  <c r="AA795" s="113"/>
    </row>
    <row r="796" spans="2:27" ht="12.75" x14ac:dyDescent="0.2"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  <c r="AA796" s="113"/>
    </row>
    <row r="797" spans="2:27" ht="12.75" x14ac:dyDescent="0.2"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  <c r="AA797" s="113"/>
    </row>
    <row r="798" spans="2:27" ht="12.75" x14ac:dyDescent="0.2"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  <c r="AA798" s="113"/>
    </row>
    <row r="799" spans="2:27" ht="12.75" x14ac:dyDescent="0.2"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  <c r="AA799" s="113"/>
    </row>
    <row r="800" spans="2:27" ht="12.75" x14ac:dyDescent="0.2"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  <c r="AA800" s="113"/>
    </row>
    <row r="801" spans="2:27" ht="12.75" x14ac:dyDescent="0.2"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  <c r="AA801" s="113"/>
    </row>
    <row r="802" spans="2:27" ht="12.75" x14ac:dyDescent="0.2"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  <c r="AA802" s="113"/>
    </row>
    <row r="803" spans="2:27" ht="12.75" x14ac:dyDescent="0.2"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  <c r="AA803" s="113"/>
    </row>
    <row r="804" spans="2:27" ht="12.75" x14ac:dyDescent="0.2"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  <c r="AA804" s="113"/>
    </row>
    <row r="805" spans="2:27" ht="12.75" x14ac:dyDescent="0.2"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  <c r="AA805" s="113"/>
    </row>
    <row r="806" spans="2:27" ht="12.75" x14ac:dyDescent="0.2"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  <c r="AA806" s="113"/>
    </row>
    <row r="807" spans="2:27" ht="12.75" x14ac:dyDescent="0.2"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  <c r="AA807" s="113"/>
    </row>
    <row r="808" spans="2:27" ht="12.75" x14ac:dyDescent="0.2"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  <c r="AA808" s="113"/>
    </row>
    <row r="809" spans="2:27" ht="12.75" x14ac:dyDescent="0.2"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  <c r="AA809" s="113"/>
    </row>
    <row r="810" spans="2:27" ht="12.75" x14ac:dyDescent="0.2"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  <c r="AA810" s="113"/>
    </row>
    <row r="811" spans="2:27" ht="12.75" x14ac:dyDescent="0.2"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  <c r="AA811" s="113"/>
    </row>
    <row r="812" spans="2:27" ht="12.75" x14ac:dyDescent="0.2"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  <c r="AA812" s="113"/>
    </row>
    <row r="813" spans="2:27" ht="12.75" x14ac:dyDescent="0.2"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  <c r="AA813" s="113"/>
    </row>
    <row r="814" spans="2:27" ht="12.75" x14ac:dyDescent="0.2"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  <c r="AA814" s="113"/>
    </row>
    <row r="815" spans="2:27" ht="12.75" x14ac:dyDescent="0.2"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  <c r="AA815" s="113"/>
    </row>
    <row r="816" spans="2:27" ht="12.75" x14ac:dyDescent="0.2"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  <c r="AA816" s="113"/>
    </row>
    <row r="817" spans="2:27" ht="12.75" x14ac:dyDescent="0.2"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  <c r="AA817" s="113"/>
    </row>
    <row r="818" spans="2:27" ht="12.75" x14ac:dyDescent="0.2"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  <c r="AA818" s="113"/>
    </row>
    <row r="819" spans="2:27" ht="12.75" x14ac:dyDescent="0.2"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  <c r="AA819" s="113"/>
    </row>
    <row r="820" spans="2:27" ht="12.75" x14ac:dyDescent="0.2"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  <c r="AA820" s="113"/>
    </row>
    <row r="821" spans="2:27" ht="12.75" x14ac:dyDescent="0.2"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  <c r="AA821" s="113"/>
    </row>
    <row r="822" spans="2:27" ht="12.75" x14ac:dyDescent="0.2"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  <c r="AA822" s="113"/>
    </row>
    <row r="823" spans="2:27" ht="12.75" x14ac:dyDescent="0.2"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  <c r="AA823" s="113"/>
    </row>
    <row r="824" spans="2:27" ht="12.75" x14ac:dyDescent="0.2"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  <c r="AA824" s="113"/>
    </row>
    <row r="825" spans="2:27" ht="12.75" x14ac:dyDescent="0.2"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  <c r="AA825" s="113"/>
    </row>
    <row r="826" spans="2:27" ht="12.75" x14ac:dyDescent="0.2"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  <c r="AA826" s="113"/>
    </row>
    <row r="827" spans="2:27" ht="12.75" x14ac:dyDescent="0.2"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  <c r="AA827" s="113"/>
    </row>
    <row r="828" spans="2:27" ht="12.75" x14ac:dyDescent="0.2"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  <c r="AA828" s="113"/>
    </row>
    <row r="829" spans="2:27" ht="12.75" x14ac:dyDescent="0.2"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  <c r="AA829" s="113"/>
    </row>
    <row r="830" spans="2:27" ht="12.75" x14ac:dyDescent="0.2"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  <c r="AA830" s="113"/>
    </row>
    <row r="831" spans="2:27" ht="12.75" x14ac:dyDescent="0.2"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  <c r="AA831" s="113"/>
    </row>
    <row r="832" spans="2:27" ht="12.75" x14ac:dyDescent="0.2"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  <c r="AA832" s="113"/>
    </row>
    <row r="833" spans="2:27" ht="12.75" x14ac:dyDescent="0.2"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  <c r="AA833" s="113"/>
    </row>
    <row r="834" spans="2:27" ht="12.75" x14ac:dyDescent="0.2"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  <c r="AA834" s="113"/>
    </row>
    <row r="835" spans="2:27" ht="12.75" x14ac:dyDescent="0.2"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  <c r="AA835" s="113"/>
    </row>
    <row r="836" spans="2:27" ht="12.75" x14ac:dyDescent="0.2"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  <c r="AA836" s="113"/>
    </row>
    <row r="837" spans="2:27" ht="12.75" x14ac:dyDescent="0.2"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  <c r="AA837" s="113"/>
    </row>
    <row r="838" spans="2:27" ht="12.75" x14ac:dyDescent="0.2"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  <c r="AA838" s="113"/>
    </row>
    <row r="839" spans="2:27" ht="12.75" x14ac:dyDescent="0.2"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  <c r="AA839" s="113"/>
    </row>
    <row r="840" spans="2:27" ht="12.75" x14ac:dyDescent="0.2"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  <c r="AA840" s="113"/>
    </row>
    <row r="841" spans="2:27" ht="12.75" x14ac:dyDescent="0.2"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  <c r="AA841" s="113"/>
    </row>
    <row r="842" spans="2:27" ht="12.75" x14ac:dyDescent="0.2"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  <c r="AA842" s="113"/>
    </row>
    <row r="843" spans="2:27" ht="12.75" x14ac:dyDescent="0.2"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  <c r="AA843" s="113"/>
    </row>
    <row r="844" spans="2:27" ht="12.75" x14ac:dyDescent="0.2"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  <c r="AA844" s="113"/>
    </row>
    <row r="845" spans="2:27" ht="12.75" x14ac:dyDescent="0.2"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  <c r="AA845" s="113"/>
    </row>
    <row r="846" spans="2:27" ht="12.75" x14ac:dyDescent="0.2"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  <c r="AA846" s="113"/>
    </row>
    <row r="847" spans="2:27" ht="12.75" x14ac:dyDescent="0.2"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  <c r="AA847" s="113"/>
    </row>
    <row r="848" spans="2:27" ht="12.75" x14ac:dyDescent="0.2"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  <c r="AA848" s="113"/>
    </row>
    <row r="849" spans="2:27" ht="12.75" x14ac:dyDescent="0.2"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  <c r="AA849" s="113"/>
    </row>
    <row r="850" spans="2:27" ht="12.75" x14ac:dyDescent="0.2"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  <c r="AA850" s="113"/>
    </row>
    <row r="851" spans="2:27" ht="12.75" x14ac:dyDescent="0.2"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  <c r="AA851" s="113"/>
    </row>
    <row r="852" spans="2:27" ht="12.75" x14ac:dyDescent="0.2"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  <c r="AA852" s="113"/>
    </row>
    <row r="853" spans="2:27" ht="12.75" x14ac:dyDescent="0.2"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  <c r="AA853" s="113"/>
    </row>
    <row r="854" spans="2:27" ht="12.75" x14ac:dyDescent="0.2"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  <c r="AA854" s="113"/>
    </row>
    <row r="855" spans="2:27" ht="12.75" x14ac:dyDescent="0.2"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  <c r="AA855" s="113"/>
    </row>
    <row r="856" spans="2:27" ht="12.75" x14ac:dyDescent="0.2"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  <c r="AA856" s="113"/>
    </row>
    <row r="857" spans="2:27" ht="12.75" x14ac:dyDescent="0.2"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  <c r="AA857" s="113"/>
    </row>
    <row r="858" spans="2:27" ht="12.75" x14ac:dyDescent="0.2"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  <c r="AA858" s="113"/>
    </row>
    <row r="859" spans="2:27" ht="12.75" x14ac:dyDescent="0.2"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  <c r="AA859" s="113"/>
    </row>
    <row r="860" spans="2:27" ht="12.75" x14ac:dyDescent="0.2"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  <c r="AA860" s="113"/>
    </row>
    <row r="861" spans="2:27" ht="12.75" x14ac:dyDescent="0.2"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  <c r="AA861" s="113"/>
    </row>
    <row r="862" spans="2:27" ht="12.75" x14ac:dyDescent="0.2"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  <c r="AA862" s="113"/>
    </row>
    <row r="863" spans="2:27" ht="12.75" x14ac:dyDescent="0.2"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  <c r="AA863" s="113"/>
    </row>
    <row r="864" spans="2:27" ht="12.75" x14ac:dyDescent="0.2"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  <c r="AA864" s="113"/>
    </row>
    <row r="865" spans="2:27" ht="12.75" x14ac:dyDescent="0.2"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  <c r="AA865" s="113"/>
    </row>
    <row r="866" spans="2:27" ht="12.75" x14ac:dyDescent="0.2"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  <c r="AA866" s="113"/>
    </row>
    <row r="867" spans="2:27" ht="12.75" x14ac:dyDescent="0.2"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113"/>
    </row>
    <row r="868" spans="2:27" ht="12.75" x14ac:dyDescent="0.2"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  <c r="AA868" s="113"/>
    </row>
    <row r="869" spans="2:27" ht="12.75" x14ac:dyDescent="0.2"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  <c r="AA869" s="113"/>
    </row>
    <row r="870" spans="2:27" ht="12.75" x14ac:dyDescent="0.2"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  <c r="AA870" s="113"/>
    </row>
    <row r="871" spans="2:27" ht="12.75" x14ac:dyDescent="0.2"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  <c r="AA871" s="113"/>
    </row>
    <row r="872" spans="2:27" ht="12.75" x14ac:dyDescent="0.2"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  <c r="AA872" s="113"/>
    </row>
    <row r="873" spans="2:27" ht="12.75" x14ac:dyDescent="0.2"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  <c r="AA873" s="113"/>
    </row>
    <row r="874" spans="2:27" ht="12.75" x14ac:dyDescent="0.2"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  <c r="AA874" s="113"/>
    </row>
    <row r="875" spans="2:27" ht="12.75" x14ac:dyDescent="0.2"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  <c r="AA875" s="113"/>
    </row>
    <row r="876" spans="2:27" ht="12.75" x14ac:dyDescent="0.2"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113"/>
    </row>
    <row r="877" spans="2:27" ht="12.75" x14ac:dyDescent="0.2"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  <c r="AA877" s="113"/>
    </row>
    <row r="878" spans="2:27" ht="12.75" x14ac:dyDescent="0.2"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  <c r="AA878" s="113"/>
    </row>
    <row r="879" spans="2:27" ht="12.75" x14ac:dyDescent="0.2"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  <c r="AA879" s="113"/>
    </row>
    <row r="880" spans="2:27" ht="12.75" x14ac:dyDescent="0.2"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  <c r="AA880" s="113"/>
    </row>
    <row r="881" spans="2:27" ht="12.75" x14ac:dyDescent="0.2"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  <c r="AA881" s="113"/>
    </row>
    <row r="882" spans="2:27" ht="12.75" x14ac:dyDescent="0.2"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  <c r="AA882" s="113"/>
    </row>
    <row r="883" spans="2:27" ht="12.75" x14ac:dyDescent="0.2"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  <c r="AA883" s="113"/>
    </row>
    <row r="884" spans="2:27" ht="12.75" x14ac:dyDescent="0.2"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  <c r="AA884" s="113"/>
    </row>
    <row r="885" spans="2:27" ht="12.75" x14ac:dyDescent="0.2"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  <c r="AA885" s="113"/>
    </row>
    <row r="886" spans="2:27" ht="12.75" x14ac:dyDescent="0.2"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  <c r="AA886" s="113"/>
    </row>
    <row r="887" spans="2:27" ht="12.75" x14ac:dyDescent="0.2"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  <c r="AA887" s="113"/>
    </row>
    <row r="888" spans="2:27" ht="12.75" x14ac:dyDescent="0.2"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  <c r="AA888" s="113"/>
    </row>
    <row r="889" spans="2:27" ht="12.75" x14ac:dyDescent="0.2"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  <c r="AA889" s="113"/>
    </row>
    <row r="890" spans="2:27" ht="12.75" x14ac:dyDescent="0.2"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  <c r="AA890" s="113"/>
    </row>
    <row r="891" spans="2:27" ht="12.75" x14ac:dyDescent="0.2"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  <c r="AA891" s="113"/>
    </row>
    <row r="892" spans="2:27" ht="12.75" x14ac:dyDescent="0.2"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  <c r="AA892" s="113"/>
    </row>
    <row r="893" spans="2:27" ht="12.75" x14ac:dyDescent="0.2"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  <c r="AA893" s="113"/>
    </row>
    <row r="894" spans="2:27" ht="12.75" x14ac:dyDescent="0.2"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  <c r="AA894" s="113"/>
    </row>
    <row r="895" spans="2:27" ht="12.75" x14ac:dyDescent="0.2"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  <c r="AA895" s="113"/>
    </row>
    <row r="896" spans="2:27" ht="12.75" x14ac:dyDescent="0.2"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  <c r="AA896" s="113"/>
    </row>
    <row r="897" spans="2:27" ht="12.75" x14ac:dyDescent="0.2"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  <c r="AA897" s="113"/>
    </row>
    <row r="898" spans="2:27" ht="12.75" x14ac:dyDescent="0.2"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  <c r="AA898" s="113"/>
    </row>
    <row r="899" spans="2:27" ht="12.75" x14ac:dyDescent="0.2"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  <c r="AA899" s="113"/>
    </row>
    <row r="900" spans="2:27" ht="12.75" x14ac:dyDescent="0.2"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  <c r="AA900" s="113"/>
    </row>
    <row r="901" spans="2:27" ht="12.75" x14ac:dyDescent="0.2"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  <c r="AA901" s="113"/>
    </row>
    <row r="902" spans="2:27" ht="12.75" x14ac:dyDescent="0.2"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  <c r="AA902" s="113"/>
    </row>
    <row r="903" spans="2:27" ht="12.75" x14ac:dyDescent="0.2"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113"/>
    </row>
    <row r="904" spans="2:27" ht="12.75" x14ac:dyDescent="0.2"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  <c r="AA904" s="113"/>
    </row>
    <row r="905" spans="2:27" ht="12.75" x14ac:dyDescent="0.2"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  <c r="AA905" s="113"/>
    </row>
    <row r="906" spans="2:27" ht="12.75" x14ac:dyDescent="0.2"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  <c r="AA906" s="113"/>
    </row>
    <row r="907" spans="2:27" ht="12.75" x14ac:dyDescent="0.2"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  <c r="AA907" s="113"/>
    </row>
    <row r="908" spans="2:27" ht="12.75" x14ac:dyDescent="0.2"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  <c r="AA908" s="113"/>
    </row>
    <row r="909" spans="2:27" ht="12.75" x14ac:dyDescent="0.2"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  <c r="AA909" s="113"/>
    </row>
    <row r="910" spans="2:27" ht="12.75" x14ac:dyDescent="0.2"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  <c r="AA910" s="113"/>
    </row>
    <row r="911" spans="2:27" ht="12.75" x14ac:dyDescent="0.2"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  <c r="AA911" s="113"/>
    </row>
    <row r="912" spans="2:27" ht="12.75" x14ac:dyDescent="0.2"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  <c r="AA912" s="113"/>
    </row>
    <row r="913" spans="2:27" ht="12.75" x14ac:dyDescent="0.2"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  <c r="AA913" s="113"/>
    </row>
    <row r="914" spans="2:27" ht="12.75" x14ac:dyDescent="0.2"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  <c r="AA914" s="113"/>
    </row>
    <row r="915" spans="2:27" ht="12.75" x14ac:dyDescent="0.2"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  <c r="AA915" s="113"/>
    </row>
    <row r="916" spans="2:27" ht="12.75" x14ac:dyDescent="0.2"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  <c r="AA916" s="113"/>
    </row>
    <row r="917" spans="2:27" ht="12.75" x14ac:dyDescent="0.2"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  <c r="AA917" s="113"/>
    </row>
    <row r="918" spans="2:27" ht="12.75" x14ac:dyDescent="0.2"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  <c r="AA918" s="113"/>
    </row>
    <row r="919" spans="2:27" ht="12.75" x14ac:dyDescent="0.2"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  <c r="AA919" s="113"/>
    </row>
    <row r="920" spans="2:27" ht="12.75" x14ac:dyDescent="0.2"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  <c r="AA920" s="113"/>
    </row>
    <row r="921" spans="2:27" ht="12.75" x14ac:dyDescent="0.2"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  <c r="AA921" s="113"/>
    </row>
    <row r="922" spans="2:27" ht="12.75" x14ac:dyDescent="0.2"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  <c r="AA922" s="113"/>
    </row>
    <row r="923" spans="2:27" ht="12.75" x14ac:dyDescent="0.2"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  <c r="AA923" s="113"/>
    </row>
    <row r="924" spans="2:27" ht="12.75" x14ac:dyDescent="0.2"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  <c r="AA924" s="113"/>
    </row>
    <row r="925" spans="2:27" ht="12.75" x14ac:dyDescent="0.2"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  <c r="AA925" s="113"/>
    </row>
    <row r="926" spans="2:27" ht="12.75" x14ac:dyDescent="0.2"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  <c r="AA926" s="113"/>
    </row>
    <row r="927" spans="2:27" ht="12.75" x14ac:dyDescent="0.2"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  <c r="AA927" s="113"/>
    </row>
    <row r="928" spans="2:27" ht="12.75" x14ac:dyDescent="0.2"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  <c r="AA928" s="113"/>
    </row>
    <row r="929" spans="2:27" ht="12.75" x14ac:dyDescent="0.2"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  <c r="AA929" s="113"/>
    </row>
    <row r="930" spans="2:27" ht="12.75" x14ac:dyDescent="0.2"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  <c r="AA930" s="113"/>
    </row>
    <row r="931" spans="2:27" ht="12.75" x14ac:dyDescent="0.2"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  <c r="AA931" s="113"/>
    </row>
    <row r="932" spans="2:27" ht="12.75" x14ac:dyDescent="0.2"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  <c r="AA932" s="113"/>
    </row>
    <row r="933" spans="2:27" ht="12.75" x14ac:dyDescent="0.2"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  <c r="AA933" s="113"/>
    </row>
    <row r="934" spans="2:27" ht="12.75" x14ac:dyDescent="0.2"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113"/>
    </row>
    <row r="935" spans="2:27" ht="12.75" x14ac:dyDescent="0.2"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  <c r="AA935" s="113"/>
    </row>
    <row r="936" spans="2:27" ht="12.75" x14ac:dyDescent="0.2"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  <c r="AA936" s="113"/>
    </row>
    <row r="937" spans="2:27" ht="12.75" x14ac:dyDescent="0.2"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  <c r="AA937" s="113"/>
    </row>
    <row r="938" spans="2:27" ht="12.75" x14ac:dyDescent="0.2"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  <c r="AA938" s="113"/>
    </row>
    <row r="939" spans="2:27" ht="12.75" x14ac:dyDescent="0.2"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  <c r="AA939" s="113"/>
    </row>
    <row r="940" spans="2:27" ht="12.75" x14ac:dyDescent="0.2"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  <c r="AA940" s="113"/>
    </row>
    <row r="941" spans="2:27" ht="12.75" x14ac:dyDescent="0.2"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  <c r="AA941" s="113"/>
    </row>
    <row r="942" spans="2:27" ht="12.75" x14ac:dyDescent="0.2"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113"/>
    </row>
    <row r="943" spans="2:27" ht="12.75" x14ac:dyDescent="0.2"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  <c r="AA943" s="113"/>
    </row>
    <row r="944" spans="2:27" ht="12.75" x14ac:dyDescent="0.2"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  <c r="AA944" s="113"/>
    </row>
    <row r="945" spans="2:27" ht="12.75" x14ac:dyDescent="0.2"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  <c r="AA945" s="113"/>
    </row>
    <row r="946" spans="2:27" ht="12.75" x14ac:dyDescent="0.2"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  <c r="AA946" s="113"/>
    </row>
    <row r="947" spans="2:27" ht="12.75" x14ac:dyDescent="0.2"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  <c r="AA947" s="113"/>
    </row>
    <row r="948" spans="2:27" ht="12.75" x14ac:dyDescent="0.2"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  <c r="AA948" s="113"/>
    </row>
    <row r="949" spans="2:27" ht="12.75" x14ac:dyDescent="0.2"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  <c r="AA949" s="113"/>
    </row>
    <row r="950" spans="2:27" ht="12.75" x14ac:dyDescent="0.2"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  <c r="AA950" s="113"/>
    </row>
    <row r="951" spans="2:27" ht="12.75" x14ac:dyDescent="0.2"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  <c r="AA951" s="113"/>
    </row>
    <row r="952" spans="2:27" ht="12.75" x14ac:dyDescent="0.2"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  <c r="AA952" s="113"/>
    </row>
    <row r="953" spans="2:27" ht="12.75" x14ac:dyDescent="0.2"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  <c r="AA953" s="113"/>
    </row>
    <row r="954" spans="2:27" ht="12.75" x14ac:dyDescent="0.2"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  <c r="AA954" s="113"/>
    </row>
    <row r="955" spans="2:27" ht="12.75" x14ac:dyDescent="0.2"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  <c r="AA955" s="113"/>
    </row>
    <row r="956" spans="2:27" ht="12.75" x14ac:dyDescent="0.2"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  <c r="AA956" s="113"/>
    </row>
    <row r="957" spans="2:27" ht="12.75" x14ac:dyDescent="0.2"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  <c r="AA957" s="113"/>
    </row>
    <row r="958" spans="2:27" ht="12.75" x14ac:dyDescent="0.2"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  <c r="AA958" s="113"/>
    </row>
    <row r="959" spans="2:27" ht="12.75" x14ac:dyDescent="0.2"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  <c r="AA959" s="113"/>
    </row>
    <row r="960" spans="2:27" ht="12.75" x14ac:dyDescent="0.2"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  <c r="AA960" s="113"/>
    </row>
    <row r="961" spans="2:27" ht="12.75" x14ac:dyDescent="0.2"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  <c r="AA961" s="113"/>
    </row>
    <row r="962" spans="2:27" ht="12.75" x14ac:dyDescent="0.2"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  <c r="AA962" s="113"/>
    </row>
    <row r="963" spans="2:27" ht="12.75" x14ac:dyDescent="0.2"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  <c r="AA963" s="113"/>
    </row>
    <row r="964" spans="2:27" ht="12.75" x14ac:dyDescent="0.2"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  <c r="AA964" s="113"/>
    </row>
    <row r="965" spans="2:27" ht="12.75" x14ac:dyDescent="0.2"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  <c r="AA965" s="113"/>
    </row>
    <row r="966" spans="2:27" ht="12.75" x14ac:dyDescent="0.2"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  <c r="AA966" s="113"/>
    </row>
    <row r="967" spans="2:27" ht="12.75" x14ac:dyDescent="0.2"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  <c r="AA967" s="113"/>
    </row>
    <row r="968" spans="2:27" ht="12.75" x14ac:dyDescent="0.2"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  <c r="AA968" s="113"/>
    </row>
    <row r="969" spans="2:27" ht="12.75" x14ac:dyDescent="0.2"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  <c r="AA969" s="113"/>
    </row>
    <row r="970" spans="2:27" ht="12.75" x14ac:dyDescent="0.2"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  <c r="AA970" s="113"/>
    </row>
    <row r="971" spans="2:27" ht="12.75" x14ac:dyDescent="0.2"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  <c r="AA971" s="113"/>
    </row>
    <row r="972" spans="2:27" ht="12.75" x14ac:dyDescent="0.2"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  <c r="AA972" s="113"/>
    </row>
    <row r="973" spans="2:27" ht="12.75" x14ac:dyDescent="0.2"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  <c r="AA973" s="113"/>
    </row>
    <row r="974" spans="2:27" ht="12.75" x14ac:dyDescent="0.2"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  <c r="AA974" s="113"/>
    </row>
    <row r="975" spans="2:27" ht="12.75" x14ac:dyDescent="0.2"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  <c r="AA975" s="113"/>
    </row>
    <row r="976" spans="2:27" ht="12.75" x14ac:dyDescent="0.2"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  <c r="AA976" s="113"/>
    </row>
    <row r="977" spans="2:27" ht="12.75" x14ac:dyDescent="0.2"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  <c r="AA977" s="113"/>
    </row>
    <row r="978" spans="2:27" ht="12.75" x14ac:dyDescent="0.2"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  <c r="AA978" s="113"/>
    </row>
    <row r="979" spans="2:27" ht="12.75" x14ac:dyDescent="0.2"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  <c r="AA979" s="113"/>
    </row>
    <row r="980" spans="2:27" ht="12.75" x14ac:dyDescent="0.2"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  <c r="AA980" s="113"/>
    </row>
    <row r="981" spans="2:27" ht="12.75" x14ac:dyDescent="0.2"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  <c r="AA981" s="113"/>
    </row>
    <row r="982" spans="2:27" ht="12.75" x14ac:dyDescent="0.2"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  <c r="AA982" s="113"/>
    </row>
    <row r="983" spans="2:27" ht="12.75" x14ac:dyDescent="0.2"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  <c r="AA983" s="113"/>
    </row>
    <row r="984" spans="2:27" ht="12.75" x14ac:dyDescent="0.2"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  <c r="AA984" s="113"/>
    </row>
    <row r="985" spans="2:27" ht="12.75" x14ac:dyDescent="0.2"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  <c r="AA985" s="113"/>
    </row>
    <row r="986" spans="2:27" ht="12.75" x14ac:dyDescent="0.2"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  <c r="AA986" s="113"/>
    </row>
    <row r="987" spans="2:27" ht="12.75" x14ac:dyDescent="0.2"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  <c r="AA987" s="113"/>
    </row>
    <row r="988" spans="2:27" ht="12.75" x14ac:dyDescent="0.2"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  <c r="AA988" s="113"/>
    </row>
    <row r="989" spans="2:27" ht="12.75" x14ac:dyDescent="0.2"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  <c r="AA989" s="113"/>
    </row>
    <row r="990" spans="2:27" ht="12.75" x14ac:dyDescent="0.2"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  <c r="AA990" s="113"/>
    </row>
  </sheetData>
  <mergeCells count="16">
    <mergeCell ref="B10:B11"/>
    <mergeCell ref="B26:M26"/>
    <mergeCell ref="B20:B21"/>
    <mergeCell ref="H14:H15"/>
    <mergeCell ref="H16:H17"/>
    <mergeCell ref="H10:H11"/>
    <mergeCell ref="B24:F24"/>
    <mergeCell ref="H18:H19"/>
    <mergeCell ref="B14:B16"/>
    <mergeCell ref="B17:B19"/>
    <mergeCell ref="C2:F2"/>
    <mergeCell ref="I2:L2"/>
    <mergeCell ref="B4:B6"/>
    <mergeCell ref="H5:H6"/>
    <mergeCell ref="B7:B9"/>
    <mergeCell ref="H7:H8"/>
  </mergeCells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82D1-2299-4729-B48E-CEC555075086}">
  <dimension ref="B1:M13"/>
  <sheetViews>
    <sheetView workbookViewId="0">
      <selection activeCell="K7" sqref="K7"/>
    </sheetView>
  </sheetViews>
  <sheetFormatPr defaultRowHeight="12.75" x14ac:dyDescent="0.2"/>
  <sheetData>
    <row r="1" spans="2:13" ht="30.75" customHeight="1" thickBot="1" x14ac:dyDescent="0.25">
      <c r="B1" s="137" t="s">
        <v>74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3" x14ac:dyDescent="0.2">
      <c r="B2" s="144" t="s">
        <v>54</v>
      </c>
      <c r="C2" s="145"/>
      <c r="D2" s="145"/>
      <c r="E2" s="145"/>
      <c r="F2" s="145"/>
      <c r="G2" s="145"/>
      <c r="H2" s="146"/>
    </row>
    <row r="3" spans="2:13" ht="15" x14ac:dyDescent="0.2">
      <c r="B3" s="147" t="s">
        <v>8</v>
      </c>
      <c r="C3" s="143"/>
      <c r="D3" s="143"/>
      <c r="E3" s="62"/>
      <c r="F3" s="148" t="s">
        <v>9</v>
      </c>
      <c r="G3" s="143"/>
      <c r="H3" s="149"/>
    </row>
    <row r="4" spans="2:13" ht="15" x14ac:dyDescent="0.2">
      <c r="B4" s="150" t="s">
        <v>10</v>
      </c>
      <c r="C4" s="142"/>
      <c r="D4" s="143"/>
      <c r="E4" s="62"/>
      <c r="F4" s="151" t="s">
        <v>10</v>
      </c>
      <c r="G4" s="142"/>
      <c r="H4" s="149"/>
    </row>
    <row r="5" spans="2:13" ht="14.25" x14ac:dyDescent="0.2">
      <c r="B5" s="141" t="s">
        <v>73</v>
      </c>
      <c r="C5" s="142"/>
      <c r="D5" s="143"/>
      <c r="E5" s="62"/>
      <c r="F5" s="141" t="s">
        <v>73</v>
      </c>
      <c r="G5" s="142"/>
      <c r="H5" s="143"/>
    </row>
    <row r="6" spans="2:13" s="88" customFormat="1" ht="15" x14ac:dyDescent="0.2">
      <c r="B6" s="100" t="s">
        <v>4</v>
      </c>
      <c r="C6" s="101" t="s">
        <v>5</v>
      </c>
      <c r="D6" s="101" t="s">
        <v>6</v>
      </c>
      <c r="E6" s="101"/>
      <c r="F6" s="102" t="s">
        <v>4</v>
      </c>
      <c r="G6" s="102" t="s">
        <v>5</v>
      </c>
      <c r="H6" s="103" t="s">
        <v>6</v>
      </c>
    </row>
    <row r="7" spans="2:13" ht="15" x14ac:dyDescent="0.2">
      <c r="B7" s="65">
        <v>31459.509503835543</v>
      </c>
      <c r="C7" s="62">
        <v>27979.057084113487</v>
      </c>
      <c r="D7" s="62">
        <v>10945.784078419058</v>
      </c>
      <c r="E7" s="62"/>
      <c r="F7" s="63">
        <v>33130.10628501865</v>
      </c>
      <c r="G7" s="63">
        <v>28142.829968827078</v>
      </c>
      <c r="H7" s="64">
        <v>13960.400531974616</v>
      </c>
    </row>
    <row r="8" spans="2:13" ht="15" x14ac:dyDescent="0.2">
      <c r="B8" s="65">
        <v>27334.844459943179</v>
      </c>
      <c r="C8" s="62">
        <v>31557.628089661473</v>
      </c>
      <c r="D8" s="62">
        <v>12494.036214629823</v>
      </c>
      <c r="E8" s="62"/>
      <c r="F8" s="63">
        <v>27304.214113626676</v>
      </c>
      <c r="G8" s="63">
        <v>28293.131159172735</v>
      </c>
      <c r="H8" s="64">
        <v>16117.820530980951</v>
      </c>
    </row>
    <row r="9" spans="2:13" ht="15" x14ac:dyDescent="0.2">
      <c r="B9" s="66">
        <v>31734.198908141469</v>
      </c>
      <c r="C9" s="62">
        <v>28535.121493894349</v>
      </c>
      <c r="D9" s="62">
        <v>19148.030563403529</v>
      </c>
      <c r="E9" s="62"/>
      <c r="F9" s="63">
        <v>26914.963135277503</v>
      </c>
      <c r="G9" s="63">
        <v>24870.645479734165</v>
      </c>
      <c r="H9" s="64">
        <v>12352.185084617196</v>
      </c>
    </row>
    <row r="10" spans="2:13" ht="15.75" x14ac:dyDescent="0.2">
      <c r="B10" s="66"/>
      <c r="C10" s="62">
        <v>26493.546682768512</v>
      </c>
      <c r="D10" s="62">
        <v>19694.591266458276</v>
      </c>
      <c r="E10" s="62"/>
      <c r="F10" s="63"/>
      <c r="G10" s="61">
        <v>25074.82606305333</v>
      </c>
      <c r="H10" s="64">
        <v>12971.298046222417</v>
      </c>
    </row>
    <row r="11" spans="2:13" ht="16.5" thickBot="1" x14ac:dyDescent="0.25">
      <c r="B11" s="67"/>
      <c r="C11" s="68">
        <v>23714.709931534333</v>
      </c>
      <c r="D11" s="68"/>
      <c r="E11" s="68"/>
      <c r="F11" s="69"/>
      <c r="G11" s="70">
        <v>31497.955700035454</v>
      </c>
      <c r="H11" s="71"/>
    </row>
    <row r="13" spans="2:13" ht="48.75" customHeight="1" x14ac:dyDescent="0.2">
      <c r="B13" s="140" t="s">
        <v>69</v>
      </c>
      <c r="C13" s="140"/>
      <c r="D13" s="140"/>
      <c r="E13" s="140"/>
      <c r="F13" s="140"/>
      <c r="G13" s="140"/>
      <c r="H13" s="140"/>
    </row>
  </sheetData>
  <mergeCells count="9">
    <mergeCell ref="B13:H13"/>
    <mergeCell ref="B5:D5"/>
    <mergeCell ref="F5:H5"/>
    <mergeCell ref="B1:M1"/>
    <mergeCell ref="B2:H2"/>
    <mergeCell ref="B3:D3"/>
    <mergeCell ref="F3:H3"/>
    <mergeCell ref="B4:D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302D8-3ED9-413E-8BAC-D511B4F725BD}">
  <dimension ref="B1:BH78"/>
  <sheetViews>
    <sheetView topLeftCell="A41" zoomScale="84" zoomScaleNormal="84" workbookViewId="0">
      <selection sqref="A1:XFD1"/>
    </sheetView>
  </sheetViews>
  <sheetFormatPr defaultRowHeight="12.75" x14ac:dyDescent="0.2"/>
  <cols>
    <col min="1" max="1" width="9.140625" style="1"/>
    <col min="2" max="2" width="12.28515625" style="2" customWidth="1"/>
    <col min="3" max="3" width="7.28515625" style="2" customWidth="1"/>
    <col min="4" max="4" width="9.140625" style="3"/>
    <col min="5" max="5" width="10.5703125" style="3" customWidth="1"/>
    <col min="6" max="6" width="3" style="1" customWidth="1"/>
    <col min="7" max="7" width="7.42578125" style="10" customWidth="1"/>
    <col min="8" max="8" width="10.7109375" style="10" customWidth="1"/>
    <col min="9" max="9" width="9.140625" style="11"/>
    <col min="10" max="10" width="10.5703125" style="11" customWidth="1"/>
    <col min="11" max="11" width="5.42578125" style="1" customWidth="1"/>
    <col min="12" max="12" width="9.140625" style="19"/>
    <col min="13" max="13" width="7.140625" style="19" customWidth="1"/>
    <col min="14" max="14" width="8.85546875" style="20" customWidth="1"/>
    <col min="15" max="15" width="10.5703125" style="20" customWidth="1"/>
    <col min="16" max="16" width="9.140625" style="1"/>
    <col min="17" max="18" width="9.140625" style="2"/>
    <col min="19" max="19" width="9.140625" style="3"/>
    <col min="20" max="20" width="10.5703125" style="3" customWidth="1"/>
    <col min="21" max="21" width="9.140625" style="1"/>
    <col min="22" max="23" width="9.140625" style="10"/>
    <col min="24" max="24" width="9.140625" style="11"/>
    <col min="25" max="25" width="10.5703125" style="11" customWidth="1"/>
    <col min="26" max="26" width="6.42578125" style="1" customWidth="1"/>
    <col min="27" max="28" width="9.140625" style="19"/>
    <col min="29" max="29" width="9.140625" style="20"/>
    <col min="30" max="30" width="10.7109375" style="20" customWidth="1"/>
    <col min="31" max="31" width="9.140625" style="1"/>
    <col min="32" max="32" width="9.140625" style="2"/>
    <col min="33" max="33" width="9.140625" style="54"/>
    <col min="34" max="34" width="9.140625" style="3"/>
    <col min="35" max="35" width="10.7109375" style="3" customWidth="1"/>
    <col min="36" max="36" width="4.5703125" style="1" customWidth="1"/>
    <col min="37" max="37" width="9.140625" style="10"/>
    <col min="38" max="38" width="9.140625" style="56"/>
    <col min="39" max="39" width="9.140625" style="11"/>
    <col min="40" max="40" width="10.7109375" style="11" customWidth="1"/>
    <col min="41" max="41" width="5" style="1" customWidth="1"/>
    <col min="42" max="42" width="9.140625" style="19"/>
    <col min="43" max="43" width="9.140625" style="57"/>
    <col min="44" max="44" width="9.140625" style="20"/>
    <col min="45" max="45" width="10.7109375" style="20" customWidth="1"/>
    <col min="46" max="46" width="9.140625" style="1"/>
    <col min="47" max="47" width="9.140625" style="2"/>
    <col min="48" max="48" width="9.140625" style="54"/>
    <col min="49" max="49" width="9.140625" style="3"/>
    <col min="50" max="50" width="10.7109375" style="3" customWidth="1"/>
    <col min="51" max="51" width="4.85546875" style="1" customWidth="1"/>
    <col min="52" max="52" width="9.140625" style="10"/>
    <col min="53" max="53" width="9.140625" style="56"/>
    <col min="54" max="54" width="9.140625" style="11"/>
    <col min="55" max="55" width="10.7109375" style="11" customWidth="1"/>
    <col min="56" max="56" width="4.140625" style="1" customWidth="1"/>
    <col min="57" max="57" width="9.140625" style="19"/>
    <col min="58" max="58" width="9.140625" style="57"/>
    <col min="59" max="59" width="10.7109375" style="20" customWidth="1"/>
    <col min="60" max="60" width="9.140625" style="20"/>
    <col min="61" max="16384" width="9.140625" style="1"/>
  </cols>
  <sheetData>
    <row r="1" spans="2:60" x14ac:dyDescent="0.2">
      <c r="B1" s="74" t="s">
        <v>55</v>
      </c>
      <c r="C1" s="1"/>
      <c r="D1" s="72"/>
      <c r="E1" s="72"/>
      <c r="G1" s="1"/>
      <c r="H1" s="1"/>
      <c r="I1" s="72"/>
      <c r="J1" s="72"/>
      <c r="L1" s="1"/>
      <c r="M1" s="1"/>
      <c r="N1" s="72"/>
      <c r="O1" s="72"/>
      <c r="Q1" s="1"/>
      <c r="R1" s="1"/>
      <c r="S1" s="72"/>
      <c r="T1" s="72"/>
      <c r="V1" s="1"/>
      <c r="W1" s="1"/>
      <c r="X1" s="72"/>
      <c r="Y1" s="72"/>
      <c r="AA1" s="1"/>
      <c r="AB1" s="1"/>
      <c r="AC1" s="72"/>
      <c r="AD1" s="72"/>
      <c r="AF1" s="1"/>
      <c r="AG1" s="73"/>
      <c r="AH1" s="72"/>
      <c r="AI1" s="72"/>
      <c r="AK1" s="1"/>
      <c r="AL1" s="73"/>
      <c r="AM1" s="72"/>
      <c r="AN1" s="72"/>
      <c r="AP1" s="1"/>
      <c r="AQ1" s="73"/>
      <c r="AR1" s="72"/>
      <c r="AS1" s="72"/>
      <c r="AU1" s="1"/>
      <c r="AV1" s="73"/>
      <c r="AW1" s="72"/>
      <c r="AX1" s="72"/>
      <c r="AZ1" s="1"/>
      <c r="BA1" s="73"/>
      <c r="BB1" s="72"/>
      <c r="BC1" s="72"/>
      <c r="BE1" s="1"/>
      <c r="BF1" s="73"/>
      <c r="BG1" s="72"/>
      <c r="BH1" s="72"/>
    </row>
    <row r="2" spans="2:60" ht="15.75" customHeight="1" x14ac:dyDescent="0.2">
      <c r="B2" s="152" t="s">
        <v>47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Q2" s="152" t="s">
        <v>46</v>
      </c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F2" s="152" t="s">
        <v>45</v>
      </c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U2" s="152" t="s">
        <v>44</v>
      </c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</row>
    <row r="3" spans="2:60" s="90" customFormat="1" ht="47.25" x14ac:dyDescent="0.25">
      <c r="B3" s="89" t="s">
        <v>13</v>
      </c>
      <c r="C3" s="89" t="s">
        <v>14</v>
      </c>
      <c r="D3" s="59" t="s">
        <v>15</v>
      </c>
      <c r="E3" s="59" t="s">
        <v>24</v>
      </c>
      <c r="G3" s="91" t="s">
        <v>26</v>
      </c>
      <c r="H3" s="91" t="s">
        <v>14</v>
      </c>
      <c r="I3" s="58" t="s">
        <v>15</v>
      </c>
      <c r="J3" s="58" t="s">
        <v>24</v>
      </c>
      <c r="L3" s="92" t="s">
        <v>31</v>
      </c>
      <c r="M3" s="92" t="s">
        <v>14</v>
      </c>
      <c r="N3" s="93" t="s">
        <v>15</v>
      </c>
      <c r="O3" s="93" t="s">
        <v>24</v>
      </c>
      <c r="Q3" s="94" t="s">
        <v>13</v>
      </c>
      <c r="R3" s="89" t="s">
        <v>14</v>
      </c>
      <c r="S3" s="59" t="s">
        <v>33</v>
      </c>
      <c r="T3" s="59" t="s">
        <v>34</v>
      </c>
      <c r="V3" s="91" t="s">
        <v>26</v>
      </c>
      <c r="W3" s="91" t="s">
        <v>14</v>
      </c>
      <c r="X3" s="58" t="s">
        <v>33</v>
      </c>
      <c r="Y3" s="58" t="s">
        <v>34</v>
      </c>
      <c r="AA3" s="95" t="s">
        <v>31</v>
      </c>
      <c r="AB3" s="92" t="s">
        <v>14</v>
      </c>
      <c r="AC3" s="93" t="s">
        <v>33</v>
      </c>
      <c r="AD3" s="93" t="s">
        <v>34</v>
      </c>
      <c r="AF3" s="94" t="s">
        <v>13</v>
      </c>
      <c r="AG3" s="89" t="s">
        <v>14</v>
      </c>
      <c r="AH3" s="60" t="s">
        <v>38</v>
      </c>
      <c r="AI3" s="60" t="s">
        <v>39</v>
      </c>
      <c r="AK3" s="91" t="s">
        <v>26</v>
      </c>
      <c r="AL3" s="91" t="s">
        <v>14</v>
      </c>
      <c r="AM3" s="96" t="s">
        <v>38</v>
      </c>
      <c r="AN3" s="96" t="s">
        <v>39</v>
      </c>
      <c r="AP3" s="97" t="s">
        <v>31</v>
      </c>
      <c r="AQ3" s="92" t="s">
        <v>14</v>
      </c>
      <c r="AR3" s="98" t="s">
        <v>38</v>
      </c>
      <c r="AS3" s="98" t="s">
        <v>39</v>
      </c>
      <c r="AU3" s="94" t="s">
        <v>13</v>
      </c>
      <c r="AV3" s="89" t="s">
        <v>14</v>
      </c>
      <c r="AW3" s="59" t="s">
        <v>42</v>
      </c>
      <c r="AX3" s="59" t="s">
        <v>43</v>
      </c>
      <c r="AZ3" s="99" t="s">
        <v>26</v>
      </c>
      <c r="BA3" s="91" t="s">
        <v>14</v>
      </c>
      <c r="BB3" s="58" t="s">
        <v>42</v>
      </c>
      <c r="BC3" s="58" t="s">
        <v>43</v>
      </c>
      <c r="BE3" s="95" t="s">
        <v>31</v>
      </c>
      <c r="BF3" s="92" t="s">
        <v>14</v>
      </c>
      <c r="BG3" s="93" t="s">
        <v>42</v>
      </c>
      <c r="BH3" s="93" t="s">
        <v>43</v>
      </c>
    </row>
    <row r="4" spans="2:60" ht="15.75" x14ac:dyDescent="0.25">
      <c r="B4" s="4"/>
      <c r="C4" s="4"/>
      <c r="D4" s="5"/>
      <c r="E4" s="5"/>
      <c r="G4" s="12"/>
      <c r="H4" s="12"/>
      <c r="I4" s="13"/>
      <c r="J4" s="13"/>
      <c r="L4" s="21"/>
      <c r="M4" s="21"/>
      <c r="N4" s="22"/>
      <c r="O4" s="22"/>
      <c r="Q4" s="28" t="s">
        <v>22</v>
      </c>
      <c r="R4" s="4">
        <v>1.1684030000000001</v>
      </c>
      <c r="S4" s="5">
        <v>262</v>
      </c>
      <c r="T4" s="5">
        <v>4484.753976</v>
      </c>
      <c r="V4" s="29" t="s">
        <v>22</v>
      </c>
      <c r="W4" s="12">
        <v>1.334938</v>
      </c>
      <c r="X4" s="13">
        <v>200</v>
      </c>
      <c r="Y4" s="13">
        <v>2996.3938400000002</v>
      </c>
      <c r="AA4" s="30"/>
      <c r="AB4" s="21"/>
      <c r="AC4" s="22"/>
      <c r="AD4" s="22"/>
      <c r="AF4" s="32" t="s">
        <v>22</v>
      </c>
      <c r="AG4" s="4">
        <v>1.4</v>
      </c>
      <c r="AH4" s="5">
        <v>286</v>
      </c>
      <c r="AI4" s="55">
        <v>4085.7142859999999</v>
      </c>
      <c r="AK4" s="33" t="s">
        <v>22</v>
      </c>
      <c r="AL4" s="12">
        <v>1.3326370000000001</v>
      </c>
      <c r="AM4" s="17">
        <v>278</v>
      </c>
      <c r="AN4" s="17">
        <v>4172.1789200000003</v>
      </c>
      <c r="AP4" s="31" t="s">
        <v>22</v>
      </c>
      <c r="AQ4" s="21">
        <v>1.1027100000000001</v>
      </c>
      <c r="AR4" s="26">
        <v>121</v>
      </c>
      <c r="AS4" s="26">
        <v>2194.5933199999999</v>
      </c>
      <c r="AU4" s="28" t="s">
        <v>22</v>
      </c>
      <c r="AV4" s="4">
        <v>1.1007499999999999</v>
      </c>
      <c r="AW4" s="5">
        <v>156</v>
      </c>
      <c r="AX4" s="5">
        <v>2834.4310700000001</v>
      </c>
      <c r="AZ4" s="29" t="s">
        <v>22</v>
      </c>
      <c r="BA4" s="12">
        <v>1.2857130000000001</v>
      </c>
      <c r="BB4" s="13">
        <v>147</v>
      </c>
      <c r="BC4" s="13">
        <v>2286.6689529999999</v>
      </c>
      <c r="BE4" s="30" t="s">
        <v>22</v>
      </c>
      <c r="BF4" s="21">
        <v>1.079248</v>
      </c>
      <c r="BG4" s="22">
        <v>90</v>
      </c>
      <c r="BH4" s="22">
        <v>1667.8279689999999</v>
      </c>
    </row>
    <row r="5" spans="2:60" ht="15.75" x14ac:dyDescent="0.25">
      <c r="B5" s="4"/>
      <c r="C5" s="4"/>
      <c r="D5" s="5"/>
      <c r="E5" s="5"/>
      <c r="G5" s="12" t="s">
        <v>22</v>
      </c>
      <c r="H5" s="12">
        <v>1.210637</v>
      </c>
      <c r="I5" s="13">
        <v>436</v>
      </c>
      <c r="J5" s="13">
        <v>7202.819673</v>
      </c>
      <c r="L5" s="21" t="s">
        <v>22</v>
      </c>
      <c r="M5" s="21">
        <v>1.0464009999999999</v>
      </c>
      <c r="N5" s="22">
        <v>265</v>
      </c>
      <c r="O5" s="22">
        <v>5064.9798689999998</v>
      </c>
      <c r="Q5" s="28" t="s">
        <v>16</v>
      </c>
      <c r="R5" s="4">
        <v>1.252866</v>
      </c>
      <c r="S5" s="5">
        <v>238</v>
      </c>
      <c r="T5" s="5">
        <v>3799.28899</v>
      </c>
      <c r="V5" s="29" t="s">
        <v>16</v>
      </c>
      <c r="W5" s="12">
        <v>1.327944</v>
      </c>
      <c r="X5" s="13">
        <v>211</v>
      </c>
      <c r="Y5" s="13">
        <v>3177.8448490000001</v>
      </c>
      <c r="AA5" s="30" t="s">
        <v>22</v>
      </c>
      <c r="AB5" s="21">
        <v>1.1191329999999999</v>
      </c>
      <c r="AC5" s="22">
        <v>108</v>
      </c>
      <c r="AD5" s="22">
        <v>1930.0655059999999</v>
      </c>
      <c r="AF5" s="32" t="s">
        <v>16</v>
      </c>
      <c r="AG5" s="4">
        <v>1.56</v>
      </c>
      <c r="AH5" s="5">
        <v>302</v>
      </c>
      <c r="AI5" s="55">
        <v>3871.7948719999999</v>
      </c>
      <c r="AK5" s="33" t="s">
        <v>16</v>
      </c>
      <c r="AL5" s="12">
        <v>1.26929</v>
      </c>
      <c r="AM5" s="17">
        <v>247</v>
      </c>
      <c r="AN5" s="17">
        <v>3891.9395880000002</v>
      </c>
      <c r="AP5" s="31" t="s">
        <v>16</v>
      </c>
      <c r="AQ5" s="21">
        <v>1.262251</v>
      </c>
      <c r="AR5" s="26">
        <v>117</v>
      </c>
      <c r="AS5" s="26">
        <v>1853.8309730000001</v>
      </c>
      <c r="AU5" s="28" t="s">
        <v>16</v>
      </c>
      <c r="AV5" s="4">
        <v>1.196558</v>
      </c>
      <c r="AW5" s="5">
        <v>146</v>
      </c>
      <c r="AX5" s="5">
        <v>2440.3330219999998</v>
      </c>
      <c r="AZ5" s="29" t="s">
        <v>16</v>
      </c>
      <c r="BA5" s="12">
        <v>1.374868</v>
      </c>
      <c r="BB5" s="13">
        <v>170</v>
      </c>
      <c r="BC5" s="13">
        <v>2472.9646769999999</v>
      </c>
      <c r="BE5" s="30" t="s">
        <v>16</v>
      </c>
      <c r="BF5" s="21">
        <v>1.2927519999999999</v>
      </c>
      <c r="BG5" s="22">
        <v>102</v>
      </c>
      <c r="BH5" s="22">
        <v>1578.0288869999999</v>
      </c>
    </row>
    <row r="6" spans="2:60" ht="15.75" x14ac:dyDescent="0.25">
      <c r="B6" s="4" t="s">
        <v>16</v>
      </c>
      <c r="C6" s="4">
        <v>1.0252859999999999</v>
      </c>
      <c r="D6" s="5">
        <v>480</v>
      </c>
      <c r="E6" s="5">
        <v>9363.241086</v>
      </c>
      <c r="G6" s="12" t="s">
        <v>16</v>
      </c>
      <c r="H6" s="12">
        <v>1.2950980000000001</v>
      </c>
      <c r="I6" s="13">
        <v>400</v>
      </c>
      <c r="J6" s="13">
        <v>6177.1387180000002</v>
      </c>
      <c r="L6" s="21" t="s">
        <v>16</v>
      </c>
      <c r="M6" s="21">
        <v>1.042632</v>
      </c>
      <c r="N6" s="22">
        <v>235</v>
      </c>
      <c r="O6" s="22">
        <v>4507.8225110000003</v>
      </c>
      <c r="Q6" s="28" t="s">
        <v>17</v>
      </c>
      <c r="R6" s="4">
        <v>1.1754420000000001</v>
      </c>
      <c r="S6" s="5">
        <v>229</v>
      </c>
      <c r="T6" s="5">
        <v>3896.4066280000002</v>
      </c>
      <c r="V6" s="29" t="s">
        <v>17</v>
      </c>
      <c r="W6" s="12">
        <v>1.337329</v>
      </c>
      <c r="X6" s="13">
        <v>242</v>
      </c>
      <c r="Y6" s="13">
        <v>3619.1542989999998</v>
      </c>
      <c r="AA6" s="30" t="s">
        <v>16</v>
      </c>
      <c r="AB6" s="21">
        <v>1.2200200000000001</v>
      </c>
      <c r="AC6" s="22">
        <v>105</v>
      </c>
      <c r="AD6" s="22">
        <v>1721.2832579999999</v>
      </c>
      <c r="AF6" s="32" t="s">
        <v>17</v>
      </c>
      <c r="AG6" s="4">
        <v>1.4163509999999999</v>
      </c>
      <c r="AH6" s="5">
        <v>309</v>
      </c>
      <c r="AI6" s="55">
        <v>4363.3251929999997</v>
      </c>
      <c r="AK6" s="33" t="s">
        <v>17</v>
      </c>
      <c r="AL6" s="12">
        <v>1.342022</v>
      </c>
      <c r="AM6" s="17">
        <v>266</v>
      </c>
      <c r="AN6" s="17">
        <v>3964.1675019999998</v>
      </c>
      <c r="AP6" s="31" t="s">
        <v>17</v>
      </c>
      <c r="AQ6" s="21">
        <v>1.2082889999999999</v>
      </c>
      <c r="AR6" s="26">
        <v>119</v>
      </c>
      <c r="AS6" s="26">
        <v>1969.727441</v>
      </c>
      <c r="AU6" s="28" t="s">
        <v>17</v>
      </c>
      <c r="AV6" s="4">
        <v>1.2669429999999999</v>
      </c>
      <c r="AW6" s="5">
        <v>150</v>
      </c>
      <c r="AX6" s="5">
        <v>2367.9044760000002</v>
      </c>
      <c r="AZ6" s="29" t="s">
        <v>17</v>
      </c>
      <c r="BA6" s="12">
        <v>1.4171</v>
      </c>
      <c r="BB6" s="13">
        <v>179</v>
      </c>
      <c r="BC6" s="13">
        <v>2526.2860770000002</v>
      </c>
      <c r="BE6" s="30" t="s">
        <v>17</v>
      </c>
      <c r="BF6" s="21">
        <v>1.2880590000000001</v>
      </c>
      <c r="BG6" s="22">
        <v>101</v>
      </c>
      <c r="BH6" s="22">
        <v>1568.2511440000001</v>
      </c>
    </row>
    <row r="7" spans="2:60" ht="15.75" x14ac:dyDescent="0.25">
      <c r="B7" s="4" t="s">
        <v>17</v>
      </c>
      <c r="C7" s="4">
        <v>1.189519</v>
      </c>
      <c r="D7" s="5">
        <v>504</v>
      </c>
      <c r="E7" s="5">
        <v>8474.0134460000008</v>
      </c>
      <c r="G7" s="12" t="s">
        <v>17</v>
      </c>
      <c r="H7" s="12">
        <v>1.1472880000000001</v>
      </c>
      <c r="I7" s="13">
        <v>465</v>
      </c>
      <c r="J7" s="13">
        <v>8106.0727559999996</v>
      </c>
      <c r="L7" s="21" t="s">
        <v>17</v>
      </c>
      <c r="M7" s="21">
        <v>1.224712</v>
      </c>
      <c r="N7" s="22">
        <v>280</v>
      </c>
      <c r="O7" s="22">
        <v>4572.5035760000001</v>
      </c>
      <c r="Q7" s="28" t="s">
        <v>18</v>
      </c>
      <c r="R7" s="4">
        <v>1.0956710000000001</v>
      </c>
      <c r="S7" s="5">
        <v>240</v>
      </c>
      <c r="T7" s="5">
        <v>4380.8771059999999</v>
      </c>
      <c r="V7" s="29" t="s">
        <v>18</v>
      </c>
      <c r="W7" s="12">
        <v>1.3983300000000001</v>
      </c>
      <c r="X7" s="13">
        <v>215</v>
      </c>
      <c r="Y7" s="13">
        <v>3075.0967230000001</v>
      </c>
      <c r="AA7" s="30" t="s">
        <v>17</v>
      </c>
      <c r="AB7" s="21">
        <v>1.2294039999999999</v>
      </c>
      <c r="AC7" s="22">
        <v>125</v>
      </c>
      <c r="AD7" s="22">
        <v>2033.505666</v>
      </c>
      <c r="AF7" s="32" t="s">
        <v>18</v>
      </c>
      <c r="AG7" s="4">
        <v>1.480642</v>
      </c>
      <c r="AH7" s="5">
        <v>275</v>
      </c>
      <c r="AI7" s="55">
        <v>3714.6048810000002</v>
      </c>
      <c r="AK7" s="33" t="s">
        <v>18</v>
      </c>
      <c r="AL7" s="12">
        <v>1.327944</v>
      </c>
      <c r="AM7" s="17">
        <v>241</v>
      </c>
      <c r="AN7" s="17">
        <v>3629.6711310000001</v>
      </c>
      <c r="AP7" s="31" t="s">
        <v>18</v>
      </c>
      <c r="AQ7" s="21">
        <v>1.1684030000000001</v>
      </c>
      <c r="AR7" s="26">
        <v>122</v>
      </c>
      <c r="AS7" s="26">
        <v>2088.3205539999999</v>
      </c>
      <c r="AU7" s="28" t="s">
        <v>18</v>
      </c>
      <c r="AV7" s="4">
        <v>1.281021</v>
      </c>
      <c r="AW7" s="5">
        <v>142</v>
      </c>
      <c r="AX7" s="5">
        <v>2216.9816110000002</v>
      </c>
      <c r="AZ7" s="29" t="s">
        <v>18</v>
      </c>
      <c r="BA7" s="12">
        <v>1.372522</v>
      </c>
      <c r="BB7" s="13">
        <v>172</v>
      </c>
      <c r="BC7" s="13">
        <v>2506.3350529999998</v>
      </c>
      <c r="BE7" s="30" t="s">
        <v>18</v>
      </c>
      <c r="BF7" s="21">
        <v>1.180134</v>
      </c>
      <c r="BG7" s="22">
        <v>76</v>
      </c>
      <c r="BH7" s="22">
        <v>1287.9893300000001</v>
      </c>
    </row>
    <row r="8" spans="2:60" ht="15.75" x14ac:dyDescent="0.25">
      <c r="B8" s="4" t="s">
        <v>18</v>
      </c>
      <c r="C8" s="4">
        <v>1.1730959999999999</v>
      </c>
      <c r="D8" s="5">
        <v>511</v>
      </c>
      <c r="E8" s="5">
        <v>8711.9894710000008</v>
      </c>
      <c r="G8" s="12" t="s">
        <v>18</v>
      </c>
      <c r="H8" s="12">
        <v>1.2555130000000001</v>
      </c>
      <c r="I8" s="13">
        <v>413</v>
      </c>
      <c r="J8" s="13">
        <v>6578.9840489999997</v>
      </c>
      <c r="L8" s="21" t="s">
        <v>18</v>
      </c>
      <c r="M8" s="21">
        <v>1.15198</v>
      </c>
      <c r="N8" s="22">
        <v>263</v>
      </c>
      <c r="O8" s="22">
        <v>4566.0514940000003</v>
      </c>
      <c r="Q8" s="28" t="s">
        <v>19</v>
      </c>
      <c r="R8" s="4">
        <v>1.1402490000000001</v>
      </c>
      <c r="S8" s="5">
        <v>257</v>
      </c>
      <c r="T8" s="5">
        <v>4507.7873339999996</v>
      </c>
      <c r="V8" s="29" t="s">
        <v>19</v>
      </c>
      <c r="W8" s="12">
        <v>1.3959839999999999</v>
      </c>
      <c r="X8" s="13">
        <v>221</v>
      </c>
      <c r="Y8" s="13">
        <v>3166.2254010000001</v>
      </c>
      <c r="AA8" s="30" t="s">
        <v>18</v>
      </c>
      <c r="AB8" s="21">
        <v>1.196558</v>
      </c>
      <c r="AC8" s="22">
        <v>107</v>
      </c>
      <c r="AD8" s="22">
        <v>1788.463242</v>
      </c>
      <c r="AF8" s="32" t="s">
        <v>19</v>
      </c>
      <c r="AG8" s="4">
        <v>1.473784</v>
      </c>
      <c r="AH8" s="5">
        <v>303</v>
      </c>
      <c r="AI8" s="55">
        <v>4111.8644249999998</v>
      </c>
      <c r="AK8" s="33" t="s">
        <v>19</v>
      </c>
      <c r="AL8" s="12">
        <v>1.2458279999999999</v>
      </c>
      <c r="AM8" s="17">
        <v>231</v>
      </c>
      <c r="AN8" s="17">
        <v>3708.3770789999999</v>
      </c>
      <c r="AP8" s="31" t="s">
        <v>19</v>
      </c>
      <c r="AQ8" s="21">
        <v>1.236443</v>
      </c>
      <c r="AR8" s="26">
        <v>128</v>
      </c>
      <c r="AS8" s="26">
        <v>2070.4553299999998</v>
      </c>
      <c r="AU8" s="28" t="s">
        <v>19</v>
      </c>
      <c r="AV8" s="4">
        <v>1.2200200000000001</v>
      </c>
      <c r="AW8" s="5">
        <v>166</v>
      </c>
      <c r="AX8" s="5">
        <v>2721.2668640000002</v>
      </c>
      <c r="AZ8" s="29" t="s">
        <v>19</v>
      </c>
      <c r="BA8" s="12">
        <v>1.3865989999999999</v>
      </c>
      <c r="BB8" s="13">
        <v>156</v>
      </c>
      <c r="BC8" s="13">
        <v>2250.1098010000001</v>
      </c>
      <c r="BE8" s="30" t="s">
        <v>19</v>
      </c>
      <c r="BF8" s="21">
        <v>1.224712</v>
      </c>
      <c r="BG8" s="22">
        <v>103</v>
      </c>
      <c r="BH8" s="22">
        <v>1682.0281010000001</v>
      </c>
    </row>
    <row r="9" spans="2:60" ht="15.75" x14ac:dyDescent="0.25">
      <c r="B9" s="4" t="s">
        <v>19</v>
      </c>
      <c r="C9" s="4">
        <v>1.0651710000000001</v>
      </c>
      <c r="D9" s="5">
        <v>492</v>
      </c>
      <c r="E9" s="5">
        <v>9237.9533429999992</v>
      </c>
      <c r="G9" s="12" t="s">
        <v>19</v>
      </c>
      <c r="H9" s="12">
        <v>0.96296499999999996</v>
      </c>
      <c r="I9" s="13">
        <v>371</v>
      </c>
      <c r="J9" s="13">
        <v>7705.368316</v>
      </c>
      <c r="L9" s="21" t="s">
        <v>19</v>
      </c>
      <c r="M9" s="21">
        <v>1.0745560000000001</v>
      </c>
      <c r="N9" s="22">
        <v>252</v>
      </c>
      <c r="O9" s="22">
        <v>4690.3092999999999</v>
      </c>
      <c r="Q9" s="6" t="s">
        <v>25</v>
      </c>
      <c r="R9" s="4">
        <f>AVERAGE(R4:R8)</f>
        <v>1.1665262000000001</v>
      </c>
      <c r="S9" s="5">
        <f t="shared" ref="S9:T9" si="0">AVERAGE(S4:S8)</f>
        <v>245.2</v>
      </c>
      <c r="T9" s="5">
        <f t="shared" si="0"/>
        <v>4213.8228068000008</v>
      </c>
      <c r="V9" s="29" t="s">
        <v>20</v>
      </c>
      <c r="W9" s="12">
        <v>1.4147540000000001</v>
      </c>
      <c r="X9" s="13">
        <v>232</v>
      </c>
      <c r="Y9" s="13">
        <v>3279.7221279999999</v>
      </c>
      <c r="AA9" s="30" t="s">
        <v>19</v>
      </c>
      <c r="AB9" s="21">
        <v>1.17075</v>
      </c>
      <c r="AC9" s="22">
        <v>101</v>
      </c>
      <c r="AD9" s="22">
        <v>1725.389707</v>
      </c>
      <c r="AF9" s="32" t="s">
        <v>20</v>
      </c>
      <c r="AG9" s="4">
        <v>1.4843280000000001</v>
      </c>
      <c r="AH9" s="5">
        <v>305</v>
      </c>
      <c r="AI9" s="55">
        <v>4109.6038070000004</v>
      </c>
      <c r="AK9" s="33" t="s">
        <v>20</v>
      </c>
      <c r="AL9" s="12">
        <v>1.2552129999999999</v>
      </c>
      <c r="AM9" s="17">
        <v>257</v>
      </c>
      <c r="AN9" s="17">
        <v>4094.9225350000002</v>
      </c>
      <c r="AP9" s="31" t="s">
        <v>20</v>
      </c>
      <c r="AQ9" s="21">
        <v>1.0745560000000001</v>
      </c>
      <c r="AR9" s="26">
        <v>119</v>
      </c>
      <c r="AS9" s="26">
        <v>2214.8682800000001</v>
      </c>
      <c r="AU9" s="28" t="s">
        <v>20</v>
      </c>
      <c r="AV9" s="4">
        <v>1.196558</v>
      </c>
      <c r="AW9" s="5">
        <v>141</v>
      </c>
      <c r="AX9" s="5">
        <v>2356.7599730000002</v>
      </c>
      <c r="AZ9" s="29" t="s">
        <v>20</v>
      </c>
      <c r="BA9" s="12">
        <v>1.2833669999999999</v>
      </c>
      <c r="BB9" s="13">
        <v>128</v>
      </c>
      <c r="BC9" s="13">
        <v>1994.7528649999999</v>
      </c>
      <c r="BE9" s="30" t="s">
        <v>20</v>
      </c>
      <c r="BF9" s="21">
        <v>1.133211</v>
      </c>
      <c r="BG9" s="22">
        <v>91</v>
      </c>
      <c r="BH9" s="22">
        <v>1606.0557120000001</v>
      </c>
    </row>
    <row r="10" spans="2:60" ht="15.75" x14ac:dyDescent="0.25">
      <c r="B10" s="4" t="s">
        <v>20</v>
      </c>
      <c r="C10" s="4">
        <v>1.1942120000000001</v>
      </c>
      <c r="D10" s="5">
        <v>467</v>
      </c>
      <c r="E10" s="5">
        <v>7821.0568979999998</v>
      </c>
      <c r="G10" s="12" t="s">
        <v>20</v>
      </c>
      <c r="H10" s="12">
        <v>1.1805330000000001</v>
      </c>
      <c r="I10" s="13">
        <v>406</v>
      </c>
      <c r="J10" s="13">
        <v>6878.2490619999999</v>
      </c>
      <c r="L10" s="21" t="s">
        <v>20</v>
      </c>
      <c r="M10" s="21">
        <v>1.032324</v>
      </c>
      <c r="N10" s="22">
        <v>281</v>
      </c>
      <c r="O10" s="22">
        <v>5444.0272629999999</v>
      </c>
      <c r="V10" s="14" t="s">
        <v>25</v>
      </c>
      <c r="W10" s="12">
        <f>AVERAGE(W4:W9)</f>
        <v>1.3682131666666668</v>
      </c>
      <c r="X10" s="13">
        <f t="shared" ref="X10" si="1">AVERAGE(X4:X9)</f>
        <v>220.16666666666666</v>
      </c>
      <c r="Y10" s="13">
        <f t="shared" ref="Y10" si="2">AVERAGE(Y4:Y9)</f>
        <v>3219.0728733333331</v>
      </c>
      <c r="AA10" s="30" t="s">
        <v>20</v>
      </c>
      <c r="AB10" s="21">
        <v>1.1003639999999999</v>
      </c>
      <c r="AC10" s="22">
        <v>109</v>
      </c>
      <c r="AD10" s="22">
        <v>1981.162597</v>
      </c>
      <c r="AF10" s="6" t="s">
        <v>25</v>
      </c>
      <c r="AG10" s="4">
        <f>AVERAGE(AG4:AG9)</f>
        <v>1.4691841666666665</v>
      </c>
      <c r="AH10" s="5">
        <f t="shared" ref="AH10" si="3">AVERAGE(AH4:AH9)</f>
        <v>296.66666666666669</v>
      </c>
      <c r="AI10" s="5">
        <f t="shared" ref="AI10" si="4">AVERAGE(AI4:AI9)</f>
        <v>4042.8179106666666</v>
      </c>
      <c r="AK10" s="14" t="s">
        <v>25</v>
      </c>
      <c r="AL10" s="12">
        <f>AVERAGE(AL4:AL9)</f>
        <v>1.2954889999999999</v>
      </c>
      <c r="AM10" s="13">
        <f t="shared" ref="AM10" si="5">AVERAGE(AM4:AM9)</f>
        <v>253.33333333333334</v>
      </c>
      <c r="AN10" s="13">
        <f t="shared" ref="AN10" si="6">AVERAGE(AN4:AN9)</f>
        <v>3910.2094591666664</v>
      </c>
      <c r="AP10" s="23" t="s">
        <v>25</v>
      </c>
      <c r="AQ10" s="21">
        <f>AVERAGE(AQ4:AQ9)</f>
        <v>1.1754419999999999</v>
      </c>
      <c r="AR10" s="22">
        <f t="shared" ref="AR10" si="7">AVERAGE(AR4:AR9)</f>
        <v>121</v>
      </c>
      <c r="AS10" s="22">
        <f t="shared" ref="AS10" si="8">AVERAGE(AS4:AS9)</f>
        <v>2065.2993163333335</v>
      </c>
      <c r="AU10" s="6" t="s">
        <v>25</v>
      </c>
      <c r="AV10" s="4">
        <f>AVERAGE(AV4:AV9)</f>
        <v>1.2103083333333331</v>
      </c>
      <c r="AW10" s="5">
        <f t="shared" ref="AW10" si="9">AVERAGE(AW4:AW9)</f>
        <v>150.16666666666666</v>
      </c>
      <c r="AX10" s="5">
        <f t="shared" ref="AX10" si="10">AVERAGE(AX4:AX9)</f>
        <v>2489.6128360000002</v>
      </c>
      <c r="AZ10" s="14" t="s">
        <v>25</v>
      </c>
      <c r="BA10" s="12">
        <f>AVERAGE(BA4:BA9)</f>
        <v>1.3533615000000001</v>
      </c>
      <c r="BB10" s="13">
        <f t="shared" ref="BB10" si="11">AVERAGE(BB4:BB9)</f>
        <v>158.66666666666666</v>
      </c>
      <c r="BC10" s="13">
        <f>AVERAGE(BC4:BC9)</f>
        <v>2339.5195710000003</v>
      </c>
      <c r="BE10" s="23" t="s">
        <v>25</v>
      </c>
      <c r="BF10" s="21">
        <f>AVERAGE(BF4:BF9)</f>
        <v>1.199686</v>
      </c>
      <c r="BG10" s="22">
        <f t="shared" ref="BG10" si="12">AVERAGE(BG4:BG9)</f>
        <v>93.833333333333329</v>
      </c>
      <c r="BH10" s="22">
        <f>AVERAGE(BH4:BH9)</f>
        <v>1565.0301904999999</v>
      </c>
    </row>
    <row r="11" spans="2:60" ht="31.5" x14ac:dyDescent="0.25">
      <c r="B11" s="6" t="s">
        <v>25</v>
      </c>
      <c r="C11" s="4">
        <f>AVERAGE(C6:C10)</f>
        <v>1.1294568000000003</v>
      </c>
      <c r="D11" s="5">
        <f t="shared" ref="D11:E11" si="13">AVERAGE(D6:D10)</f>
        <v>490.8</v>
      </c>
      <c r="E11" s="5">
        <f t="shared" si="13"/>
        <v>8721.6508487999999</v>
      </c>
      <c r="G11" s="14" t="s">
        <v>25</v>
      </c>
      <c r="H11" s="12">
        <f>AVERAGE(H5:H10)</f>
        <v>1.1753389999999999</v>
      </c>
      <c r="I11" s="13">
        <f t="shared" ref="I11:J11" si="14">AVERAGE(I5:I10)</f>
        <v>415.16666666666669</v>
      </c>
      <c r="J11" s="13">
        <f t="shared" si="14"/>
        <v>7108.1054290000002</v>
      </c>
      <c r="L11" s="23" t="s">
        <v>25</v>
      </c>
      <c r="M11" s="21">
        <f>AVERAGE(M5:M10)</f>
        <v>1.0954341666666667</v>
      </c>
      <c r="N11" s="22">
        <f t="shared" ref="N11" si="15">AVERAGE(N5:N10)</f>
        <v>262.66666666666669</v>
      </c>
      <c r="O11" s="22">
        <f t="shared" ref="O11" si="16">AVERAGE(O5:O10)</f>
        <v>4807.6156688333331</v>
      </c>
      <c r="Q11" s="28" t="s">
        <v>21</v>
      </c>
      <c r="R11" s="4" t="s">
        <v>14</v>
      </c>
      <c r="S11" s="5" t="s">
        <v>33</v>
      </c>
      <c r="T11" s="5" t="s">
        <v>34</v>
      </c>
      <c r="AA11" s="23" t="s">
        <v>25</v>
      </c>
      <c r="AB11" s="21">
        <f>AVERAGE(AB5:AB10)</f>
        <v>1.1727048333333332</v>
      </c>
      <c r="AC11" s="22">
        <f t="shared" ref="AC11" si="17">AVERAGE(AC5:AC10)</f>
        <v>109.16666666666667</v>
      </c>
      <c r="AD11" s="22">
        <f>AVERAGE(AD5:AD10)</f>
        <v>1863.3116626666667</v>
      </c>
      <c r="AZ11" s="29"/>
      <c r="BA11" s="12"/>
      <c r="BB11" s="13"/>
      <c r="BC11" s="13"/>
      <c r="BE11" s="30"/>
      <c r="BF11" s="21"/>
      <c r="BG11" s="22"/>
      <c r="BH11" s="22"/>
    </row>
    <row r="12" spans="2:60" ht="31.5" x14ac:dyDescent="0.25">
      <c r="B12" s="7"/>
      <c r="C12" s="7"/>
      <c r="D12" s="8"/>
      <c r="E12" s="8"/>
      <c r="G12" s="15"/>
      <c r="H12" s="15"/>
      <c r="I12" s="16"/>
      <c r="J12" s="16"/>
      <c r="L12" s="24"/>
      <c r="M12" s="24"/>
      <c r="N12" s="25"/>
      <c r="O12" s="25"/>
      <c r="Q12" s="28"/>
      <c r="R12" s="4"/>
      <c r="S12" s="5"/>
      <c r="T12" s="5"/>
      <c r="V12" s="29" t="s">
        <v>27</v>
      </c>
      <c r="W12" s="12" t="s">
        <v>14</v>
      </c>
      <c r="X12" s="13" t="s">
        <v>33</v>
      </c>
      <c r="Y12" s="13" t="s">
        <v>34</v>
      </c>
      <c r="AA12" s="31"/>
      <c r="AB12" s="24"/>
      <c r="AC12" s="25"/>
      <c r="AD12" s="25"/>
      <c r="AF12" s="32" t="s">
        <v>21</v>
      </c>
      <c r="AG12" s="4" t="s">
        <v>14</v>
      </c>
      <c r="AH12" s="8" t="s">
        <v>38</v>
      </c>
      <c r="AI12" s="8" t="s">
        <v>39</v>
      </c>
      <c r="AK12" s="33" t="s">
        <v>27</v>
      </c>
      <c r="AL12" s="12" t="s">
        <v>14</v>
      </c>
      <c r="AM12" s="16" t="s">
        <v>38</v>
      </c>
      <c r="AN12" s="16" t="s">
        <v>39</v>
      </c>
      <c r="AP12" s="31" t="s">
        <v>37</v>
      </c>
      <c r="AQ12" s="21" t="s">
        <v>14</v>
      </c>
      <c r="AR12" s="25" t="s">
        <v>38</v>
      </c>
      <c r="AS12" s="25" t="s">
        <v>39</v>
      </c>
      <c r="AU12" s="28" t="s">
        <v>21</v>
      </c>
      <c r="AV12" s="4" t="s">
        <v>14</v>
      </c>
      <c r="AW12" s="5" t="s">
        <v>42</v>
      </c>
      <c r="AX12" s="5" t="s">
        <v>43</v>
      </c>
      <c r="AZ12" s="29" t="s">
        <v>27</v>
      </c>
      <c r="BA12" s="12" t="s">
        <v>14</v>
      </c>
      <c r="BB12" s="13" t="s">
        <v>42</v>
      </c>
      <c r="BC12" s="13" t="s">
        <v>43</v>
      </c>
      <c r="BE12" s="30" t="s">
        <v>31</v>
      </c>
      <c r="BF12" s="21" t="s">
        <v>14</v>
      </c>
      <c r="BG12" s="22" t="s">
        <v>42</v>
      </c>
      <c r="BH12" s="22" t="s">
        <v>43</v>
      </c>
    </row>
    <row r="13" spans="2:60" ht="31.5" customHeight="1" x14ac:dyDescent="0.25">
      <c r="B13" s="4" t="s">
        <v>21</v>
      </c>
      <c r="C13" s="12" t="s">
        <v>14</v>
      </c>
      <c r="D13" s="13" t="s">
        <v>15</v>
      </c>
      <c r="E13" s="13" t="s">
        <v>24</v>
      </c>
      <c r="G13" s="12" t="s">
        <v>27</v>
      </c>
      <c r="H13" s="12" t="s">
        <v>14</v>
      </c>
      <c r="I13" s="13" t="s">
        <v>15</v>
      </c>
      <c r="J13" s="13" t="s">
        <v>24</v>
      </c>
      <c r="L13" s="21" t="s">
        <v>31</v>
      </c>
      <c r="M13" s="21" t="s">
        <v>14</v>
      </c>
      <c r="N13" s="22" t="s">
        <v>15</v>
      </c>
      <c r="O13" s="22" t="s">
        <v>24</v>
      </c>
      <c r="Q13" s="28" t="s">
        <v>22</v>
      </c>
      <c r="R13" s="4">
        <v>1.0182469999999999</v>
      </c>
      <c r="S13" s="5">
        <v>215</v>
      </c>
      <c r="T13" s="5">
        <v>4222.9439419999999</v>
      </c>
      <c r="V13" s="29"/>
      <c r="W13" s="12"/>
      <c r="X13" s="13"/>
      <c r="Y13" s="13"/>
      <c r="AA13" s="30" t="s">
        <v>37</v>
      </c>
      <c r="AB13" s="21" t="s">
        <v>14</v>
      </c>
      <c r="AC13" s="22" t="s">
        <v>33</v>
      </c>
      <c r="AD13" s="22" t="s">
        <v>34</v>
      </c>
      <c r="AF13" s="32" t="s">
        <v>22</v>
      </c>
      <c r="AG13" s="4">
        <v>1.55</v>
      </c>
      <c r="AH13" s="5">
        <v>362</v>
      </c>
      <c r="AI13" s="55">
        <v>4681.3997129999998</v>
      </c>
      <c r="AK13" s="33" t="s">
        <v>22</v>
      </c>
      <c r="AL13" s="12">
        <v>1.2294039999999999</v>
      </c>
      <c r="AM13" s="17">
        <v>249</v>
      </c>
      <c r="AN13" s="17">
        <v>4050.7432869999998</v>
      </c>
      <c r="AP13" s="31" t="s">
        <v>22</v>
      </c>
      <c r="AQ13" s="21">
        <v>1.12148</v>
      </c>
      <c r="AR13" s="26">
        <v>116</v>
      </c>
      <c r="AS13" s="26">
        <v>2068.694939</v>
      </c>
      <c r="AU13" s="28" t="s">
        <v>22</v>
      </c>
      <c r="AV13" s="4">
        <v>1.1007499999999999</v>
      </c>
      <c r="AW13" s="5">
        <v>156</v>
      </c>
      <c r="AX13" s="5">
        <v>2834.4310700000001</v>
      </c>
      <c r="AZ13" s="29" t="s">
        <v>22</v>
      </c>
      <c r="BA13" s="12">
        <v>1.2763279999999999</v>
      </c>
      <c r="BB13" s="13">
        <v>162</v>
      </c>
      <c r="BC13" s="13">
        <v>2538.5324150000001</v>
      </c>
      <c r="BE13" s="30" t="s">
        <v>22</v>
      </c>
      <c r="BF13" s="21">
        <v>1.144941</v>
      </c>
      <c r="BG13" s="22">
        <v>96</v>
      </c>
      <c r="BH13" s="22">
        <v>1676.942305</v>
      </c>
    </row>
    <row r="14" spans="2:60" ht="15.75" x14ac:dyDescent="0.25">
      <c r="B14" s="4"/>
      <c r="C14" s="4"/>
      <c r="D14" s="5"/>
      <c r="E14" s="5"/>
      <c r="G14" s="12"/>
      <c r="H14" s="12"/>
      <c r="I14" s="13"/>
      <c r="J14" s="13"/>
      <c r="L14" s="21"/>
      <c r="M14" s="21"/>
      <c r="N14" s="22"/>
      <c r="O14" s="22"/>
      <c r="Q14" s="28" t="s">
        <v>16</v>
      </c>
      <c r="R14" s="4">
        <v>1.298289</v>
      </c>
      <c r="S14" s="5">
        <v>214</v>
      </c>
      <c r="T14" s="5">
        <v>3296.6465859999998</v>
      </c>
      <c r="V14" s="29" t="s">
        <v>22</v>
      </c>
      <c r="W14" s="12">
        <v>1.2599050000000001</v>
      </c>
      <c r="X14" s="13">
        <v>218</v>
      </c>
      <c r="Y14" s="13">
        <v>3460.5783769999998</v>
      </c>
      <c r="AA14" s="30"/>
      <c r="AB14" s="21"/>
      <c r="AC14" s="22"/>
      <c r="AD14" s="22"/>
      <c r="AF14" s="32" t="s">
        <v>16</v>
      </c>
      <c r="AG14" s="4">
        <v>1.5373330000000001</v>
      </c>
      <c r="AH14" s="5">
        <v>387</v>
      </c>
      <c r="AI14" s="55">
        <v>5034.6931990000003</v>
      </c>
      <c r="AK14" s="33" t="s">
        <v>16</v>
      </c>
      <c r="AL14" s="12">
        <v>1.264597</v>
      </c>
      <c r="AM14" s="17">
        <v>268</v>
      </c>
      <c r="AN14" s="17">
        <v>4238.504441</v>
      </c>
      <c r="AP14" s="31" t="s">
        <v>16</v>
      </c>
      <c r="AQ14" s="21">
        <v>1.1824809999999999</v>
      </c>
      <c r="AR14" s="26">
        <v>130</v>
      </c>
      <c r="AS14" s="26">
        <v>2198.76683</v>
      </c>
      <c r="AU14" s="28" t="s">
        <v>16</v>
      </c>
      <c r="AV14" s="4">
        <v>1.196558</v>
      </c>
      <c r="AW14" s="5">
        <v>146</v>
      </c>
      <c r="AX14" s="5">
        <v>2440.3330219999998</v>
      </c>
      <c r="AZ14" s="29" t="s">
        <v>16</v>
      </c>
      <c r="BA14" s="12">
        <v>1.281021</v>
      </c>
      <c r="BB14" s="13">
        <v>175</v>
      </c>
      <c r="BC14" s="13">
        <v>2732.195647</v>
      </c>
      <c r="BE14" s="30" t="s">
        <v>16</v>
      </c>
      <c r="BF14" s="21">
        <v>1.2129810000000001</v>
      </c>
      <c r="BG14" s="22">
        <v>99</v>
      </c>
      <c r="BH14" s="22">
        <v>1632.3421390000001</v>
      </c>
    </row>
    <row r="15" spans="2:60" ht="15.75" x14ac:dyDescent="0.25">
      <c r="B15" s="4" t="s">
        <v>22</v>
      </c>
      <c r="C15" s="4">
        <v>1.107397</v>
      </c>
      <c r="D15" s="5">
        <v>445</v>
      </c>
      <c r="E15" s="5">
        <v>8036.8648279999998</v>
      </c>
      <c r="G15" s="12" t="s">
        <v>22</v>
      </c>
      <c r="H15" s="12">
        <v>1.105056</v>
      </c>
      <c r="I15" s="13">
        <v>448</v>
      </c>
      <c r="J15" s="13">
        <v>8108.1863720000001</v>
      </c>
      <c r="L15" s="21" t="s">
        <v>22</v>
      </c>
      <c r="M15" s="21">
        <v>1.149634</v>
      </c>
      <c r="N15" s="22">
        <v>238</v>
      </c>
      <c r="O15" s="22">
        <v>4140.4481770000002</v>
      </c>
      <c r="Q15" s="28" t="s">
        <v>17</v>
      </c>
      <c r="R15" s="4">
        <v>1.252866</v>
      </c>
      <c r="S15" s="5">
        <v>256</v>
      </c>
      <c r="T15" s="5">
        <v>4086.6301739999999</v>
      </c>
      <c r="V15" s="29" t="s">
        <v>16</v>
      </c>
      <c r="W15" s="12">
        <v>1.3560989999999999</v>
      </c>
      <c r="X15" s="13">
        <v>228</v>
      </c>
      <c r="Y15" s="13">
        <v>3362.5863599999998</v>
      </c>
      <c r="AA15" s="30" t="s">
        <v>22</v>
      </c>
      <c r="AB15" s="21">
        <v>1.1684030000000001</v>
      </c>
      <c r="AC15" s="22">
        <v>97</v>
      </c>
      <c r="AD15" s="22">
        <v>1660.3860139999999</v>
      </c>
      <c r="AF15" s="32" t="s">
        <v>17</v>
      </c>
      <c r="AG15" s="4">
        <v>1.589577</v>
      </c>
      <c r="AH15" s="5">
        <v>351</v>
      </c>
      <c r="AI15" s="55">
        <v>4416.2692340000003</v>
      </c>
      <c r="AK15" s="33" t="s">
        <v>17</v>
      </c>
      <c r="AL15" s="12">
        <v>1.1637109999999999</v>
      </c>
      <c r="AM15" s="17">
        <v>220</v>
      </c>
      <c r="AN15" s="17">
        <v>3781.0074840000002</v>
      </c>
      <c r="AP15" s="31" t="s">
        <v>17</v>
      </c>
      <c r="AQ15" s="21">
        <v>1.2059420000000001</v>
      </c>
      <c r="AR15" s="26">
        <v>111</v>
      </c>
      <c r="AS15" s="26">
        <v>1840.8845530000001</v>
      </c>
      <c r="AU15" s="28" t="s">
        <v>17</v>
      </c>
      <c r="AV15" s="4">
        <v>1.2669429999999999</v>
      </c>
      <c r="AW15" s="5">
        <v>150</v>
      </c>
      <c r="AX15" s="5">
        <v>2367.9044760000002</v>
      </c>
      <c r="AZ15" s="29" t="s">
        <v>17</v>
      </c>
      <c r="BA15" s="12">
        <v>1.327944</v>
      </c>
      <c r="BB15" s="13">
        <v>179</v>
      </c>
      <c r="BC15" s="13">
        <v>2695.8968150000001</v>
      </c>
      <c r="BE15" s="30" t="s">
        <v>17</v>
      </c>
      <c r="BF15" s="21">
        <v>1.3044830000000001</v>
      </c>
      <c r="BG15" s="22">
        <v>108</v>
      </c>
      <c r="BH15" s="22">
        <v>1655.828401</v>
      </c>
    </row>
    <row r="16" spans="2:60" ht="15.75" x14ac:dyDescent="0.25">
      <c r="B16" s="4" t="s">
        <v>16</v>
      </c>
      <c r="C16" s="4">
        <v>1.149634</v>
      </c>
      <c r="D16" s="5">
        <v>431</v>
      </c>
      <c r="E16" s="5">
        <v>7498.0385059999999</v>
      </c>
      <c r="G16" s="12" t="s">
        <v>16</v>
      </c>
      <c r="H16" s="12">
        <v>1.0252859999999999</v>
      </c>
      <c r="I16" s="13">
        <v>427</v>
      </c>
      <c r="J16" s="13">
        <v>8329.3832160000002</v>
      </c>
      <c r="L16" s="21" t="s">
        <v>16</v>
      </c>
      <c r="M16" s="21">
        <v>1.0088159999999999</v>
      </c>
      <c r="N16" s="22">
        <v>216</v>
      </c>
      <c r="O16" s="22">
        <v>4282.2477040000003</v>
      </c>
      <c r="Q16" s="28" t="s">
        <v>18</v>
      </c>
      <c r="R16" s="4">
        <v>1.2833669999999999</v>
      </c>
      <c r="S16" s="5">
        <v>233</v>
      </c>
      <c r="T16" s="5">
        <v>3631.073574</v>
      </c>
      <c r="V16" s="29" t="s">
        <v>17</v>
      </c>
      <c r="W16" s="12">
        <v>1.3326370000000001</v>
      </c>
      <c r="X16" s="13">
        <v>232</v>
      </c>
      <c r="Y16" s="13">
        <v>3481.8183800000002</v>
      </c>
      <c r="AA16" s="30" t="s">
        <v>16</v>
      </c>
      <c r="AB16" s="21">
        <v>1.231751</v>
      </c>
      <c r="AC16" s="22">
        <v>86</v>
      </c>
      <c r="AD16" s="22">
        <v>1396.3861199999999</v>
      </c>
      <c r="AF16" s="32" t="s">
        <v>18</v>
      </c>
      <c r="AG16" s="4">
        <v>1.5889260000000001</v>
      </c>
      <c r="AH16" s="5">
        <v>302</v>
      </c>
      <c r="AI16" s="55">
        <v>3801.309816</v>
      </c>
      <c r="AK16" s="33" t="s">
        <v>18</v>
      </c>
      <c r="AL16" s="12">
        <v>1.191865</v>
      </c>
      <c r="AM16" s="17">
        <v>222</v>
      </c>
      <c r="AN16" s="17">
        <v>3725.2541190000002</v>
      </c>
      <c r="AP16" s="31" t="s">
        <v>18</v>
      </c>
      <c r="AQ16" s="21">
        <v>1.2880590000000001</v>
      </c>
      <c r="AR16" s="26">
        <v>111</v>
      </c>
      <c r="AS16" s="26">
        <v>1723.5235339999999</v>
      </c>
      <c r="AU16" s="28" t="s">
        <v>18</v>
      </c>
      <c r="AV16" s="4">
        <v>1.281021</v>
      </c>
      <c r="AW16" s="5">
        <v>142</v>
      </c>
      <c r="AX16" s="5">
        <v>2216.9816110000002</v>
      </c>
      <c r="AZ16" s="29" t="s">
        <v>18</v>
      </c>
      <c r="BA16" s="12">
        <v>1.290405</v>
      </c>
      <c r="BB16" s="13">
        <v>181</v>
      </c>
      <c r="BC16" s="13">
        <v>2805.3208100000002</v>
      </c>
      <c r="BE16" s="30" t="s">
        <v>18</v>
      </c>
      <c r="BF16" s="21">
        <v>1.262251</v>
      </c>
      <c r="BG16" s="22">
        <v>103</v>
      </c>
      <c r="BH16" s="22">
        <v>1632.0050450000001</v>
      </c>
    </row>
    <row r="17" spans="2:60" ht="15.75" x14ac:dyDescent="0.25">
      <c r="B17" s="4" t="s">
        <v>17</v>
      </c>
      <c r="C17" s="4">
        <v>1.262251</v>
      </c>
      <c r="D17" s="5">
        <v>522</v>
      </c>
      <c r="E17" s="5">
        <v>8270.9381890000004</v>
      </c>
      <c r="G17" s="12" t="s">
        <v>17</v>
      </c>
      <c r="H17" s="12">
        <v>1.2082889999999999</v>
      </c>
      <c r="I17" s="13">
        <v>430</v>
      </c>
      <c r="J17" s="13">
        <v>7117.5025180000002</v>
      </c>
      <c r="L17" s="21" t="s">
        <v>17</v>
      </c>
      <c r="M17" s="21">
        <v>0.99477400000000005</v>
      </c>
      <c r="N17" s="22">
        <v>250</v>
      </c>
      <c r="O17" s="22">
        <v>5026.2672730000004</v>
      </c>
      <c r="Q17" s="28" t="s">
        <v>19</v>
      </c>
      <c r="R17" s="4">
        <v>1.243482</v>
      </c>
      <c r="S17" s="5">
        <v>225</v>
      </c>
      <c r="T17" s="5">
        <v>3618.8702370000001</v>
      </c>
      <c r="V17" s="29" t="s">
        <v>18</v>
      </c>
      <c r="W17" s="12">
        <v>1.309175</v>
      </c>
      <c r="X17" s="13">
        <v>230</v>
      </c>
      <c r="Y17" s="13">
        <v>3513.6631849999999</v>
      </c>
      <c r="AA17" s="30" t="s">
        <v>17</v>
      </c>
      <c r="AB17" s="21">
        <v>1.31856</v>
      </c>
      <c r="AC17" s="22">
        <v>112</v>
      </c>
      <c r="AD17" s="22">
        <v>1698.822958</v>
      </c>
      <c r="AF17" s="32" t="s">
        <v>19</v>
      </c>
      <c r="AG17" s="4">
        <v>1.631364</v>
      </c>
      <c r="AH17" s="5">
        <v>354</v>
      </c>
      <c r="AI17" s="55">
        <v>4339.9265889999997</v>
      </c>
      <c r="AK17" s="33" t="s">
        <v>19</v>
      </c>
      <c r="AL17" s="12">
        <v>1.264597</v>
      </c>
      <c r="AM17" s="17">
        <v>265</v>
      </c>
      <c r="AN17" s="17">
        <v>4191.0584950000002</v>
      </c>
      <c r="AP17" s="31" t="s">
        <v>19</v>
      </c>
      <c r="AQ17" s="21">
        <v>1.2552129999999999</v>
      </c>
      <c r="AR17" s="26">
        <v>102</v>
      </c>
      <c r="AS17" s="26">
        <v>1625.2221730000001</v>
      </c>
      <c r="AU17" s="28" t="s">
        <v>19</v>
      </c>
      <c r="AV17" s="4">
        <v>1.2200200000000001</v>
      </c>
      <c r="AW17" s="5">
        <v>166</v>
      </c>
      <c r="AX17" s="5">
        <v>2721.2668640000002</v>
      </c>
      <c r="AZ17" s="29" t="s">
        <v>19</v>
      </c>
      <c r="BA17" s="12">
        <v>1.2950980000000001</v>
      </c>
      <c r="BB17" s="13">
        <v>164</v>
      </c>
      <c r="BC17" s="13">
        <v>2532.6268749999999</v>
      </c>
      <c r="BE17" s="30" t="s">
        <v>19</v>
      </c>
      <c r="BF17" s="21">
        <v>1.2552129999999999</v>
      </c>
      <c r="BG17" s="22">
        <v>91</v>
      </c>
      <c r="BH17" s="22">
        <v>1449.9531159999999</v>
      </c>
    </row>
    <row r="18" spans="2:60" ht="15.75" x14ac:dyDescent="0.25">
      <c r="B18" s="4" t="s">
        <v>18</v>
      </c>
      <c r="C18" s="4">
        <v>1.1308640000000001</v>
      </c>
      <c r="D18" s="5">
        <v>420</v>
      </c>
      <c r="E18" s="5">
        <v>7427.9488959999999</v>
      </c>
      <c r="G18" s="12" t="s">
        <v>18</v>
      </c>
      <c r="H18" s="12">
        <v>1.2202</v>
      </c>
      <c r="I18" s="13">
        <v>445</v>
      </c>
      <c r="J18" s="13">
        <v>7293.8862479999998</v>
      </c>
      <c r="L18" s="21" t="s">
        <v>18</v>
      </c>
      <c r="M18" s="21">
        <v>1.1422950000000001</v>
      </c>
      <c r="N18" s="22">
        <v>291</v>
      </c>
      <c r="O18" s="22">
        <v>5095.0061059999998</v>
      </c>
      <c r="Q18" s="28" t="s">
        <v>20</v>
      </c>
      <c r="R18" s="4">
        <v>1.198904</v>
      </c>
      <c r="S18" s="5">
        <v>237</v>
      </c>
      <c r="T18" s="5">
        <v>3953.6109649999999</v>
      </c>
      <c r="V18" s="29" t="s">
        <v>19</v>
      </c>
      <c r="W18" s="12">
        <v>1.281021</v>
      </c>
      <c r="X18" s="13">
        <v>250</v>
      </c>
      <c r="Y18" s="13">
        <v>3903.1366389999998</v>
      </c>
      <c r="AA18" s="30" t="s">
        <v>18</v>
      </c>
      <c r="AB18" s="21">
        <v>1.1777880000000001</v>
      </c>
      <c r="AC18" s="22">
        <v>102</v>
      </c>
      <c r="AD18" s="22">
        <v>1732.0604390000001</v>
      </c>
      <c r="AF18" s="32" t="s">
        <v>20</v>
      </c>
      <c r="AG18" s="4">
        <v>1.612528</v>
      </c>
      <c r="AH18" s="5">
        <v>301</v>
      </c>
      <c r="AI18" s="55">
        <v>3733.2685080000001</v>
      </c>
      <c r="AK18" s="33" t="s">
        <v>20</v>
      </c>
      <c r="AL18" s="12">
        <v>1.2411350000000001</v>
      </c>
      <c r="AM18" s="17">
        <v>265</v>
      </c>
      <c r="AN18" s="17">
        <v>4270.2848599999998</v>
      </c>
      <c r="AP18" s="31" t="s">
        <v>20</v>
      </c>
      <c r="AQ18" s="21">
        <v>1.1120950000000001</v>
      </c>
      <c r="AR18" s="26">
        <v>109</v>
      </c>
      <c r="AS18" s="26">
        <v>1960.2641860000001</v>
      </c>
      <c r="AU18" s="28" t="s">
        <v>20</v>
      </c>
      <c r="AV18" s="4">
        <v>1.196558</v>
      </c>
      <c r="AW18" s="5">
        <v>141</v>
      </c>
      <c r="AX18" s="5">
        <v>2356.7599730000002</v>
      </c>
      <c r="AZ18" s="29" t="s">
        <v>20</v>
      </c>
      <c r="BA18" s="12">
        <v>1.243482</v>
      </c>
      <c r="BB18" s="13">
        <v>174</v>
      </c>
      <c r="BC18" s="13">
        <v>2798.592983</v>
      </c>
      <c r="BE18" s="30" t="s">
        <v>20</v>
      </c>
      <c r="BF18" s="21">
        <v>1.1285179999999999</v>
      </c>
      <c r="BG18" s="22">
        <v>94</v>
      </c>
      <c r="BH18" s="22">
        <v>1665.901652</v>
      </c>
    </row>
    <row r="19" spans="2:60" ht="15.75" x14ac:dyDescent="0.25">
      <c r="B19" s="4" t="s">
        <v>19</v>
      </c>
      <c r="C19" s="4">
        <v>1.079248</v>
      </c>
      <c r="D19" s="5">
        <v>472</v>
      </c>
      <c r="E19" s="5">
        <v>8746.8311269999995</v>
      </c>
      <c r="G19" s="12" t="s">
        <v>19</v>
      </c>
      <c r="H19" s="12">
        <v>1.1942120000000001</v>
      </c>
      <c r="I19" s="13">
        <v>492</v>
      </c>
      <c r="J19" s="13">
        <v>8239.7430270000004</v>
      </c>
      <c r="L19" s="21" t="s">
        <v>19</v>
      </c>
      <c r="M19" s="21">
        <v>1.0480970000000001</v>
      </c>
      <c r="N19" s="22">
        <v>225</v>
      </c>
      <c r="O19" s="22">
        <v>4293.4957359999999</v>
      </c>
      <c r="Q19" s="6" t="s">
        <v>25</v>
      </c>
      <c r="R19" s="4">
        <f>AVERAGE(R13:R18)</f>
        <v>1.2158591666666667</v>
      </c>
      <c r="S19" s="5">
        <f t="shared" ref="S19" si="18">AVERAGE(S13:S18)</f>
        <v>230</v>
      </c>
      <c r="T19" s="5">
        <f t="shared" ref="T19" si="19">AVERAGE(T13:T18)</f>
        <v>3801.6292463333334</v>
      </c>
      <c r="V19" s="14" t="s">
        <v>25</v>
      </c>
      <c r="W19" s="12">
        <f>AVERAGE(W14:W18)</f>
        <v>1.3077673999999999</v>
      </c>
      <c r="X19" s="13">
        <f t="shared" ref="X19" si="20">AVERAGE(X14:X18)</f>
        <v>231.6</v>
      </c>
      <c r="Y19" s="13">
        <f t="shared" ref="Y19" si="21">AVERAGE(Y14:Y18)</f>
        <v>3544.3565881999994</v>
      </c>
      <c r="AA19" s="30" t="s">
        <v>19</v>
      </c>
      <c r="AB19" s="21">
        <v>1.2294039999999999</v>
      </c>
      <c r="AC19" s="22">
        <v>103</v>
      </c>
      <c r="AD19" s="22">
        <v>1675.608669</v>
      </c>
      <c r="AF19" s="6" t="s">
        <v>25</v>
      </c>
      <c r="AG19" s="4">
        <f>AVERAGE(AG13:AG18)</f>
        <v>1.5849546666666665</v>
      </c>
      <c r="AH19" s="5">
        <f t="shared" ref="AH19" si="22">AVERAGE(AH13:AH18)</f>
        <v>342.83333333333331</v>
      </c>
      <c r="AI19" s="5">
        <f t="shared" ref="AI19" si="23">AVERAGE(AI13:AI18)</f>
        <v>4334.4778431666664</v>
      </c>
      <c r="AK19" s="14" t="s">
        <v>25</v>
      </c>
      <c r="AL19" s="12">
        <f>AVERAGE(AL13:AL18)</f>
        <v>1.2258848333333334</v>
      </c>
      <c r="AM19" s="13">
        <f t="shared" ref="AM19" si="24">AVERAGE(AM13:AM18)</f>
        <v>248.16666666666666</v>
      </c>
      <c r="AN19" s="13">
        <f t="shared" ref="AN19" si="25">AVERAGE(AN13:AN18)</f>
        <v>4042.8087810000002</v>
      </c>
      <c r="AP19" s="23" t="s">
        <v>25</v>
      </c>
      <c r="AQ19" s="21">
        <f>AVERAGE(AQ13:AQ18)</f>
        <v>1.1942116666666667</v>
      </c>
      <c r="AR19" s="22">
        <f t="shared" ref="AR19" si="26">AVERAGE(AR13:AR18)</f>
        <v>113.16666666666667</v>
      </c>
      <c r="AS19" s="22">
        <f t="shared" ref="AS19" si="27">AVERAGE(AS13:AS18)</f>
        <v>1902.8927025</v>
      </c>
      <c r="AU19" s="6" t="s">
        <v>25</v>
      </c>
      <c r="AV19" s="4">
        <f>AVERAGE(AV13:AV18)</f>
        <v>1.2103083333333331</v>
      </c>
      <c r="AW19" s="5">
        <f t="shared" ref="AW19" si="28">AVERAGE(AW13:AW18)</f>
        <v>150.16666666666666</v>
      </c>
      <c r="AX19" s="5">
        <f>AVERAGE(AX13:AX18)</f>
        <v>2489.6128360000002</v>
      </c>
      <c r="AZ19" s="14" t="s">
        <v>25</v>
      </c>
      <c r="BA19" s="12">
        <f>AVERAGE(BA13:BA18)</f>
        <v>1.2857130000000001</v>
      </c>
      <c r="BB19" s="13">
        <f t="shared" ref="BB19" si="29">AVERAGE(BB13:BB18)</f>
        <v>172.5</v>
      </c>
      <c r="BC19" s="13">
        <f>AVERAGE(BC13:BC18)</f>
        <v>2683.8609241666668</v>
      </c>
      <c r="BE19" s="23" t="s">
        <v>25</v>
      </c>
      <c r="BF19" s="21">
        <f>AVERAGE(BF13:BF18)</f>
        <v>1.2180644999999999</v>
      </c>
      <c r="BG19" s="22">
        <f t="shared" ref="BG19" si="30">AVERAGE(BG13:BG18)</f>
        <v>98.5</v>
      </c>
      <c r="BH19" s="22">
        <f>AVERAGE(BH13:BH18)</f>
        <v>1618.8287763333331</v>
      </c>
    </row>
    <row r="20" spans="2:60" ht="15.75" x14ac:dyDescent="0.25">
      <c r="B20" s="6" t="s">
        <v>25</v>
      </c>
      <c r="C20" s="4">
        <f>AVERAGE(C15:C19)</f>
        <v>1.1458788</v>
      </c>
      <c r="D20" s="5">
        <f t="shared" ref="D20" si="31">AVERAGE(D15:D19)</f>
        <v>458</v>
      </c>
      <c r="E20" s="5">
        <f>AVERAGE(E15:E19)</f>
        <v>7996.1243091999986</v>
      </c>
      <c r="G20" s="12" t="s">
        <v>20</v>
      </c>
      <c r="H20" s="12">
        <v>1.095804</v>
      </c>
      <c r="I20" s="13">
        <v>465</v>
      </c>
      <c r="J20" s="13">
        <v>8486.9191940000001</v>
      </c>
      <c r="L20" s="21" t="s">
        <v>20</v>
      </c>
      <c r="M20" s="21">
        <v>1.013555</v>
      </c>
      <c r="N20" s="22">
        <v>242</v>
      </c>
      <c r="O20" s="22">
        <v>4775.2711989999998</v>
      </c>
      <c r="AA20" s="30" t="s">
        <v>20</v>
      </c>
      <c r="AB20" s="21">
        <v>1.1003639999999999</v>
      </c>
      <c r="AC20" s="22">
        <v>109</v>
      </c>
      <c r="AD20" s="22">
        <v>1981.162597</v>
      </c>
      <c r="AZ20" s="29"/>
      <c r="BA20" s="12"/>
      <c r="BB20" s="13"/>
      <c r="BC20" s="13"/>
      <c r="BE20" s="30"/>
      <c r="BF20" s="21"/>
      <c r="BG20" s="22"/>
      <c r="BH20" s="22"/>
    </row>
    <row r="21" spans="2:60" ht="31.5" x14ac:dyDescent="0.25">
      <c r="B21" s="7"/>
      <c r="C21" s="7"/>
      <c r="D21" s="8"/>
      <c r="E21" s="8"/>
      <c r="G21" s="14" t="s">
        <v>25</v>
      </c>
      <c r="H21" s="12">
        <f>AVERAGE(H15:H20)</f>
        <v>1.1414744999999999</v>
      </c>
      <c r="I21" s="13">
        <f t="shared" ref="I21" si="32">AVERAGE(I15:I20)</f>
        <v>451.16666666666669</v>
      </c>
      <c r="J21" s="13">
        <f t="shared" ref="J21" si="33">AVERAGE(J15:J20)</f>
        <v>7929.2700958333335</v>
      </c>
      <c r="L21" s="23" t="s">
        <v>25</v>
      </c>
      <c r="M21" s="21">
        <f>AVERAGE(M15:M20)</f>
        <v>1.0595285000000001</v>
      </c>
      <c r="N21" s="22">
        <f t="shared" ref="N21" si="34">AVERAGE(N15:N20)</f>
        <v>243.66666666666666</v>
      </c>
      <c r="O21" s="22">
        <f t="shared" ref="O21" si="35">AVERAGE(O15:O20)</f>
        <v>4602.1226991666672</v>
      </c>
      <c r="Q21" s="28" t="s">
        <v>23</v>
      </c>
      <c r="R21" s="4" t="s">
        <v>14</v>
      </c>
      <c r="S21" s="5" t="s">
        <v>33</v>
      </c>
      <c r="T21" s="5" t="s">
        <v>34</v>
      </c>
      <c r="V21" s="29" t="s">
        <v>35</v>
      </c>
      <c r="W21" s="12" t="s">
        <v>14</v>
      </c>
      <c r="X21" s="13" t="s">
        <v>33</v>
      </c>
      <c r="Y21" s="13" t="s">
        <v>34</v>
      </c>
      <c r="AA21" s="23" t="s">
        <v>25</v>
      </c>
      <c r="AB21" s="21">
        <f>AVERAGE(AB15:AB20)</f>
        <v>1.2043783333333333</v>
      </c>
      <c r="AC21" s="22">
        <f t="shared" ref="AC21" si="36">AVERAGE(AC15:AC20)</f>
        <v>101.5</v>
      </c>
      <c r="AD21" s="22">
        <f>AVERAGE(AD15:AD20)</f>
        <v>1690.7377994999999</v>
      </c>
      <c r="AF21" s="32" t="s">
        <v>23</v>
      </c>
      <c r="AG21" s="4" t="s">
        <v>14</v>
      </c>
      <c r="AH21" s="8" t="s">
        <v>38</v>
      </c>
      <c r="AI21" s="8" t="s">
        <v>39</v>
      </c>
      <c r="AK21" s="33" t="s">
        <v>35</v>
      </c>
      <c r="AL21" s="12" t="s">
        <v>14</v>
      </c>
      <c r="AM21" s="16" t="s">
        <v>38</v>
      </c>
      <c r="AN21" s="16" t="s">
        <v>39</v>
      </c>
      <c r="AP21" s="30" t="s">
        <v>29</v>
      </c>
      <c r="AQ21" s="21" t="s">
        <v>14</v>
      </c>
      <c r="AR21" s="25" t="s">
        <v>38</v>
      </c>
      <c r="AS21" s="25" t="s">
        <v>39</v>
      </c>
      <c r="AU21" s="28" t="s">
        <v>23</v>
      </c>
      <c r="AV21" s="4" t="s">
        <v>14</v>
      </c>
      <c r="AW21" s="5" t="s">
        <v>42</v>
      </c>
      <c r="AX21" s="5" t="s">
        <v>43</v>
      </c>
      <c r="AZ21" s="29" t="s">
        <v>27</v>
      </c>
      <c r="BA21" s="12" t="s">
        <v>14</v>
      </c>
      <c r="BB21" s="13" t="s">
        <v>42</v>
      </c>
      <c r="BC21" s="13" t="s">
        <v>43</v>
      </c>
      <c r="BE21" s="30" t="s">
        <v>29</v>
      </c>
      <c r="BF21" s="21" t="s">
        <v>14</v>
      </c>
      <c r="BG21" s="22" t="s">
        <v>42</v>
      </c>
      <c r="BH21" s="22" t="s">
        <v>43</v>
      </c>
    </row>
    <row r="22" spans="2:60" ht="15.75" x14ac:dyDescent="0.25">
      <c r="B22" s="7"/>
      <c r="C22" s="7"/>
      <c r="D22" s="8"/>
      <c r="E22" s="8"/>
      <c r="G22" s="15"/>
      <c r="H22" s="15"/>
      <c r="I22" s="16"/>
      <c r="J22" s="16"/>
      <c r="Q22" s="28"/>
      <c r="R22" s="4"/>
      <c r="S22" s="5"/>
      <c r="T22" s="5"/>
      <c r="V22" s="29"/>
      <c r="W22" s="12"/>
      <c r="X22" s="13"/>
      <c r="Y22" s="13"/>
      <c r="AF22" s="32" t="s">
        <v>22</v>
      </c>
      <c r="AG22" s="4">
        <v>1.159019</v>
      </c>
      <c r="AH22" s="55">
        <v>279</v>
      </c>
      <c r="AI22" s="55">
        <v>4814.41633</v>
      </c>
      <c r="AK22" s="33" t="s">
        <v>22</v>
      </c>
      <c r="AL22" s="12">
        <v>1.231751</v>
      </c>
      <c r="AM22" s="17">
        <v>226</v>
      </c>
      <c r="AN22" s="17">
        <v>3669.5728279999998</v>
      </c>
      <c r="AP22" s="31" t="s">
        <v>22</v>
      </c>
      <c r="AQ22" s="21">
        <v>1.1405829999999999</v>
      </c>
      <c r="AR22" s="22">
        <v>123</v>
      </c>
      <c r="AS22" s="26">
        <v>2156.7917459999999</v>
      </c>
      <c r="AU22" s="28" t="s">
        <v>22</v>
      </c>
      <c r="AV22" s="4">
        <v>1.1402490000000001</v>
      </c>
      <c r="AW22" s="5">
        <v>157</v>
      </c>
      <c r="AX22" s="5">
        <v>2753.7844799999998</v>
      </c>
      <c r="AZ22" s="29" t="s">
        <v>22</v>
      </c>
      <c r="BA22" s="12">
        <v>1.234097</v>
      </c>
      <c r="BB22" s="13">
        <v>178</v>
      </c>
      <c r="BC22" s="13">
        <v>2884.7003110000001</v>
      </c>
      <c r="BE22" s="30" t="s">
        <v>22</v>
      </c>
      <c r="BF22" s="21">
        <v>1.084252</v>
      </c>
      <c r="BG22" s="22">
        <v>83</v>
      </c>
      <c r="BH22" s="22">
        <v>1531.0093959999999</v>
      </c>
    </row>
    <row r="23" spans="2:60" ht="31.5" customHeight="1" x14ac:dyDescent="0.25">
      <c r="B23" s="4" t="s">
        <v>23</v>
      </c>
      <c r="C23" s="12" t="s">
        <v>14</v>
      </c>
      <c r="D23" s="13" t="s">
        <v>15</v>
      </c>
      <c r="E23" s="13" t="s">
        <v>24</v>
      </c>
      <c r="G23" s="12" t="s">
        <v>27</v>
      </c>
      <c r="H23" s="12" t="s">
        <v>14</v>
      </c>
      <c r="I23" s="13" t="s">
        <v>15</v>
      </c>
      <c r="J23" s="13" t="s">
        <v>24</v>
      </c>
      <c r="L23" s="21" t="s">
        <v>29</v>
      </c>
      <c r="M23" s="21" t="s">
        <v>14</v>
      </c>
      <c r="N23" s="22" t="s">
        <v>15</v>
      </c>
      <c r="O23" s="22" t="s">
        <v>24</v>
      </c>
      <c r="Q23" s="28" t="s">
        <v>22</v>
      </c>
      <c r="R23" s="4">
        <v>1.252866</v>
      </c>
      <c r="S23" s="5">
        <v>219</v>
      </c>
      <c r="T23" s="5">
        <v>3495.9844069999999</v>
      </c>
      <c r="V23" s="29" t="s">
        <v>22</v>
      </c>
      <c r="W23" s="12">
        <v>1.309175</v>
      </c>
      <c r="X23" s="13">
        <v>220</v>
      </c>
      <c r="Y23" s="13">
        <v>3360.8952199999999</v>
      </c>
      <c r="AA23" s="30" t="s">
        <v>29</v>
      </c>
      <c r="AB23" s="21" t="s">
        <v>14</v>
      </c>
      <c r="AC23" s="22" t="s">
        <v>33</v>
      </c>
      <c r="AD23" s="22" t="s">
        <v>34</v>
      </c>
      <c r="AF23" s="32" t="s">
        <v>16</v>
      </c>
      <c r="AG23" s="4">
        <v>1.1402490000000001</v>
      </c>
      <c r="AH23" s="55">
        <v>274</v>
      </c>
      <c r="AI23" s="55">
        <v>4805.9678190000004</v>
      </c>
      <c r="AK23" s="33" t="s">
        <v>16</v>
      </c>
      <c r="AL23" s="12">
        <v>1.231751</v>
      </c>
      <c r="AM23" s="17">
        <v>310</v>
      </c>
      <c r="AN23" s="17">
        <v>5033.4848519999996</v>
      </c>
      <c r="AP23" s="31" t="s">
        <v>16</v>
      </c>
      <c r="AQ23" s="21">
        <v>1.058592</v>
      </c>
      <c r="AR23" s="22">
        <v>98</v>
      </c>
      <c r="AS23" s="26">
        <v>1851.5159759999999</v>
      </c>
      <c r="AU23" s="28" t="s">
        <v>16</v>
      </c>
      <c r="AV23" s="4">
        <v>1.032324</v>
      </c>
      <c r="AW23" s="5">
        <v>147</v>
      </c>
      <c r="AX23" s="5">
        <v>2847.943088</v>
      </c>
      <c r="AZ23" s="29" t="s">
        <v>16</v>
      </c>
      <c r="BA23" s="12">
        <v>1.3255980000000001</v>
      </c>
      <c r="BB23" s="13">
        <v>186</v>
      </c>
      <c r="BC23" s="13">
        <v>2806.2806369999998</v>
      </c>
      <c r="BE23" s="30" t="s">
        <v>16</v>
      </c>
      <c r="BF23" s="21">
        <v>1.1551279999999999</v>
      </c>
      <c r="BG23" s="22">
        <v>80</v>
      </c>
      <c r="BH23" s="22">
        <v>1385.127882</v>
      </c>
    </row>
    <row r="24" spans="2:60" ht="15.75" x14ac:dyDescent="0.25">
      <c r="B24" s="4"/>
      <c r="C24" s="4"/>
      <c r="D24" s="5"/>
      <c r="E24" s="5"/>
      <c r="G24" s="12"/>
      <c r="H24" s="12"/>
      <c r="I24" s="13"/>
      <c r="J24" s="13"/>
      <c r="L24" s="24"/>
      <c r="M24" s="24"/>
      <c r="N24" s="25"/>
      <c r="O24" s="25"/>
      <c r="Q24" s="28" t="s">
        <v>16</v>
      </c>
      <c r="R24" s="4">
        <v>1.15198</v>
      </c>
      <c r="S24" s="5">
        <v>265</v>
      </c>
      <c r="T24" s="5">
        <v>4600.7743190000001</v>
      </c>
      <c r="V24" s="29" t="s">
        <v>16</v>
      </c>
      <c r="W24" s="12">
        <v>1.353753</v>
      </c>
      <c r="X24" s="13">
        <v>229</v>
      </c>
      <c r="Y24" s="13">
        <v>3383.187332</v>
      </c>
      <c r="AA24" s="30"/>
      <c r="AB24" s="21"/>
      <c r="AC24" s="22"/>
      <c r="AD24" s="22"/>
      <c r="AF24" s="32" t="s">
        <v>17</v>
      </c>
      <c r="AG24" s="4">
        <v>1.133211</v>
      </c>
      <c r="AH24" s="55">
        <v>251</v>
      </c>
      <c r="AI24" s="55">
        <v>4429.889932</v>
      </c>
      <c r="AK24" s="33" t="s">
        <v>17</v>
      </c>
      <c r="AL24" s="12">
        <v>1.464024</v>
      </c>
      <c r="AM24" s="17">
        <v>285</v>
      </c>
      <c r="AN24" s="17">
        <v>3893.3787969999998</v>
      </c>
      <c r="AP24" s="31" t="s">
        <v>17</v>
      </c>
      <c r="AQ24" s="21">
        <v>1.113416</v>
      </c>
      <c r="AR24" s="22">
        <v>101</v>
      </c>
      <c r="AS24" s="26">
        <v>1814.2365480000001</v>
      </c>
      <c r="AU24" s="28" t="s">
        <v>17</v>
      </c>
      <c r="AV24" s="4">
        <v>1.2059420000000001</v>
      </c>
      <c r="AW24" s="5">
        <v>152</v>
      </c>
      <c r="AX24" s="5">
        <v>2520.8509199999999</v>
      </c>
      <c r="AZ24" s="29" t="s">
        <v>17</v>
      </c>
      <c r="BA24" s="12">
        <v>1.3983300000000001</v>
      </c>
      <c r="BB24" s="13">
        <v>181</v>
      </c>
      <c r="BC24" s="13">
        <v>2588.802357</v>
      </c>
      <c r="BE24" s="30" t="s">
        <v>17</v>
      </c>
      <c r="BF24" s="21">
        <v>1.1503950000000001</v>
      </c>
      <c r="BG24" s="22">
        <v>74</v>
      </c>
      <c r="BH24" s="22">
        <v>1286.5146319999999</v>
      </c>
    </row>
    <row r="25" spans="2:60" ht="15.75" x14ac:dyDescent="0.25">
      <c r="B25" s="4" t="s">
        <v>22</v>
      </c>
      <c r="C25" s="4">
        <v>1.1003639999999999</v>
      </c>
      <c r="D25" s="5">
        <v>408</v>
      </c>
      <c r="E25" s="5">
        <v>7415.7278859999997</v>
      </c>
      <c r="G25" s="12" t="s">
        <v>22</v>
      </c>
      <c r="H25" s="12">
        <v>1.2012499999999999</v>
      </c>
      <c r="I25" s="13">
        <v>444</v>
      </c>
      <c r="J25" s="13">
        <v>7392.2996880000001</v>
      </c>
      <c r="L25" s="24" t="s">
        <v>22</v>
      </c>
      <c r="M25" s="21">
        <v>0.99613300000000005</v>
      </c>
      <c r="N25" s="22">
        <v>196</v>
      </c>
      <c r="O25" s="26">
        <v>3935.217486</v>
      </c>
      <c r="Q25" s="28" t="s">
        <v>17</v>
      </c>
      <c r="R25" s="4">
        <v>1.196558</v>
      </c>
      <c r="S25" s="5">
        <v>243</v>
      </c>
      <c r="T25" s="5">
        <v>4061.6501669999998</v>
      </c>
      <c r="V25" s="29" t="s">
        <v>17</v>
      </c>
      <c r="W25" s="12">
        <v>1.3115209999999999</v>
      </c>
      <c r="X25" s="13">
        <v>240</v>
      </c>
      <c r="Y25" s="13">
        <v>3659.8727739999999</v>
      </c>
      <c r="AA25" s="30" t="s">
        <v>22</v>
      </c>
      <c r="AB25" s="21">
        <v>1.2968740000000001</v>
      </c>
      <c r="AC25" s="22">
        <v>163</v>
      </c>
      <c r="AD25" s="22">
        <v>2513.7368780000002</v>
      </c>
      <c r="AF25" s="32" t="s">
        <v>18</v>
      </c>
      <c r="AG25" s="4">
        <v>1.180134</v>
      </c>
      <c r="AH25" s="55">
        <v>252</v>
      </c>
      <c r="AI25" s="55">
        <v>4270.7014630000003</v>
      </c>
      <c r="AK25" s="33" t="s">
        <v>18</v>
      </c>
      <c r="AL25" s="12">
        <v>1.344368</v>
      </c>
      <c r="AM25" s="17">
        <v>297</v>
      </c>
      <c r="AN25" s="17">
        <v>4418.4330479999999</v>
      </c>
      <c r="AP25" s="31" t="s">
        <v>18</v>
      </c>
      <c r="AQ25" s="21">
        <v>1.1724030000000001</v>
      </c>
      <c r="AR25" s="22">
        <v>112</v>
      </c>
      <c r="AS25" s="26">
        <v>1910.605824</v>
      </c>
      <c r="AU25" s="28" t="s">
        <v>18</v>
      </c>
      <c r="AV25" s="4">
        <v>1.2669429999999999</v>
      </c>
      <c r="AW25" s="5">
        <v>163</v>
      </c>
      <c r="AX25" s="5">
        <v>2573.1228630000001</v>
      </c>
      <c r="AZ25" s="29" t="s">
        <v>18</v>
      </c>
      <c r="BA25" s="12">
        <v>1.4030229999999999</v>
      </c>
      <c r="BB25" s="13">
        <v>182</v>
      </c>
      <c r="BC25" s="13">
        <v>2594.397954</v>
      </c>
      <c r="BE25" s="30" t="s">
        <v>18</v>
      </c>
      <c r="BF25" s="21">
        <v>1.050494</v>
      </c>
      <c r="BG25" s="22">
        <v>68</v>
      </c>
      <c r="BH25" s="22">
        <v>1294.629003</v>
      </c>
    </row>
    <row r="26" spans="2:60" ht="15.75" x14ac:dyDescent="0.25">
      <c r="B26" s="4" t="s">
        <v>16</v>
      </c>
      <c r="C26" s="4">
        <v>1.0299780000000001</v>
      </c>
      <c r="D26" s="5">
        <v>413</v>
      </c>
      <c r="E26" s="5">
        <v>8019.5887679999996</v>
      </c>
      <c r="G26" s="12" t="s">
        <v>16</v>
      </c>
      <c r="H26" s="12">
        <v>0.94366799999999995</v>
      </c>
      <c r="I26" s="13">
        <v>348</v>
      </c>
      <c r="J26" s="13">
        <v>7375.475273</v>
      </c>
      <c r="L26" s="24" t="s">
        <v>16</v>
      </c>
      <c r="M26" s="21">
        <v>1.0101469999999999</v>
      </c>
      <c r="N26" s="22">
        <v>225</v>
      </c>
      <c r="O26" s="26">
        <v>4454.7971729999999</v>
      </c>
      <c r="Q26" s="28" t="s">
        <v>18</v>
      </c>
      <c r="R26" s="4">
        <v>1.3701760000000001</v>
      </c>
      <c r="S26" s="5">
        <v>234</v>
      </c>
      <c r="T26" s="5">
        <v>3415.6195990000001</v>
      </c>
      <c r="V26" s="29" t="s">
        <v>18</v>
      </c>
      <c r="W26" s="12">
        <v>1.374868</v>
      </c>
      <c r="X26" s="13">
        <v>212</v>
      </c>
      <c r="Y26" s="13">
        <v>3083.932421</v>
      </c>
      <c r="AA26" s="30" t="s">
        <v>16</v>
      </c>
      <c r="AB26" s="21">
        <v>1.1299239999999999</v>
      </c>
      <c r="AC26" s="22">
        <v>108</v>
      </c>
      <c r="AD26" s="22">
        <v>1911.6329949999999</v>
      </c>
      <c r="AF26" s="32" t="s">
        <v>19</v>
      </c>
      <c r="AG26" s="4">
        <v>1.191865</v>
      </c>
      <c r="AH26" s="55">
        <v>229</v>
      </c>
      <c r="AI26" s="55">
        <v>3842.7170860000001</v>
      </c>
      <c r="AK26" s="33" t="s">
        <v>19</v>
      </c>
      <c r="AL26" s="12">
        <v>1.236443</v>
      </c>
      <c r="AM26" s="17">
        <v>289</v>
      </c>
      <c r="AN26" s="17">
        <v>4674.6999260000002</v>
      </c>
      <c r="AP26" s="31" t="s">
        <v>19</v>
      </c>
      <c r="AQ26" s="21">
        <v>1.3121320000000001</v>
      </c>
      <c r="AR26" s="22">
        <v>124</v>
      </c>
      <c r="AS26" s="26">
        <v>1890.0537449999999</v>
      </c>
      <c r="AU26" s="28" t="s">
        <v>19</v>
      </c>
      <c r="AV26" s="4">
        <v>1.187173</v>
      </c>
      <c r="AW26" s="5">
        <v>146</v>
      </c>
      <c r="AX26" s="5">
        <v>2459.624671</v>
      </c>
      <c r="AZ26" s="29" t="s">
        <v>19</v>
      </c>
      <c r="BA26" s="12">
        <v>1.309175</v>
      </c>
      <c r="BB26" s="13">
        <v>185</v>
      </c>
      <c r="BC26" s="13">
        <v>2826.2073439999999</v>
      </c>
      <c r="BE26" s="30" t="s">
        <v>19</v>
      </c>
      <c r="BF26" s="21">
        <v>1.0829500000000001</v>
      </c>
      <c r="BG26" s="22">
        <v>81</v>
      </c>
      <c r="BH26" s="22">
        <v>1495.913939</v>
      </c>
    </row>
    <row r="27" spans="2:60" ht="15.75" x14ac:dyDescent="0.25">
      <c r="B27" s="4" t="s">
        <v>17</v>
      </c>
      <c r="C27" s="4">
        <v>1.0370170000000001</v>
      </c>
      <c r="D27" s="5">
        <v>407</v>
      </c>
      <c r="E27" s="5">
        <v>7849.4373770000002</v>
      </c>
      <c r="G27" s="12" t="s">
        <v>17</v>
      </c>
      <c r="H27" s="12">
        <v>1.26929</v>
      </c>
      <c r="I27" s="13">
        <v>382</v>
      </c>
      <c r="J27" s="13">
        <v>6019.1130469999998</v>
      </c>
      <c r="L27" s="24" t="s">
        <v>17</v>
      </c>
      <c r="M27" s="21">
        <v>1.1743939999999999</v>
      </c>
      <c r="N27" s="22">
        <v>293</v>
      </c>
      <c r="O27" s="26">
        <v>4989.8075090000002</v>
      </c>
      <c r="Q27" s="28" t="s">
        <v>19</v>
      </c>
      <c r="R27" s="4">
        <v>1.264597</v>
      </c>
      <c r="S27" s="5">
        <v>235</v>
      </c>
      <c r="T27" s="5">
        <v>3716.5990430000002</v>
      </c>
      <c r="V27" s="14" t="s">
        <v>25</v>
      </c>
      <c r="W27" s="12">
        <f>AVERAGE(W23:W26)</f>
        <v>1.33732925</v>
      </c>
      <c r="X27" s="13">
        <f t="shared" ref="X27:Y27" si="37">AVERAGE(X23:X26)</f>
        <v>225.25</v>
      </c>
      <c r="Y27" s="13">
        <f t="shared" si="37"/>
        <v>3371.9719367499997</v>
      </c>
      <c r="AA27" s="30" t="s">
        <v>17</v>
      </c>
      <c r="AB27" s="21">
        <v>1.1773800000000001</v>
      </c>
      <c r="AC27" s="22">
        <v>99</v>
      </c>
      <c r="AD27" s="22">
        <v>1681.7000459999999</v>
      </c>
      <c r="AF27" s="32" t="s">
        <v>20</v>
      </c>
      <c r="AG27" s="4">
        <v>1.1684030000000001</v>
      </c>
      <c r="AH27" s="55">
        <v>246</v>
      </c>
      <c r="AI27" s="55">
        <v>4210.8758710000002</v>
      </c>
      <c r="AK27" s="33" t="s">
        <v>20</v>
      </c>
      <c r="AL27" s="12">
        <v>1.224712</v>
      </c>
      <c r="AM27" s="17">
        <v>246</v>
      </c>
      <c r="AN27" s="17">
        <v>4017.2709989999998</v>
      </c>
      <c r="AP27" s="31" t="s">
        <v>20</v>
      </c>
      <c r="AQ27" s="21">
        <v>1.218777</v>
      </c>
      <c r="AR27" s="22">
        <v>109</v>
      </c>
      <c r="AS27" s="26">
        <v>1788.6783230000001</v>
      </c>
      <c r="AU27" s="28" t="s">
        <v>20</v>
      </c>
      <c r="AV27" s="4">
        <v>1.2012499999999999</v>
      </c>
      <c r="AW27" s="5">
        <v>164</v>
      </c>
      <c r="AX27" s="5">
        <v>2730.4890740000001</v>
      </c>
      <c r="AZ27" s="29" t="s">
        <v>20</v>
      </c>
      <c r="BA27" s="12">
        <v>1.2669429999999999</v>
      </c>
      <c r="BB27" s="13">
        <v>145</v>
      </c>
      <c r="BC27" s="13">
        <v>2288.974326</v>
      </c>
      <c r="BE27" s="30" t="s">
        <v>20</v>
      </c>
      <c r="BF27" s="21">
        <v>1.140061</v>
      </c>
      <c r="BG27" s="22">
        <v>90</v>
      </c>
      <c r="BH27" s="22">
        <v>1578.862885</v>
      </c>
    </row>
    <row r="28" spans="2:60" ht="15.75" x14ac:dyDescent="0.25">
      <c r="B28" s="4" t="s">
        <v>18</v>
      </c>
      <c r="C28" s="4">
        <v>1.1402490000000001</v>
      </c>
      <c r="D28" s="5">
        <v>494</v>
      </c>
      <c r="E28" s="5">
        <v>8664.7740979999999</v>
      </c>
      <c r="G28" s="12" t="s">
        <v>18</v>
      </c>
      <c r="H28" s="12">
        <v>1.2200200000000001</v>
      </c>
      <c r="I28" s="13">
        <v>418</v>
      </c>
      <c r="J28" s="13">
        <v>6852.3466829999998</v>
      </c>
      <c r="L28" s="24" t="s">
        <v>18</v>
      </c>
      <c r="M28" s="21">
        <v>1.2368920000000001</v>
      </c>
      <c r="N28" s="22">
        <v>264</v>
      </c>
      <c r="O28" s="26">
        <v>4268.7639660000004</v>
      </c>
      <c r="Q28" s="28" t="s">
        <v>20</v>
      </c>
      <c r="R28" s="4">
        <v>1.234097</v>
      </c>
      <c r="S28" s="5">
        <v>214</v>
      </c>
      <c r="T28" s="5">
        <v>3468.1228460000002</v>
      </c>
      <c r="AA28" s="30" t="s">
        <v>18</v>
      </c>
      <c r="AB28" s="21">
        <v>1.306012</v>
      </c>
      <c r="AC28" s="22">
        <v>111</v>
      </c>
      <c r="AD28" s="22">
        <v>1699.831242</v>
      </c>
      <c r="AF28" s="6" t="s">
        <v>25</v>
      </c>
      <c r="AG28" s="4">
        <f>AVERAGE(AG22:AG27)</f>
        <v>1.1621468333333331</v>
      </c>
      <c r="AH28" s="5">
        <f t="shared" ref="AH28" si="38">AVERAGE(AH22:AH27)</f>
        <v>255.16666666666666</v>
      </c>
      <c r="AI28" s="5">
        <f t="shared" ref="AI28" si="39">AVERAGE(AI22:AI27)</f>
        <v>4395.7614168333339</v>
      </c>
      <c r="AK28" s="14" t="s">
        <v>25</v>
      </c>
      <c r="AL28" s="12">
        <f>AVERAGE(AL22:AL27)</f>
        <v>1.2888415000000002</v>
      </c>
      <c r="AM28" s="13">
        <f t="shared" ref="AM28" si="40">AVERAGE(AM22:AM27)</f>
        <v>275.5</v>
      </c>
      <c r="AN28" s="13">
        <f t="shared" ref="AN28" si="41">AVERAGE(AN22:AN27)</f>
        <v>4284.4734083333333</v>
      </c>
      <c r="AP28" s="30" t="s">
        <v>40</v>
      </c>
      <c r="AQ28" s="21">
        <v>1.145373</v>
      </c>
      <c r="AR28" s="22">
        <v>102</v>
      </c>
      <c r="AS28" s="26">
        <v>1781.0791770000001</v>
      </c>
      <c r="AU28" s="6" t="s">
        <v>25</v>
      </c>
      <c r="AV28" s="4">
        <f>AVERAGE(AV22:AV27)</f>
        <v>1.1723134999999998</v>
      </c>
      <c r="AW28" s="5">
        <f t="shared" ref="AW28" si="42">AVERAGE(AW22:AW27)</f>
        <v>154.83333333333334</v>
      </c>
      <c r="AX28" s="5">
        <f>AVERAGE(AX22:AX27)</f>
        <v>2647.6358493333332</v>
      </c>
      <c r="AZ28" s="14" t="s">
        <v>25</v>
      </c>
      <c r="BA28" s="12">
        <f>AVERAGE(BA22:BA27)</f>
        <v>1.3228609999999998</v>
      </c>
      <c r="BB28" s="13">
        <f t="shared" ref="BB28" si="43">AVERAGE(BB22:BB27)</f>
        <v>176.16666666666666</v>
      </c>
      <c r="BC28" s="13">
        <f>AVERAGE(BC22:BC27)</f>
        <v>2664.8938215000003</v>
      </c>
      <c r="BE28" s="23" t="s">
        <v>25</v>
      </c>
      <c r="BF28" s="21">
        <f>AVERAGE(BF22:BF27)</f>
        <v>1.1105466666666668</v>
      </c>
      <c r="BG28" s="22">
        <f t="shared" ref="BG28" si="44">AVERAGE(BG22:BG27)</f>
        <v>79.333333333333329</v>
      </c>
      <c r="BH28" s="22">
        <f>AVERAGE(BH22:BH27)</f>
        <v>1428.6762895000002</v>
      </c>
    </row>
    <row r="29" spans="2:60" ht="31.5" x14ac:dyDescent="0.25">
      <c r="B29" s="4" t="s">
        <v>19</v>
      </c>
      <c r="C29" s="4">
        <v>1.0464009999999999</v>
      </c>
      <c r="D29" s="5">
        <v>479</v>
      </c>
      <c r="E29" s="5">
        <v>9155.1900280000009</v>
      </c>
      <c r="G29" s="12" t="s">
        <v>19</v>
      </c>
      <c r="H29" s="12">
        <v>0.81216699999999997</v>
      </c>
      <c r="I29" s="13">
        <v>328</v>
      </c>
      <c r="J29" s="13">
        <v>8077.1565449999998</v>
      </c>
      <c r="L29" s="24" t="s">
        <v>19</v>
      </c>
      <c r="M29" s="21">
        <v>1.119008</v>
      </c>
      <c r="N29" s="22">
        <v>237</v>
      </c>
      <c r="O29" s="26">
        <v>4235.8946500000002</v>
      </c>
      <c r="Q29" s="6" t="s">
        <v>25</v>
      </c>
      <c r="R29" s="4">
        <f>AVERAGE(R23:R28)</f>
        <v>1.2450456666666667</v>
      </c>
      <c r="S29" s="5">
        <f t="shared" ref="S29" si="45">AVERAGE(S23:S28)</f>
        <v>235</v>
      </c>
      <c r="T29" s="5">
        <f t="shared" ref="T29" si="46">AVERAGE(T23:T28)</f>
        <v>3793.1250634999997</v>
      </c>
      <c r="V29" s="29" t="s">
        <v>36</v>
      </c>
      <c r="W29" s="12" t="s">
        <v>14</v>
      </c>
      <c r="X29" s="13" t="s">
        <v>33</v>
      </c>
      <c r="Y29" s="13" t="s">
        <v>34</v>
      </c>
      <c r="AA29" s="30" t="s">
        <v>19</v>
      </c>
      <c r="AB29" s="21">
        <v>1.1275580000000001</v>
      </c>
      <c r="AC29" s="22">
        <v>112</v>
      </c>
      <c r="AD29" s="22">
        <v>1986.594038</v>
      </c>
      <c r="AP29" s="30" t="s">
        <v>41</v>
      </c>
      <c r="AQ29" s="21">
        <v>1.204377</v>
      </c>
      <c r="AR29" s="22">
        <v>111</v>
      </c>
      <c r="AS29" s="26">
        <v>1843.276648</v>
      </c>
      <c r="AZ29" s="33"/>
      <c r="BA29" s="12"/>
      <c r="BB29" s="16"/>
      <c r="BC29" s="13"/>
    </row>
    <row r="30" spans="2:60" ht="31.5" x14ac:dyDescent="0.25">
      <c r="B30" s="4" t="s">
        <v>20</v>
      </c>
      <c r="C30" s="4">
        <v>0.90563000000000005</v>
      </c>
      <c r="D30" s="5">
        <v>427</v>
      </c>
      <c r="E30" s="5">
        <v>9429.8996279999992</v>
      </c>
      <c r="G30" s="12" t="s">
        <v>20</v>
      </c>
      <c r="H30" s="12">
        <v>1.079248</v>
      </c>
      <c r="I30" s="13">
        <v>446</v>
      </c>
      <c r="J30" s="13">
        <v>8265.014158</v>
      </c>
      <c r="L30" s="24" t="s">
        <v>20</v>
      </c>
      <c r="M30" s="21">
        <v>1.0051019999999999</v>
      </c>
      <c r="N30" s="22">
        <v>194</v>
      </c>
      <c r="O30" s="26">
        <v>3860.304725</v>
      </c>
      <c r="V30" s="29"/>
      <c r="W30" s="12"/>
      <c r="X30" s="13"/>
      <c r="Y30" s="13"/>
      <c r="AA30" s="30" t="s">
        <v>20</v>
      </c>
      <c r="AB30" s="21">
        <v>1.297358</v>
      </c>
      <c r="AC30" s="22">
        <v>131</v>
      </c>
      <c r="AD30" s="22">
        <v>2019.488838</v>
      </c>
      <c r="AK30" s="29" t="s">
        <v>28</v>
      </c>
      <c r="AL30" s="12" t="s">
        <v>14</v>
      </c>
      <c r="AM30" s="16" t="s">
        <v>38</v>
      </c>
      <c r="AN30" s="16" t="s">
        <v>39</v>
      </c>
      <c r="AP30" s="23" t="s">
        <v>25</v>
      </c>
      <c r="AQ30" s="21">
        <f>AVERAGE(AQ22:AQ29)</f>
        <v>1.1707066250000002</v>
      </c>
      <c r="AR30" s="22">
        <f t="shared" ref="AR30:AS30" si="47">AVERAGE(AR22:AR29)</f>
        <v>110</v>
      </c>
      <c r="AS30" s="22">
        <f t="shared" si="47"/>
        <v>1879.5297483750001</v>
      </c>
      <c r="AZ30" s="29" t="s">
        <v>28</v>
      </c>
      <c r="BA30" s="12" t="s">
        <v>14</v>
      </c>
      <c r="BB30" s="13" t="s">
        <v>42</v>
      </c>
      <c r="BC30" s="13" t="s">
        <v>43</v>
      </c>
      <c r="BE30" s="30" t="s">
        <v>30</v>
      </c>
      <c r="BF30" s="21" t="s">
        <v>14</v>
      </c>
      <c r="BG30" s="22" t="s">
        <v>42</v>
      </c>
      <c r="BH30" s="22" t="s">
        <v>43</v>
      </c>
    </row>
    <row r="31" spans="2:60" ht="15.75" x14ac:dyDescent="0.25">
      <c r="B31" s="6" t="s">
        <v>25</v>
      </c>
      <c r="C31" s="4">
        <f>AVERAGE(C26:C30)</f>
        <v>1.0318550000000002</v>
      </c>
      <c r="D31" s="5">
        <f t="shared" ref="D31" si="48">AVERAGE(D26:D30)</f>
        <v>444</v>
      </c>
      <c r="E31" s="5">
        <f>AVERAGE(E25:E30)</f>
        <v>8422.4362974999985</v>
      </c>
      <c r="G31" s="14" t="s">
        <v>25</v>
      </c>
      <c r="H31" s="12">
        <f>AVERAGE(H25:H30)</f>
        <v>1.0876071666666665</v>
      </c>
      <c r="I31" s="13">
        <f t="shared" ref="I31" si="49">AVERAGE(I25:I30)</f>
        <v>394.33333333333331</v>
      </c>
      <c r="J31" s="13">
        <f t="shared" ref="J31" si="50">AVERAGE(J25:J30)</f>
        <v>7330.2342323333323</v>
      </c>
      <c r="L31" s="23" t="s">
        <v>25</v>
      </c>
      <c r="M31" s="21">
        <f>AVERAGE(M25:M30)</f>
        <v>1.0902793333333334</v>
      </c>
      <c r="N31" s="22">
        <f t="shared" ref="N31" si="51">AVERAGE(N25:N30)</f>
        <v>234.83333333333334</v>
      </c>
      <c r="O31" s="22">
        <f>AVERAGE(O25:O30)</f>
        <v>4290.7975848333335</v>
      </c>
      <c r="V31" s="29" t="s">
        <v>22</v>
      </c>
      <c r="W31" s="12">
        <v>1.3391630000000001</v>
      </c>
      <c r="X31" s="13">
        <v>204</v>
      </c>
      <c r="Y31" s="13">
        <v>3046.679157</v>
      </c>
      <c r="AA31" s="23" t="s">
        <v>25</v>
      </c>
      <c r="AB31" s="21">
        <f>AVERAGE(AB25:AB30)</f>
        <v>1.2225176666666668</v>
      </c>
      <c r="AC31" s="22">
        <f t="shared" ref="AC31" si="52">AVERAGE(AC25:AC30)</f>
        <v>120.66666666666667</v>
      </c>
      <c r="AD31" s="22">
        <f>AVERAGE(AD25:AD30)</f>
        <v>1968.830672833333</v>
      </c>
      <c r="AK31" s="33" t="s">
        <v>22</v>
      </c>
      <c r="AL31" s="12">
        <v>1.3396110000000001</v>
      </c>
      <c r="AM31" s="13">
        <v>239</v>
      </c>
      <c r="AN31" s="17">
        <v>3568.200022</v>
      </c>
      <c r="AZ31" s="29" t="s">
        <v>22</v>
      </c>
      <c r="BA31" s="12">
        <v>1.293317</v>
      </c>
      <c r="BB31" s="13">
        <v>142</v>
      </c>
      <c r="BC31" s="13">
        <v>2195.9040199999999</v>
      </c>
      <c r="BE31" s="30" t="s">
        <v>22</v>
      </c>
      <c r="BF31" s="21">
        <v>1.1877120000000001</v>
      </c>
      <c r="BG31" s="22">
        <v>78</v>
      </c>
      <c r="BH31" s="22">
        <v>1313.4497249999999</v>
      </c>
    </row>
    <row r="32" spans="2:60" ht="31.5" x14ac:dyDescent="0.25">
      <c r="L32" s="24"/>
      <c r="M32" s="24"/>
      <c r="N32" s="25"/>
      <c r="O32" s="25"/>
      <c r="V32" s="29" t="s">
        <v>16</v>
      </c>
      <c r="W32" s="12">
        <v>1.3533409999999999</v>
      </c>
      <c r="X32" s="13">
        <v>192</v>
      </c>
      <c r="Y32" s="13">
        <v>2837.4223499999998</v>
      </c>
      <c r="AA32" s="31"/>
      <c r="AB32" s="24"/>
      <c r="AC32" s="25"/>
      <c r="AD32" s="25"/>
      <c r="AK32" s="33" t="s">
        <v>16</v>
      </c>
      <c r="AL32" s="12">
        <v>1.2494080000000001</v>
      </c>
      <c r="AM32" s="13">
        <v>245</v>
      </c>
      <c r="AN32" s="17">
        <v>3921.8573919999999</v>
      </c>
      <c r="AP32" s="30" t="s">
        <v>30</v>
      </c>
      <c r="AQ32" s="21" t="s">
        <v>14</v>
      </c>
      <c r="AR32" s="25" t="s">
        <v>38</v>
      </c>
      <c r="AS32" s="25" t="s">
        <v>39</v>
      </c>
      <c r="AZ32" s="29" t="s">
        <v>16</v>
      </c>
      <c r="BA32" s="12">
        <v>1.315685</v>
      </c>
      <c r="BB32" s="13">
        <v>153</v>
      </c>
      <c r="BC32" s="13">
        <v>2325.7846669999999</v>
      </c>
      <c r="BE32" s="30" t="s">
        <v>16</v>
      </c>
      <c r="BF32" s="21">
        <v>1.132838</v>
      </c>
      <c r="BG32" s="22">
        <v>75</v>
      </c>
      <c r="BH32" s="22">
        <v>1324.108125</v>
      </c>
    </row>
    <row r="33" spans="2:60" ht="31.5" customHeight="1" x14ac:dyDescent="0.25">
      <c r="G33" s="12" t="s">
        <v>28</v>
      </c>
      <c r="H33" s="12" t="s">
        <v>14</v>
      </c>
      <c r="I33" s="13" t="s">
        <v>15</v>
      </c>
      <c r="J33" s="13" t="s">
        <v>24</v>
      </c>
      <c r="L33" s="21" t="s">
        <v>30</v>
      </c>
      <c r="M33" s="21" t="s">
        <v>14</v>
      </c>
      <c r="N33" s="22" t="s">
        <v>15</v>
      </c>
      <c r="O33" s="22" t="s">
        <v>24</v>
      </c>
      <c r="V33" s="29" t="s">
        <v>17</v>
      </c>
      <c r="W33" s="12">
        <v>1.417621</v>
      </c>
      <c r="X33" s="13">
        <v>216</v>
      </c>
      <c r="Y33" s="13">
        <v>3047.3589200000001</v>
      </c>
      <c r="AA33" s="30" t="s">
        <v>30</v>
      </c>
      <c r="AB33" s="21" t="s">
        <v>14</v>
      </c>
      <c r="AC33" s="22" t="s">
        <v>33</v>
      </c>
      <c r="AD33" s="22" t="s">
        <v>34</v>
      </c>
      <c r="AK33" s="33" t="s">
        <v>17</v>
      </c>
      <c r="AL33" s="12">
        <v>1.2452859999999999</v>
      </c>
      <c r="AM33" s="13">
        <v>227</v>
      </c>
      <c r="AN33" s="17">
        <v>3645.7488480000002</v>
      </c>
      <c r="AP33" s="31" t="s">
        <v>22</v>
      </c>
      <c r="AQ33" s="21">
        <v>1.257803</v>
      </c>
      <c r="AR33" s="22">
        <v>113</v>
      </c>
      <c r="AS33" s="26">
        <v>1796.7837569999999</v>
      </c>
      <c r="AZ33" s="29" t="s">
        <v>17</v>
      </c>
      <c r="BA33" s="12">
        <v>1.310613</v>
      </c>
      <c r="BB33" s="13">
        <v>122</v>
      </c>
      <c r="BC33" s="13">
        <v>1861.7242470000001</v>
      </c>
      <c r="BE33" s="30" t="s">
        <v>17</v>
      </c>
      <c r="BF33" s="21">
        <v>1.1366989999999999</v>
      </c>
      <c r="BG33" s="22">
        <v>76</v>
      </c>
      <c r="BH33" s="22">
        <v>1337.2053639999999</v>
      </c>
    </row>
    <row r="34" spans="2:60" ht="15.75" x14ac:dyDescent="0.25">
      <c r="G34" s="15"/>
      <c r="H34" s="15"/>
      <c r="I34" s="16"/>
      <c r="J34" s="16"/>
      <c r="L34" s="24"/>
      <c r="M34" s="24"/>
      <c r="N34" s="25"/>
      <c r="O34" s="25"/>
      <c r="V34" s="29" t="s">
        <v>18</v>
      </c>
      <c r="W34" s="12">
        <v>1.4715149999999999</v>
      </c>
      <c r="X34" s="13">
        <v>240</v>
      </c>
      <c r="Y34" s="13">
        <v>3261.9443230000002</v>
      </c>
      <c r="AA34" s="30"/>
      <c r="AB34" s="21"/>
      <c r="AC34" s="22"/>
      <c r="AD34" s="22"/>
      <c r="AK34" s="33" t="s">
        <v>18</v>
      </c>
      <c r="AL34" s="12">
        <v>1.2428509999999999</v>
      </c>
      <c r="AM34" s="13">
        <v>257</v>
      </c>
      <c r="AN34" s="17">
        <v>4135.6526240000003</v>
      </c>
      <c r="AP34" s="31" t="s">
        <v>16</v>
      </c>
      <c r="AQ34" s="21">
        <v>1.2805340000000001</v>
      </c>
      <c r="AR34" s="22">
        <v>133</v>
      </c>
      <c r="AS34" s="26">
        <v>2077.258394</v>
      </c>
      <c r="AZ34" s="29" t="s">
        <v>18</v>
      </c>
      <c r="BA34" s="12">
        <v>1.271296</v>
      </c>
      <c r="BB34" s="13">
        <v>128</v>
      </c>
      <c r="BC34" s="13">
        <v>2013.693113</v>
      </c>
      <c r="BE34" s="30" t="s">
        <v>18</v>
      </c>
      <c r="BF34" s="21">
        <v>1.3131660000000001</v>
      </c>
      <c r="BG34" s="22">
        <v>83</v>
      </c>
      <c r="BH34" s="22">
        <v>1264.1204540000001</v>
      </c>
    </row>
    <row r="35" spans="2:60" ht="15.75" x14ac:dyDescent="0.25">
      <c r="G35" s="15" t="s">
        <v>22</v>
      </c>
      <c r="H35" s="12">
        <v>1.165932</v>
      </c>
      <c r="I35" s="13">
        <v>316</v>
      </c>
      <c r="J35" s="17">
        <v>5420.556259</v>
      </c>
      <c r="L35" s="24" t="s">
        <v>22</v>
      </c>
      <c r="M35" s="21">
        <v>1.1426719999999999</v>
      </c>
      <c r="N35" s="22">
        <v>222</v>
      </c>
      <c r="O35" s="26">
        <v>3885.6294720000001</v>
      </c>
      <c r="V35" s="29" t="s">
        <v>19</v>
      </c>
      <c r="W35" s="12">
        <v>1.4176899999999999</v>
      </c>
      <c r="X35" s="13">
        <v>211</v>
      </c>
      <c r="Y35" s="13">
        <v>2976.6733210000002</v>
      </c>
      <c r="AA35" s="30" t="s">
        <v>22</v>
      </c>
      <c r="AB35" s="21">
        <v>1.3959969999999999</v>
      </c>
      <c r="AC35" s="22">
        <v>119</v>
      </c>
      <c r="AD35" s="22">
        <v>1704.874724</v>
      </c>
      <c r="AK35" s="33" t="s">
        <v>19</v>
      </c>
      <c r="AL35" s="12">
        <v>1.2795639999999999</v>
      </c>
      <c r="AM35" s="13">
        <v>272</v>
      </c>
      <c r="AN35" s="17">
        <v>4251.4481500000002</v>
      </c>
      <c r="AP35" s="31" t="s">
        <v>17</v>
      </c>
      <c r="AQ35" s="21">
        <v>1.2278990000000001</v>
      </c>
      <c r="AR35" s="22">
        <v>122</v>
      </c>
      <c r="AS35" s="26">
        <v>1987.1341210000001</v>
      </c>
      <c r="AZ35" s="29" t="s">
        <v>19</v>
      </c>
      <c r="BA35" s="12">
        <v>1.3222020000000001</v>
      </c>
      <c r="BB35" s="13">
        <v>116</v>
      </c>
      <c r="BC35" s="13">
        <v>1754.6486849999999</v>
      </c>
      <c r="BE35" s="30" t="s">
        <v>19</v>
      </c>
      <c r="BF35" s="21">
        <v>1.2867660000000001</v>
      </c>
      <c r="BG35" s="22">
        <v>64</v>
      </c>
      <c r="BH35" s="22">
        <v>994.74185669999997</v>
      </c>
    </row>
    <row r="36" spans="2:60" ht="15.75" x14ac:dyDescent="0.25">
      <c r="G36" s="15" t="s">
        <v>16</v>
      </c>
      <c r="H36" s="12">
        <v>1.06745</v>
      </c>
      <c r="I36" s="13">
        <v>293</v>
      </c>
      <c r="J36" s="17">
        <v>5489.7184880000004</v>
      </c>
      <c r="L36" s="24" t="s">
        <v>16</v>
      </c>
      <c r="M36" s="21">
        <v>1.118276</v>
      </c>
      <c r="N36" s="22">
        <v>211</v>
      </c>
      <c r="O36" s="26">
        <v>3773.6658929999999</v>
      </c>
      <c r="V36" s="29" t="s">
        <v>20</v>
      </c>
      <c r="W36" s="12">
        <v>1.355802</v>
      </c>
      <c r="X36" s="13">
        <v>225</v>
      </c>
      <c r="Y36" s="13">
        <v>3319.068714</v>
      </c>
      <c r="AA36" s="30" t="s">
        <v>16</v>
      </c>
      <c r="AB36" s="21">
        <v>1.2771589999999999</v>
      </c>
      <c r="AC36" s="22">
        <v>110</v>
      </c>
      <c r="AD36" s="22">
        <v>1722.5733049999999</v>
      </c>
      <c r="AK36" s="33" t="s">
        <v>20</v>
      </c>
      <c r="AL36" s="12">
        <v>1.2823150000000001</v>
      </c>
      <c r="AM36" s="13">
        <v>221</v>
      </c>
      <c r="AN36" s="17">
        <v>3446.8909749999998</v>
      </c>
      <c r="AP36" s="31" t="s">
        <v>18</v>
      </c>
      <c r="AQ36" s="21">
        <v>1.2609509999999999</v>
      </c>
      <c r="AR36" s="22">
        <v>123</v>
      </c>
      <c r="AS36" s="26">
        <v>1950.9084809999999</v>
      </c>
      <c r="AZ36" s="29" t="s">
        <v>20</v>
      </c>
      <c r="BA36" s="12">
        <v>1.3576010000000001</v>
      </c>
      <c r="BB36" s="13">
        <v>128</v>
      </c>
      <c r="BC36" s="13">
        <v>1885.679224</v>
      </c>
      <c r="BE36" s="30" t="s">
        <v>20</v>
      </c>
      <c r="BF36" s="21">
        <v>1.0483180000000001</v>
      </c>
      <c r="BG36" s="22">
        <v>72</v>
      </c>
      <c r="BH36" s="22">
        <v>1373.6289939999999</v>
      </c>
    </row>
    <row r="37" spans="2:60" ht="15.75" x14ac:dyDescent="0.25">
      <c r="G37" s="15" t="s">
        <v>17</v>
      </c>
      <c r="H37" s="12">
        <v>1.203924</v>
      </c>
      <c r="I37" s="13">
        <v>402</v>
      </c>
      <c r="J37" s="17">
        <v>6678.1624089999996</v>
      </c>
      <c r="L37" s="24" t="s">
        <v>17</v>
      </c>
      <c r="M37" s="21">
        <v>1.219481</v>
      </c>
      <c r="N37" s="22">
        <v>247</v>
      </c>
      <c r="O37" s="26">
        <v>4050.9036219999998</v>
      </c>
      <c r="V37" s="14" t="s">
        <v>25</v>
      </c>
      <c r="W37" s="12">
        <f>AVERAGE(W31:W36)</f>
        <v>1.3925220000000003</v>
      </c>
      <c r="X37" s="13">
        <f t="shared" ref="X37" si="53">AVERAGE(X31:X36)</f>
        <v>214.66666666666666</v>
      </c>
      <c r="Y37" s="13">
        <f t="shared" ref="Y37" si="54">AVERAGE(Y31:Y36)</f>
        <v>3081.5244641666668</v>
      </c>
      <c r="AA37" s="30" t="s">
        <v>17</v>
      </c>
      <c r="AB37" s="21">
        <v>1.2908280000000001</v>
      </c>
      <c r="AC37" s="22">
        <v>115</v>
      </c>
      <c r="AD37" s="22">
        <v>1781.802068</v>
      </c>
      <c r="AK37" s="29" t="s">
        <v>40</v>
      </c>
      <c r="AL37" s="12">
        <v>1.2540389999999999</v>
      </c>
      <c r="AM37" s="13">
        <v>236</v>
      </c>
      <c r="AN37" s="17">
        <v>3763.8382860000002</v>
      </c>
      <c r="AP37" s="31" t="s">
        <v>19</v>
      </c>
      <c r="AQ37" s="21">
        <v>1.237654</v>
      </c>
      <c r="AR37" s="22">
        <v>104</v>
      </c>
      <c r="AS37" s="26">
        <v>1680.5989400000001</v>
      </c>
      <c r="AZ37" s="14" t="s">
        <v>25</v>
      </c>
      <c r="BA37" s="12">
        <f>AVERAGE(BA31:BA36)</f>
        <v>1.3117856666666665</v>
      </c>
      <c r="BB37" s="13">
        <f t="shared" ref="BB37" si="55">AVERAGE(BB31:BB36)</f>
        <v>131.5</v>
      </c>
      <c r="BC37" s="13">
        <f>AVERAGE(BC31:BC36)</f>
        <v>2006.2389926666665</v>
      </c>
      <c r="BE37" s="23" t="s">
        <v>25</v>
      </c>
      <c r="BF37" s="21">
        <f>AVERAGE(BF31:BF36)</f>
        <v>1.1842498333333333</v>
      </c>
      <c r="BG37" s="22">
        <f t="shared" ref="BG37" si="56">AVERAGE(BG31:BG36)</f>
        <v>74.666666666666671</v>
      </c>
      <c r="BH37" s="22">
        <f>AVERAGE(BH31:BH36)</f>
        <v>1267.8757531166668</v>
      </c>
    </row>
    <row r="38" spans="2:60" ht="15.75" x14ac:dyDescent="0.25">
      <c r="G38" s="15" t="s">
        <v>18</v>
      </c>
      <c r="H38" s="12">
        <v>1.1140669999999999</v>
      </c>
      <c r="I38" s="13">
        <v>342</v>
      </c>
      <c r="J38" s="17">
        <v>6139.6666450000002</v>
      </c>
      <c r="L38" s="24" t="s">
        <v>18</v>
      </c>
      <c r="M38" s="21">
        <v>1.1637219999999999</v>
      </c>
      <c r="N38" s="22">
        <v>220</v>
      </c>
      <c r="O38" s="26">
        <v>3780.9717439999999</v>
      </c>
      <c r="AA38" s="30" t="s">
        <v>18</v>
      </c>
      <c r="AB38" s="21">
        <v>1.2300089000000001</v>
      </c>
      <c r="AC38" s="22">
        <v>116</v>
      </c>
      <c r="AD38" s="22">
        <v>1886.1652140000001</v>
      </c>
      <c r="AK38" s="29" t="s">
        <v>41</v>
      </c>
      <c r="AL38" s="12">
        <v>1.268402</v>
      </c>
      <c r="AM38" s="13">
        <v>232</v>
      </c>
      <c r="AN38" s="17">
        <v>3658.1462339999998</v>
      </c>
      <c r="AP38" s="31" t="s">
        <v>20</v>
      </c>
      <c r="AQ38" s="21">
        <v>1.252178</v>
      </c>
      <c r="AR38" s="22">
        <v>106</v>
      </c>
      <c r="AS38" s="26">
        <v>1693.0500300000001</v>
      </c>
      <c r="AZ38" s="33"/>
      <c r="BA38" s="12"/>
      <c r="BB38" s="16"/>
      <c r="BC38" s="13"/>
    </row>
    <row r="39" spans="2:60" ht="31.5" x14ac:dyDescent="0.25">
      <c r="G39" s="15" t="s">
        <v>19</v>
      </c>
      <c r="H39" s="12">
        <v>1.0025740000000001</v>
      </c>
      <c r="I39" s="13">
        <v>313</v>
      </c>
      <c r="J39" s="17">
        <v>6243.9281289999999</v>
      </c>
      <c r="L39" s="24" t="s">
        <v>19</v>
      </c>
      <c r="M39" s="21">
        <v>1.1145780000000001</v>
      </c>
      <c r="N39" s="22">
        <v>233</v>
      </c>
      <c r="O39" s="26">
        <v>4180.9545859999998</v>
      </c>
      <c r="V39" s="29" t="s">
        <v>28</v>
      </c>
      <c r="W39" s="12" t="s">
        <v>14</v>
      </c>
      <c r="X39" s="13" t="s">
        <v>33</v>
      </c>
      <c r="Y39" s="13" t="s">
        <v>34</v>
      </c>
      <c r="AA39" s="30" t="s">
        <v>19</v>
      </c>
      <c r="AB39" s="21">
        <v>1.1123339999999999</v>
      </c>
      <c r="AC39" s="22">
        <v>106</v>
      </c>
      <c r="AD39" s="22">
        <v>1905.902364</v>
      </c>
      <c r="AK39" s="14" t="s">
        <v>25</v>
      </c>
      <c r="AL39" s="12">
        <f>AVERAGE(AL31:AL38)</f>
        <v>1.2701845</v>
      </c>
      <c r="AM39" s="13">
        <f t="shared" ref="AM39" si="57">AVERAGE(AM31:AM38)</f>
        <v>241.125</v>
      </c>
      <c r="AN39" s="13">
        <f>AVERAGE(AN31:AN38)</f>
        <v>3798.9728163749996</v>
      </c>
      <c r="AP39" s="30" t="s">
        <v>40</v>
      </c>
      <c r="AQ39" s="21">
        <v>1.1966300000000001</v>
      </c>
      <c r="AR39" s="22">
        <v>123</v>
      </c>
      <c r="AS39" s="26">
        <v>2055.7732970000002</v>
      </c>
    </row>
    <row r="40" spans="2:60" ht="15.75" x14ac:dyDescent="0.25">
      <c r="G40" s="15" t="s">
        <v>20</v>
      </c>
      <c r="H40" s="12">
        <v>1.142544</v>
      </c>
      <c r="I40" s="13">
        <v>332</v>
      </c>
      <c r="J40" s="17">
        <v>5811.5923759999996</v>
      </c>
      <c r="L40" s="23" t="s">
        <v>25</v>
      </c>
      <c r="M40" s="21">
        <f>AVERAGE(M35:M39)</f>
        <v>1.1517458</v>
      </c>
      <c r="N40" s="22">
        <f t="shared" ref="N40:O40" si="58">AVERAGE(N35:N39)</f>
        <v>226.6</v>
      </c>
      <c r="O40" s="22">
        <f t="shared" si="58"/>
        <v>3934.4250633999995</v>
      </c>
      <c r="V40" s="29"/>
      <c r="W40" s="12"/>
      <c r="X40" s="13"/>
      <c r="Y40" s="13"/>
      <c r="AA40" s="30" t="s">
        <v>20</v>
      </c>
      <c r="AB40" s="21">
        <v>1.3250500000000001</v>
      </c>
      <c r="AC40" s="22">
        <v>135</v>
      </c>
      <c r="AD40" s="22">
        <v>2037.658956</v>
      </c>
      <c r="AP40" s="30" t="s">
        <v>41</v>
      </c>
      <c r="AQ40" s="21">
        <v>1.297129</v>
      </c>
      <c r="AR40" s="22">
        <v>125</v>
      </c>
      <c r="AS40" s="26">
        <v>1927.333365</v>
      </c>
    </row>
    <row r="41" spans="2:60" ht="15.75" x14ac:dyDescent="0.25">
      <c r="G41" s="14" t="s">
        <v>25</v>
      </c>
      <c r="H41" s="12">
        <f>AVERAGE(H35:H40)</f>
        <v>1.1160818333333333</v>
      </c>
      <c r="I41" s="13">
        <f t="shared" ref="I41" si="59">AVERAGE(I35:I40)</f>
        <v>333</v>
      </c>
      <c r="J41" s="13">
        <f t="shared" ref="J41" si="60">AVERAGE(J35:J40)</f>
        <v>5963.9373843333333</v>
      </c>
      <c r="V41" s="29" t="s">
        <v>22</v>
      </c>
      <c r="W41" s="12">
        <v>1.361723</v>
      </c>
      <c r="X41" s="13">
        <v>217</v>
      </c>
      <c r="Y41" s="13">
        <v>3187.1386470000002</v>
      </c>
      <c r="AA41" s="23" t="s">
        <v>25</v>
      </c>
      <c r="AB41" s="21">
        <f>AVERAGE(AB35:AB40)</f>
        <v>1.2718961499999999</v>
      </c>
      <c r="AC41" s="22">
        <f t="shared" ref="AC41" si="61">AVERAGE(AC35:AC40)</f>
        <v>116.83333333333333</v>
      </c>
      <c r="AD41" s="22">
        <f>AVERAGE(AD35:AD40)</f>
        <v>1839.8294384999999</v>
      </c>
      <c r="AP41" s="23" t="s">
        <v>25</v>
      </c>
      <c r="AQ41" s="21">
        <f>AVERAGE(AQ33:AQ40)</f>
        <v>1.25134725</v>
      </c>
      <c r="AR41" s="22">
        <f t="shared" ref="AR41" si="62">AVERAGE(AR33:AR40)</f>
        <v>118.625</v>
      </c>
      <c r="AS41" s="22">
        <f t="shared" ref="AS41" si="63">AVERAGE(AS33:AS40)</f>
        <v>1896.1050481249999</v>
      </c>
    </row>
    <row r="42" spans="2:60" ht="15.75" x14ac:dyDescent="0.25">
      <c r="V42" s="29" t="s">
        <v>16</v>
      </c>
      <c r="W42" s="12">
        <v>1.4028480000000001</v>
      </c>
      <c r="X42" s="13">
        <v>240</v>
      </c>
      <c r="Y42" s="13">
        <v>3421.6108939999999</v>
      </c>
      <c r="BE42" s="31"/>
      <c r="BF42" s="21"/>
      <c r="BG42" s="25"/>
      <c r="BH42" s="22"/>
    </row>
    <row r="43" spans="2:60" ht="15.75" x14ac:dyDescent="0.25">
      <c r="V43" s="29" t="s">
        <v>17</v>
      </c>
      <c r="W43" s="12">
        <v>1.3186199999999999</v>
      </c>
      <c r="X43" s="13">
        <v>189</v>
      </c>
      <c r="Y43" s="13">
        <v>2866.6332980000002</v>
      </c>
    </row>
    <row r="44" spans="2:60" ht="15.75" x14ac:dyDescent="0.25">
      <c r="V44" s="29" t="s">
        <v>18</v>
      </c>
      <c r="W44" s="12">
        <v>1.3914979999999999</v>
      </c>
      <c r="X44" s="13">
        <v>209</v>
      </c>
      <c r="Y44" s="13">
        <v>3003.9568869999998</v>
      </c>
    </row>
    <row r="45" spans="2:60" ht="31.5" x14ac:dyDescent="0.25">
      <c r="E45" s="58" t="s">
        <v>48</v>
      </c>
      <c r="J45" s="58" t="s">
        <v>48</v>
      </c>
      <c r="O45" s="58" t="s">
        <v>48</v>
      </c>
      <c r="V45" s="29" t="s">
        <v>19</v>
      </c>
      <c r="W45" s="12">
        <v>1.4239630000000001</v>
      </c>
      <c r="X45" s="13">
        <v>204</v>
      </c>
      <c r="Y45" s="13">
        <v>2865.2429870000001</v>
      </c>
    </row>
    <row r="46" spans="2:60" ht="78.75" x14ac:dyDescent="0.25">
      <c r="B46" s="9" t="s">
        <v>32</v>
      </c>
      <c r="C46" s="2">
        <f>AVERAGE(C11,C20,C31)</f>
        <v>1.1023968666666668</v>
      </c>
      <c r="D46" s="3">
        <f>AVERAGE(D11,D20,D31)</f>
        <v>464.26666666666665</v>
      </c>
      <c r="E46" s="3">
        <f>AVERAGE(E11,E20,E31)</f>
        <v>8380.0704851666651</v>
      </c>
      <c r="G46" s="18" t="s">
        <v>32</v>
      </c>
      <c r="H46" s="10">
        <f>AVERAGE(H11,H21,H31,H41)</f>
        <v>1.1301256249999998</v>
      </c>
      <c r="I46" s="11">
        <f>AVERAGE(I11,I21,I31,I41)</f>
        <v>398.41666666666669</v>
      </c>
      <c r="J46" s="11">
        <f>AVERAGE(J11,J21,J31,J41)</f>
        <v>7082.8867853749998</v>
      </c>
      <c r="L46" s="27" t="s">
        <v>32</v>
      </c>
      <c r="M46" s="19">
        <f>AVERAGE(M11,M21,M31,M40)</f>
        <v>1.0992469499999999</v>
      </c>
      <c r="N46" s="20">
        <f>AVERAGE(N11,N21,N31,N40)</f>
        <v>241.94166666666669</v>
      </c>
      <c r="O46" s="20">
        <f>AVERAGE(O11,O21,O31,O40)</f>
        <v>4408.7402540583334</v>
      </c>
      <c r="V46" s="29" t="s">
        <v>20</v>
      </c>
      <c r="W46" s="12">
        <v>1.319968</v>
      </c>
      <c r="X46" s="13">
        <v>206</v>
      </c>
      <c r="Y46" s="13">
        <v>3121.287789</v>
      </c>
    </row>
    <row r="47" spans="2:60" ht="15.75" x14ac:dyDescent="0.25">
      <c r="V47" s="14" t="s">
        <v>25</v>
      </c>
      <c r="W47" s="12">
        <f>AVERAGE(W41:W46)</f>
        <v>1.3697699999999999</v>
      </c>
      <c r="X47" s="13">
        <f t="shared" ref="X47" si="64">AVERAGE(X41:X46)</f>
        <v>210.83333333333334</v>
      </c>
      <c r="Y47" s="13">
        <f t="shared" ref="Y47" si="65">AVERAGE(Y41:Y46)</f>
        <v>3077.6450836666663</v>
      </c>
    </row>
    <row r="49" spans="2:60" ht="47.25" x14ac:dyDescent="0.25">
      <c r="T49" s="59" t="s">
        <v>49</v>
      </c>
      <c r="Y49" s="59" t="s">
        <v>49</v>
      </c>
      <c r="AD49" s="59" t="s">
        <v>49</v>
      </c>
    </row>
    <row r="50" spans="2:60" ht="31.5" x14ac:dyDescent="0.25">
      <c r="AI50" s="60" t="s">
        <v>50</v>
      </c>
      <c r="AN50" s="60" t="s">
        <v>50</v>
      </c>
      <c r="AS50" s="60" t="s">
        <v>50</v>
      </c>
      <c r="AX50" s="59" t="s">
        <v>51</v>
      </c>
      <c r="BC50" s="59" t="s">
        <v>51</v>
      </c>
      <c r="BG50" s="59" t="s">
        <v>51</v>
      </c>
    </row>
    <row r="51" spans="2:60" ht="47.25" x14ac:dyDescent="0.25">
      <c r="Q51" s="9" t="s">
        <v>32</v>
      </c>
      <c r="R51" s="2">
        <f>AVERAGE(R9,R19,R29)</f>
        <v>1.209143677777778</v>
      </c>
      <c r="S51" s="3">
        <f t="shared" ref="S51:T51" si="66">AVERAGE(S9,S19,S29)</f>
        <v>236.73333333333335</v>
      </c>
      <c r="T51" s="3">
        <f t="shared" si="66"/>
        <v>3936.1923722111114</v>
      </c>
      <c r="V51" s="18" t="s">
        <v>32</v>
      </c>
      <c r="W51" s="10">
        <f>AVERAGE(W10,W19,W27,W37,W47)</f>
        <v>1.3551203633333333</v>
      </c>
      <c r="X51" s="11">
        <f t="shared" ref="X51:Y51" si="67">AVERAGE(X10,X19,X27,X37,X47)</f>
        <v>220.50333333333333</v>
      </c>
      <c r="Y51" s="11">
        <f t="shared" si="67"/>
        <v>3258.9141892233333</v>
      </c>
      <c r="AA51" s="27" t="s">
        <v>32</v>
      </c>
      <c r="AB51" s="19">
        <f>AVERAGE(AB11,AB21,AB31,AB41)</f>
        <v>1.2178742458333334</v>
      </c>
      <c r="AC51" s="20">
        <f t="shared" ref="AC51:AD51" si="68">AVERAGE(AC11,AC21,AC31,AC41)</f>
        <v>112.04166666666667</v>
      </c>
      <c r="AD51" s="20">
        <f t="shared" si="68"/>
        <v>1840.6773933749998</v>
      </c>
      <c r="AF51" s="9" t="s">
        <v>32</v>
      </c>
      <c r="AG51" s="54">
        <f>AVERAGE(AG10,AG19,AG28)</f>
        <v>1.4054285555555552</v>
      </c>
      <c r="AH51" s="3">
        <f t="shared" ref="AH51:AI51" si="69">AVERAGE(AH10,AH19,AH28)</f>
        <v>298.22222222222223</v>
      </c>
      <c r="AI51" s="3">
        <f t="shared" si="69"/>
        <v>4257.6857235555553</v>
      </c>
      <c r="AK51" s="18" t="s">
        <v>32</v>
      </c>
      <c r="AL51" s="56">
        <f>AVERAGE(AL10,AL19,AL28,AL39)</f>
        <v>1.2700999583333334</v>
      </c>
      <c r="AM51" s="11">
        <f t="shared" ref="AM51:AN51" si="70">AVERAGE(AM10,AM19,AM28,AM39)</f>
        <v>254.53125</v>
      </c>
      <c r="AN51" s="11">
        <f t="shared" si="70"/>
        <v>4009.11611621875</v>
      </c>
      <c r="AP51" s="27" t="s">
        <v>32</v>
      </c>
      <c r="AQ51" s="57">
        <f>AVERAGE(AQ10,AQ19,AQ30,AQ41)</f>
        <v>1.1979268854166667</v>
      </c>
      <c r="AR51" s="20">
        <f t="shared" ref="AR51:AS51" si="71">AVERAGE(AR10,AR19,AR30,AR41)</f>
        <v>115.69791666666667</v>
      </c>
      <c r="AS51" s="20">
        <f t="shared" si="71"/>
        <v>1935.9567038333334</v>
      </c>
      <c r="AU51" s="9" t="s">
        <v>32</v>
      </c>
      <c r="AV51" s="54">
        <f>AVERAGE(AV10,AV19,AV28)</f>
        <v>1.1976433888888887</v>
      </c>
      <c r="AW51" s="3">
        <f t="shared" ref="AW51:AX51" si="72">AVERAGE(AW10,AW19,AW28)</f>
        <v>151.7222222222222</v>
      </c>
      <c r="AX51" s="3">
        <f t="shared" si="72"/>
        <v>2542.2871737777782</v>
      </c>
      <c r="AZ51" s="18" t="s">
        <v>32</v>
      </c>
      <c r="BA51" s="56">
        <f>AVERAGE(BA10,BA19,BA28,BA37)</f>
        <v>1.3184302916666666</v>
      </c>
      <c r="BB51" s="11">
        <f t="shared" ref="BB51:BC51" si="73">AVERAGE(BB10,BB19,BB28,BB37)</f>
        <v>159.70833333333331</v>
      </c>
      <c r="BC51" s="11">
        <f t="shared" si="73"/>
        <v>2423.6283273333338</v>
      </c>
      <c r="BE51" s="27" t="s">
        <v>32</v>
      </c>
      <c r="BF51" s="57">
        <f>AVERAGE(BF10,BF19,BF28,BF37)</f>
        <v>1.17813675</v>
      </c>
      <c r="BG51" s="20">
        <f t="shared" ref="BG51" si="74">AVERAGE(BG10,BG19,BG28,BG37)</f>
        <v>86.583333333333329</v>
      </c>
      <c r="BH51" s="20">
        <f>AVERAGE(BH10,BH19,BH28,BH37)</f>
        <v>1470.1027523624998</v>
      </c>
    </row>
    <row r="52" spans="2:60" x14ac:dyDescent="0.2">
      <c r="B52" s="1"/>
      <c r="C52" s="1"/>
      <c r="D52" s="72"/>
      <c r="E52" s="72"/>
      <c r="G52" s="1"/>
      <c r="H52" s="1"/>
      <c r="I52" s="72"/>
      <c r="J52" s="72"/>
      <c r="L52" s="1"/>
      <c r="M52" s="1"/>
      <c r="N52" s="72"/>
      <c r="O52" s="72"/>
      <c r="Q52" s="1"/>
      <c r="R52" s="1"/>
      <c r="S52" s="72"/>
      <c r="T52" s="72"/>
      <c r="V52" s="1"/>
      <c r="W52" s="1"/>
      <c r="X52" s="72"/>
      <c r="Y52" s="72"/>
      <c r="AA52" s="1"/>
      <c r="AB52" s="1"/>
      <c r="AC52" s="72"/>
      <c r="AD52" s="72"/>
      <c r="AF52" s="1"/>
      <c r="AG52" s="73"/>
      <c r="AH52" s="72"/>
      <c r="AI52" s="72"/>
      <c r="AK52" s="1"/>
      <c r="AL52" s="73"/>
      <c r="AM52" s="72"/>
      <c r="AN52" s="72"/>
      <c r="AP52" s="1"/>
      <c r="AQ52" s="73"/>
      <c r="AR52" s="72"/>
      <c r="AS52" s="72"/>
      <c r="AU52" s="1"/>
      <c r="AV52" s="73"/>
      <c r="AW52" s="72"/>
      <c r="AX52" s="72"/>
      <c r="AZ52" s="1"/>
      <c r="BA52" s="73"/>
      <c r="BB52" s="72"/>
      <c r="BC52" s="72"/>
      <c r="BE52" s="1"/>
      <c r="BF52" s="73"/>
      <c r="BG52" s="72"/>
      <c r="BH52" s="72"/>
    </row>
    <row r="53" spans="2:60" x14ac:dyDescent="0.2">
      <c r="B53" s="1"/>
      <c r="C53" s="1"/>
      <c r="D53" s="72"/>
      <c r="E53" s="72"/>
      <c r="G53" s="1"/>
      <c r="H53" s="1"/>
      <c r="I53" s="72"/>
      <c r="J53" s="72"/>
      <c r="L53" s="1"/>
      <c r="M53" s="1"/>
      <c r="N53" s="72"/>
      <c r="O53" s="72"/>
      <c r="Q53" s="1"/>
      <c r="R53" s="1"/>
      <c r="S53" s="72"/>
      <c r="T53" s="72"/>
      <c r="V53" s="1"/>
      <c r="W53" s="1"/>
      <c r="X53" s="72"/>
      <c r="Y53" s="72"/>
      <c r="AA53" s="1"/>
      <c r="AB53" s="1"/>
      <c r="AC53" s="72"/>
      <c r="AD53" s="72"/>
      <c r="AF53" s="1"/>
      <c r="AG53" s="73"/>
      <c r="AH53" s="72"/>
      <c r="AI53" s="72"/>
      <c r="AK53" s="1"/>
      <c r="AL53" s="73"/>
      <c r="AM53" s="72"/>
      <c r="AN53" s="72"/>
      <c r="AP53" s="1"/>
      <c r="AQ53" s="73"/>
      <c r="AR53" s="72"/>
      <c r="AS53" s="72"/>
      <c r="AU53" s="1"/>
      <c r="AV53" s="73"/>
      <c r="AW53" s="72"/>
      <c r="AX53" s="72"/>
      <c r="AZ53" s="1"/>
      <c r="BA53" s="73"/>
      <c r="BB53" s="72"/>
      <c r="BC53" s="72"/>
      <c r="BE53" s="1"/>
      <c r="BF53" s="73"/>
      <c r="BG53" s="72"/>
      <c r="BH53" s="72"/>
    </row>
    <row r="54" spans="2:60" x14ac:dyDescent="0.2">
      <c r="B54" s="1"/>
      <c r="C54" s="1"/>
      <c r="D54" s="72"/>
      <c r="E54" s="72"/>
      <c r="G54" s="1"/>
      <c r="H54" s="1"/>
      <c r="I54" s="72"/>
      <c r="J54" s="72"/>
      <c r="L54" s="1"/>
      <c r="M54" s="1"/>
      <c r="N54" s="72"/>
      <c r="O54" s="72"/>
      <c r="Q54" s="1"/>
      <c r="R54" s="1"/>
      <c r="S54" s="72"/>
      <c r="T54" s="72"/>
      <c r="V54" s="1"/>
      <c r="W54" s="1"/>
      <c r="X54" s="72"/>
      <c r="Y54" s="72"/>
      <c r="AA54" s="1"/>
      <c r="AB54" s="1"/>
      <c r="AC54" s="72"/>
      <c r="AD54" s="72"/>
      <c r="AF54" s="1"/>
      <c r="AG54" s="73"/>
      <c r="AH54" s="72"/>
      <c r="AI54" s="72"/>
      <c r="AK54" s="1"/>
      <c r="AL54" s="73"/>
      <c r="AM54" s="72"/>
      <c r="AN54" s="72"/>
      <c r="AP54" s="1"/>
      <c r="AQ54" s="73"/>
      <c r="AR54" s="72"/>
      <c r="AS54" s="72"/>
      <c r="AU54" s="1"/>
      <c r="AV54" s="73"/>
      <c r="AW54" s="72"/>
      <c r="AX54" s="72"/>
      <c r="AZ54" s="1"/>
      <c r="BA54" s="73"/>
      <c r="BB54" s="72"/>
      <c r="BC54" s="72"/>
      <c r="BE54" s="1"/>
      <c r="BF54" s="73"/>
      <c r="BG54" s="72"/>
      <c r="BH54" s="72"/>
    </row>
    <row r="55" spans="2:60" x14ac:dyDescent="0.2">
      <c r="B55" s="1"/>
      <c r="C55" s="1"/>
      <c r="D55" s="72"/>
      <c r="E55" s="72"/>
      <c r="G55" s="1"/>
      <c r="H55" s="1"/>
      <c r="I55" s="72"/>
      <c r="J55" s="72"/>
      <c r="L55" s="1"/>
      <c r="M55" s="1"/>
      <c r="N55" s="72"/>
      <c r="O55" s="72"/>
      <c r="Q55" s="1"/>
      <c r="R55" s="1"/>
      <c r="S55" s="72"/>
      <c r="T55" s="72"/>
      <c r="V55" s="1"/>
      <c r="W55" s="1"/>
      <c r="X55" s="72"/>
      <c r="Y55" s="72"/>
      <c r="AA55" s="1"/>
      <c r="AB55" s="1"/>
      <c r="AC55" s="72"/>
      <c r="AD55" s="72"/>
      <c r="AF55" s="1"/>
      <c r="AG55" s="73"/>
      <c r="AH55" s="72"/>
      <c r="AI55" s="72"/>
      <c r="AK55" s="1"/>
      <c r="AL55" s="73"/>
      <c r="AM55" s="72"/>
      <c r="AN55" s="72"/>
      <c r="AP55" s="1"/>
      <c r="AQ55" s="73"/>
      <c r="AR55" s="72"/>
      <c r="AS55" s="72"/>
      <c r="AU55" s="1"/>
      <c r="AV55" s="73"/>
      <c r="AW55" s="72"/>
      <c r="AX55" s="72"/>
      <c r="AZ55" s="1"/>
      <c r="BA55" s="73"/>
      <c r="BB55" s="72"/>
      <c r="BC55" s="72"/>
      <c r="BE55" s="1"/>
      <c r="BF55" s="73"/>
      <c r="BG55" s="72"/>
      <c r="BH55" s="72"/>
    </row>
    <row r="56" spans="2:60" x14ac:dyDescent="0.2">
      <c r="B56" s="1"/>
      <c r="C56" s="1"/>
      <c r="D56" s="72"/>
      <c r="E56" s="72"/>
      <c r="G56" s="1"/>
      <c r="H56" s="1"/>
      <c r="I56" s="72"/>
      <c r="J56" s="72"/>
      <c r="L56" s="1"/>
      <c r="M56" s="1"/>
      <c r="N56" s="72"/>
      <c r="O56" s="72"/>
      <c r="Q56" s="1"/>
      <c r="R56" s="1"/>
      <c r="S56" s="72"/>
      <c r="T56" s="72"/>
      <c r="V56" s="1"/>
      <c r="W56" s="1"/>
      <c r="X56" s="72"/>
      <c r="Y56" s="72"/>
      <c r="AA56" s="1"/>
      <c r="AB56" s="1"/>
      <c r="AC56" s="72"/>
      <c r="AD56" s="72"/>
      <c r="AF56" s="1"/>
      <c r="AG56" s="73"/>
      <c r="AH56" s="72"/>
      <c r="AI56" s="72"/>
      <c r="AK56" s="1"/>
      <c r="AL56" s="73"/>
      <c r="AM56" s="72"/>
      <c r="AN56" s="72"/>
      <c r="AP56" s="1"/>
      <c r="AQ56" s="73"/>
      <c r="AR56" s="72"/>
      <c r="AS56" s="72"/>
      <c r="AU56" s="1"/>
      <c r="AV56" s="73"/>
      <c r="AW56" s="72"/>
      <c r="AX56" s="72"/>
      <c r="AZ56" s="1"/>
      <c r="BA56" s="73"/>
      <c r="BB56" s="72"/>
      <c r="BC56" s="72"/>
      <c r="BE56" s="1"/>
      <c r="BF56" s="73"/>
      <c r="BG56" s="72"/>
      <c r="BH56" s="72"/>
    </row>
    <row r="57" spans="2:60" x14ac:dyDescent="0.2">
      <c r="B57" s="1"/>
      <c r="C57" s="1"/>
      <c r="D57" s="72"/>
      <c r="E57" s="72"/>
      <c r="G57" s="1"/>
      <c r="H57" s="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1"/>
      <c r="Y57" s="72"/>
      <c r="AA57" s="1"/>
      <c r="AB57" s="1"/>
      <c r="AC57" s="72"/>
      <c r="AD57" s="72"/>
      <c r="AF57" s="1"/>
      <c r="AG57" s="73"/>
      <c r="AH57" s="72"/>
      <c r="AI57" s="72"/>
      <c r="AK57" s="1"/>
      <c r="AL57" s="73"/>
      <c r="AM57" s="72"/>
      <c r="AN57" s="72"/>
      <c r="AP57" s="1"/>
      <c r="AQ57" s="73"/>
      <c r="AR57" s="72"/>
      <c r="AS57" s="72"/>
      <c r="AU57" s="1"/>
      <c r="AV57" s="73"/>
      <c r="AW57" s="72"/>
      <c r="AX57" s="72"/>
      <c r="AZ57" s="1"/>
      <c r="BA57" s="73"/>
      <c r="BB57" s="72"/>
      <c r="BC57" s="72"/>
      <c r="BE57" s="1"/>
      <c r="BF57" s="73"/>
      <c r="BG57" s="72"/>
      <c r="BH57" s="72"/>
    </row>
    <row r="58" spans="2:60" x14ac:dyDescent="0.2">
      <c r="B58" s="1"/>
      <c r="C58" s="1"/>
      <c r="D58" s="72"/>
      <c r="E58" s="72"/>
      <c r="G58" s="1"/>
      <c r="H58" s="1"/>
      <c r="I58" s="72"/>
      <c r="J58" s="72"/>
      <c r="L58" s="1"/>
      <c r="M58" s="1"/>
      <c r="N58" s="72"/>
      <c r="O58" s="72"/>
      <c r="Q58" s="1"/>
      <c r="R58" s="1"/>
      <c r="S58" s="72"/>
      <c r="T58" s="72"/>
      <c r="V58" s="1"/>
      <c r="W58" s="1"/>
      <c r="X58" s="72"/>
      <c r="Y58" s="72"/>
      <c r="AA58" s="1"/>
      <c r="AB58" s="1"/>
      <c r="AC58" s="72"/>
      <c r="AD58" s="72"/>
      <c r="AF58" s="1"/>
      <c r="AG58" s="73"/>
      <c r="AH58" s="72"/>
      <c r="AI58" s="72"/>
      <c r="AK58" s="1"/>
      <c r="AL58" s="73"/>
      <c r="AM58" s="72"/>
      <c r="AN58" s="72"/>
      <c r="AP58" s="1"/>
      <c r="AQ58" s="73"/>
      <c r="AR58" s="72"/>
      <c r="AS58" s="72"/>
      <c r="AU58" s="1"/>
      <c r="AV58" s="73"/>
      <c r="AW58" s="72"/>
      <c r="AX58" s="72"/>
      <c r="AZ58" s="1"/>
      <c r="BA58" s="73"/>
      <c r="BB58" s="72"/>
      <c r="BC58" s="72"/>
      <c r="BE58" s="1"/>
      <c r="BF58" s="73"/>
      <c r="BG58" s="72"/>
      <c r="BH58" s="72"/>
    </row>
    <row r="59" spans="2:60" x14ac:dyDescent="0.2">
      <c r="B59" s="1"/>
      <c r="C59" s="1"/>
      <c r="D59" s="72"/>
      <c r="E59" s="72"/>
      <c r="G59" s="1"/>
      <c r="H59" s="1"/>
      <c r="I59" s="72"/>
      <c r="J59" s="72"/>
      <c r="L59" s="1"/>
      <c r="M59" s="1"/>
      <c r="N59" s="72"/>
      <c r="O59" s="72"/>
      <c r="Q59" s="1"/>
      <c r="R59" s="1"/>
      <c r="S59" s="72"/>
      <c r="T59" s="72"/>
      <c r="V59" s="1"/>
      <c r="W59" s="1"/>
      <c r="X59" s="72"/>
      <c r="Y59" s="72"/>
      <c r="AA59" s="1"/>
      <c r="AB59" s="1"/>
      <c r="AC59" s="72"/>
      <c r="AD59" s="72"/>
      <c r="AF59" s="1"/>
      <c r="AG59" s="73"/>
      <c r="AH59" s="72"/>
      <c r="AI59" s="72"/>
      <c r="AK59" s="1"/>
      <c r="AL59" s="73"/>
      <c r="AM59" s="72"/>
      <c r="AN59" s="72"/>
      <c r="AP59" s="1"/>
      <c r="AQ59" s="73"/>
      <c r="AR59" s="72"/>
      <c r="AS59" s="72"/>
      <c r="AU59" s="1"/>
      <c r="AV59" s="73"/>
      <c r="AW59" s="72"/>
      <c r="AX59" s="72"/>
      <c r="AZ59" s="1"/>
      <c r="BA59" s="73"/>
      <c r="BB59" s="72"/>
      <c r="BC59" s="72"/>
      <c r="BE59" s="1"/>
      <c r="BF59" s="73"/>
      <c r="BG59" s="72"/>
      <c r="BH59" s="72"/>
    </row>
    <row r="60" spans="2:60" x14ac:dyDescent="0.2">
      <c r="B60" s="1"/>
      <c r="C60" s="1"/>
      <c r="D60" s="72"/>
      <c r="E60" s="72"/>
      <c r="G60" s="1"/>
      <c r="H60" s="1"/>
      <c r="I60" s="72"/>
      <c r="J60" s="72"/>
      <c r="L60" s="1"/>
      <c r="M60" s="1"/>
      <c r="N60" s="72"/>
      <c r="O60" s="72"/>
      <c r="Q60" s="1"/>
      <c r="R60" s="1"/>
      <c r="S60" s="72"/>
      <c r="T60" s="72"/>
      <c r="V60" s="1"/>
      <c r="W60" s="1"/>
      <c r="X60" s="72"/>
      <c r="Y60" s="72"/>
      <c r="AA60" s="1"/>
      <c r="AB60" s="1"/>
      <c r="AC60" s="72"/>
      <c r="AD60" s="72"/>
      <c r="AF60" s="1"/>
      <c r="AG60" s="73"/>
      <c r="AH60" s="72"/>
      <c r="AI60" s="72"/>
      <c r="AK60" s="1"/>
      <c r="AL60" s="73"/>
      <c r="AM60" s="72"/>
      <c r="AN60" s="72"/>
      <c r="AP60" s="1"/>
      <c r="AQ60" s="73"/>
      <c r="AR60" s="72"/>
      <c r="AS60" s="72"/>
      <c r="AU60" s="1"/>
      <c r="AV60" s="73"/>
      <c r="AW60" s="72"/>
      <c r="AX60" s="72"/>
      <c r="AZ60" s="1"/>
      <c r="BA60" s="73"/>
      <c r="BB60" s="72"/>
      <c r="BC60" s="72"/>
      <c r="BE60" s="1"/>
      <c r="BF60" s="73"/>
      <c r="BG60" s="72"/>
      <c r="BH60" s="72"/>
    </row>
    <row r="61" spans="2:60" x14ac:dyDescent="0.2">
      <c r="B61" s="1"/>
      <c r="C61" s="1"/>
      <c r="D61" s="72"/>
      <c r="E61" s="72"/>
      <c r="G61" s="1"/>
      <c r="H61" s="1"/>
      <c r="I61" s="72"/>
      <c r="J61" s="72"/>
      <c r="L61" s="1"/>
      <c r="M61" s="1"/>
      <c r="N61" s="72"/>
      <c r="O61" s="72"/>
      <c r="Q61" s="1"/>
      <c r="R61" s="1"/>
      <c r="S61" s="72"/>
      <c r="T61" s="72"/>
      <c r="V61" s="1"/>
      <c r="W61" s="1"/>
      <c r="X61" s="72"/>
      <c r="Y61" s="72"/>
      <c r="AA61" s="1"/>
      <c r="AB61" s="1"/>
      <c r="AC61" s="72"/>
      <c r="AD61" s="72"/>
      <c r="AF61" s="1"/>
      <c r="AG61" s="73"/>
      <c r="AH61" s="72"/>
      <c r="AI61" s="72"/>
      <c r="AK61" s="1"/>
      <c r="AL61" s="73"/>
      <c r="AM61" s="72"/>
      <c r="AN61" s="72"/>
      <c r="AP61" s="1"/>
      <c r="AQ61" s="73"/>
      <c r="AR61" s="72"/>
      <c r="AS61" s="72"/>
      <c r="AU61" s="1"/>
      <c r="AV61" s="73"/>
      <c r="AW61" s="72"/>
      <c r="AX61" s="72"/>
      <c r="AZ61" s="1"/>
      <c r="BA61" s="73"/>
      <c r="BB61" s="72"/>
      <c r="BC61" s="72"/>
      <c r="BE61" s="1"/>
      <c r="BF61" s="73"/>
      <c r="BG61" s="72"/>
      <c r="BH61" s="72"/>
    </row>
    <row r="62" spans="2:60" x14ac:dyDescent="0.2">
      <c r="B62" s="1"/>
      <c r="C62" s="1"/>
      <c r="D62" s="72"/>
      <c r="E62" s="72"/>
      <c r="G62" s="1"/>
      <c r="H62" s="1"/>
      <c r="I62" s="72"/>
      <c r="J62" s="72"/>
      <c r="L62" s="1"/>
      <c r="M62" s="1"/>
      <c r="N62" s="72"/>
      <c r="O62" s="72"/>
      <c r="Q62" s="1"/>
      <c r="R62" s="1"/>
      <c r="S62" s="72"/>
      <c r="T62" s="72"/>
      <c r="V62" s="1"/>
      <c r="W62" s="72"/>
      <c r="X62" s="72"/>
      <c r="Y62" s="72"/>
      <c r="AA62" s="1"/>
      <c r="AB62" s="1"/>
      <c r="AC62" s="72"/>
      <c r="AD62" s="72"/>
      <c r="AF62" s="1"/>
      <c r="AG62" s="73"/>
      <c r="AH62" s="72"/>
      <c r="AI62" s="72"/>
      <c r="AK62" s="1"/>
      <c r="AL62" s="73"/>
      <c r="AM62" s="72"/>
      <c r="AN62" s="72"/>
      <c r="AP62" s="1"/>
      <c r="AQ62" s="73"/>
      <c r="AR62" s="72"/>
      <c r="AS62" s="72"/>
      <c r="AU62" s="1"/>
      <c r="AV62" s="73"/>
      <c r="AW62" s="72"/>
      <c r="AX62" s="72"/>
      <c r="AZ62" s="1"/>
      <c r="BA62" s="73"/>
      <c r="BB62" s="72"/>
      <c r="BC62" s="72"/>
      <c r="BE62" s="1"/>
      <c r="BF62" s="73"/>
      <c r="BG62" s="72"/>
      <c r="BH62" s="72"/>
    </row>
    <row r="63" spans="2:60" x14ac:dyDescent="0.2">
      <c r="B63" s="1"/>
      <c r="C63" s="1"/>
      <c r="D63" s="72"/>
      <c r="E63" s="72"/>
      <c r="G63" s="1"/>
      <c r="H63" s="1"/>
      <c r="I63" s="72"/>
      <c r="J63" s="72"/>
      <c r="L63" s="1"/>
      <c r="M63" s="1"/>
      <c r="N63" s="72"/>
      <c r="O63" s="72"/>
      <c r="Q63" s="1"/>
      <c r="R63" s="1"/>
      <c r="S63" s="72"/>
      <c r="T63" s="72"/>
      <c r="V63" s="1"/>
      <c r="W63" s="1"/>
      <c r="X63" s="72"/>
      <c r="Y63" s="72"/>
      <c r="AA63" s="1"/>
      <c r="AB63" s="1"/>
      <c r="AC63" s="72"/>
      <c r="AD63" s="72"/>
      <c r="AF63" s="1"/>
      <c r="AG63" s="73"/>
      <c r="AH63" s="72"/>
      <c r="AI63" s="72"/>
      <c r="AK63" s="1"/>
      <c r="AL63" s="73"/>
      <c r="AM63" s="72"/>
      <c r="AN63" s="72"/>
      <c r="AP63" s="1"/>
      <c r="AQ63" s="73"/>
      <c r="AR63" s="72"/>
      <c r="AS63" s="72"/>
      <c r="AU63" s="1"/>
      <c r="AV63" s="73"/>
      <c r="AW63" s="72"/>
      <c r="AX63" s="72"/>
      <c r="AZ63" s="1"/>
      <c r="BA63" s="73"/>
      <c r="BB63" s="72"/>
      <c r="BC63" s="72"/>
      <c r="BE63" s="1"/>
      <c r="BF63" s="73"/>
      <c r="BG63" s="72"/>
      <c r="BH63" s="72"/>
    </row>
    <row r="64" spans="2:60" x14ac:dyDescent="0.2">
      <c r="B64" s="1"/>
      <c r="C64" s="1"/>
      <c r="D64" s="72"/>
      <c r="E64" s="72"/>
      <c r="G64" s="1"/>
      <c r="H64" s="1"/>
      <c r="I64" s="72"/>
      <c r="J64" s="72"/>
      <c r="L64" s="1"/>
      <c r="M64" s="1"/>
      <c r="N64" s="72"/>
      <c r="O64" s="72"/>
      <c r="Q64" s="1"/>
      <c r="R64" s="1"/>
      <c r="S64" s="72"/>
      <c r="T64" s="72"/>
      <c r="V64" s="1"/>
      <c r="W64" s="1"/>
      <c r="X64" s="72"/>
      <c r="Y64" s="72"/>
      <c r="AA64" s="1"/>
      <c r="AB64" s="1"/>
      <c r="AC64" s="72"/>
      <c r="AD64" s="72"/>
      <c r="AF64" s="1"/>
      <c r="AG64" s="73"/>
      <c r="AH64" s="72"/>
      <c r="AI64" s="72"/>
      <c r="AK64" s="1"/>
      <c r="AL64" s="73"/>
      <c r="AM64" s="72"/>
      <c r="AN64" s="72"/>
      <c r="AP64" s="1"/>
      <c r="AQ64" s="73"/>
      <c r="AR64" s="72"/>
      <c r="AS64" s="72"/>
      <c r="AU64" s="1"/>
      <c r="AV64" s="73"/>
      <c r="AW64" s="72"/>
      <c r="AX64" s="72"/>
      <c r="AZ64" s="1"/>
      <c r="BA64" s="73"/>
      <c r="BB64" s="72"/>
      <c r="BC64" s="72"/>
      <c r="BE64" s="1"/>
      <c r="BF64" s="73"/>
      <c r="BG64" s="72"/>
      <c r="BH64" s="72"/>
    </row>
    <row r="65" spans="2:60" x14ac:dyDescent="0.2">
      <c r="B65" s="1"/>
      <c r="C65" s="1"/>
      <c r="D65" s="72"/>
      <c r="E65" s="72"/>
      <c r="G65" s="1"/>
      <c r="H65" s="1"/>
      <c r="I65" s="72"/>
      <c r="J65" s="72"/>
      <c r="L65" s="1"/>
      <c r="M65" s="1"/>
      <c r="N65" s="72"/>
      <c r="O65" s="72"/>
      <c r="Q65" s="1"/>
      <c r="R65" s="1"/>
      <c r="S65" s="72"/>
      <c r="T65" s="72"/>
      <c r="V65" s="1"/>
      <c r="W65" s="1"/>
      <c r="X65" s="72"/>
      <c r="Y65" s="72"/>
      <c r="AA65" s="1"/>
      <c r="AB65" s="1"/>
      <c r="AC65" s="72"/>
      <c r="AD65" s="72"/>
      <c r="AF65" s="1"/>
      <c r="AG65" s="73"/>
      <c r="AH65" s="72"/>
      <c r="AI65" s="72"/>
      <c r="AK65" s="1"/>
      <c r="AL65" s="73"/>
      <c r="AM65" s="72"/>
      <c r="AN65" s="72"/>
      <c r="AP65" s="1"/>
      <c r="AQ65" s="73"/>
      <c r="AR65" s="72"/>
      <c r="AS65" s="72"/>
      <c r="AU65" s="1"/>
      <c r="AV65" s="73"/>
      <c r="AW65" s="72"/>
      <c r="AX65" s="72"/>
      <c r="AZ65" s="1"/>
      <c r="BA65" s="73"/>
      <c r="BB65" s="72"/>
      <c r="BC65" s="72"/>
      <c r="BE65" s="1"/>
      <c r="BF65" s="73"/>
      <c r="BG65" s="72"/>
      <c r="BH65" s="72"/>
    </row>
    <row r="66" spans="2:60" x14ac:dyDescent="0.2">
      <c r="B66" s="1"/>
      <c r="C66" s="1"/>
      <c r="D66" s="72"/>
      <c r="E66" s="72"/>
      <c r="G66" s="1"/>
      <c r="H66" s="1"/>
      <c r="I66" s="72"/>
      <c r="J66" s="72"/>
      <c r="L66" s="1"/>
      <c r="M66" s="1"/>
      <c r="N66" s="72"/>
      <c r="O66" s="72"/>
      <c r="Q66" s="1"/>
      <c r="R66" s="1"/>
      <c r="S66" s="72"/>
      <c r="T66" s="72"/>
      <c r="V66" s="1"/>
      <c r="W66" s="1"/>
      <c r="X66" s="72"/>
      <c r="Y66" s="72"/>
      <c r="AA66" s="1"/>
      <c r="AB66" s="1"/>
      <c r="AC66" s="72"/>
      <c r="AD66" s="72"/>
      <c r="AF66" s="1"/>
      <c r="AG66" s="73"/>
      <c r="AH66" s="72"/>
      <c r="AI66" s="72"/>
      <c r="AK66" s="1"/>
      <c r="AL66" s="73"/>
      <c r="AM66" s="72"/>
      <c r="AN66" s="72"/>
      <c r="AP66" s="1"/>
      <c r="AQ66" s="73"/>
      <c r="AR66" s="72"/>
      <c r="AS66" s="72"/>
      <c r="AU66" s="1"/>
      <c r="AV66" s="73"/>
      <c r="AW66" s="72"/>
      <c r="AX66" s="72"/>
      <c r="AZ66" s="1"/>
      <c r="BA66" s="73"/>
      <c r="BB66" s="72"/>
      <c r="BC66" s="72"/>
      <c r="BE66" s="1"/>
      <c r="BF66" s="73"/>
      <c r="BG66" s="72"/>
      <c r="BH66" s="72"/>
    </row>
    <row r="67" spans="2:60" x14ac:dyDescent="0.2">
      <c r="B67" s="1"/>
      <c r="C67" s="1"/>
      <c r="D67" s="72"/>
      <c r="E67" s="72"/>
      <c r="G67" s="1"/>
      <c r="H67" s="1"/>
      <c r="I67" s="72"/>
      <c r="J67" s="72"/>
      <c r="L67" s="1"/>
      <c r="M67" s="1"/>
      <c r="N67" s="72"/>
      <c r="O67" s="72"/>
      <c r="Q67" s="1"/>
      <c r="R67" s="1"/>
      <c r="S67" s="72"/>
      <c r="T67" s="72"/>
      <c r="V67" s="1"/>
      <c r="W67" s="1"/>
      <c r="X67" s="72"/>
      <c r="Y67" s="72"/>
      <c r="AA67" s="1"/>
      <c r="AB67" s="1"/>
      <c r="AC67" s="72"/>
      <c r="AD67" s="72"/>
      <c r="AF67" s="1"/>
      <c r="AG67" s="73"/>
      <c r="AH67" s="72"/>
      <c r="AI67" s="72"/>
      <c r="AK67" s="1"/>
      <c r="AL67" s="73"/>
      <c r="AM67" s="72"/>
      <c r="AN67" s="72"/>
      <c r="AP67" s="1"/>
      <c r="AQ67" s="73"/>
      <c r="AR67" s="72"/>
      <c r="AS67" s="72"/>
      <c r="AU67" s="1"/>
      <c r="AV67" s="73"/>
      <c r="AW67" s="72"/>
      <c r="AX67" s="72"/>
      <c r="AZ67" s="1"/>
      <c r="BA67" s="73"/>
      <c r="BB67" s="72"/>
      <c r="BC67" s="72"/>
      <c r="BE67" s="1"/>
      <c r="BF67" s="73"/>
      <c r="BG67" s="72"/>
      <c r="BH67" s="72"/>
    </row>
    <row r="68" spans="2:60" x14ac:dyDescent="0.2">
      <c r="B68" s="1"/>
      <c r="C68" s="1"/>
      <c r="D68" s="72"/>
      <c r="E68" s="72"/>
      <c r="G68" s="1"/>
      <c r="H68" s="1"/>
      <c r="I68" s="72"/>
      <c r="J68" s="72"/>
      <c r="L68" s="1"/>
      <c r="M68" s="1"/>
      <c r="N68" s="72"/>
      <c r="O68" s="72"/>
      <c r="Q68" s="1"/>
      <c r="R68" s="1"/>
      <c r="S68" s="72"/>
      <c r="T68" s="72"/>
      <c r="V68" s="1"/>
      <c r="W68" s="1"/>
      <c r="X68" s="72"/>
      <c r="Y68" s="72"/>
      <c r="AA68" s="1"/>
      <c r="AB68" s="1"/>
      <c r="AC68" s="72"/>
      <c r="AD68" s="72"/>
      <c r="AF68" s="1"/>
      <c r="AG68" s="73"/>
      <c r="AH68" s="72"/>
      <c r="AI68" s="72"/>
      <c r="AK68" s="1"/>
      <c r="AL68" s="73"/>
      <c r="AM68" s="72"/>
      <c r="AN68" s="72"/>
      <c r="AP68" s="1"/>
      <c r="AQ68" s="73"/>
      <c r="AR68" s="72"/>
      <c r="AS68" s="72"/>
      <c r="AU68" s="1"/>
      <c r="AV68" s="73"/>
      <c r="AW68" s="72"/>
      <c r="AX68" s="72"/>
      <c r="AZ68" s="1"/>
      <c r="BA68" s="73"/>
      <c r="BB68" s="72"/>
      <c r="BC68" s="72"/>
      <c r="BE68" s="1"/>
      <c r="BF68" s="73"/>
      <c r="BG68" s="72"/>
      <c r="BH68" s="72"/>
    </row>
    <row r="69" spans="2:60" x14ac:dyDescent="0.2">
      <c r="B69" s="1"/>
      <c r="C69" s="1"/>
      <c r="D69" s="72"/>
      <c r="E69" s="72"/>
      <c r="G69" s="1"/>
      <c r="H69" s="1"/>
      <c r="I69" s="72"/>
      <c r="J69" s="72"/>
      <c r="L69" s="1"/>
      <c r="M69" s="1"/>
      <c r="N69" s="72"/>
      <c r="O69" s="72"/>
      <c r="Q69" s="1"/>
      <c r="R69" s="1"/>
      <c r="S69" s="72"/>
      <c r="T69" s="72"/>
      <c r="V69" s="1"/>
      <c r="W69" s="1"/>
      <c r="X69" s="72"/>
      <c r="Y69" s="72"/>
      <c r="AA69" s="1"/>
      <c r="AB69" s="1"/>
      <c r="AC69" s="72"/>
      <c r="AD69" s="72"/>
      <c r="AF69" s="1"/>
      <c r="AG69" s="73"/>
      <c r="AH69" s="72"/>
      <c r="AI69" s="72"/>
      <c r="AK69" s="1"/>
      <c r="AL69" s="73"/>
      <c r="AM69" s="72"/>
      <c r="AN69" s="72"/>
      <c r="AP69" s="1"/>
      <c r="AQ69" s="73"/>
      <c r="AR69" s="72"/>
      <c r="AS69" s="72"/>
      <c r="AU69" s="1"/>
      <c r="AV69" s="73"/>
      <c r="AW69" s="72"/>
      <c r="AX69" s="72"/>
      <c r="AZ69" s="1"/>
      <c r="BA69" s="73"/>
      <c r="BB69" s="72"/>
      <c r="BC69" s="72"/>
      <c r="BE69" s="1"/>
      <c r="BF69" s="73"/>
      <c r="BG69" s="72"/>
      <c r="BH69" s="72"/>
    </row>
    <row r="70" spans="2:60" x14ac:dyDescent="0.2">
      <c r="B70" s="1"/>
      <c r="C70" s="1"/>
      <c r="D70" s="72"/>
      <c r="E70" s="72"/>
      <c r="G70" s="1"/>
      <c r="H70" s="1"/>
      <c r="I70" s="72"/>
      <c r="J70" s="72"/>
      <c r="L70" s="1"/>
      <c r="M70" s="1"/>
      <c r="N70" s="72"/>
      <c r="O70" s="72"/>
      <c r="Q70" s="1"/>
      <c r="R70" s="1"/>
      <c r="S70" s="72"/>
      <c r="T70" s="72"/>
      <c r="V70" s="1"/>
      <c r="W70" s="1"/>
      <c r="X70" s="72"/>
      <c r="Y70" s="72"/>
      <c r="AA70" s="1"/>
      <c r="AB70" s="1"/>
      <c r="AC70" s="72"/>
      <c r="AD70" s="72"/>
      <c r="AF70" s="1"/>
      <c r="AG70" s="73"/>
      <c r="AH70" s="72"/>
      <c r="AI70" s="72"/>
      <c r="AK70" s="1"/>
      <c r="AL70" s="73"/>
      <c r="AM70" s="72"/>
      <c r="AN70" s="72"/>
      <c r="AP70" s="1"/>
      <c r="AQ70" s="73"/>
      <c r="AR70" s="72"/>
      <c r="AS70" s="72"/>
      <c r="AU70" s="1"/>
      <c r="AV70" s="73"/>
      <c r="AW70" s="72"/>
      <c r="AX70" s="72"/>
      <c r="AZ70" s="1"/>
      <c r="BA70" s="73"/>
      <c r="BB70" s="72"/>
      <c r="BC70" s="72"/>
      <c r="BE70" s="1"/>
      <c r="BF70" s="73"/>
      <c r="BG70" s="72"/>
      <c r="BH70" s="72"/>
    </row>
    <row r="71" spans="2:60" x14ac:dyDescent="0.2">
      <c r="B71" s="1"/>
      <c r="C71" s="1"/>
      <c r="D71" s="72"/>
      <c r="E71" s="72"/>
      <c r="G71" s="1"/>
      <c r="H71" s="1"/>
      <c r="I71" s="72"/>
      <c r="J71" s="72"/>
      <c r="L71" s="1"/>
      <c r="M71" s="1"/>
      <c r="N71" s="72"/>
      <c r="O71" s="72"/>
      <c r="Q71" s="1"/>
      <c r="R71" s="1"/>
      <c r="S71" s="72"/>
      <c r="T71" s="72"/>
      <c r="V71" s="1"/>
      <c r="W71" s="1"/>
      <c r="X71" s="72"/>
      <c r="Y71" s="72"/>
      <c r="AA71" s="1"/>
      <c r="AB71" s="1"/>
      <c r="AC71" s="72"/>
      <c r="AD71" s="72"/>
      <c r="AF71" s="1"/>
      <c r="AG71" s="73"/>
      <c r="AH71" s="72"/>
      <c r="AI71" s="72"/>
      <c r="AK71" s="1"/>
      <c r="AL71" s="73"/>
      <c r="AM71" s="72"/>
      <c r="AN71" s="72"/>
      <c r="AP71" s="1"/>
      <c r="AQ71" s="73"/>
      <c r="AR71" s="72"/>
      <c r="AS71" s="72"/>
      <c r="AU71" s="1"/>
      <c r="AV71" s="73"/>
      <c r="AW71" s="72"/>
      <c r="AX71" s="72"/>
      <c r="AZ71" s="1"/>
      <c r="BA71" s="73"/>
      <c r="BB71" s="72"/>
      <c r="BC71" s="72"/>
      <c r="BE71" s="1"/>
      <c r="BF71" s="73"/>
      <c r="BG71" s="72"/>
      <c r="BH71" s="72"/>
    </row>
    <row r="72" spans="2:60" x14ac:dyDescent="0.2">
      <c r="B72" s="1"/>
      <c r="C72" s="1"/>
      <c r="D72" s="72"/>
      <c r="E72" s="72"/>
      <c r="G72" s="1"/>
      <c r="H72" s="1"/>
      <c r="I72" s="72"/>
      <c r="J72" s="72"/>
      <c r="L72" s="1"/>
      <c r="M72" s="1"/>
      <c r="N72" s="72"/>
      <c r="O72" s="72"/>
      <c r="Q72" s="1"/>
      <c r="R72" s="1"/>
      <c r="S72" s="72"/>
      <c r="T72" s="72"/>
      <c r="V72" s="1"/>
      <c r="W72" s="1"/>
      <c r="X72" s="72"/>
      <c r="Y72" s="72"/>
      <c r="AA72" s="1"/>
      <c r="AB72" s="1"/>
      <c r="AC72" s="72"/>
      <c r="AD72" s="72"/>
      <c r="AF72" s="1"/>
      <c r="AG72" s="73"/>
      <c r="AH72" s="72"/>
      <c r="AI72" s="72"/>
      <c r="AK72" s="1"/>
      <c r="AL72" s="73"/>
      <c r="AM72" s="72"/>
      <c r="AN72" s="72"/>
      <c r="AP72" s="1"/>
      <c r="AQ72" s="73"/>
      <c r="AR72" s="72"/>
      <c r="AS72" s="72"/>
      <c r="AU72" s="1"/>
      <c r="AV72" s="73"/>
      <c r="AW72" s="72"/>
      <c r="AX72" s="72"/>
      <c r="AZ72" s="1"/>
      <c r="BA72" s="73"/>
      <c r="BB72" s="72"/>
      <c r="BC72" s="72"/>
      <c r="BE72" s="1"/>
      <c r="BF72" s="73"/>
      <c r="BG72" s="72"/>
      <c r="BH72" s="72"/>
    </row>
    <row r="73" spans="2:60" x14ac:dyDescent="0.2">
      <c r="B73" s="1"/>
      <c r="C73" s="1"/>
      <c r="D73" s="72"/>
      <c r="E73" s="72"/>
      <c r="G73" s="1"/>
      <c r="H73" s="1"/>
      <c r="I73" s="72"/>
      <c r="J73" s="72"/>
      <c r="L73" s="1"/>
      <c r="M73" s="1"/>
      <c r="N73" s="72"/>
      <c r="O73" s="72"/>
      <c r="Q73" s="1"/>
      <c r="R73" s="1"/>
      <c r="S73" s="72"/>
      <c r="T73" s="72"/>
      <c r="V73" s="1"/>
      <c r="W73" s="1"/>
      <c r="X73" s="72"/>
      <c r="Y73" s="72"/>
      <c r="AA73" s="1"/>
      <c r="AB73" s="1"/>
      <c r="AC73" s="72"/>
      <c r="AD73" s="72"/>
      <c r="AF73" s="1"/>
      <c r="AG73" s="73"/>
      <c r="AH73" s="72"/>
      <c r="AI73" s="72"/>
      <c r="AK73" s="1"/>
      <c r="AL73" s="73"/>
      <c r="AM73" s="72"/>
      <c r="AN73" s="72"/>
      <c r="AP73" s="1"/>
      <c r="AQ73" s="73"/>
      <c r="AR73" s="72"/>
      <c r="AS73" s="72"/>
      <c r="AU73" s="1"/>
      <c r="AV73" s="73"/>
      <c r="AW73" s="72"/>
      <c r="AX73" s="72"/>
      <c r="AZ73" s="1"/>
      <c r="BA73" s="73"/>
      <c r="BB73" s="72"/>
      <c r="BC73" s="72"/>
      <c r="BE73" s="1"/>
      <c r="BF73" s="73"/>
      <c r="BG73" s="72"/>
      <c r="BH73" s="72"/>
    </row>
    <row r="74" spans="2:60" x14ac:dyDescent="0.2">
      <c r="B74" s="1"/>
      <c r="C74" s="1"/>
      <c r="D74" s="72"/>
      <c r="E74" s="72"/>
      <c r="G74" s="1"/>
      <c r="H74" s="1"/>
      <c r="I74" s="72"/>
      <c r="J74" s="72"/>
      <c r="L74" s="1"/>
      <c r="M74" s="1"/>
      <c r="N74" s="72"/>
      <c r="O74" s="72"/>
      <c r="Q74" s="1"/>
      <c r="R74" s="1"/>
      <c r="S74" s="72"/>
      <c r="T74" s="72"/>
      <c r="V74" s="1"/>
      <c r="W74" s="1"/>
      <c r="X74" s="72"/>
      <c r="Y74" s="72"/>
      <c r="AA74" s="1"/>
      <c r="AB74" s="1"/>
      <c r="AC74" s="72"/>
      <c r="AD74" s="72"/>
      <c r="AF74" s="1"/>
      <c r="AG74" s="73"/>
      <c r="AH74" s="72"/>
      <c r="AI74" s="72"/>
      <c r="AK74" s="1"/>
      <c r="AL74" s="73"/>
      <c r="AM74" s="72"/>
      <c r="AN74" s="72"/>
      <c r="AP74" s="1"/>
      <c r="AQ74" s="73"/>
      <c r="AR74" s="72"/>
      <c r="AS74" s="72"/>
      <c r="AU74" s="1"/>
      <c r="AV74" s="73"/>
      <c r="AW74" s="72"/>
      <c r="AX74" s="72"/>
      <c r="AZ74" s="1"/>
      <c r="BA74" s="73"/>
      <c r="BB74" s="72"/>
      <c r="BC74" s="72"/>
      <c r="BE74" s="1"/>
      <c r="BF74" s="73"/>
      <c r="BG74" s="72"/>
      <c r="BH74" s="72"/>
    </row>
    <row r="75" spans="2:60" x14ac:dyDescent="0.2">
      <c r="B75" s="1"/>
      <c r="C75" s="1"/>
      <c r="D75" s="72"/>
      <c r="E75" s="72"/>
      <c r="G75" s="1"/>
      <c r="H75" s="1"/>
      <c r="I75" s="72"/>
      <c r="J75" s="72"/>
      <c r="L75" s="1"/>
      <c r="M75" s="1"/>
      <c r="N75" s="72"/>
      <c r="O75" s="72"/>
      <c r="Q75" s="1"/>
      <c r="R75" s="1"/>
      <c r="S75" s="72"/>
      <c r="T75" s="72"/>
      <c r="V75" s="1"/>
      <c r="W75" s="1"/>
      <c r="X75" s="72"/>
      <c r="Y75" s="72"/>
      <c r="AA75" s="1"/>
      <c r="AB75" s="1"/>
      <c r="AC75" s="72"/>
      <c r="AD75" s="72"/>
      <c r="AF75" s="1"/>
      <c r="AG75" s="73"/>
      <c r="AH75" s="72"/>
      <c r="AI75" s="72"/>
      <c r="AK75" s="1"/>
      <c r="AL75" s="73"/>
      <c r="AM75" s="72"/>
      <c r="AN75" s="72"/>
      <c r="AP75" s="1"/>
      <c r="AQ75" s="73"/>
      <c r="AR75" s="72"/>
      <c r="AS75" s="72"/>
      <c r="AU75" s="1"/>
      <c r="AV75" s="73"/>
      <c r="AW75" s="72"/>
      <c r="AX75" s="72"/>
      <c r="AZ75" s="1"/>
      <c r="BA75" s="73"/>
      <c r="BB75" s="72"/>
      <c r="BC75" s="72"/>
      <c r="BE75" s="1"/>
      <c r="BF75" s="73"/>
      <c r="BG75" s="72"/>
      <c r="BH75" s="72"/>
    </row>
    <row r="76" spans="2:60" x14ac:dyDescent="0.2">
      <c r="B76" s="1"/>
      <c r="C76" s="1"/>
      <c r="D76" s="72"/>
      <c r="E76" s="72"/>
      <c r="G76" s="1"/>
      <c r="H76" s="1"/>
      <c r="I76" s="72"/>
      <c r="J76" s="72"/>
      <c r="L76" s="1"/>
      <c r="M76" s="1"/>
      <c r="N76" s="72"/>
      <c r="O76" s="72"/>
      <c r="Q76" s="1"/>
      <c r="R76" s="1"/>
      <c r="S76" s="72"/>
      <c r="T76" s="72"/>
      <c r="V76" s="1"/>
      <c r="W76" s="1"/>
      <c r="X76" s="72"/>
      <c r="Y76" s="72"/>
      <c r="AA76" s="1"/>
      <c r="AB76" s="1"/>
      <c r="AC76" s="72"/>
      <c r="AD76" s="72"/>
      <c r="AF76" s="1"/>
      <c r="AG76" s="73"/>
      <c r="AH76" s="72"/>
      <c r="AI76" s="72"/>
      <c r="AK76" s="1"/>
      <c r="AL76" s="73"/>
      <c r="AM76" s="72"/>
      <c r="AN76" s="72"/>
      <c r="AP76" s="1"/>
      <c r="AQ76" s="73"/>
      <c r="AR76" s="72"/>
      <c r="AS76" s="72"/>
      <c r="AU76" s="1"/>
      <c r="AV76" s="73"/>
      <c r="AW76" s="72"/>
      <c r="AX76" s="72"/>
      <c r="AZ76" s="1"/>
      <c r="BA76" s="73"/>
      <c r="BB76" s="72"/>
      <c r="BC76" s="72"/>
      <c r="BE76" s="1"/>
      <c r="BF76" s="73"/>
      <c r="BG76" s="72"/>
      <c r="BH76" s="72"/>
    </row>
    <row r="77" spans="2:60" x14ac:dyDescent="0.2">
      <c r="B77" s="1"/>
      <c r="C77" s="1"/>
      <c r="D77" s="72"/>
      <c r="E77" s="72"/>
      <c r="G77" s="1"/>
      <c r="H77" s="1"/>
      <c r="I77" s="72"/>
      <c r="J77" s="72"/>
      <c r="L77" s="1"/>
      <c r="M77" s="1"/>
      <c r="N77" s="72"/>
      <c r="O77" s="72"/>
      <c r="Q77" s="1"/>
      <c r="R77" s="1"/>
      <c r="S77" s="72"/>
      <c r="T77" s="72"/>
      <c r="V77" s="1"/>
      <c r="W77" s="1"/>
      <c r="X77" s="72"/>
      <c r="Y77" s="72"/>
      <c r="AA77" s="1"/>
      <c r="AB77" s="1"/>
      <c r="AC77" s="72"/>
      <c r="AD77" s="72"/>
      <c r="AF77" s="1"/>
      <c r="AG77" s="73"/>
      <c r="AH77" s="72"/>
      <c r="AI77" s="72"/>
      <c r="AK77" s="1"/>
      <c r="AL77" s="73"/>
      <c r="AM77" s="72"/>
      <c r="AN77" s="72"/>
      <c r="AP77" s="1"/>
      <c r="AQ77" s="73"/>
      <c r="AR77" s="72"/>
      <c r="AS77" s="72"/>
      <c r="AU77" s="1"/>
      <c r="AV77" s="73"/>
      <c r="AW77" s="72"/>
      <c r="AX77" s="72"/>
      <c r="AZ77" s="1"/>
      <c r="BA77" s="73"/>
      <c r="BB77" s="72"/>
      <c r="BC77" s="72"/>
      <c r="BE77" s="1"/>
      <c r="BF77" s="73"/>
      <c r="BG77" s="72"/>
      <c r="BH77" s="72"/>
    </row>
    <row r="78" spans="2:60" x14ac:dyDescent="0.2">
      <c r="B78" s="1"/>
      <c r="C78" s="1"/>
      <c r="D78" s="72"/>
      <c r="E78" s="72"/>
      <c r="G78" s="1"/>
      <c r="H78" s="1"/>
      <c r="I78" s="72"/>
      <c r="J78" s="72"/>
      <c r="L78" s="1"/>
      <c r="M78" s="1"/>
      <c r="N78" s="72"/>
      <c r="O78" s="72"/>
      <c r="Q78" s="1"/>
      <c r="R78" s="1"/>
      <c r="S78" s="72"/>
      <c r="T78" s="72"/>
      <c r="V78" s="1"/>
      <c r="W78" s="1"/>
      <c r="X78" s="72"/>
      <c r="Y78" s="72"/>
      <c r="AA78" s="1"/>
      <c r="AB78" s="1"/>
      <c r="AC78" s="72"/>
      <c r="AD78" s="72"/>
      <c r="AF78" s="1"/>
      <c r="AG78" s="73"/>
      <c r="AH78" s="72"/>
      <c r="AI78" s="72"/>
      <c r="AK78" s="1"/>
      <c r="AL78" s="73"/>
      <c r="AM78" s="72"/>
      <c r="AN78" s="72"/>
      <c r="AP78" s="1"/>
      <c r="AQ78" s="73"/>
      <c r="AR78" s="72"/>
      <c r="AS78" s="72"/>
      <c r="AU78" s="1"/>
      <c r="AV78" s="73"/>
      <c r="AW78" s="72"/>
      <c r="AX78" s="72"/>
      <c r="AZ78" s="1"/>
      <c r="BA78" s="73"/>
      <c r="BB78" s="72"/>
      <c r="BC78" s="72"/>
      <c r="BE78" s="1"/>
      <c r="BF78" s="73"/>
      <c r="BG78" s="72"/>
      <c r="BH78" s="72"/>
    </row>
  </sheetData>
  <mergeCells count="4">
    <mergeCell ref="AU2:BH2"/>
    <mergeCell ref="B2:O2"/>
    <mergeCell ref="Q2:AD2"/>
    <mergeCell ref="AF2:A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6CCD5-60BA-4006-B888-9416D3DE9DE2}">
  <dimension ref="B1:AD13"/>
  <sheetViews>
    <sheetView tabSelected="1" zoomScale="80" zoomScaleNormal="80" workbookViewId="0">
      <selection activeCell="I20" sqref="I20"/>
    </sheetView>
  </sheetViews>
  <sheetFormatPr defaultRowHeight="12.75" x14ac:dyDescent="0.2"/>
  <cols>
    <col min="2" max="2" width="11.140625" customWidth="1"/>
  </cols>
  <sheetData>
    <row r="1" spans="2:30" s="120" customFormat="1" ht="19.5" customHeight="1" x14ac:dyDescent="0.2">
      <c r="B1" s="154" t="s">
        <v>75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2:30" ht="13.5" thickBot="1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2:30" s="88" customFormat="1" x14ac:dyDescent="0.2">
      <c r="B3" s="86"/>
      <c r="C3" s="155" t="s">
        <v>56</v>
      </c>
      <c r="D3" s="155"/>
      <c r="E3" s="155"/>
      <c r="F3" s="156"/>
      <c r="G3" s="155" t="s">
        <v>57</v>
      </c>
      <c r="H3" s="155"/>
      <c r="I3" s="155"/>
      <c r="J3" s="156"/>
      <c r="K3" s="155" t="s">
        <v>58</v>
      </c>
      <c r="L3" s="155"/>
      <c r="M3" s="155"/>
      <c r="N3" s="159"/>
      <c r="O3" s="155" t="s">
        <v>59</v>
      </c>
      <c r="P3" s="155"/>
      <c r="Q3" s="162"/>
    </row>
    <row r="4" spans="2:30" ht="14.25" x14ac:dyDescent="0.2">
      <c r="B4" s="78"/>
      <c r="C4" s="163" t="s">
        <v>76</v>
      </c>
      <c r="D4" s="164"/>
      <c r="E4" s="165"/>
      <c r="F4" s="157"/>
      <c r="G4" s="163" t="s">
        <v>73</v>
      </c>
      <c r="H4" s="164"/>
      <c r="I4" s="165"/>
      <c r="J4" s="157"/>
      <c r="K4" s="163" t="s">
        <v>73</v>
      </c>
      <c r="L4" s="164"/>
      <c r="M4" s="165"/>
      <c r="N4" s="160"/>
      <c r="O4" s="163" t="s">
        <v>73</v>
      </c>
      <c r="P4" s="164"/>
      <c r="Q4" s="165"/>
    </row>
    <row r="5" spans="2:30" x14ac:dyDescent="0.2">
      <c r="B5" s="78"/>
      <c r="C5" s="76" t="s">
        <v>4</v>
      </c>
      <c r="D5" s="76" t="s">
        <v>5</v>
      </c>
      <c r="E5" s="76" t="s">
        <v>6</v>
      </c>
      <c r="F5" s="157"/>
      <c r="G5" s="76" t="s">
        <v>4</v>
      </c>
      <c r="H5" s="76" t="s">
        <v>5</v>
      </c>
      <c r="I5" s="76" t="s">
        <v>6</v>
      </c>
      <c r="J5" s="157"/>
      <c r="K5" s="76" t="s">
        <v>4</v>
      </c>
      <c r="L5" s="76" t="s">
        <v>5</v>
      </c>
      <c r="M5" s="76" t="s">
        <v>6</v>
      </c>
      <c r="N5" s="160"/>
      <c r="O5" s="76" t="s">
        <v>4</v>
      </c>
      <c r="P5" s="76" t="s">
        <v>5</v>
      </c>
      <c r="Q5" s="79" t="s">
        <v>6</v>
      </c>
    </row>
    <row r="6" spans="2:30" ht="15.75" x14ac:dyDescent="0.25">
      <c r="B6" s="78"/>
      <c r="C6" s="75">
        <v>8721.6508487999999</v>
      </c>
      <c r="D6" s="75">
        <v>7108.1054290000002</v>
      </c>
      <c r="E6" s="75">
        <v>4807.6156688333331</v>
      </c>
      <c r="F6" s="157"/>
      <c r="G6" s="75">
        <v>4213.8228068000008</v>
      </c>
      <c r="H6" s="75">
        <v>3219.0728733333331</v>
      </c>
      <c r="I6" s="77">
        <v>1863.3116626666667</v>
      </c>
      <c r="J6" s="157"/>
      <c r="K6" s="77">
        <v>4042.8179106666666</v>
      </c>
      <c r="L6" s="77">
        <v>3910.2094591666664</v>
      </c>
      <c r="M6" s="77">
        <v>2065.2993163333335</v>
      </c>
      <c r="N6" s="160"/>
      <c r="O6" s="77">
        <v>2489.6128360000002</v>
      </c>
      <c r="P6" s="77">
        <v>2339.5195710000003</v>
      </c>
      <c r="Q6" s="80">
        <v>1565.0301904999999</v>
      </c>
    </row>
    <row r="7" spans="2:30" ht="15.75" x14ac:dyDescent="0.25">
      <c r="B7" s="78"/>
      <c r="C7" s="75">
        <v>7996.1243091999986</v>
      </c>
      <c r="D7" s="75">
        <v>7929.2700958333335</v>
      </c>
      <c r="E7" s="75">
        <v>4602.1226991666672</v>
      </c>
      <c r="F7" s="157"/>
      <c r="G7" s="75">
        <v>3801.6292463333334</v>
      </c>
      <c r="H7" s="75">
        <v>3544.3565881999994</v>
      </c>
      <c r="I7" s="77">
        <v>1690.7377994999999</v>
      </c>
      <c r="J7" s="157"/>
      <c r="K7" s="77">
        <v>4334.4778431666664</v>
      </c>
      <c r="L7" s="77">
        <v>4042.8087810000002</v>
      </c>
      <c r="M7" s="77">
        <v>1902.8927025</v>
      </c>
      <c r="N7" s="160"/>
      <c r="O7" s="77">
        <v>2489.6128360000002</v>
      </c>
      <c r="P7" s="77">
        <v>2683.8609241666668</v>
      </c>
      <c r="Q7" s="80">
        <v>1618.8287763333331</v>
      </c>
    </row>
    <row r="8" spans="2:30" ht="15.75" x14ac:dyDescent="0.25">
      <c r="B8" s="78"/>
      <c r="C8" s="75">
        <v>8422.4362974999985</v>
      </c>
      <c r="D8" s="75">
        <v>7330.2342323333323</v>
      </c>
      <c r="E8" s="75">
        <v>4290.7975848333335</v>
      </c>
      <c r="F8" s="157"/>
      <c r="G8" s="75">
        <v>3793.1250634999997</v>
      </c>
      <c r="H8" s="75">
        <v>3371.9719367499997</v>
      </c>
      <c r="I8" s="77">
        <v>1968.830672833333</v>
      </c>
      <c r="J8" s="157"/>
      <c r="K8" s="77">
        <v>4395.7614168333339</v>
      </c>
      <c r="L8" s="77">
        <v>4284.4734083333333</v>
      </c>
      <c r="M8" s="77">
        <v>1879.5297483750001</v>
      </c>
      <c r="N8" s="160"/>
      <c r="O8" s="77">
        <v>2647.6358493333332</v>
      </c>
      <c r="P8" s="77">
        <v>2664.8938215000003</v>
      </c>
      <c r="Q8" s="80">
        <v>1428.6762895000002</v>
      </c>
    </row>
    <row r="9" spans="2:30" ht="15.75" x14ac:dyDescent="0.25">
      <c r="B9" s="78"/>
      <c r="C9" s="1"/>
      <c r="D9" s="75">
        <v>5963.9373843333333</v>
      </c>
      <c r="E9" s="75">
        <v>3934.4250633999995</v>
      </c>
      <c r="F9" s="157"/>
      <c r="G9" s="1"/>
      <c r="H9" s="75">
        <v>3081.5244641666668</v>
      </c>
      <c r="I9" s="77">
        <v>1839.8294384999999</v>
      </c>
      <c r="J9" s="157"/>
      <c r="K9" s="1"/>
      <c r="L9" s="77">
        <v>3798.9728163749996</v>
      </c>
      <c r="M9" s="77">
        <v>1896.1050481249999</v>
      </c>
      <c r="N9" s="160"/>
      <c r="O9" s="1"/>
      <c r="P9" s="77">
        <v>2006.2389926666665</v>
      </c>
      <c r="Q9" s="80">
        <v>1267.8757531166668</v>
      </c>
    </row>
    <row r="10" spans="2:30" ht="16.5" thickBot="1" x14ac:dyDescent="0.3">
      <c r="B10" s="81"/>
      <c r="C10" s="82"/>
      <c r="D10" s="82"/>
      <c r="E10" s="83"/>
      <c r="F10" s="158"/>
      <c r="G10" s="83"/>
      <c r="H10" s="84">
        <v>3077.6450836666663</v>
      </c>
      <c r="I10" s="82"/>
      <c r="J10" s="158"/>
      <c r="K10" s="83"/>
      <c r="L10" s="84"/>
      <c r="M10" s="82"/>
      <c r="N10" s="161"/>
      <c r="O10" s="83"/>
      <c r="P10" s="84"/>
      <c r="Q10" s="85"/>
    </row>
    <row r="12" spans="2:30" ht="12.75" customHeight="1" x14ac:dyDescent="0.2">
      <c r="B12" s="153" t="s">
        <v>77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</row>
    <row r="13" spans="2:30" x14ac:dyDescent="0.2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</sheetData>
  <mergeCells count="13">
    <mergeCell ref="B12:Q12"/>
    <mergeCell ref="B1:Q1"/>
    <mergeCell ref="C3:E3"/>
    <mergeCell ref="F3:F10"/>
    <mergeCell ref="G3:I3"/>
    <mergeCell ref="J3:J10"/>
    <mergeCell ref="K3:M3"/>
    <mergeCell ref="N3:N10"/>
    <mergeCell ref="O3:Q3"/>
    <mergeCell ref="C4:E4"/>
    <mergeCell ref="G4:I4"/>
    <mergeCell ref="K4:M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2B </vt:lpstr>
      <vt:lpstr>Figure 2C′ raw data</vt:lpstr>
      <vt:lpstr>Figure 2C′</vt:lpstr>
      <vt:lpstr>Figure 2D′ raw data</vt:lpstr>
      <vt:lpstr>Figure 2D′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Mancia</cp:lastModifiedBy>
  <dcterms:created xsi:type="dcterms:W3CDTF">2020-05-19T05:18:35Z</dcterms:created>
  <dcterms:modified xsi:type="dcterms:W3CDTF">2020-06-29T18:47:20Z</dcterms:modified>
</cp:coreProperties>
</file>