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G:\My Drive\PCDH-paper-data\Figure 11 Source data\"/>
    </mc:Choice>
  </mc:AlternateContent>
  <xr:revisionPtr revIDLastSave="0" documentId="13_ncr:1_{06CBC5E8-9B79-4DA7-B431-D5C55388FBE1}" xr6:coauthVersionLast="44" xr6:coauthVersionMax="44" xr10:uidLastSave="{00000000-0000-0000-0000-000000000000}"/>
  <bookViews>
    <workbookView xWindow="-120" yWindow="-120" windowWidth="29040" windowHeight="16440" activeTab="1" xr2:uid="{00000000-000D-0000-FFFF-FFFF00000000}"/>
  </bookViews>
  <sheets>
    <sheet name="Figure 11B′" sheetId="1" r:id="rId1"/>
    <sheet name="Figure 11C′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1" l="1"/>
  <c r="F8" i="1"/>
  <c r="N54" i="2" l="1"/>
  <c r="P54" i="2" s="1"/>
  <c r="N53" i="2"/>
  <c r="P53" i="2" s="1"/>
  <c r="P52" i="2"/>
  <c r="O52" i="2"/>
  <c r="N52" i="2"/>
  <c r="O51" i="2"/>
  <c r="N51" i="2"/>
  <c r="P51" i="2" s="1"/>
  <c r="N50" i="2"/>
  <c r="P50" i="2" s="1"/>
  <c r="P49" i="2"/>
  <c r="N49" i="2"/>
  <c r="O49" i="2" s="1"/>
  <c r="P48" i="2"/>
  <c r="N48" i="2"/>
  <c r="O48" i="2" s="1"/>
  <c r="N47" i="2"/>
  <c r="N55" i="2" s="1"/>
  <c r="N46" i="2"/>
  <c r="P46" i="2" s="1"/>
  <c r="N45" i="2"/>
  <c r="P45" i="2" s="1"/>
  <c r="P41" i="2"/>
  <c r="N41" i="2"/>
  <c r="O41" i="2" s="1"/>
  <c r="O40" i="2"/>
  <c r="N40" i="2"/>
  <c r="P40" i="2" s="1"/>
  <c r="O39" i="2"/>
  <c r="N39" i="2"/>
  <c r="P39" i="2" s="1"/>
  <c r="O38" i="2"/>
  <c r="N38" i="2"/>
  <c r="P38" i="2" s="1"/>
  <c r="P37" i="2"/>
  <c r="N37" i="2"/>
  <c r="O37" i="2" s="1"/>
  <c r="P36" i="2"/>
  <c r="O36" i="2"/>
  <c r="N36" i="2"/>
  <c r="N35" i="2"/>
  <c r="P35" i="2" s="1"/>
  <c r="N34" i="2"/>
  <c r="N42" i="2" s="1"/>
  <c r="P33" i="2"/>
  <c r="N33" i="2"/>
  <c r="O33" i="2" s="1"/>
  <c r="O32" i="2"/>
  <c r="N32" i="2"/>
  <c r="P32" i="2" s="1"/>
  <c r="N28" i="2"/>
  <c r="P28" i="2" s="1"/>
  <c r="N27" i="2"/>
  <c r="P27" i="2" s="1"/>
  <c r="P26" i="2"/>
  <c r="O26" i="2"/>
  <c r="N26" i="2"/>
  <c r="M25" i="2"/>
  <c r="L25" i="2"/>
  <c r="P24" i="2"/>
  <c r="O24" i="2"/>
  <c r="N24" i="2"/>
  <c r="N23" i="2"/>
  <c r="P23" i="2" s="1"/>
  <c r="N22" i="2"/>
  <c r="O22" i="2" s="1"/>
  <c r="P21" i="2"/>
  <c r="N21" i="2"/>
  <c r="O21" i="2" s="1"/>
  <c r="P20" i="2"/>
  <c r="O20" i="2"/>
  <c r="N20" i="2"/>
  <c r="N19" i="2"/>
  <c r="O19" i="2" s="1"/>
  <c r="N15" i="2"/>
  <c r="P15" i="2" s="1"/>
  <c r="P14" i="2"/>
  <c r="N14" i="2"/>
  <c r="O14" i="2" s="1"/>
  <c r="P13" i="2"/>
  <c r="O13" i="2"/>
  <c r="N13" i="2"/>
  <c r="N12" i="2"/>
  <c r="P12" i="2" s="1"/>
  <c r="N11" i="2"/>
  <c r="P11" i="2" s="1"/>
  <c r="P10" i="2"/>
  <c r="O10" i="2"/>
  <c r="N10" i="2"/>
  <c r="O9" i="2"/>
  <c r="N9" i="2"/>
  <c r="P9" i="2" s="1"/>
  <c r="N8" i="2"/>
  <c r="O8" i="2" s="1"/>
  <c r="P7" i="2"/>
  <c r="N7" i="2"/>
  <c r="O7" i="2" s="1"/>
  <c r="P6" i="2"/>
  <c r="N6" i="2"/>
  <c r="O6" i="2" s="1"/>
  <c r="G43" i="2"/>
  <c r="G30" i="2"/>
  <c r="G17" i="2"/>
  <c r="D16" i="2"/>
  <c r="F54" i="2"/>
  <c r="H54" i="2" s="1"/>
  <c r="F53" i="2"/>
  <c r="H53" i="2" s="1"/>
  <c r="H52" i="2"/>
  <c r="G52" i="2"/>
  <c r="F52" i="2"/>
  <c r="G51" i="2"/>
  <c r="F51" i="2"/>
  <c r="H51" i="2" s="1"/>
  <c r="F50" i="2"/>
  <c r="H50" i="2" s="1"/>
  <c r="H49" i="2"/>
  <c r="G49" i="2"/>
  <c r="F49" i="2"/>
  <c r="F48" i="2"/>
  <c r="H48" i="2" s="1"/>
  <c r="F47" i="2"/>
  <c r="H47" i="2" s="1"/>
  <c r="F46" i="2"/>
  <c r="H46" i="2" s="1"/>
  <c r="G45" i="2"/>
  <c r="F45" i="2"/>
  <c r="H45" i="2" s="1"/>
  <c r="H56" i="2" s="1"/>
  <c r="H41" i="2"/>
  <c r="G41" i="2"/>
  <c r="F41" i="2"/>
  <c r="H40" i="2"/>
  <c r="G40" i="2"/>
  <c r="F40" i="2"/>
  <c r="G39" i="2"/>
  <c r="F39" i="2"/>
  <c r="H39" i="2" s="1"/>
  <c r="H38" i="2"/>
  <c r="F38" i="2"/>
  <c r="G38" i="2" s="1"/>
  <c r="H37" i="2"/>
  <c r="G37" i="2"/>
  <c r="F37" i="2"/>
  <c r="H36" i="2"/>
  <c r="F36" i="2"/>
  <c r="G36" i="2" s="1"/>
  <c r="G35" i="2"/>
  <c r="F35" i="2"/>
  <c r="H35" i="2" s="1"/>
  <c r="F34" i="2"/>
  <c r="H34" i="2" s="1"/>
  <c r="H33" i="2"/>
  <c r="G33" i="2"/>
  <c r="F33" i="2"/>
  <c r="H32" i="2"/>
  <c r="G32" i="2"/>
  <c r="F32" i="2"/>
  <c r="F28" i="2"/>
  <c r="H28" i="2" s="1"/>
  <c r="F27" i="2"/>
  <c r="H27" i="2" s="1"/>
  <c r="H26" i="2"/>
  <c r="G26" i="2"/>
  <c r="F26" i="2"/>
  <c r="F25" i="2"/>
  <c r="H25" i="2" s="1"/>
  <c r="F24" i="2"/>
  <c r="H24" i="2" s="1"/>
  <c r="H23" i="2"/>
  <c r="G23" i="2"/>
  <c r="F23" i="2"/>
  <c r="F22" i="2"/>
  <c r="H22" i="2" s="1"/>
  <c r="F21" i="2"/>
  <c r="H21" i="2" s="1"/>
  <c r="H20" i="2"/>
  <c r="F20" i="2"/>
  <c r="G20" i="2" s="1"/>
  <c r="F19" i="2"/>
  <c r="H19" i="2" s="1"/>
  <c r="H15" i="2"/>
  <c r="F15" i="2"/>
  <c r="G15" i="2" s="1"/>
  <c r="H14" i="2"/>
  <c r="F14" i="2"/>
  <c r="G14" i="2" s="1"/>
  <c r="H13" i="2"/>
  <c r="G13" i="2"/>
  <c r="F13" i="2"/>
  <c r="F12" i="2"/>
  <c r="H12" i="2" s="1"/>
  <c r="F11" i="2"/>
  <c r="H11" i="2" s="1"/>
  <c r="H10" i="2"/>
  <c r="G10" i="2"/>
  <c r="F10" i="2"/>
  <c r="H9" i="2"/>
  <c r="G9" i="2"/>
  <c r="F9" i="2"/>
  <c r="F8" i="2"/>
  <c r="F16" i="2" s="1"/>
  <c r="H7" i="2"/>
  <c r="F7" i="2"/>
  <c r="G7" i="2" s="1"/>
  <c r="H6" i="2"/>
  <c r="G6" i="2"/>
  <c r="F6" i="2"/>
  <c r="M55" i="2"/>
  <c r="L55" i="2"/>
  <c r="E55" i="2"/>
  <c r="D55" i="2"/>
  <c r="M42" i="2"/>
  <c r="L42" i="2"/>
  <c r="D42" i="2"/>
  <c r="M29" i="2"/>
  <c r="L29" i="2"/>
  <c r="E29" i="2"/>
  <c r="D29" i="2"/>
  <c r="M16" i="2"/>
  <c r="L16" i="2"/>
  <c r="E16" i="2"/>
  <c r="M55" i="1"/>
  <c r="L55" i="1"/>
  <c r="E55" i="1"/>
  <c r="D55" i="1"/>
  <c r="M42" i="1"/>
  <c r="L42" i="1"/>
  <c r="E42" i="1"/>
  <c r="D42" i="1"/>
  <c r="M29" i="1"/>
  <c r="L29" i="1"/>
  <c r="E29" i="1"/>
  <c r="D29" i="1"/>
  <c r="M16" i="1"/>
  <c r="L16" i="1"/>
  <c r="D16" i="1"/>
  <c r="E16" i="1"/>
  <c r="F54" i="1"/>
  <c r="H54" i="1" s="1"/>
  <c r="F53" i="1"/>
  <c r="H53" i="1" s="1"/>
  <c r="H52" i="1"/>
  <c r="G52" i="1"/>
  <c r="F52" i="1"/>
  <c r="F51" i="1"/>
  <c r="H51" i="1" s="1"/>
  <c r="G50" i="1"/>
  <c r="F50" i="1"/>
  <c r="H50" i="1" s="1"/>
  <c r="F49" i="1"/>
  <c r="H49" i="1" s="1"/>
  <c r="G48" i="1"/>
  <c r="F48" i="1"/>
  <c r="H48" i="1" s="1"/>
  <c r="H47" i="1"/>
  <c r="G47" i="1"/>
  <c r="F47" i="1"/>
  <c r="F46" i="1"/>
  <c r="H46" i="1" s="1"/>
  <c r="F45" i="1"/>
  <c r="H45" i="1" s="1"/>
  <c r="F41" i="1"/>
  <c r="H41" i="1" s="1"/>
  <c r="F40" i="1"/>
  <c r="H40" i="1" s="1"/>
  <c r="F39" i="1"/>
  <c r="H39" i="1" s="1"/>
  <c r="F38" i="1"/>
  <c r="H38" i="1" s="1"/>
  <c r="F37" i="1"/>
  <c r="H37" i="1" s="1"/>
  <c r="H36" i="1"/>
  <c r="G36" i="1"/>
  <c r="F36" i="1"/>
  <c r="F35" i="1"/>
  <c r="H35" i="1" s="1"/>
  <c r="F34" i="1"/>
  <c r="H34" i="1" s="1"/>
  <c r="F33" i="1"/>
  <c r="H33" i="1" s="1"/>
  <c r="F32" i="1"/>
  <c r="G32" i="1" s="1"/>
  <c r="F28" i="1"/>
  <c r="H28" i="1" s="1"/>
  <c r="H27" i="1"/>
  <c r="G27" i="1"/>
  <c r="F27" i="1"/>
  <c r="H26" i="1"/>
  <c r="G26" i="1"/>
  <c r="F26" i="1"/>
  <c r="F25" i="1"/>
  <c r="H25" i="1" s="1"/>
  <c r="F24" i="1"/>
  <c r="H24" i="1" s="1"/>
  <c r="H23" i="1"/>
  <c r="G23" i="1"/>
  <c r="F23" i="1"/>
  <c r="F22" i="1"/>
  <c r="H22" i="1" s="1"/>
  <c r="F21" i="1"/>
  <c r="G21" i="1" s="1"/>
  <c r="F20" i="1"/>
  <c r="H20" i="1" s="1"/>
  <c r="F19" i="1"/>
  <c r="G19" i="1" s="1"/>
  <c r="F15" i="1"/>
  <c r="H15" i="1" s="1"/>
  <c r="F14" i="1"/>
  <c r="H14" i="1" s="1"/>
  <c r="F13" i="1"/>
  <c r="H13" i="1" s="1"/>
  <c r="F12" i="1"/>
  <c r="G12" i="1" s="1"/>
  <c r="F11" i="1"/>
  <c r="H11" i="1" s="1"/>
  <c r="F10" i="1"/>
  <c r="G10" i="1" s="1"/>
  <c r="F9" i="1"/>
  <c r="H9" i="1" s="1"/>
  <c r="H8" i="1"/>
  <c r="F7" i="1"/>
  <c r="H7" i="1" s="1"/>
  <c r="H6" i="1"/>
  <c r="G6" i="1"/>
  <c r="N54" i="1"/>
  <c r="P54" i="1" s="1"/>
  <c r="N53" i="1"/>
  <c r="O53" i="1" s="1"/>
  <c r="N52" i="1"/>
  <c r="P52" i="1" s="1"/>
  <c r="N51" i="1"/>
  <c r="P51" i="1" s="1"/>
  <c r="N50" i="1"/>
  <c r="P50" i="1" s="1"/>
  <c r="P49" i="1"/>
  <c r="N49" i="1"/>
  <c r="O49" i="1" s="1"/>
  <c r="N48" i="1"/>
  <c r="O48" i="1" s="1"/>
  <c r="N47" i="1"/>
  <c r="P47" i="1" s="1"/>
  <c r="N46" i="1"/>
  <c r="P46" i="1" s="1"/>
  <c r="N45" i="1"/>
  <c r="O45" i="1" s="1"/>
  <c r="N41" i="1"/>
  <c r="P41" i="1" s="1"/>
  <c r="P40" i="1"/>
  <c r="N40" i="1"/>
  <c r="O40" i="1" s="1"/>
  <c r="N39" i="1"/>
  <c r="P39" i="1" s="1"/>
  <c r="N38" i="1"/>
  <c r="P38" i="1" s="1"/>
  <c r="N37" i="1"/>
  <c r="P37" i="1" s="1"/>
  <c r="N36" i="1"/>
  <c r="O36" i="1" s="1"/>
  <c r="N35" i="1"/>
  <c r="P35" i="1" s="1"/>
  <c r="N34" i="1"/>
  <c r="O34" i="1" s="1"/>
  <c r="N33" i="1"/>
  <c r="P33" i="1" s="1"/>
  <c r="P32" i="1"/>
  <c r="N32" i="1"/>
  <c r="O32" i="1" s="1"/>
  <c r="N28" i="1"/>
  <c r="O28" i="1" s="1"/>
  <c r="N27" i="1"/>
  <c r="P27" i="1" s="1"/>
  <c r="N26" i="1"/>
  <c r="P26" i="1" s="1"/>
  <c r="P25" i="1"/>
  <c r="O25" i="1"/>
  <c r="N25" i="1"/>
  <c r="O24" i="1"/>
  <c r="N24" i="1"/>
  <c r="P24" i="1" s="1"/>
  <c r="N23" i="1"/>
  <c r="P23" i="1" s="1"/>
  <c r="P22" i="1"/>
  <c r="O22" i="1"/>
  <c r="N22" i="1"/>
  <c r="P21" i="1"/>
  <c r="N21" i="1"/>
  <c r="O21" i="1" s="1"/>
  <c r="N20" i="1"/>
  <c r="O20" i="1" s="1"/>
  <c r="N19" i="1"/>
  <c r="P19" i="1" s="1"/>
  <c r="N15" i="1"/>
  <c r="P15" i="1" s="1"/>
  <c r="P14" i="1"/>
  <c r="O14" i="1"/>
  <c r="N14" i="1"/>
  <c r="O13" i="1"/>
  <c r="N13" i="1"/>
  <c r="P13" i="1" s="1"/>
  <c r="N12" i="1"/>
  <c r="P12" i="1" s="1"/>
  <c r="P11" i="1"/>
  <c r="O11" i="1"/>
  <c r="N11" i="1"/>
  <c r="P10" i="1"/>
  <c r="N10" i="1"/>
  <c r="O10" i="1" s="1"/>
  <c r="N9" i="1"/>
  <c r="O9" i="1" s="1"/>
  <c r="N8" i="1"/>
  <c r="P8" i="1" s="1"/>
  <c r="N7" i="1"/>
  <c r="P7" i="1" s="1"/>
  <c r="P6" i="1"/>
  <c r="O6" i="1"/>
  <c r="N6" i="1"/>
  <c r="N16" i="1" s="1"/>
  <c r="H10" i="1" l="1"/>
  <c r="G11" i="1"/>
  <c r="G7" i="1"/>
  <c r="H56" i="1"/>
  <c r="O56" i="1"/>
  <c r="G17" i="1"/>
  <c r="O52" i="1"/>
  <c r="P9" i="1"/>
  <c r="P17" i="1" s="1"/>
  <c r="O12" i="1"/>
  <c r="P20" i="1"/>
  <c r="P30" i="1" s="1"/>
  <c r="O23" i="1"/>
  <c r="P28" i="1"/>
  <c r="H19" i="1"/>
  <c r="H30" i="1" s="1"/>
  <c r="G49" i="1"/>
  <c r="F42" i="1"/>
  <c r="F29" i="1"/>
  <c r="O7" i="1"/>
  <c r="O17" i="1" s="1"/>
  <c r="O15" i="1"/>
  <c r="O26" i="1"/>
  <c r="P48" i="1"/>
  <c r="G9" i="1"/>
  <c r="G13" i="1"/>
  <c r="H12" i="1"/>
  <c r="H17" i="1" s="1"/>
  <c r="N55" i="1"/>
  <c r="G38" i="1"/>
  <c r="F55" i="1"/>
  <c r="F16" i="1"/>
  <c r="N29" i="1"/>
  <c r="O8" i="1"/>
  <c r="O19" i="1"/>
  <c r="O27" i="1"/>
  <c r="G15" i="1"/>
  <c r="G22" i="1"/>
  <c r="G39" i="1"/>
  <c r="N42" i="1"/>
  <c r="O47" i="2"/>
  <c r="P47" i="2"/>
  <c r="O50" i="2"/>
  <c r="O45" i="2"/>
  <c r="O53" i="2"/>
  <c r="O46" i="2"/>
  <c r="O54" i="2"/>
  <c r="O34" i="2"/>
  <c r="O43" i="2" s="1"/>
  <c r="P34" i="2"/>
  <c r="O35" i="2"/>
  <c r="P22" i="2"/>
  <c r="O27" i="2"/>
  <c r="P19" i="2"/>
  <c r="N25" i="2"/>
  <c r="O25" i="2" s="1"/>
  <c r="O30" i="2" s="1"/>
  <c r="N29" i="2"/>
  <c r="O23" i="2"/>
  <c r="O28" i="2"/>
  <c r="O17" i="2"/>
  <c r="O11" i="2"/>
  <c r="P8" i="2"/>
  <c r="P17" i="2" s="1"/>
  <c r="O12" i="2"/>
  <c r="O15" i="2"/>
  <c r="G47" i="2"/>
  <c r="G50" i="2"/>
  <c r="G53" i="2"/>
  <c r="G48" i="2"/>
  <c r="G46" i="2"/>
  <c r="G54" i="2"/>
  <c r="G56" i="2" s="1"/>
  <c r="H43" i="2"/>
  <c r="G34" i="2"/>
  <c r="E42" i="2"/>
  <c r="F42" i="2"/>
  <c r="G21" i="2"/>
  <c r="G24" i="2"/>
  <c r="G19" i="2"/>
  <c r="G27" i="2"/>
  <c r="G22" i="2"/>
  <c r="G25" i="2"/>
  <c r="G28" i="2"/>
  <c r="H8" i="2"/>
  <c r="G11" i="2"/>
  <c r="G8" i="2"/>
  <c r="G12" i="2"/>
  <c r="P56" i="2"/>
  <c r="H30" i="2"/>
  <c r="N16" i="2"/>
  <c r="P43" i="2"/>
  <c r="F55" i="2"/>
  <c r="H17" i="2"/>
  <c r="F29" i="2"/>
  <c r="P45" i="1"/>
  <c r="P53" i="1"/>
  <c r="O39" i="1"/>
  <c r="O35" i="1"/>
  <c r="P36" i="1"/>
  <c r="G45" i="1"/>
  <c r="G53" i="1"/>
  <c r="G51" i="1"/>
  <c r="G46" i="1"/>
  <c r="G54" i="1"/>
  <c r="G37" i="1"/>
  <c r="G40" i="1"/>
  <c r="H32" i="1"/>
  <c r="H43" i="1" s="1"/>
  <c r="G35" i="1"/>
  <c r="G34" i="1"/>
  <c r="G33" i="1"/>
  <c r="G43" i="1" s="1"/>
  <c r="G41" i="1"/>
  <c r="H21" i="1"/>
  <c r="G24" i="1"/>
  <c r="G25" i="1"/>
  <c r="G20" i="1"/>
  <c r="G30" i="1" s="1"/>
  <c r="G28" i="1"/>
  <c r="G8" i="1"/>
  <c r="G14" i="1"/>
  <c r="O47" i="1"/>
  <c r="O50" i="1"/>
  <c r="O51" i="1"/>
  <c r="O46" i="1"/>
  <c r="O54" i="1"/>
  <c r="P34" i="1"/>
  <c r="P43" i="1" s="1"/>
  <c r="O37" i="1"/>
  <c r="O38" i="1"/>
  <c r="O33" i="1"/>
  <c r="O41" i="1"/>
  <c r="G56" i="1" l="1"/>
  <c r="O43" i="1"/>
  <c r="P56" i="1"/>
  <c r="O30" i="1"/>
  <c r="O56" i="2"/>
  <c r="P25" i="2"/>
  <c r="P30" i="2" s="1"/>
</calcChain>
</file>

<file path=xl/sharedStrings.xml><?xml version="1.0" encoding="utf-8"?>
<sst xmlns="http://schemas.openxmlformats.org/spreadsheetml/2006/main" count="240" uniqueCount="179">
  <si>
    <t>6 DAT</t>
  </si>
  <si>
    <t>21 DAT</t>
  </si>
  <si>
    <t>DAT</t>
  </si>
  <si>
    <t xml:space="preserve">total </t>
  </si>
  <si>
    <t>% green</t>
  </si>
  <si>
    <t>cortex-N2DAT21DOT9419NAG_001</t>
  </si>
  <si>
    <t>cortex-N2DAT21DOT9419NAG_002</t>
  </si>
  <si>
    <t>cortex-N2DAT21DOT9419NAG_003</t>
  </si>
  <si>
    <t>cortex-N2DAT21DOT9419NAG_004</t>
  </si>
  <si>
    <t>cortex-N2DAT21DOT9419NAG_005</t>
  </si>
  <si>
    <t>cortex-N2DAT21DOT9419NAG_006</t>
  </si>
  <si>
    <t>cortex-N2DAT21DOT9419NAG_007</t>
  </si>
  <si>
    <t>cortex-N2DAT21DOT9419NAG_008</t>
  </si>
  <si>
    <t>cortex-N2DAT21DOT9419NAG_009</t>
  </si>
  <si>
    <t>cortex-N2DAT21DOT9419NAG_010</t>
  </si>
  <si>
    <t>cortex-N6DAT21DOT9419NAG_001</t>
  </si>
  <si>
    <t>cortex-N6DAT21DOT9419NAG_002</t>
  </si>
  <si>
    <t>cortex-N6DAT21DOT9419NAG_003</t>
  </si>
  <si>
    <t>cortex-N6DAT21DOT9419NAG_004</t>
  </si>
  <si>
    <t>cortex-N6DAT21DOT9419NAG_005</t>
  </si>
  <si>
    <t>cortex-N6DAT21DOT9419NAG_006</t>
  </si>
  <si>
    <t>cortex-N6DAT21DOT9419NAG_007</t>
  </si>
  <si>
    <t>cortex-N6DAT21DOT9419NAG_008</t>
  </si>
  <si>
    <t>cortex-N6DAT21DOT9419NAG_009</t>
  </si>
  <si>
    <t>cortex-N6DAT21DOT9419NAG_010</t>
  </si>
  <si>
    <t>cortex-N8DAT21DOT9419NAG_001</t>
  </si>
  <si>
    <t>cortex-N8DAT21DOT9419NAG_002</t>
  </si>
  <si>
    <t>cortex-N8DAT21DOT9419NAG_003</t>
  </si>
  <si>
    <t>cortex-N8DAT21DOT9419NAG_004</t>
  </si>
  <si>
    <t>cortex-N8DAT21DOT9419NAG_005</t>
  </si>
  <si>
    <t>cortex-N8DAT21DOT9419NAG_006</t>
  </si>
  <si>
    <t>cortex-N8DAT21DOT9419NAG_007</t>
  </si>
  <si>
    <t>cortex-N8DAT21DOT9419NAG_008</t>
  </si>
  <si>
    <t>cortex-N8DAT21DOT9419NAG_009</t>
  </si>
  <si>
    <t>cortex-N8DAT21DOT9419NAG_010</t>
  </si>
  <si>
    <t>cortex-N10DAT21DOT9419NAG_001</t>
  </si>
  <si>
    <t>cortex-N10DAT21DOT9419NAG_002</t>
  </si>
  <si>
    <t>cortex-N10DAT21DOT9419NAG_003</t>
  </si>
  <si>
    <t>cortex-N10DAT21DOT9419NAG_004</t>
  </si>
  <si>
    <t>cortex-N10DAT21DOT9419NAG_005</t>
  </si>
  <si>
    <t>cortex-N10DAT21DOT9419NAG_006</t>
  </si>
  <si>
    <t>cortex-N10DAT21DOT9419NAG_007</t>
  </si>
  <si>
    <t>cortex-N10DAT21DOT9419NAG_008</t>
  </si>
  <si>
    <t>cortex-N10DAT21DOT9419NAG_009</t>
  </si>
  <si>
    <t>cortex-N10DAT21DOT9419NAG_010</t>
  </si>
  <si>
    <t>cortex- N1DAT6DOT090419NAG_001</t>
  </si>
  <si>
    <t>cortex- N1DAT6DOT090419NAG_002</t>
  </si>
  <si>
    <t>cortex- N1DAT6DOT090419NAG_003</t>
  </si>
  <si>
    <t>cortex- N1DAT6DOT090419NAG_004</t>
  </si>
  <si>
    <t>cortex- N1DAT6DOT090419NAG_005</t>
  </si>
  <si>
    <t>cortex- N1DAT6DOT090419NAG_006</t>
  </si>
  <si>
    <t>cortex- N1DAT6DOT090419NAG_007</t>
  </si>
  <si>
    <t>cortex- N1DAT6DOT090419NAG_008</t>
  </si>
  <si>
    <t>cortex- N1DAT6DOT090419NAG_009</t>
  </si>
  <si>
    <t>cortex- N1DAT6DOT090419NAG_010</t>
  </si>
  <si>
    <t>cortex- N3DAT6DOT090419NAG_001</t>
  </si>
  <si>
    <t>cortex- N3DAT6DOT090419NAG_002</t>
  </si>
  <si>
    <t>cortex- N3DAT6DOT090419NAG_003</t>
  </si>
  <si>
    <t>cortex- N3DAT6DOT090419NAG_004</t>
  </si>
  <si>
    <t>cortex- N3DAT6DOT090419NAG_005</t>
  </si>
  <si>
    <t>cortex- N3DAT6DOT090419NAG_006</t>
  </si>
  <si>
    <t>cortex- N3DAT6DOT090419NAG_007</t>
  </si>
  <si>
    <t>cortex- N3DAT6DOT090419NAG_008</t>
  </si>
  <si>
    <t>cortex- N3DAT6DOT090419NAG_009</t>
  </si>
  <si>
    <t>cortex- N3DAT6DOT090419NAG_010</t>
  </si>
  <si>
    <t>cortex- N5DAT6DOT090419NAG_001</t>
  </si>
  <si>
    <t>cortex- N5DAT6DOT090419NAG_002</t>
  </si>
  <si>
    <t>cortex- N5DAT6DOT090419NAG_003</t>
  </si>
  <si>
    <t>cortex- N5DAT6DOT090419NAG_004</t>
  </si>
  <si>
    <t>cortex- N5DAT6DOT090419NAG_005</t>
  </si>
  <si>
    <t>cortex- N5DAT6DOT090419NAG_006</t>
  </si>
  <si>
    <t>cortex- N5DAT6DOT090419NAG_007</t>
  </si>
  <si>
    <t>cortex- N5DAT6DOT090419NAG_008</t>
  </si>
  <si>
    <t>cortex- N5DAT6DOT090419NAG_009</t>
  </si>
  <si>
    <t>cortex- N5DAT6DOT090419NAG_010</t>
  </si>
  <si>
    <t>cortex- N7DAT6DOT090419NAG_001</t>
  </si>
  <si>
    <t>cortex- N7DAT6DOT090419NAG_002</t>
  </si>
  <si>
    <t>cortex- N7DAT6DOT090419NAG_003</t>
  </si>
  <si>
    <t>cortex- N7DAT6DOT090419NAG_004</t>
  </si>
  <si>
    <t>cortex- N7DAT6DOT090419NAG_005</t>
  </si>
  <si>
    <t>cortex- N7DAT6DOT090419NAG_006</t>
  </si>
  <si>
    <t>cortex- N7DAT6DOT090419NAG_007</t>
  </si>
  <si>
    <t>cortex- N7DAT6DOT090419NAG_008</t>
  </si>
  <si>
    <t>cortex- N7DAT6DOT090419NAG_009</t>
  </si>
  <si>
    <t>cortex- N7DAT6DOT090419NAG_010</t>
  </si>
  <si>
    <t>total # of cells counted</t>
  </si>
  <si>
    <t>mean survival fraction (% ) by brain slice</t>
  </si>
  <si>
    <t>N2DAT6DOT73118NAGC_001</t>
  </si>
  <si>
    <t>N2DAT6DOT73118NAGC_002</t>
  </si>
  <si>
    <t>N2DAT6DOT73118NAGC_003</t>
  </si>
  <si>
    <t>N2DAT6DOT73118NAGC_004</t>
  </si>
  <si>
    <t>N2DAT6DOT73118NAGC_005</t>
  </si>
  <si>
    <t>N2DAT6DOT73118NAGC_006</t>
  </si>
  <si>
    <t>N2DAT6DOT73118NAGC_007</t>
  </si>
  <si>
    <t>N2DAT6DOT73118NAGC_008</t>
  </si>
  <si>
    <t>N2DAT6DOT73118NAGC_009</t>
  </si>
  <si>
    <t>N2DAT6DOT73118NAGC_010</t>
  </si>
  <si>
    <t>N4DAT6DOT73118NAGC_001</t>
  </si>
  <si>
    <t>N4DAT6DOT73118NAGC_002</t>
  </si>
  <si>
    <t>N4DAT6DOT73118NAGC_003</t>
  </si>
  <si>
    <t>N4DAT6DOT73118NAGC_004</t>
  </si>
  <si>
    <t>N4DAT6DOT73118NAGC_005</t>
  </si>
  <si>
    <t>N4DAT6DOT73118NAGC_006</t>
  </si>
  <si>
    <t>N4DAT6DOT73118NAGC_007</t>
  </si>
  <si>
    <t>N4DAT6DOT73118NAGC_008</t>
  </si>
  <si>
    <t>N4DAT6DOT73118NAGC_009</t>
  </si>
  <si>
    <t>N4DAT6DOT73118NAGC_010</t>
  </si>
  <si>
    <t>N22DAT6DOT73118NAGC_001</t>
  </si>
  <si>
    <t>N22DAT6DOT73118NAGC_002</t>
  </si>
  <si>
    <t>N22DAT6DOT73118NAGC_003</t>
  </si>
  <si>
    <t>N22DAT6DOT73118NAGC_004</t>
  </si>
  <si>
    <t>N22DAT6DOT73118NAGC_005</t>
  </si>
  <si>
    <t>N22DAT6DOT73118NAGC_006</t>
  </si>
  <si>
    <t>N22DAT6DOT73118NAGC_007</t>
  </si>
  <si>
    <t>N22DAT6DOT73118NAGC_008</t>
  </si>
  <si>
    <t>N22DAT6DOT73118NAGC_009</t>
  </si>
  <si>
    <t>N22DAT6DOT73118NAGC_010</t>
  </si>
  <si>
    <t>N24DAT6DOT73118NAGC_001</t>
  </si>
  <si>
    <t>N24DAT6DOT73118NAGC_002</t>
  </si>
  <si>
    <t>N24DAT6DOT73118NAGC_003</t>
  </si>
  <si>
    <t>N24DAT6DOT73118NAGC_004</t>
  </si>
  <si>
    <t>N24DAT6DOT73118NAGC_005</t>
  </si>
  <si>
    <t>N24DAT6DOT73118NAGC_006</t>
  </si>
  <si>
    <t>N24DAT6DOT73118NAGC_007</t>
  </si>
  <si>
    <t>N24DAT6DOT73118NAGC_008</t>
  </si>
  <si>
    <t>N24DAT6DOT73118NAGC_009</t>
  </si>
  <si>
    <t>N24DAT6DOT73118NAGC_010</t>
  </si>
  <si>
    <t>N3DAT21DOT73118NAGC_001</t>
  </si>
  <si>
    <t>N3DAT21DOT73118NAGC_002</t>
  </si>
  <si>
    <t>N3DAT21DOT73118NAGC_003</t>
  </si>
  <si>
    <t>N3DAT21DOT73118NAGC_004</t>
  </si>
  <si>
    <t>N3DAT21DOT73118NAGC_005</t>
  </si>
  <si>
    <t>N3DAT21DOT73118NAGC_006</t>
  </si>
  <si>
    <t>N3DAT21DOT73118NAGC_007</t>
  </si>
  <si>
    <t>N3DAT21DOT73118NAGC_008</t>
  </si>
  <si>
    <t>N3DAT21DOT73118NAGC_009</t>
  </si>
  <si>
    <t>N3DAT21DOT73118NAGC_010</t>
  </si>
  <si>
    <t>N5DAT21DOT73118NAGC_001</t>
  </si>
  <si>
    <t>N5DAT21DOT73118NAGC_002</t>
  </si>
  <si>
    <t>N5DAT21DOT73118NAGC_003</t>
  </si>
  <si>
    <t>N5DAT21DOT73118NAGC_004</t>
  </si>
  <si>
    <t>N5DAT21DOT73118NAGC_005</t>
  </si>
  <si>
    <t>N5DAT21DOT73118NAGC_006</t>
  </si>
  <si>
    <t>N5DAT21DOT73118NAGC_007</t>
  </si>
  <si>
    <t>N5DAT21DOT73118NAGC_008</t>
  </si>
  <si>
    <t>N5DAT21DOT73118NAGC_009</t>
  </si>
  <si>
    <t>N5DAT21DOT73118NAGC_010</t>
  </si>
  <si>
    <t>N21DAT21DOT73118NAGC_001</t>
  </si>
  <si>
    <t>N21DAT21DOT73118NAGC_002</t>
  </si>
  <si>
    <t>N21DAT21DOT73118NAGC_003</t>
  </si>
  <si>
    <t>N21DAT21DOT73118NAGC_004</t>
  </si>
  <si>
    <t>N21DAT21DOT73118NAGC_005</t>
  </si>
  <si>
    <t>N21DAT21DOT73118NAGC_006</t>
  </si>
  <si>
    <t>N21DAT21DOT73118NAGC_007</t>
  </si>
  <si>
    <t>N21DAT21DOT73118NAGC_008</t>
  </si>
  <si>
    <t>N21DAT21DOT73118NAGC_009</t>
  </si>
  <si>
    <t>N21DAT21DOT73118NAGC_010</t>
  </si>
  <si>
    <t>N23DAT21DOT73118NAGC_001</t>
  </si>
  <si>
    <t>N23DAT21DOT73118NAGC_002</t>
  </si>
  <si>
    <t>N23DAT21DOT73118NAGC_003</t>
  </si>
  <si>
    <t>N23DAT21DOT73118NAGC_004</t>
  </si>
  <si>
    <t>N23DAT21DOT73118NAGC_005</t>
  </si>
  <si>
    <t>N23DAT21DOT73118NAGC_006</t>
  </si>
  <si>
    <t>N23DAT21DOT73118NAGC_007</t>
  </si>
  <si>
    <t>N23DAT21DOT73118NAGC_008</t>
  </si>
  <si>
    <t>N23DAT21DOT73118NAGC_009</t>
  </si>
  <si>
    <t>N23DAT21DOT73118NAGC_010</t>
  </si>
  <si>
    <t>brain secion ID/mouse number</t>
  </si>
  <si>
    <t>% red</t>
  </si>
  <si>
    <t>total cell number per section</t>
  </si>
  <si>
    <t>Fraction of GFP+ or tdTomato+ cells per section</t>
  </si>
  <si>
    <t>number of GFP+ or tdTomato + cells per section</t>
  </si>
  <si>
    <r>
      <t xml:space="preserve">Figure 11B' source data.  </t>
    </r>
    <r>
      <rPr>
        <sz val="11"/>
        <rFont val="Calibri"/>
        <family val="2"/>
      </rPr>
      <t xml:space="preserve">Deletion of </t>
    </r>
    <r>
      <rPr>
        <i/>
        <sz val="11"/>
        <rFont val="Calibri"/>
        <family val="2"/>
      </rPr>
      <t>Pcdhga1, Pcdhga2 and Pcdhga3</t>
    </r>
    <r>
      <rPr>
        <sz val="11"/>
        <rFont val="Calibri"/>
        <family val="2"/>
      </rPr>
      <t xml:space="preserve"> isoforms from transplanted cIN precursors does not affect their survival. </t>
    </r>
  </si>
  <si>
    <r>
      <t xml:space="preserve">GFP+ (WT </t>
    </r>
    <r>
      <rPr>
        <i/>
        <sz val="11"/>
        <rFont val="Calibri"/>
        <family val="2"/>
      </rPr>
      <t>Pcdhg</t>
    </r>
    <r>
      <rPr>
        <sz val="11"/>
        <rFont val="Calibri"/>
        <family val="2"/>
      </rPr>
      <t>)</t>
    </r>
  </si>
  <si>
    <r>
      <t>tomato+</t>
    </r>
    <r>
      <rPr>
        <sz val="11"/>
        <color rgb="FFFF0000"/>
        <rFont val="Calibri"/>
        <family val="2"/>
      </rPr>
      <t xml:space="preserve"> (</t>
    </r>
    <r>
      <rPr>
        <i/>
        <sz val="11"/>
        <color rgb="FFFF0000"/>
        <rFont val="Calibri"/>
        <family val="2"/>
      </rPr>
      <t>Pcdhg</t>
    </r>
    <r>
      <rPr>
        <i/>
        <vertAlign val="superscript"/>
        <sz val="11"/>
        <color rgb="FFFF0000"/>
        <rFont val="Calibri"/>
        <family val="2"/>
      </rPr>
      <t>tcko/tcko</t>
    </r>
    <r>
      <rPr>
        <sz val="11"/>
        <rFont val="Calibri"/>
        <family val="2"/>
      </rPr>
      <t>)</t>
    </r>
  </si>
  <si>
    <r>
      <t>tomato+ (</t>
    </r>
    <r>
      <rPr>
        <i/>
        <sz val="11"/>
        <color rgb="FFFF0000"/>
        <rFont val="Calibri"/>
        <family val="2"/>
      </rPr>
      <t>Pcdhg</t>
    </r>
    <r>
      <rPr>
        <i/>
        <vertAlign val="superscript"/>
        <sz val="11"/>
        <color rgb="FFFF0000"/>
        <rFont val="Calibri"/>
        <family val="2"/>
      </rPr>
      <t>tako/tako</t>
    </r>
    <r>
      <rPr>
        <sz val="11"/>
        <rFont val="Calibri"/>
        <family val="2"/>
      </rPr>
      <t>)</t>
    </r>
  </si>
  <si>
    <r>
      <t xml:space="preserve">Figure 11B'.  </t>
    </r>
    <r>
      <rPr>
        <sz val="11"/>
        <rFont val="Calibri"/>
        <family val="2"/>
      </rPr>
      <t>Quantifications of transplanted cells ( labeled with GFP or tdTomato) in cortex of recipient mice at 6 and 21 days after transplantation (DAT)</t>
    </r>
    <r>
      <rPr>
        <b/>
        <sz val="11"/>
        <rFont val="Calibri"/>
        <family val="2"/>
      </rPr>
      <t xml:space="preserve">.  </t>
    </r>
    <r>
      <rPr>
        <sz val="11"/>
        <rFont val="Calibri"/>
        <family val="2"/>
      </rPr>
      <t>MGE precursors cells were derived from</t>
    </r>
    <r>
      <rPr>
        <i/>
        <sz val="11"/>
        <rFont val="Calibri"/>
        <family val="2"/>
      </rPr>
      <t xml:space="preserve"> Gad1</t>
    </r>
    <r>
      <rPr>
        <sz val="11"/>
        <rFont val="Calibri"/>
        <family val="2"/>
      </rPr>
      <t>-GFP</t>
    </r>
    <r>
      <rPr>
        <i/>
        <sz val="11"/>
        <rFont val="Calibri"/>
        <family val="2"/>
      </rPr>
      <t xml:space="preserve"> (</t>
    </r>
    <r>
      <rPr>
        <sz val="11"/>
        <rFont val="Calibri"/>
        <family val="2"/>
      </rPr>
      <t xml:space="preserve">GFP+,WT </t>
    </r>
    <r>
      <rPr>
        <i/>
        <sz val="11"/>
        <rFont val="Calibri"/>
        <family val="2"/>
      </rPr>
      <t>Pcdhg</t>
    </r>
    <r>
      <rPr>
        <sz val="11"/>
        <rFont val="Calibri"/>
        <family val="2"/>
      </rPr>
      <t xml:space="preserve">) and </t>
    </r>
    <r>
      <rPr>
        <i/>
        <sz val="11"/>
        <rFont val="Calibri"/>
        <family val="2"/>
      </rPr>
      <t>Nkx2.1</t>
    </r>
    <r>
      <rPr>
        <i/>
        <vertAlign val="superscript"/>
        <sz val="11"/>
        <rFont val="Calibri"/>
        <family val="2"/>
      </rPr>
      <t>Cre</t>
    </r>
    <r>
      <rPr>
        <sz val="11"/>
        <rFont val="Calibri"/>
        <family val="2"/>
      </rPr>
      <t>;Ai14;</t>
    </r>
    <r>
      <rPr>
        <i/>
        <sz val="11"/>
        <rFont val="Calibri"/>
        <family val="2"/>
      </rPr>
      <t>Pcdhg</t>
    </r>
    <r>
      <rPr>
        <i/>
        <vertAlign val="superscript"/>
        <sz val="11"/>
        <rFont val="Calibri"/>
        <family val="2"/>
      </rPr>
      <t>tako/tako</t>
    </r>
    <r>
      <rPr>
        <sz val="11"/>
        <rFont val="Calibri"/>
        <family val="2"/>
      </rPr>
      <t xml:space="preserve">(tdTomato+, </t>
    </r>
    <r>
      <rPr>
        <i/>
        <sz val="11"/>
        <rFont val="Calibri"/>
        <family val="2"/>
      </rPr>
      <t>Pcdha1, Pcdha12 and Pcdha3</t>
    </r>
    <r>
      <rPr>
        <sz val="11"/>
        <rFont val="Calibri"/>
        <family val="2"/>
      </rPr>
      <t xml:space="preserve"> deleted) E13.5 embryos, and equal proportions of GFP and tdTomato labeled cells were mixed before being co-transplanted into P2-6 black 6 wild type recipient mice. </t>
    </r>
    <r>
      <rPr>
        <b/>
        <sz val="11"/>
        <rFont val="Calibri"/>
        <family val="2"/>
      </rPr>
      <t xml:space="preserve">  </t>
    </r>
    <r>
      <rPr>
        <sz val="11"/>
        <rFont val="Calibri"/>
        <family val="2"/>
      </rPr>
      <t xml:space="preserve">10 sections per brain were analyzed and the proportion of green or red cells from the total cells (green plus red) is reported at each timepoint analyzed. </t>
    </r>
  </si>
  <si>
    <r>
      <t xml:space="preserve">Figure 11B' source data.  </t>
    </r>
    <r>
      <rPr>
        <sz val="11"/>
        <rFont val="Calibri"/>
        <family val="2"/>
      </rPr>
      <t>Deletion of</t>
    </r>
    <r>
      <rPr>
        <b/>
        <sz val="11"/>
        <rFont val="Calibri"/>
        <family val="2"/>
      </rPr>
      <t xml:space="preserve"> </t>
    </r>
    <r>
      <rPr>
        <i/>
        <sz val="11"/>
        <rFont val="Calibri"/>
        <family val="2"/>
      </rPr>
      <t xml:space="preserve">Pcdhc3, Pcdhc4 and Pcdhc5 </t>
    </r>
    <r>
      <rPr>
        <sz val="11"/>
        <rFont val="Calibri"/>
        <family val="2"/>
      </rPr>
      <t xml:space="preserve"> isoforms from transplanted cIN precursors negatively affects their survival to levels comparable to removal of entire </t>
    </r>
    <r>
      <rPr>
        <i/>
        <sz val="11"/>
        <rFont val="Calibri"/>
        <family val="2"/>
      </rPr>
      <t>Pcdhg</t>
    </r>
    <r>
      <rPr>
        <sz val="11"/>
        <rFont val="Calibri"/>
        <family val="2"/>
      </rPr>
      <t xml:space="preserve"> gene cluster. </t>
    </r>
  </si>
  <si>
    <r>
      <t xml:space="preserve">Figure 11B'.  </t>
    </r>
    <r>
      <rPr>
        <sz val="11"/>
        <rFont val="Calibri"/>
        <family val="2"/>
      </rPr>
      <t>Quantifications of transplanted cIN precursor cells (labeled with GFP or tdTomato) in cortex of recipient mice at 6 and 21 days after transplantation (DAT)</t>
    </r>
    <r>
      <rPr>
        <b/>
        <sz val="11"/>
        <rFont val="Calibri"/>
        <family val="2"/>
      </rPr>
      <t xml:space="preserve">.  </t>
    </r>
    <r>
      <rPr>
        <sz val="11"/>
        <rFont val="Calibri"/>
        <family val="2"/>
      </rPr>
      <t>MGE precursors cells were derived from</t>
    </r>
    <r>
      <rPr>
        <i/>
        <sz val="11"/>
        <rFont val="Calibri"/>
        <family val="2"/>
      </rPr>
      <t xml:space="preserve"> Gad1</t>
    </r>
    <r>
      <rPr>
        <sz val="11"/>
        <rFont val="Calibri"/>
        <family val="2"/>
      </rPr>
      <t>-GFP</t>
    </r>
    <r>
      <rPr>
        <i/>
        <sz val="11"/>
        <rFont val="Calibri"/>
        <family val="2"/>
      </rPr>
      <t xml:space="preserve"> (</t>
    </r>
    <r>
      <rPr>
        <sz val="11"/>
        <rFont val="Calibri"/>
        <family val="2"/>
      </rPr>
      <t>GFP+</t>
    </r>
    <r>
      <rPr>
        <i/>
        <sz val="11"/>
        <rFont val="Calibri"/>
        <family val="2"/>
      </rPr>
      <t xml:space="preserve">, </t>
    </r>
    <r>
      <rPr>
        <sz val="11"/>
        <rFont val="Calibri"/>
        <family val="2"/>
      </rPr>
      <t xml:space="preserve">WT </t>
    </r>
    <r>
      <rPr>
        <i/>
        <sz val="11"/>
        <rFont val="Calibri"/>
        <family val="2"/>
      </rPr>
      <t>Pcdhg</t>
    </r>
    <r>
      <rPr>
        <sz val="11"/>
        <rFont val="Calibri"/>
        <family val="2"/>
      </rPr>
      <t xml:space="preserve">) and </t>
    </r>
    <r>
      <rPr>
        <i/>
        <sz val="11"/>
        <rFont val="Calibri"/>
        <family val="2"/>
      </rPr>
      <t>Nkx2.1</t>
    </r>
    <r>
      <rPr>
        <i/>
        <vertAlign val="superscript"/>
        <sz val="11"/>
        <rFont val="Calibri"/>
        <family val="2"/>
      </rPr>
      <t>Cre</t>
    </r>
    <r>
      <rPr>
        <sz val="11"/>
        <rFont val="Calibri"/>
        <family val="2"/>
      </rPr>
      <t>;Ai14;</t>
    </r>
    <r>
      <rPr>
        <i/>
        <sz val="11"/>
        <rFont val="Calibri"/>
        <family val="2"/>
      </rPr>
      <t>Pcdhg</t>
    </r>
    <r>
      <rPr>
        <i/>
        <vertAlign val="superscript"/>
        <sz val="11"/>
        <rFont val="Calibri"/>
        <family val="2"/>
      </rPr>
      <t>tcko/gcko</t>
    </r>
    <r>
      <rPr>
        <sz val="11"/>
        <rFont val="Calibri"/>
        <family val="2"/>
      </rPr>
      <t xml:space="preserve">(tdTomato+, </t>
    </r>
    <r>
      <rPr>
        <i/>
        <sz val="11"/>
        <rFont val="Calibri"/>
        <family val="2"/>
      </rPr>
      <t>Pcdhc3, Pcdhc34 and Pcdhc5</t>
    </r>
    <r>
      <rPr>
        <sz val="11"/>
        <rFont val="Calibri"/>
        <family val="2"/>
      </rPr>
      <t xml:space="preserve"> deleted) E13.5 embryos, and equal proportions of GFP and tdTomato labeled cells were mixed before being co-transplanted into P2-6 black 6 wild type recipient mice. </t>
    </r>
    <r>
      <rPr>
        <b/>
        <sz val="11"/>
        <rFont val="Calibri"/>
        <family val="2"/>
      </rPr>
      <t xml:space="preserve">  </t>
    </r>
    <r>
      <rPr>
        <sz val="11"/>
        <rFont val="Calibri"/>
        <family val="2"/>
      </rPr>
      <t>10 sections per brain were analyzed and the proportion of green or red cells from the total cells (green plus red) is reported in each brain analyzed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</si>
</sst>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12" x14ac:knownFonts="1">
    <font>
      <sz val="10"/>
      <color rgb="FF000000"/>
      <name val="Arial"/>
    </font>
    <font>
      <sz val="11"/>
      <color theme="1"/>
      <name val="Calibri"/>
      <family val="2"/>
    </font>
    <font>
      <sz val="10"/>
      <color rgb="FF00000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i/>
      <sz val="11"/>
      <name val="Calibri"/>
      <family val="2"/>
    </font>
    <font>
      <i/>
      <vertAlign val="superscript"/>
      <sz val="11"/>
      <name val="Calibri"/>
      <family val="2"/>
    </font>
    <font>
      <sz val="11"/>
      <color rgb="FFFF0000"/>
      <name val="Calibri"/>
      <family val="2"/>
    </font>
    <font>
      <i/>
      <sz val="11"/>
      <color rgb="FFFF0000"/>
      <name val="Calibri"/>
      <family val="2"/>
    </font>
    <font>
      <i/>
      <vertAlign val="superscript"/>
      <sz val="11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2">
    <xf numFmtId="0" fontId="0" fillId="0" borderId="0" xfId="0" applyFont="1" applyAlignment="1"/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0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9" fontId="6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164" fontId="1" fillId="0" borderId="0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2" fontId="3" fillId="0" borderId="0" xfId="1" applyNumberFormat="1" applyFont="1" applyFill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6" fillId="0" borderId="0" xfId="1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left" vertical="center"/>
    </xf>
    <xf numFmtId="2" fontId="1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left" vertical="center" wrapText="1"/>
    </xf>
    <xf numFmtId="2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Alignment="1">
      <alignment horizontal="left" vertical="center"/>
    </xf>
    <xf numFmtId="2" fontId="6" fillId="0" borderId="0" xfId="0" applyNumberFormat="1" applyFont="1" applyAlignment="1">
      <alignment horizontal="left" vertical="center"/>
    </xf>
    <xf numFmtId="2" fontId="6" fillId="0" borderId="0" xfId="0" applyNumberFormat="1" applyFont="1" applyAlignment="1">
      <alignment horizontal="center" vertical="center"/>
    </xf>
    <xf numFmtId="2" fontId="5" fillId="0" borderId="0" xfId="0" applyNumberFormat="1" applyFont="1" applyFill="1" applyBorder="1" applyAlignment="1">
      <alignment horizontal="left" vertical="center"/>
    </xf>
    <xf numFmtId="2" fontId="1" fillId="0" borderId="0" xfId="0" applyNumberFormat="1" applyFont="1" applyAlignment="1">
      <alignment horizontal="center" vertical="center"/>
    </xf>
    <xf numFmtId="2" fontId="4" fillId="0" borderId="0" xfId="0" applyNumberFormat="1" applyFont="1" applyFill="1" applyBorder="1" applyAlignment="1">
      <alignment vertical="center" wrapText="1"/>
    </xf>
    <xf numFmtId="2" fontId="5" fillId="0" borderId="0" xfId="0" applyNumberFormat="1" applyFont="1" applyAlignment="1">
      <alignment horizontal="left" vertical="center"/>
    </xf>
    <xf numFmtId="9" fontId="5" fillId="0" borderId="0" xfId="1" applyFont="1" applyFill="1" applyBorder="1" applyAlignment="1">
      <alignment horizontal="center" vertical="center"/>
    </xf>
    <xf numFmtId="9" fontId="6" fillId="0" borderId="0" xfId="1" applyFont="1" applyAlignment="1">
      <alignment horizontal="left" vertical="center"/>
    </xf>
    <xf numFmtId="9" fontId="5" fillId="0" borderId="0" xfId="1" applyFont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" fontId="6" fillId="0" borderId="0" xfId="1" applyNumberFormat="1" applyFont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2" fontId="4" fillId="0" borderId="0" xfId="0" applyNumberFormat="1" applyFont="1" applyFill="1" applyBorder="1" applyAlignment="1">
      <alignment horizontal="center" vertical="top" wrapText="1"/>
    </xf>
    <xf numFmtId="2" fontId="6" fillId="0" borderId="0" xfId="0" applyNumberFormat="1" applyFont="1" applyFill="1" applyBorder="1" applyAlignment="1">
      <alignment horizontal="center" vertical="top"/>
    </xf>
    <xf numFmtId="2" fontId="4" fillId="0" borderId="0" xfId="0" applyNumberFormat="1" applyFont="1" applyFill="1" applyBorder="1" applyAlignment="1">
      <alignment horizontal="center" vertical="top"/>
    </xf>
    <xf numFmtId="2" fontId="5" fillId="0" borderId="0" xfId="0" applyNumberFormat="1" applyFont="1" applyAlignment="1">
      <alignment horizontal="center" vertical="top"/>
    </xf>
    <xf numFmtId="0" fontId="4" fillId="0" borderId="0" xfId="0" applyFont="1" applyFill="1" applyBorder="1" applyAlignment="1">
      <alignment horizontal="left" vertical="top" wrapText="1"/>
    </xf>
    <xf numFmtId="2" fontId="4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left" vertical="top" wrapText="1"/>
    </xf>
    <xf numFmtId="1" fontId="3" fillId="0" borderId="0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E59"/>
  <sheetViews>
    <sheetView topLeftCell="A41" workbookViewId="0">
      <selection activeCell="B59" sqref="B59:P59"/>
    </sheetView>
  </sheetViews>
  <sheetFormatPr defaultColWidth="14.42578125" defaultRowHeight="15.75" customHeight="1" x14ac:dyDescent="0.2"/>
  <cols>
    <col min="1" max="1" width="8.7109375" style="8" customWidth="1"/>
    <col min="2" max="2" width="16.7109375" style="16" customWidth="1"/>
    <col min="3" max="3" width="9.7109375" style="8" customWidth="1"/>
    <col min="4" max="4" width="9.7109375" style="45" customWidth="1"/>
    <col min="5" max="5" width="17" style="45" customWidth="1"/>
    <col min="6" max="6" width="19" style="45" customWidth="1"/>
    <col min="7" max="7" width="7.42578125" style="20" customWidth="1"/>
    <col min="8" max="8" width="21.7109375" style="20" customWidth="1"/>
    <col min="9" max="9" width="14.42578125" style="8"/>
    <col min="10" max="10" width="16.28515625" style="16" customWidth="1"/>
    <col min="11" max="11" width="14.42578125" style="8"/>
    <col min="12" max="13" width="14.42578125" style="45"/>
    <col min="14" max="14" width="18.28515625" style="45" customWidth="1"/>
    <col min="15" max="16" width="14.42578125" style="20"/>
    <col min="17" max="16384" width="14.42578125" style="8"/>
  </cols>
  <sheetData>
    <row r="1" spans="1:31" ht="18.75" customHeight="1" x14ac:dyDescent="0.2">
      <c r="A1" s="54" t="s">
        <v>172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31" ht="15" x14ac:dyDescent="0.2">
      <c r="B2" s="6"/>
      <c r="C2" s="1"/>
      <c r="D2" s="41"/>
      <c r="E2" s="41"/>
      <c r="F2" s="41"/>
      <c r="G2" s="27"/>
      <c r="H2" s="27"/>
      <c r="I2" s="9"/>
      <c r="J2" s="17"/>
      <c r="K2" s="10"/>
      <c r="L2" s="41"/>
      <c r="M2" s="41"/>
      <c r="N2" s="41"/>
    </row>
    <row r="3" spans="1:31" s="11" customFormat="1" ht="15" x14ac:dyDescent="0.2">
      <c r="B3" s="57" t="s">
        <v>0</v>
      </c>
      <c r="C3" s="57"/>
      <c r="D3" s="57"/>
      <c r="E3" s="57"/>
      <c r="F3" s="57"/>
      <c r="G3" s="57"/>
      <c r="H3" s="57"/>
      <c r="J3" s="57" t="s">
        <v>1</v>
      </c>
      <c r="K3" s="57"/>
      <c r="L3" s="57"/>
      <c r="M3" s="57"/>
      <c r="N3" s="57"/>
      <c r="O3" s="57"/>
      <c r="P3" s="57"/>
    </row>
    <row r="4" spans="1:31" s="48" customFormat="1" ht="32.25" customHeight="1" x14ac:dyDescent="0.2">
      <c r="B4" s="49"/>
      <c r="C4" s="49"/>
      <c r="D4" s="55" t="s">
        <v>171</v>
      </c>
      <c r="E4" s="55"/>
      <c r="F4" s="50" t="s">
        <v>169</v>
      </c>
      <c r="G4" s="55" t="s">
        <v>170</v>
      </c>
      <c r="H4" s="55"/>
      <c r="J4" s="49"/>
      <c r="K4" s="49"/>
      <c r="L4" s="55" t="s">
        <v>171</v>
      </c>
      <c r="M4" s="55"/>
      <c r="N4" s="50" t="s">
        <v>169</v>
      </c>
      <c r="O4" s="55" t="s">
        <v>170</v>
      </c>
      <c r="P4" s="55"/>
    </row>
    <row r="5" spans="1:31" ht="45" x14ac:dyDescent="0.2">
      <c r="B5" s="2" t="s">
        <v>167</v>
      </c>
      <c r="C5" s="3" t="s">
        <v>2</v>
      </c>
      <c r="D5" s="61" t="s">
        <v>173</v>
      </c>
      <c r="E5" s="61" t="s">
        <v>175</v>
      </c>
      <c r="F5" s="42" t="s">
        <v>3</v>
      </c>
      <c r="G5" s="21" t="s">
        <v>4</v>
      </c>
      <c r="H5" s="21" t="s">
        <v>168</v>
      </c>
      <c r="I5" s="56"/>
      <c r="J5" s="2" t="s">
        <v>167</v>
      </c>
      <c r="K5" s="3" t="s">
        <v>2</v>
      </c>
      <c r="L5" s="61" t="s">
        <v>173</v>
      </c>
      <c r="M5" s="61" t="s">
        <v>175</v>
      </c>
      <c r="N5" s="42" t="s">
        <v>3</v>
      </c>
      <c r="O5" s="21" t="s">
        <v>4</v>
      </c>
      <c r="P5" s="21" t="s">
        <v>168</v>
      </c>
    </row>
    <row r="6" spans="1:31" ht="30" customHeight="1" x14ac:dyDescent="0.2">
      <c r="B6" s="18" t="s">
        <v>45</v>
      </c>
      <c r="C6" s="14">
        <v>6</v>
      </c>
      <c r="D6" s="47">
        <v>170</v>
      </c>
      <c r="E6" s="47">
        <v>164</v>
      </c>
      <c r="F6" s="47">
        <f>SUM(D6:E6)</f>
        <v>334</v>
      </c>
      <c r="G6" s="35">
        <f t="shared" ref="G6:G15" si="0">D6/F6</f>
        <v>0.50898203592814373</v>
      </c>
      <c r="H6" s="35">
        <f t="shared" ref="H6:H15" si="1">E6/F6</f>
        <v>0.49101796407185627</v>
      </c>
      <c r="I6" s="56"/>
      <c r="J6" s="18" t="s">
        <v>5</v>
      </c>
      <c r="K6" s="14">
        <v>21</v>
      </c>
      <c r="L6" s="47">
        <v>31</v>
      </c>
      <c r="M6" s="47">
        <v>30</v>
      </c>
      <c r="N6" s="47">
        <f t="shared" ref="N6:N15" si="2">SUM(L6:M6)</f>
        <v>61</v>
      </c>
      <c r="O6" s="35">
        <f t="shared" ref="O6:O15" si="3">L6/N6</f>
        <v>0.50819672131147542</v>
      </c>
      <c r="P6" s="35">
        <f>M6/N6</f>
        <v>0.49180327868852458</v>
      </c>
    </row>
    <row r="7" spans="1:31" ht="15.75" customHeight="1" x14ac:dyDescent="0.2">
      <c r="B7" s="18" t="s">
        <v>46</v>
      </c>
      <c r="C7" s="14">
        <v>6</v>
      </c>
      <c r="D7" s="47">
        <v>171</v>
      </c>
      <c r="E7" s="47">
        <v>179</v>
      </c>
      <c r="F7" s="47">
        <f t="shared" ref="F7:F15" si="4">SUM(D7:E7)</f>
        <v>350</v>
      </c>
      <c r="G7" s="35">
        <f t="shared" si="0"/>
        <v>0.48857142857142855</v>
      </c>
      <c r="H7" s="35">
        <f t="shared" si="1"/>
        <v>0.51142857142857145</v>
      </c>
      <c r="I7" s="56"/>
      <c r="J7" s="18" t="s">
        <v>6</v>
      </c>
      <c r="K7" s="14">
        <v>21</v>
      </c>
      <c r="L7" s="47">
        <v>47</v>
      </c>
      <c r="M7" s="47">
        <v>39</v>
      </c>
      <c r="N7" s="47">
        <f t="shared" si="2"/>
        <v>86</v>
      </c>
      <c r="O7" s="35">
        <f t="shared" si="3"/>
        <v>0.54651162790697672</v>
      </c>
      <c r="P7" s="35">
        <f t="shared" ref="P7:P15" si="5">M7/N7</f>
        <v>0.45348837209302323</v>
      </c>
    </row>
    <row r="8" spans="1:31" ht="15.75" customHeight="1" x14ac:dyDescent="0.2">
      <c r="B8" s="18" t="s">
        <v>47</v>
      </c>
      <c r="C8" s="14">
        <v>6</v>
      </c>
      <c r="D8" s="47">
        <v>213</v>
      </c>
      <c r="E8" s="47">
        <v>165</v>
      </c>
      <c r="F8" s="47">
        <f>SUM(D8:E8)</f>
        <v>378</v>
      </c>
      <c r="G8" s="35">
        <f t="shared" si="0"/>
        <v>0.56349206349206349</v>
      </c>
      <c r="H8" s="35">
        <f t="shared" si="1"/>
        <v>0.43650793650793651</v>
      </c>
      <c r="I8" s="56"/>
      <c r="J8" s="18" t="s">
        <v>7</v>
      </c>
      <c r="K8" s="14">
        <v>21</v>
      </c>
      <c r="L8" s="47">
        <v>63</v>
      </c>
      <c r="M8" s="47">
        <v>58</v>
      </c>
      <c r="N8" s="47">
        <f t="shared" si="2"/>
        <v>121</v>
      </c>
      <c r="O8" s="35">
        <f t="shared" si="3"/>
        <v>0.52066115702479343</v>
      </c>
      <c r="P8" s="35">
        <f t="shared" si="5"/>
        <v>0.47933884297520662</v>
      </c>
    </row>
    <row r="9" spans="1:31" ht="15" x14ac:dyDescent="0.2">
      <c r="B9" s="18" t="s">
        <v>48</v>
      </c>
      <c r="C9" s="14">
        <v>6</v>
      </c>
      <c r="D9" s="47">
        <v>14</v>
      </c>
      <c r="E9" s="47">
        <v>10</v>
      </c>
      <c r="F9" s="47">
        <f t="shared" si="4"/>
        <v>24</v>
      </c>
      <c r="G9" s="35">
        <f t="shared" si="0"/>
        <v>0.58333333333333337</v>
      </c>
      <c r="H9" s="35">
        <f t="shared" si="1"/>
        <v>0.41666666666666669</v>
      </c>
      <c r="I9" s="56"/>
      <c r="J9" s="18" t="s">
        <v>8</v>
      </c>
      <c r="K9" s="14">
        <v>21</v>
      </c>
      <c r="L9" s="47">
        <v>37</v>
      </c>
      <c r="M9" s="47">
        <v>17</v>
      </c>
      <c r="N9" s="47">
        <f t="shared" si="2"/>
        <v>54</v>
      </c>
      <c r="O9" s="35">
        <f t="shared" si="3"/>
        <v>0.68518518518518523</v>
      </c>
      <c r="P9" s="35">
        <f t="shared" si="5"/>
        <v>0.31481481481481483</v>
      </c>
    </row>
    <row r="10" spans="1:31" ht="15" customHeight="1" x14ac:dyDescent="0.2">
      <c r="B10" s="18" t="s">
        <v>49</v>
      </c>
      <c r="C10" s="14">
        <v>6</v>
      </c>
      <c r="D10" s="47">
        <v>38</v>
      </c>
      <c r="E10" s="47">
        <v>35</v>
      </c>
      <c r="F10" s="47">
        <f t="shared" si="4"/>
        <v>73</v>
      </c>
      <c r="G10" s="35">
        <f t="shared" si="0"/>
        <v>0.52054794520547942</v>
      </c>
      <c r="H10" s="35">
        <f t="shared" si="1"/>
        <v>0.47945205479452052</v>
      </c>
      <c r="I10" s="56"/>
      <c r="J10" s="18" t="s">
        <v>9</v>
      </c>
      <c r="K10" s="14">
        <v>21</v>
      </c>
      <c r="L10" s="47">
        <v>30</v>
      </c>
      <c r="M10" s="47">
        <v>25</v>
      </c>
      <c r="N10" s="47">
        <f t="shared" si="2"/>
        <v>55</v>
      </c>
      <c r="O10" s="35">
        <f t="shared" si="3"/>
        <v>0.54545454545454541</v>
      </c>
      <c r="P10" s="35">
        <f t="shared" si="5"/>
        <v>0.45454545454545453</v>
      </c>
    </row>
    <row r="11" spans="1:31" ht="15" x14ac:dyDescent="0.2">
      <c r="B11" s="18" t="s">
        <v>50</v>
      </c>
      <c r="C11" s="14">
        <v>6</v>
      </c>
      <c r="D11" s="47">
        <v>39</v>
      </c>
      <c r="E11" s="47">
        <v>49</v>
      </c>
      <c r="F11" s="47">
        <f t="shared" si="4"/>
        <v>88</v>
      </c>
      <c r="G11" s="35">
        <f t="shared" si="0"/>
        <v>0.44318181818181818</v>
      </c>
      <c r="H11" s="35">
        <f t="shared" si="1"/>
        <v>0.55681818181818177</v>
      </c>
      <c r="I11" s="56"/>
      <c r="J11" s="18" t="s">
        <v>10</v>
      </c>
      <c r="K11" s="14">
        <v>21</v>
      </c>
      <c r="L11" s="47">
        <v>37</v>
      </c>
      <c r="M11" s="47">
        <v>32</v>
      </c>
      <c r="N11" s="47">
        <f t="shared" si="2"/>
        <v>69</v>
      </c>
      <c r="O11" s="35">
        <f t="shared" si="3"/>
        <v>0.53623188405797106</v>
      </c>
      <c r="P11" s="35">
        <f t="shared" si="5"/>
        <v>0.46376811594202899</v>
      </c>
    </row>
    <row r="12" spans="1:31" ht="15" x14ac:dyDescent="0.2">
      <c r="B12" s="18" t="s">
        <v>51</v>
      </c>
      <c r="C12" s="14">
        <v>6</v>
      </c>
      <c r="D12" s="47">
        <v>25</v>
      </c>
      <c r="E12" s="47">
        <v>23</v>
      </c>
      <c r="F12" s="47">
        <f t="shared" si="4"/>
        <v>48</v>
      </c>
      <c r="G12" s="35">
        <f t="shared" si="0"/>
        <v>0.52083333333333337</v>
      </c>
      <c r="H12" s="35">
        <f t="shared" si="1"/>
        <v>0.47916666666666669</v>
      </c>
      <c r="I12" s="56"/>
      <c r="J12" s="18" t="s">
        <v>11</v>
      </c>
      <c r="K12" s="14">
        <v>21</v>
      </c>
      <c r="L12" s="47">
        <v>32</v>
      </c>
      <c r="M12" s="47">
        <v>41</v>
      </c>
      <c r="N12" s="47">
        <f t="shared" si="2"/>
        <v>73</v>
      </c>
      <c r="O12" s="35">
        <f t="shared" si="3"/>
        <v>0.43835616438356162</v>
      </c>
      <c r="P12" s="35">
        <f t="shared" si="5"/>
        <v>0.56164383561643838</v>
      </c>
    </row>
    <row r="13" spans="1:31" ht="15" x14ac:dyDescent="0.2">
      <c r="B13" s="18" t="s">
        <v>52</v>
      </c>
      <c r="C13" s="14">
        <v>6</v>
      </c>
      <c r="D13" s="47">
        <v>56</v>
      </c>
      <c r="E13" s="47">
        <v>42</v>
      </c>
      <c r="F13" s="47">
        <f t="shared" si="4"/>
        <v>98</v>
      </c>
      <c r="G13" s="35">
        <f t="shared" si="0"/>
        <v>0.5714285714285714</v>
      </c>
      <c r="H13" s="35">
        <f t="shared" si="1"/>
        <v>0.42857142857142855</v>
      </c>
      <c r="I13" s="56"/>
      <c r="J13" s="18" t="s">
        <v>12</v>
      </c>
      <c r="K13" s="14">
        <v>21</v>
      </c>
      <c r="L13" s="47">
        <v>53</v>
      </c>
      <c r="M13" s="47">
        <v>44</v>
      </c>
      <c r="N13" s="47">
        <f t="shared" si="2"/>
        <v>97</v>
      </c>
      <c r="O13" s="35">
        <f t="shared" si="3"/>
        <v>0.54639175257731953</v>
      </c>
      <c r="P13" s="35">
        <f t="shared" si="5"/>
        <v>0.45360824742268041</v>
      </c>
    </row>
    <row r="14" spans="1:31" ht="15" x14ac:dyDescent="0.2">
      <c r="B14" s="18" t="s">
        <v>53</v>
      </c>
      <c r="C14" s="14">
        <v>6</v>
      </c>
      <c r="D14" s="47">
        <v>125</v>
      </c>
      <c r="E14" s="47">
        <v>126</v>
      </c>
      <c r="F14" s="47">
        <f t="shared" si="4"/>
        <v>251</v>
      </c>
      <c r="G14" s="35">
        <f t="shared" si="0"/>
        <v>0.49800796812749004</v>
      </c>
      <c r="H14" s="35">
        <f t="shared" si="1"/>
        <v>0.50199203187250996</v>
      </c>
      <c r="I14" s="56"/>
      <c r="J14" s="18" t="s">
        <v>13</v>
      </c>
      <c r="K14" s="14">
        <v>21</v>
      </c>
      <c r="L14" s="47">
        <v>19</v>
      </c>
      <c r="M14" s="47">
        <v>24</v>
      </c>
      <c r="N14" s="47">
        <f t="shared" si="2"/>
        <v>43</v>
      </c>
      <c r="O14" s="35">
        <f t="shared" si="3"/>
        <v>0.44186046511627908</v>
      </c>
      <c r="P14" s="35">
        <f t="shared" si="5"/>
        <v>0.55813953488372092</v>
      </c>
      <c r="Q14" s="10"/>
      <c r="R14" s="10"/>
      <c r="S14" s="9"/>
      <c r="T14" s="9"/>
      <c r="U14" s="10"/>
    </row>
    <row r="15" spans="1:31" ht="15" x14ac:dyDescent="0.2">
      <c r="B15" s="18" t="s">
        <v>54</v>
      </c>
      <c r="C15" s="14">
        <v>6</v>
      </c>
      <c r="D15" s="47">
        <v>99</v>
      </c>
      <c r="E15" s="47">
        <v>84</v>
      </c>
      <c r="F15" s="47">
        <f t="shared" si="4"/>
        <v>183</v>
      </c>
      <c r="G15" s="35">
        <f t="shared" si="0"/>
        <v>0.54098360655737709</v>
      </c>
      <c r="H15" s="35">
        <f t="shared" si="1"/>
        <v>0.45901639344262296</v>
      </c>
      <c r="I15" s="56"/>
      <c r="J15" s="18" t="s">
        <v>14</v>
      </c>
      <c r="K15" s="14">
        <v>21</v>
      </c>
      <c r="L15" s="47">
        <v>27</v>
      </c>
      <c r="M15" s="47">
        <v>22</v>
      </c>
      <c r="N15" s="47">
        <f t="shared" si="2"/>
        <v>49</v>
      </c>
      <c r="O15" s="35">
        <f t="shared" si="3"/>
        <v>0.55102040816326525</v>
      </c>
      <c r="P15" s="35">
        <f t="shared" si="5"/>
        <v>0.44897959183673469</v>
      </c>
      <c r="Q15" s="1"/>
      <c r="R15" s="1"/>
      <c r="S15" s="1"/>
      <c r="T15" s="1"/>
      <c r="U15" s="1"/>
    </row>
    <row r="16" spans="1:31" ht="15.75" customHeight="1" x14ac:dyDescent="0.2">
      <c r="B16" s="15" t="s">
        <v>85</v>
      </c>
      <c r="C16" s="12"/>
      <c r="D16" s="43">
        <f>SUM(D6:D15)</f>
        <v>950</v>
      </c>
      <c r="E16" s="43">
        <f t="shared" ref="E16:F16" si="6">SUM(E6:E15)</f>
        <v>877</v>
      </c>
      <c r="F16" s="43">
        <f t="shared" si="6"/>
        <v>1827</v>
      </c>
      <c r="G16" s="23"/>
      <c r="H16" s="23"/>
      <c r="I16" s="56"/>
      <c r="J16" s="15" t="s">
        <v>85</v>
      </c>
      <c r="K16" s="12"/>
      <c r="L16" s="43">
        <f>SUM(L6:L15)</f>
        <v>376</v>
      </c>
      <c r="M16" s="43">
        <f t="shared" ref="M16" si="7">SUM(M6:M15)</f>
        <v>332</v>
      </c>
      <c r="N16" s="43">
        <f t="shared" ref="N16" si="8">SUM(N6:N15)</f>
        <v>708</v>
      </c>
      <c r="O16" s="23"/>
      <c r="P16" s="23"/>
      <c r="Q16" s="3"/>
      <c r="R16" s="3"/>
      <c r="S16" s="3"/>
      <c r="T16" s="3"/>
      <c r="U16" s="3"/>
    </row>
    <row r="17" spans="2:21" s="38" customFormat="1" ht="15" x14ac:dyDescent="0.2">
      <c r="B17" s="39" t="s">
        <v>86</v>
      </c>
      <c r="C17" s="13"/>
      <c r="D17" s="13"/>
      <c r="E17" s="13"/>
      <c r="F17" s="13"/>
      <c r="G17" s="13">
        <f>AVERAGE(G6:G15)</f>
        <v>0.52393621041590388</v>
      </c>
      <c r="H17" s="13">
        <f>AVERAGE(H6:H15)</f>
        <v>0.47606378958409606</v>
      </c>
      <c r="I17" s="56"/>
      <c r="J17" s="39" t="s">
        <v>86</v>
      </c>
      <c r="K17" s="13"/>
      <c r="L17" s="13"/>
      <c r="M17" s="13"/>
      <c r="N17" s="13"/>
      <c r="O17" s="13">
        <f>AVERAGE(O6:O15)</f>
        <v>0.5319869911181373</v>
      </c>
      <c r="P17" s="13">
        <f>AVERAGE(P6:P15)</f>
        <v>0.4680130088818627</v>
      </c>
    </row>
    <row r="18" spans="2:21" ht="15" x14ac:dyDescent="0.2">
      <c r="I18" s="56"/>
    </row>
    <row r="19" spans="2:21" ht="15.75" customHeight="1" x14ac:dyDescent="0.2">
      <c r="B19" s="18" t="s">
        <v>55</v>
      </c>
      <c r="C19" s="14">
        <v>6</v>
      </c>
      <c r="D19" s="47">
        <v>246</v>
      </c>
      <c r="E19" s="47">
        <v>187</v>
      </c>
      <c r="F19" s="47">
        <f t="shared" ref="F19:F28" si="9">SUM(D19:E19)</f>
        <v>433</v>
      </c>
      <c r="G19" s="35">
        <f t="shared" ref="G19:G28" si="10">D19/F19</f>
        <v>0.56812933025404155</v>
      </c>
      <c r="H19" s="35">
        <f t="shared" ref="H19:H28" si="11">E19/F19</f>
        <v>0.43187066974595845</v>
      </c>
      <c r="I19" s="56"/>
      <c r="J19" s="18" t="s">
        <v>15</v>
      </c>
      <c r="K19" s="14">
        <v>21</v>
      </c>
      <c r="L19" s="47">
        <v>139</v>
      </c>
      <c r="M19" s="47">
        <v>110</v>
      </c>
      <c r="N19" s="47">
        <f t="shared" ref="N19:N28" si="12">SUM(L19:M19)</f>
        <v>249</v>
      </c>
      <c r="O19" s="35">
        <f t="shared" ref="O19:O28" si="13">L19/N19</f>
        <v>0.55823293172690758</v>
      </c>
      <c r="P19" s="35">
        <f t="shared" ref="P19:P28" si="14">M19/N19</f>
        <v>0.44176706827309237</v>
      </c>
    </row>
    <row r="20" spans="2:21" ht="15" x14ac:dyDescent="0.2">
      <c r="B20" s="18" t="s">
        <v>56</v>
      </c>
      <c r="C20" s="14">
        <v>6</v>
      </c>
      <c r="D20" s="47">
        <v>293</v>
      </c>
      <c r="E20" s="47">
        <v>222</v>
      </c>
      <c r="F20" s="47">
        <f t="shared" si="9"/>
        <v>515</v>
      </c>
      <c r="G20" s="35">
        <f t="shared" si="10"/>
        <v>0.56893203883495147</v>
      </c>
      <c r="H20" s="35">
        <f t="shared" si="11"/>
        <v>0.43106796116504853</v>
      </c>
      <c r="I20" s="56"/>
      <c r="J20" s="18" t="s">
        <v>16</v>
      </c>
      <c r="K20" s="14">
        <v>21</v>
      </c>
      <c r="L20" s="47">
        <v>266</v>
      </c>
      <c r="M20" s="47">
        <v>201</v>
      </c>
      <c r="N20" s="47">
        <f t="shared" si="12"/>
        <v>467</v>
      </c>
      <c r="O20" s="35">
        <f t="shared" si="13"/>
        <v>0.56959314775160597</v>
      </c>
      <c r="P20" s="35">
        <f t="shared" si="14"/>
        <v>0.43040685224839398</v>
      </c>
    </row>
    <row r="21" spans="2:21" ht="12.75" customHeight="1" x14ac:dyDescent="0.2">
      <c r="B21" s="18" t="s">
        <v>57</v>
      </c>
      <c r="C21" s="14">
        <v>6</v>
      </c>
      <c r="D21" s="47">
        <v>371</v>
      </c>
      <c r="E21" s="47">
        <v>166</v>
      </c>
      <c r="F21" s="47">
        <f t="shared" si="9"/>
        <v>537</v>
      </c>
      <c r="G21" s="35">
        <f t="shared" si="10"/>
        <v>0.69087523277467411</v>
      </c>
      <c r="H21" s="35">
        <f t="shared" si="11"/>
        <v>0.30912476722532589</v>
      </c>
      <c r="I21" s="56"/>
      <c r="J21" s="18" t="s">
        <v>17</v>
      </c>
      <c r="K21" s="14">
        <v>21</v>
      </c>
      <c r="L21" s="47">
        <v>242</v>
      </c>
      <c r="M21" s="47">
        <v>154</v>
      </c>
      <c r="N21" s="47">
        <f t="shared" si="12"/>
        <v>396</v>
      </c>
      <c r="O21" s="35">
        <f t="shared" si="13"/>
        <v>0.61111111111111116</v>
      </c>
      <c r="P21" s="35">
        <f t="shared" si="14"/>
        <v>0.3888888888888889</v>
      </c>
    </row>
    <row r="22" spans="2:21" ht="15" x14ac:dyDescent="0.2">
      <c r="B22" s="18" t="s">
        <v>58</v>
      </c>
      <c r="C22" s="14">
        <v>6</v>
      </c>
      <c r="D22" s="47">
        <v>261</v>
      </c>
      <c r="E22" s="47">
        <v>151</v>
      </c>
      <c r="F22" s="47">
        <f t="shared" si="9"/>
        <v>412</v>
      </c>
      <c r="G22" s="35">
        <f t="shared" si="10"/>
        <v>0.63349514563106801</v>
      </c>
      <c r="H22" s="35">
        <f t="shared" si="11"/>
        <v>0.36650485436893204</v>
      </c>
      <c r="I22" s="56"/>
      <c r="J22" s="18" t="s">
        <v>18</v>
      </c>
      <c r="K22" s="14">
        <v>21</v>
      </c>
      <c r="L22" s="47">
        <v>142</v>
      </c>
      <c r="M22" s="47">
        <v>134</v>
      </c>
      <c r="N22" s="47">
        <f t="shared" si="12"/>
        <v>276</v>
      </c>
      <c r="O22" s="35">
        <f t="shared" si="13"/>
        <v>0.51449275362318836</v>
      </c>
      <c r="P22" s="35">
        <f t="shared" si="14"/>
        <v>0.48550724637681159</v>
      </c>
    </row>
    <row r="23" spans="2:21" ht="15" x14ac:dyDescent="0.2">
      <c r="B23" s="18" t="s">
        <v>59</v>
      </c>
      <c r="C23" s="14">
        <v>6</v>
      </c>
      <c r="D23" s="47">
        <v>82</v>
      </c>
      <c r="E23" s="47">
        <v>71</v>
      </c>
      <c r="F23" s="47">
        <f t="shared" si="9"/>
        <v>153</v>
      </c>
      <c r="G23" s="35">
        <f t="shared" si="10"/>
        <v>0.53594771241830064</v>
      </c>
      <c r="H23" s="35">
        <f t="shared" si="11"/>
        <v>0.46405228758169936</v>
      </c>
      <c r="I23" s="56"/>
      <c r="J23" s="18" t="s">
        <v>19</v>
      </c>
      <c r="K23" s="14">
        <v>21</v>
      </c>
      <c r="L23" s="47">
        <v>273</v>
      </c>
      <c r="M23" s="47">
        <v>175</v>
      </c>
      <c r="N23" s="47">
        <f t="shared" si="12"/>
        <v>448</v>
      </c>
      <c r="O23" s="35">
        <f t="shared" si="13"/>
        <v>0.609375</v>
      </c>
      <c r="P23" s="35">
        <f t="shared" si="14"/>
        <v>0.390625</v>
      </c>
    </row>
    <row r="24" spans="2:21" ht="15" x14ac:dyDescent="0.2">
      <c r="B24" s="18" t="s">
        <v>60</v>
      </c>
      <c r="C24" s="14">
        <v>6</v>
      </c>
      <c r="D24" s="47">
        <v>49</v>
      </c>
      <c r="E24" s="47">
        <v>37</v>
      </c>
      <c r="F24" s="47">
        <f t="shared" si="9"/>
        <v>86</v>
      </c>
      <c r="G24" s="35">
        <f t="shared" si="10"/>
        <v>0.56976744186046513</v>
      </c>
      <c r="H24" s="35">
        <f t="shared" si="11"/>
        <v>0.43023255813953487</v>
      </c>
      <c r="I24" s="56"/>
      <c r="J24" s="18" t="s">
        <v>20</v>
      </c>
      <c r="K24" s="14">
        <v>21</v>
      </c>
      <c r="L24" s="47">
        <v>175</v>
      </c>
      <c r="M24" s="47">
        <v>155</v>
      </c>
      <c r="N24" s="47">
        <f t="shared" si="12"/>
        <v>330</v>
      </c>
      <c r="O24" s="35">
        <f t="shared" si="13"/>
        <v>0.53030303030303028</v>
      </c>
      <c r="P24" s="35">
        <f t="shared" si="14"/>
        <v>0.46969696969696972</v>
      </c>
    </row>
    <row r="25" spans="2:21" ht="15" x14ac:dyDescent="0.2">
      <c r="B25" s="18" t="s">
        <v>61</v>
      </c>
      <c r="C25" s="14">
        <v>6</v>
      </c>
      <c r="D25" s="47">
        <v>48</v>
      </c>
      <c r="E25" s="47">
        <v>34</v>
      </c>
      <c r="F25" s="47">
        <f t="shared" si="9"/>
        <v>82</v>
      </c>
      <c r="G25" s="35">
        <f t="shared" si="10"/>
        <v>0.58536585365853655</v>
      </c>
      <c r="H25" s="35">
        <f t="shared" si="11"/>
        <v>0.41463414634146339</v>
      </c>
      <c r="I25" s="56"/>
      <c r="J25" s="18" t="s">
        <v>21</v>
      </c>
      <c r="K25" s="14">
        <v>21</v>
      </c>
      <c r="L25" s="47">
        <v>304</v>
      </c>
      <c r="M25" s="47">
        <v>205</v>
      </c>
      <c r="N25" s="47">
        <f t="shared" si="12"/>
        <v>509</v>
      </c>
      <c r="O25" s="35">
        <f t="shared" si="13"/>
        <v>0.59724950884086447</v>
      </c>
      <c r="P25" s="35">
        <f t="shared" si="14"/>
        <v>0.40275049115913558</v>
      </c>
    </row>
    <row r="26" spans="2:21" ht="15" x14ac:dyDescent="0.2">
      <c r="B26" s="18" t="s">
        <v>62</v>
      </c>
      <c r="C26" s="14">
        <v>6</v>
      </c>
      <c r="D26" s="47">
        <v>429</v>
      </c>
      <c r="E26" s="47">
        <v>295</v>
      </c>
      <c r="F26" s="47">
        <f t="shared" si="9"/>
        <v>724</v>
      </c>
      <c r="G26" s="35">
        <f t="shared" si="10"/>
        <v>0.59254143646408841</v>
      </c>
      <c r="H26" s="35">
        <f t="shared" si="11"/>
        <v>0.40745856353591159</v>
      </c>
      <c r="I26" s="56"/>
      <c r="J26" s="18" t="s">
        <v>22</v>
      </c>
      <c r="K26" s="14">
        <v>21</v>
      </c>
      <c r="L26" s="47">
        <v>291</v>
      </c>
      <c r="M26" s="47">
        <v>196</v>
      </c>
      <c r="N26" s="47">
        <f t="shared" si="12"/>
        <v>487</v>
      </c>
      <c r="O26" s="35">
        <f t="shared" si="13"/>
        <v>0.59753593429158114</v>
      </c>
      <c r="P26" s="35">
        <f t="shared" si="14"/>
        <v>0.40246406570841892</v>
      </c>
    </row>
    <row r="27" spans="2:21" ht="15" x14ac:dyDescent="0.2">
      <c r="B27" s="18" t="s">
        <v>63</v>
      </c>
      <c r="C27" s="14">
        <v>6</v>
      </c>
      <c r="D27" s="47">
        <v>357</v>
      </c>
      <c r="E27" s="47">
        <v>266</v>
      </c>
      <c r="F27" s="47">
        <f t="shared" si="9"/>
        <v>623</v>
      </c>
      <c r="G27" s="35">
        <f t="shared" si="10"/>
        <v>0.5730337078651685</v>
      </c>
      <c r="H27" s="35">
        <f t="shared" si="11"/>
        <v>0.42696629213483145</v>
      </c>
      <c r="I27" s="56"/>
      <c r="J27" s="18" t="s">
        <v>23</v>
      </c>
      <c r="K27" s="14">
        <v>21</v>
      </c>
      <c r="L27" s="47">
        <v>173</v>
      </c>
      <c r="M27" s="47">
        <v>127</v>
      </c>
      <c r="N27" s="47">
        <f t="shared" si="12"/>
        <v>300</v>
      </c>
      <c r="O27" s="35">
        <f t="shared" si="13"/>
        <v>0.57666666666666666</v>
      </c>
      <c r="P27" s="35">
        <f t="shared" si="14"/>
        <v>0.42333333333333334</v>
      </c>
    </row>
    <row r="28" spans="2:21" ht="15" x14ac:dyDescent="0.2">
      <c r="B28" s="18" t="s">
        <v>64</v>
      </c>
      <c r="C28" s="14">
        <v>6</v>
      </c>
      <c r="D28" s="47">
        <v>438</v>
      </c>
      <c r="E28" s="47">
        <v>267</v>
      </c>
      <c r="F28" s="47">
        <f t="shared" si="9"/>
        <v>705</v>
      </c>
      <c r="G28" s="35">
        <f t="shared" si="10"/>
        <v>0.62127659574468086</v>
      </c>
      <c r="H28" s="35">
        <f t="shared" si="11"/>
        <v>0.37872340425531914</v>
      </c>
      <c r="I28" s="56"/>
      <c r="J28" s="18" t="s">
        <v>24</v>
      </c>
      <c r="K28" s="14">
        <v>21</v>
      </c>
      <c r="L28" s="47">
        <v>171</v>
      </c>
      <c r="M28" s="47">
        <v>107</v>
      </c>
      <c r="N28" s="47">
        <f t="shared" si="12"/>
        <v>278</v>
      </c>
      <c r="O28" s="35">
        <f t="shared" si="13"/>
        <v>0.6151079136690647</v>
      </c>
      <c r="P28" s="35">
        <f t="shared" si="14"/>
        <v>0.38489208633093525</v>
      </c>
    </row>
    <row r="29" spans="2:21" ht="15" x14ac:dyDescent="0.2">
      <c r="B29" s="15" t="s">
        <v>85</v>
      </c>
      <c r="C29" s="12"/>
      <c r="D29" s="43">
        <f>SUM(D19:D28)</f>
        <v>2574</v>
      </c>
      <c r="E29" s="43">
        <f t="shared" ref="E29" si="15">SUM(E19:E28)</f>
        <v>1696</v>
      </c>
      <c r="F29" s="43">
        <f t="shared" ref="F29" si="16">SUM(F19:F28)</f>
        <v>4270</v>
      </c>
      <c r="G29" s="23"/>
      <c r="H29" s="23"/>
      <c r="I29" s="56"/>
      <c r="J29" s="15" t="s">
        <v>85</v>
      </c>
      <c r="K29" s="12"/>
      <c r="L29" s="43">
        <f>SUM(L19:L28)</f>
        <v>2176</v>
      </c>
      <c r="M29" s="43">
        <f t="shared" ref="M29" si="17">SUM(M19:M28)</f>
        <v>1564</v>
      </c>
      <c r="N29" s="43">
        <f t="shared" ref="N29" si="18">SUM(N19:N28)</f>
        <v>3740</v>
      </c>
      <c r="O29" s="23"/>
      <c r="P29" s="23"/>
    </row>
    <row r="30" spans="2:21" s="38" customFormat="1" ht="15.75" customHeight="1" x14ac:dyDescent="0.2">
      <c r="B30" s="39" t="s">
        <v>86</v>
      </c>
      <c r="C30" s="13"/>
      <c r="D30" s="13"/>
      <c r="E30" s="13"/>
      <c r="F30" s="13"/>
      <c r="G30" s="13">
        <f>AVERAGE(G19:G28)</f>
        <v>0.59393644955059766</v>
      </c>
      <c r="H30" s="13">
        <f>AVERAGE(H19:H28)</f>
        <v>0.40606355044940246</v>
      </c>
      <c r="I30" s="56"/>
      <c r="J30" s="39" t="s">
        <v>86</v>
      </c>
      <c r="K30" s="13"/>
      <c r="L30" s="13"/>
      <c r="M30" s="13"/>
      <c r="N30" s="13"/>
      <c r="O30" s="13">
        <f>AVERAGE(O19:O28)</f>
        <v>0.57796679979840193</v>
      </c>
      <c r="P30" s="13">
        <f>AVERAGE(P19:P28)</f>
        <v>0.42203320020159796</v>
      </c>
    </row>
    <row r="31" spans="2:21" ht="15" x14ac:dyDescent="0.2">
      <c r="B31" s="6"/>
      <c r="C31" s="5"/>
      <c r="D31" s="41"/>
      <c r="E31" s="41"/>
      <c r="F31" s="41"/>
      <c r="G31" s="27"/>
      <c r="H31" s="27"/>
      <c r="I31" s="56"/>
    </row>
    <row r="32" spans="2:21" ht="15" x14ac:dyDescent="0.2">
      <c r="B32" s="18" t="s">
        <v>65</v>
      </c>
      <c r="C32" s="14">
        <v>6</v>
      </c>
      <c r="D32" s="47">
        <v>32</v>
      </c>
      <c r="E32" s="47">
        <v>36</v>
      </c>
      <c r="F32" s="47">
        <f t="shared" ref="F32:F41" si="19">SUM(D32:E32)</f>
        <v>68</v>
      </c>
      <c r="G32" s="35">
        <f t="shared" ref="G32:G41" si="20">D32/F32</f>
        <v>0.47058823529411764</v>
      </c>
      <c r="H32" s="35">
        <f t="shared" ref="H32:H41" si="21">E32/F32</f>
        <v>0.52941176470588236</v>
      </c>
      <c r="I32" s="56"/>
      <c r="J32" s="18" t="s">
        <v>25</v>
      </c>
      <c r="K32" s="14">
        <v>21</v>
      </c>
      <c r="L32" s="47">
        <v>202</v>
      </c>
      <c r="M32" s="47">
        <v>159</v>
      </c>
      <c r="N32" s="47">
        <f t="shared" ref="N32:N41" si="22">SUM(L32:M32)</f>
        <v>361</v>
      </c>
      <c r="O32" s="35">
        <f t="shared" ref="O32:O41" si="23">L32/N32</f>
        <v>0.55955678670360109</v>
      </c>
      <c r="P32" s="35">
        <f t="shared" ref="P32:P41" si="24">M32/N32</f>
        <v>0.44044321329639891</v>
      </c>
      <c r="Q32" s="1"/>
      <c r="R32" s="1"/>
      <c r="S32" s="1"/>
      <c r="T32" s="1"/>
      <c r="U32" s="1"/>
    </row>
    <row r="33" spans="2:21" ht="15" x14ac:dyDescent="0.2">
      <c r="B33" s="18" t="s">
        <v>66</v>
      </c>
      <c r="C33" s="14">
        <v>6</v>
      </c>
      <c r="D33" s="47">
        <v>36</v>
      </c>
      <c r="E33" s="47">
        <v>33</v>
      </c>
      <c r="F33" s="47">
        <f t="shared" si="19"/>
        <v>69</v>
      </c>
      <c r="G33" s="35">
        <f t="shared" si="20"/>
        <v>0.52173913043478259</v>
      </c>
      <c r="H33" s="35">
        <f t="shared" si="21"/>
        <v>0.47826086956521741</v>
      </c>
      <c r="I33" s="56"/>
      <c r="J33" s="18" t="s">
        <v>26</v>
      </c>
      <c r="K33" s="14">
        <v>21</v>
      </c>
      <c r="L33" s="47">
        <v>105</v>
      </c>
      <c r="M33" s="47">
        <v>83</v>
      </c>
      <c r="N33" s="47">
        <f t="shared" si="22"/>
        <v>188</v>
      </c>
      <c r="O33" s="35">
        <f t="shared" si="23"/>
        <v>0.55851063829787229</v>
      </c>
      <c r="P33" s="35">
        <f t="shared" si="24"/>
        <v>0.44148936170212766</v>
      </c>
      <c r="Q33" s="1"/>
      <c r="R33" s="1"/>
      <c r="S33" s="1"/>
      <c r="T33" s="1"/>
      <c r="U33" s="1"/>
    </row>
    <row r="34" spans="2:21" ht="15.75" customHeight="1" x14ac:dyDescent="0.2">
      <c r="B34" s="18" t="s">
        <v>67</v>
      </c>
      <c r="C34" s="14">
        <v>6</v>
      </c>
      <c r="D34" s="47">
        <v>31</v>
      </c>
      <c r="E34" s="47">
        <v>24</v>
      </c>
      <c r="F34" s="47">
        <f t="shared" si="19"/>
        <v>55</v>
      </c>
      <c r="G34" s="35">
        <f t="shared" si="20"/>
        <v>0.5636363636363636</v>
      </c>
      <c r="H34" s="35">
        <f t="shared" si="21"/>
        <v>0.43636363636363634</v>
      </c>
      <c r="I34" s="56"/>
      <c r="J34" s="18" t="s">
        <v>27</v>
      </c>
      <c r="K34" s="14">
        <v>21</v>
      </c>
      <c r="L34" s="47">
        <v>108</v>
      </c>
      <c r="M34" s="47">
        <v>108</v>
      </c>
      <c r="N34" s="47">
        <f t="shared" si="22"/>
        <v>216</v>
      </c>
      <c r="O34" s="35">
        <f t="shared" si="23"/>
        <v>0.5</v>
      </c>
      <c r="P34" s="35">
        <f t="shared" si="24"/>
        <v>0.5</v>
      </c>
    </row>
    <row r="35" spans="2:21" ht="15.75" customHeight="1" x14ac:dyDescent="0.2">
      <c r="B35" s="18" t="s">
        <v>68</v>
      </c>
      <c r="C35" s="14">
        <v>6</v>
      </c>
      <c r="D35" s="47">
        <v>18</v>
      </c>
      <c r="E35" s="47">
        <v>18</v>
      </c>
      <c r="F35" s="47">
        <f t="shared" si="19"/>
        <v>36</v>
      </c>
      <c r="G35" s="35">
        <f t="shared" si="20"/>
        <v>0.5</v>
      </c>
      <c r="H35" s="35">
        <f t="shared" si="21"/>
        <v>0.5</v>
      </c>
      <c r="I35" s="56"/>
      <c r="J35" s="18" t="s">
        <v>28</v>
      </c>
      <c r="K35" s="14">
        <v>21</v>
      </c>
      <c r="L35" s="47">
        <v>7</v>
      </c>
      <c r="M35" s="47">
        <v>6</v>
      </c>
      <c r="N35" s="47">
        <f t="shared" si="22"/>
        <v>13</v>
      </c>
      <c r="O35" s="35">
        <f t="shared" si="23"/>
        <v>0.53846153846153844</v>
      </c>
      <c r="P35" s="35">
        <f t="shared" si="24"/>
        <v>0.46153846153846156</v>
      </c>
    </row>
    <row r="36" spans="2:21" ht="15.75" customHeight="1" x14ac:dyDescent="0.2">
      <c r="B36" s="18" t="s">
        <v>69</v>
      </c>
      <c r="C36" s="14">
        <v>6</v>
      </c>
      <c r="D36" s="47">
        <v>102</v>
      </c>
      <c r="E36" s="47">
        <v>70</v>
      </c>
      <c r="F36" s="47">
        <f t="shared" si="19"/>
        <v>172</v>
      </c>
      <c r="G36" s="35">
        <f t="shared" si="20"/>
        <v>0.59302325581395354</v>
      </c>
      <c r="H36" s="35">
        <f t="shared" si="21"/>
        <v>0.40697674418604651</v>
      </c>
      <c r="I36" s="56"/>
      <c r="J36" s="18" t="s">
        <v>29</v>
      </c>
      <c r="K36" s="14">
        <v>21</v>
      </c>
      <c r="L36" s="47">
        <v>4</v>
      </c>
      <c r="M36" s="47">
        <v>6</v>
      </c>
      <c r="N36" s="47">
        <f t="shared" si="22"/>
        <v>10</v>
      </c>
      <c r="O36" s="35">
        <f t="shared" si="23"/>
        <v>0.4</v>
      </c>
      <c r="P36" s="35">
        <f t="shared" si="24"/>
        <v>0.6</v>
      </c>
    </row>
    <row r="37" spans="2:21" ht="15.75" customHeight="1" x14ac:dyDescent="0.2">
      <c r="B37" s="18" t="s">
        <v>70</v>
      </c>
      <c r="C37" s="14">
        <v>6</v>
      </c>
      <c r="D37" s="47">
        <v>21</v>
      </c>
      <c r="E37" s="47">
        <v>22</v>
      </c>
      <c r="F37" s="47">
        <f t="shared" si="19"/>
        <v>43</v>
      </c>
      <c r="G37" s="35">
        <f t="shared" si="20"/>
        <v>0.48837209302325579</v>
      </c>
      <c r="H37" s="35">
        <f t="shared" si="21"/>
        <v>0.51162790697674421</v>
      </c>
      <c r="I37" s="56"/>
      <c r="J37" s="18" t="s">
        <v>30</v>
      </c>
      <c r="K37" s="14">
        <v>21</v>
      </c>
      <c r="L37" s="47">
        <v>2</v>
      </c>
      <c r="M37" s="47">
        <v>2</v>
      </c>
      <c r="N37" s="47">
        <f t="shared" si="22"/>
        <v>4</v>
      </c>
      <c r="O37" s="35">
        <f t="shared" si="23"/>
        <v>0.5</v>
      </c>
      <c r="P37" s="35">
        <f t="shared" si="24"/>
        <v>0.5</v>
      </c>
    </row>
    <row r="38" spans="2:21" ht="15.75" customHeight="1" x14ac:dyDescent="0.2">
      <c r="B38" s="18" t="s">
        <v>71</v>
      </c>
      <c r="C38" s="14">
        <v>6</v>
      </c>
      <c r="D38" s="47">
        <v>62</v>
      </c>
      <c r="E38" s="47">
        <v>60</v>
      </c>
      <c r="F38" s="47">
        <f t="shared" si="19"/>
        <v>122</v>
      </c>
      <c r="G38" s="35">
        <f t="shared" si="20"/>
        <v>0.50819672131147542</v>
      </c>
      <c r="H38" s="35">
        <f t="shared" si="21"/>
        <v>0.49180327868852458</v>
      </c>
      <c r="I38" s="56"/>
      <c r="J38" s="18" t="s">
        <v>31</v>
      </c>
      <c r="K38" s="14">
        <v>21</v>
      </c>
      <c r="L38" s="47">
        <v>24</v>
      </c>
      <c r="M38" s="47">
        <v>19</v>
      </c>
      <c r="N38" s="47">
        <f t="shared" si="22"/>
        <v>43</v>
      </c>
      <c r="O38" s="35">
        <f t="shared" si="23"/>
        <v>0.55813953488372092</v>
      </c>
      <c r="P38" s="35">
        <f t="shared" si="24"/>
        <v>0.44186046511627908</v>
      </c>
    </row>
    <row r="39" spans="2:21" ht="15.75" customHeight="1" x14ac:dyDescent="0.2">
      <c r="B39" s="18" t="s">
        <v>72</v>
      </c>
      <c r="C39" s="14">
        <v>6</v>
      </c>
      <c r="D39" s="47">
        <v>87</v>
      </c>
      <c r="E39" s="47">
        <v>66</v>
      </c>
      <c r="F39" s="47">
        <f t="shared" si="19"/>
        <v>153</v>
      </c>
      <c r="G39" s="35">
        <f t="shared" si="20"/>
        <v>0.56862745098039214</v>
      </c>
      <c r="H39" s="35">
        <f t="shared" si="21"/>
        <v>0.43137254901960786</v>
      </c>
      <c r="I39" s="56"/>
      <c r="J39" s="18" t="s">
        <v>32</v>
      </c>
      <c r="K39" s="14">
        <v>21</v>
      </c>
      <c r="L39" s="47">
        <v>141</v>
      </c>
      <c r="M39" s="47">
        <v>133</v>
      </c>
      <c r="N39" s="47">
        <f t="shared" si="22"/>
        <v>274</v>
      </c>
      <c r="O39" s="35">
        <f t="shared" si="23"/>
        <v>0.51459854014598538</v>
      </c>
      <c r="P39" s="35">
        <f t="shared" si="24"/>
        <v>0.48540145985401462</v>
      </c>
    </row>
    <row r="40" spans="2:21" ht="15.75" customHeight="1" x14ac:dyDescent="0.2">
      <c r="B40" s="18" t="s">
        <v>73</v>
      </c>
      <c r="C40" s="14">
        <v>6</v>
      </c>
      <c r="D40" s="47">
        <v>67</v>
      </c>
      <c r="E40" s="47">
        <v>45</v>
      </c>
      <c r="F40" s="47">
        <f t="shared" si="19"/>
        <v>112</v>
      </c>
      <c r="G40" s="35">
        <f t="shared" si="20"/>
        <v>0.5982142857142857</v>
      </c>
      <c r="H40" s="35">
        <f t="shared" si="21"/>
        <v>0.4017857142857143</v>
      </c>
      <c r="I40" s="56"/>
      <c r="J40" s="18" t="s">
        <v>33</v>
      </c>
      <c r="K40" s="14">
        <v>21</v>
      </c>
      <c r="L40" s="47">
        <v>208</v>
      </c>
      <c r="M40" s="47">
        <v>150</v>
      </c>
      <c r="N40" s="47">
        <f t="shared" si="22"/>
        <v>358</v>
      </c>
      <c r="O40" s="35">
        <f t="shared" si="23"/>
        <v>0.58100558659217882</v>
      </c>
      <c r="P40" s="35">
        <f t="shared" si="24"/>
        <v>0.41899441340782123</v>
      </c>
    </row>
    <row r="41" spans="2:21" ht="15.75" customHeight="1" x14ac:dyDescent="0.2">
      <c r="B41" s="18" t="s">
        <v>74</v>
      </c>
      <c r="C41" s="14">
        <v>6</v>
      </c>
      <c r="D41" s="47">
        <v>74</v>
      </c>
      <c r="E41" s="47">
        <v>38</v>
      </c>
      <c r="F41" s="47">
        <f t="shared" si="19"/>
        <v>112</v>
      </c>
      <c r="G41" s="35">
        <f t="shared" si="20"/>
        <v>0.6607142857142857</v>
      </c>
      <c r="H41" s="35">
        <f t="shared" si="21"/>
        <v>0.3392857142857143</v>
      </c>
      <c r="I41" s="56"/>
      <c r="J41" s="18" t="s">
        <v>34</v>
      </c>
      <c r="K41" s="14">
        <v>21</v>
      </c>
      <c r="L41" s="47">
        <v>276</v>
      </c>
      <c r="M41" s="47">
        <v>218</v>
      </c>
      <c r="N41" s="47">
        <f t="shared" si="22"/>
        <v>494</v>
      </c>
      <c r="O41" s="35">
        <f t="shared" si="23"/>
        <v>0.5587044534412956</v>
      </c>
      <c r="P41" s="35">
        <f t="shared" si="24"/>
        <v>0.44129554655870445</v>
      </c>
    </row>
    <row r="42" spans="2:21" ht="15.75" customHeight="1" x14ac:dyDescent="0.2">
      <c r="B42" s="15" t="s">
        <v>85</v>
      </c>
      <c r="C42" s="12"/>
      <c r="D42" s="43">
        <f>SUM(D32:D41)</f>
        <v>530</v>
      </c>
      <c r="E42" s="43">
        <f t="shared" ref="E42" si="25">SUM(E32:E41)</f>
        <v>412</v>
      </c>
      <c r="F42" s="43">
        <f t="shared" ref="F42" si="26">SUM(F32:F41)</f>
        <v>942</v>
      </c>
      <c r="G42" s="23"/>
      <c r="H42" s="23"/>
      <c r="I42" s="56"/>
      <c r="J42" s="15" t="s">
        <v>85</v>
      </c>
      <c r="K42" s="12"/>
      <c r="L42" s="43">
        <f>SUM(L32:L41)</f>
        <v>1077</v>
      </c>
      <c r="M42" s="43">
        <f t="shared" ref="M42" si="27">SUM(M32:M41)</f>
        <v>884</v>
      </c>
      <c r="N42" s="43">
        <f t="shared" ref="N42" si="28">SUM(N32:N41)</f>
        <v>1961</v>
      </c>
      <c r="O42" s="23"/>
      <c r="P42" s="23"/>
    </row>
    <row r="43" spans="2:21" s="38" customFormat="1" ht="15.75" customHeight="1" x14ac:dyDescent="0.2">
      <c r="B43" s="39" t="s">
        <v>86</v>
      </c>
      <c r="C43" s="13"/>
      <c r="D43" s="13"/>
      <c r="E43" s="13"/>
      <c r="F43" s="13"/>
      <c r="G43" s="13">
        <f>AVERAGE(G32:G41)</f>
        <v>0.54731118219229125</v>
      </c>
      <c r="H43" s="13">
        <f>AVERAGE(H32:H41)</f>
        <v>0.45268881780770875</v>
      </c>
      <c r="I43" s="56"/>
      <c r="J43" s="39" t="s">
        <v>86</v>
      </c>
      <c r="K43" s="13"/>
      <c r="L43" s="13"/>
      <c r="M43" s="13"/>
      <c r="N43" s="13"/>
      <c r="O43" s="13">
        <f>AVERAGE(O32:O41)</f>
        <v>0.52689770785261925</v>
      </c>
      <c r="P43" s="13">
        <f>AVERAGE(P32:P41)</f>
        <v>0.47310229214738075</v>
      </c>
    </row>
    <row r="44" spans="2:21" ht="15.75" customHeight="1" x14ac:dyDescent="0.2">
      <c r="I44" s="56"/>
    </row>
    <row r="45" spans="2:21" ht="15.75" customHeight="1" x14ac:dyDescent="0.2">
      <c r="B45" s="18" t="s">
        <v>75</v>
      </c>
      <c r="C45" s="14">
        <v>6</v>
      </c>
      <c r="D45" s="47">
        <v>97</v>
      </c>
      <c r="E45" s="47">
        <v>49</v>
      </c>
      <c r="F45" s="47">
        <f t="shared" ref="F45:F54" si="29">SUM(D45:E45)</f>
        <v>146</v>
      </c>
      <c r="G45" s="35">
        <f t="shared" ref="G45:G54" si="30">D45/F45</f>
        <v>0.66438356164383561</v>
      </c>
      <c r="H45" s="35">
        <f t="shared" ref="H45:H54" si="31">E45/F45</f>
        <v>0.33561643835616439</v>
      </c>
      <c r="I45" s="56"/>
      <c r="J45" s="18" t="s">
        <v>35</v>
      </c>
      <c r="K45" s="14">
        <v>21</v>
      </c>
      <c r="L45" s="47">
        <v>182</v>
      </c>
      <c r="M45" s="47">
        <v>131</v>
      </c>
      <c r="N45" s="47">
        <f t="shared" ref="N45:N54" si="32">SUM(L45:M45)</f>
        <v>313</v>
      </c>
      <c r="O45" s="35">
        <f t="shared" ref="O45:O54" si="33">L45/N45</f>
        <v>0.58146964856230032</v>
      </c>
      <c r="P45" s="35">
        <f t="shared" ref="P45:P54" si="34">M45/N45</f>
        <v>0.41853035143769968</v>
      </c>
    </row>
    <row r="46" spans="2:21" ht="15.75" customHeight="1" x14ac:dyDescent="0.2">
      <c r="B46" s="18" t="s">
        <v>76</v>
      </c>
      <c r="C46" s="14">
        <v>6</v>
      </c>
      <c r="D46" s="47">
        <v>133</v>
      </c>
      <c r="E46" s="47">
        <v>102</v>
      </c>
      <c r="F46" s="47">
        <f t="shared" si="29"/>
        <v>235</v>
      </c>
      <c r="G46" s="35">
        <f t="shared" si="30"/>
        <v>0.56595744680851068</v>
      </c>
      <c r="H46" s="35">
        <f t="shared" si="31"/>
        <v>0.43404255319148938</v>
      </c>
      <c r="I46" s="56"/>
      <c r="J46" s="18" t="s">
        <v>36</v>
      </c>
      <c r="K46" s="14">
        <v>21</v>
      </c>
      <c r="L46" s="47">
        <v>139</v>
      </c>
      <c r="M46" s="47">
        <v>101</v>
      </c>
      <c r="N46" s="47">
        <f t="shared" si="32"/>
        <v>240</v>
      </c>
      <c r="O46" s="35">
        <f t="shared" si="33"/>
        <v>0.57916666666666672</v>
      </c>
      <c r="P46" s="35">
        <f t="shared" si="34"/>
        <v>0.42083333333333334</v>
      </c>
    </row>
    <row r="47" spans="2:21" ht="15.75" customHeight="1" x14ac:dyDescent="0.2">
      <c r="B47" s="18" t="s">
        <v>77</v>
      </c>
      <c r="C47" s="14">
        <v>6</v>
      </c>
      <c r="D47" s="47">
        <v>99</v>
      </c>
      <c r="E47" s="47">
        <v>51</v>
      </c>
      <c r="F47" s="47">
        <f t="shared" si="29"/>
        <v>150</v>
      </c>
      <c r="G47" s="35">
        <f t="shared" si="30"/>
        <v>0.66</v>
      </c>
      <c r="H47" s="35">
        <f t="shared" si="31"/>
        <v>0.34</v>
      </c>
      <c r="I47" s="56"/>
      <c r="J47" s="18" t="s">
        <v>37</v>
      </c>
      <c r="K47" s="14">
        <v>21</v>
      </c>
      <c r="L47" s="47">
        <v>151</v>
      </c>
      <c r="M47" s="47">
        <v>97</v>
      </c>
      <c r="N47" s="47">
        <f t="shared" si="32"/>
        <v>248</v>
      </c>
      <c r="O47" s="35">
        <f t="shared" si="33"/>
        <v>0.6088709677419355</v>
      </c>
      <c r="P47" s="35">
        <f t="shared" si="34"/>
        <v>0.3911290322580645</v>
      </c>
    </row>
    <row r="48" spans="2:21" ht="15.75" customHeight="1" x14ac:dyDescent="0.2">
      <c r="B48" s="18" t="s">
        <v>78</v>
      </c>
      <c r="C48" s="14">
        <v>6</v>
      </c>
      <c r="D48" s="47">
        <v>75</v>
      </c>
      <c r="E48" s="47">
        <v>49</v>
      </c>
      <c r="F48" s="47">
        <f t="shared" si="29"/>
        <v>124</v>
      </c>
      <c r="G48" s="35">
        <f t="shared" si="30"/>
        <v>0.60483870967741937</v>
      </c>
      <c r="H48" s="35">
        <f t="shared" si="31"/>
        <v>0.39516129032258063</v>
      </c>
      <c r="I48" s="56"/>
      <c r="J48" s="18" t="s">
        <v>38</v>
      </c>
      <c r="K48" s="14">
        <v>21</v>
      </c>
      <c r="L48" s="47">
        <v>26</v>
      </c>
      <c r="M48" s="47">
        <v>22</v>
      </c>
      <c r="N48" s="47">
        <f t="shared" si="32"/>
        <v>48</v>
      </c>
      <c r="O48" s="35">
        <f t="shared" si="33"/>
        <v>0.54166666666666663</v>
      </c>
      <c r="P48" s="35">
        <f t="shared" si="34"/>
        <v>0.45833333333333331</v>
      </c>
    </row>
    <row r="49" spans="2:17" ht="15.75" customHeight="1" x14ac:dyDescent="0.2">
      <c r="B49" s="18" t="s">
        <v>79</v>
      </c>
      <c r="C49" s="14">
        <v>6</v>
      </c>
      <c r="D49" s="47">
        <v>32</v>
      </c>
      <c r="E49" s="47">
        <v>33</v>
      </c>
      <c r="F49" s="47">
        <f t="shared" si="29"/>
        <v>65</v>
      </c>
      <c r="G49" s="35">
        <f t="shared" si="30"/>
        <v>0.49230769230769234</v>
      </c>
      <c r="H49" s="35">
        <f t="shared" si="31"/>
        <v>0.50769230769230766</v>
      </c>
      <c r="I49" s="56"/>
      <c r="J49" s="18" t="s">
        <v>39</v>
      </c>
      <c r="K49" s="14">
        <v>21</v>
      </c>
      <c r="L49" s="47">
        <v>59</v>
      </c>
      <c r="M49" s="47">
        <v>40</v>
      </c>
      <c r="N49" s="47">
        <f t="shared" si="32"/>
        <v>99</v>
      </c>
      <c r="O49" s="35">
        <f t="shared" si="33"/>
        <v>0.59595959595959591</v>
      </c>
      <c r="P49" s="35">
        <f t="shared" si="34"/>
        <v>0.40404040404040403</v>
      </c>
    </row>
    <row r="50" spans="2:17" ht="15.75" customHeight="1" x14ac:dyDescent="0.2">
      <c r="B50" s="18" t="s">
        <v>80</v>
      </c>
      <c r="C50" s="14">
        <v>6</v>
      </c>
      <c r="D50" s="47">
        <v>53</v>
      </c>
      <c r="E50" s="47">
        <v>43</v>
      </c>
      <c r="F50" s="47">
        <f t="shared" si="29"/>
        <v>96</v>
      </c>
      <c r="G50" s="35">
        <f t="shared" si="30"/>
        <v>0.55208333333333337</v>
      </c>
      <c r="H50" s="35">
        <f t="shared" si="31"/>
        <v>0.44791666666666669</v>
      </c>
      <c r="I50" s="56"/>
      <c r="J50" s="18" t="s">
        <v>40</v>
      </c>
      <c r="K50" s="14">
        <v>21</v>
      </c>
      <c r="L50" s="47">
        <v>21</v>
      </c>
      <c r="M50" s="47">
        <v>18</v>
      </c>
      <c r="N50" s="47">
        <f t="shared" si="32"/>
        <v>39</v>
      </c>
      <c r="O50" s="35">
        <f t="shared" si="33"/>
        <v>0.53846153846153844</v>
      </c>
      <c r="P50" s="35">
        <f t="shared" si="34"/>
        <v>0.46153846153846156</v>
      </c>
    </row>
    <row r="51" spans="2:17" ht="15.75" customHeight="1" x14ac:dyDescent="0.2">
      <c r="B51" s="18" t="s">
        <v>81</v>
      </c>
      <c r="C51" s="14">
        <v>6</v>
      </c>
      <c r="D51" s="47">
        <v>146</v>
      </c>
      <c r="E51" s="47">
        <v>105</v>
      </c>
      <c r="F51" s="47">
        <f t="shared" si="29"/>
        <v>251</v>
      </c>
      <c r="G51" s="35">
        <f t="shared" si="30"/>
        <v>0.58167330677290841</v>
      </c>
      <c r="H51" s="35">
        <f t="shared" si="31"/>
        <v>0.41832669322709165</v>
      </c>
      <c r="I51" s="56"/>
      <c r="J51" s="18" t="s">
        <v>41</v>
      </c>
      <c r="K51" s="14">
        <v>21</v>
      </c>
      <c r="L51" s="47">
        <v>10</v>
      </c>
      <c r="M51" s="47">
        <v>16</v>
      </c>
      <c r="N51" s="47">
        <f t="shared" si="32"/>
        <v>26</v>
      </c>
      <c r="O51" s="35">
        <f t="shared" si="33"/>
        <v>0.38461538461538464</v>
      </c>
      <c r="P51" s="35">
        <f t="shared" si="34"/>
        <v>0.61538461538461542</v>
      </c>
    </row>
    <row r="52" spans="2:17" ht="15.75" customHeight="1" x14ac:dyDescent="0.2">
      <c r="B52" s="18" t="s">
        <v>82</v>
      </c>
      <c r="C52" s="14">
        <v>6</v>
      </c>
      <c r="D52" s="47">
        <v>194</v>
      </c>
      <c r="E52" s="47">
        <v>112</v>
      </c>
      <c r="F52" s="47">
        <f t="shared" si="29"/>
        <v>306</v>
      </c>
      <c r="G52" s="35">
        <f t="shared" si="30"/>
        <v>0.63398692810457513</v>
      </c>
      <c r="H52" s="35">
        <f t="shared" si="31"/>
        <v>0.36601307189542481</v>
      </c>
      <c r="I52" s="56"/>
      <c r="J52" s="18" t="s">
        <v>42</v>
      </c>
      <c r="K52" s="14">
        <v>21</v>
      </c>
      <c r="L52" s="47">
        <v>26</v>
      </c>
      <c r="M52" s="47">
        <v>22</v>
      </c>
      <c r="N52" s="47">
        <f t="shared" si="32"/>
        <v>48</v>
      </c>
      <c r="O52" s="35">
        <f t="shared" si="33"/>
        <v>0.54166666666666663</v>
      </c>
      <c r="P52" s="35">
        <f t="shared" si="34"/>
        <v>0.45833333333333331</v>
      </c>
    </row>
    <row r="53" spans="2:17" ht="15.75" customHeight="1" x14ac:dyDescent="0.2">
      <c r="B53" s="18" t="s">
        <v>83</v>
      </c>
      <c r="C53" s="14">
        <v>6</v>
      </c>
      <c r="D53" s="47">
        <v>111</v>
      </c>
      <c r="E53" s="47">
        <v>82</v>
      </c>
      <c r="F53" s="47">
        <f t="shared" si="29"/>
        <v>193</v>
      </c>
      <c r="G53" s="35">
        <f t="shared" si="30"/>
        <v>0.57512953367875652</v>
      </c>
      <c r="H53" s="35">
        <f t="shared" si="31"/>
        <v>0.42487046632124353</v>
      </c>
      <c r="I53" s="56"/>
      <c r="J53" s="18" t="s">
        <v>43</v>
      </c>
      <c r="K53" s="14">
        <v>21</v>
      </c>
      <c r="L53" s="47">
        <v>87</v>
      </c>
      <c r="M53" s="47">
        <v>66</v>
      </c>
      <c r="N53" s="47">
        <f t="shared" si="32"/>
        <v>153</v>
      </c>
      <c r="O53" s="35">
        <f t="shared" si="33"/>
        <v>0.56862745098039214</v>
      </c>
      <c r="P53" s="35">
        <f t="shared" si="34"/>
        <v>0.43137254901960786</v>
      </c>
    </row>
    <row r="54" spans="2:17" ht="15.75" customHeight="1" x14ac:dyDescent="0.2">
      <c r="B54" s="18" t="s">
        <v>84</v>
      </c>
      <c r="C54" s="14">
        <v>6</v>
      </c>
      <c r="D54" s="47">
        <v>23</v>
      </c>
      <c r="E54" s="47">
        <v>17</v>
      </c>
      <c r="F54" s="47">
        <f t="shared" si="29"/>
        <v>40</v>
      </c>
      <c r="G54" s="35">
        <f t="shared" si="30"/>
        <v>0.57499999999999996</v>
      </c>
      <c r="H54" s="35">
        <f t="shared" si="31"/>
        <v>0.42499999999999999</v>
      </c>
      <c r="I54" s="56"/>
      <c r="J54" s="18" t="s">
        <v>44</v>
      </c>
      <c r="K54" s="14">
        <v>21</v>
      </c>
      <c r="L54" s="47">
        <v>232</v>
      </c>
      <c r="M54" s="47">
        <v>138</v>
      </c>
      <c r="N54" s="47">
        <f t="shared" si="32"/>
        <v>370</v>
      </c>
      <c r="O54" s="35">
        <f t="shared" si="33"/>
        <v>0.62702702702702706</v>
      </c>
      <c r="P54" s="35">
        <f t="shared" si="34"/>
        <v>0.37297297297297299</v>
      </c>
    </row>
    <row r="55" spans="2:17" ht="15.75" customHeight="1" x14ac:dyDescent="0.2">
      <c r="B55" s="15" t="s">
        <v>85</v>
      </c>
      <c r="C55" s="12"/>
      <c r="D55" s="43">
        <f>SUM(D45:D54)</f>
        <v>963</v>
      </c>
      <c r="E55" s="43">
        <f t="shared" ref="E55" si="35">SUM(E45:E54)</f>
        <v>643</v>
      </c>
      <c r="F55" s="43">
        <f t="shared" ref="F55" si="36">SUM(F45:F54)</f>
        <v>1606</v>
      </c>
      <c r="G55" s="23"/>
      <c r="H55" s="23"/>
      <c r="I55" s="56"/>
      <c r="J55" s="15" t="s">
        <v>85</v>
      </c>
      <c r="K55" s="12"/>
      <c r="L55" s="43">
        <f>SUM(L45:L54)</f>
        <v>933</v>
      </c>
      <c r="M55" s="43">
        <f t="shared" ref="M55" si="37">SUM(M45:M54)</f>
        <v>651</v>
      </c>
      <c r="N55" s="43">
        <f t="shared" ref="N55" si="38">SUM(N45:N54)</f>
        <v>1584</v>
      </c>
      <c r="O55" s="23"/>
      <c r="P55" s="23"/>
    </row>
    <row r="56" spans="2:17" s="38" customFormat="1" ht="15.75" customHeight="1" x14ac:dyDescent="0.2">
      <c r="B56" s="39" t="s">
        <v>86</v>
      </c>
      <c r="C56" s="13"/>
      <c r="D56" s="13"/>
      <c r="E56" s="13"/>
      <c r="F56" s="13"/>
      <c r="G56" s="13">
        <f>AVERAGE(G45:G54)</f>
        <v>0.59053605123270314</v>
      </c>
      <c r="H56" s="13">
        <f>AVERAGE(H45:H54)</f>
        <v>0.40946394876729686</v>
      </c>
      <c r="I56" s="56"/>
      <c r="J56" s="39" t="s">
        <v>86</v>
      </c>
      <c r="K56" s="13"/>
      <c r="L56" s="13"/>
      <c r="M56" s="13"/>
      <c r="N56" s="13"/>
      <c r="O56" s="13">
        <f>AVERAGE(O45:O54)</f>
        <v>0.55675316133481734</v>
      </c>
      <c r="P56" s="13">
        <f>AVERAGE(P45:P54)</f>
        <v>0.44324683866518261</v>
      </c>
    </row>
    <row r="57" spans="2:17" ht="15.75" customHeight="1" x14ac:dyDescent="0.2">
      <c r="I57" s="56"/>
    </row>
    <row r="59" spans="2:17" ht="62.25" customHeight="1" x14ac:dyDescent="0.2">
      <c r="B59" s="54" t="s">
        <v>176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19"/>
    </row>
  </sheetData>
  <mergeCells count="9">
    <mergeCell ref="B3:H3"/>
    <mergeCell ref="J3:P3"/>
    <mergeCell ref="A1:P1"/>
    <mergeCell ref="B59:P59"/>
    <mergeCell ref="D4:E4"/>
    <mergeCell ref="G4:H4"/>
    <mergeCell ref="L4:M4"/>
    <mergeCell ref="O4:P4"/>
    <mergeCell ref="I5:I5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E58"/>
  <sheetViews>
    <sheetView tabSelected="1" topLeftCell="A41" workbookViewId="0">
      <selection activeCell="H62" sqref="H62"/>
    </sheetView>
  </sheetViews>
  <sheetFormatPr defaultColWidth="14.42578125" defaultRowHeight="15.75" customHeight="1" x14ac:dyDescent="0.2"/>
  <cols>
    <col min="1" max="1" width="3" style="24" customWidth="1"/>
    <col min="2" max="2" width="11.42578125" style="37" customWidth="1"/>
    <col min="3" max="3" width="9.85546875" style="24" customWidth="1"/>
    <col min="4" max="5" width="14.42578125" style="46"/>
    <col min="6" max="6" width="16.140625" style="46" customWidth="1"/>
    <col min="7" max="9" width="14.42578125" style="24"/>
    <col min="10" max="10" width="10.140625" style="37" customWidth="1"/>
    <col min="11" max="11" width="14.42578125" style="24"/>
    <col min="12" max="13" width="14.42578125" style="46"/>
    <col min="14" max="14" width="17.85546875" style="46" customWidth="1"/>
    <col min="15" max="16384" width="14.42578125" style="24"/>
  </cols>
  <sheetData>
    <row r="1" spans="1:31" ht="15.75" customHeight="1" x14ac:dyDescent="0.2">
      <c r="A1" s="60" t="s">
        <v>177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</row>
    <row r="2" spans="1:31" ht="15.75" customHeight="1" x14ac:dyDescent="0.2">
      <c r="A2" s="20"/>
      <c r="B2" s="26"/>
      <c r="C2" s="27"/>
      <c r="D2" s="41"/>
      <c r="E2" s="41"/>
      <c r="F2" s="41"/>
      <c r="G2" s="27"/>
      <c r="H2" s="27"/>
      <c r="I2" s="27"/>
      <c r="J2" s="26"/>
      <c r="K2" s="27"/>
      <c r="L2" s="41"/>
      <c r="M2" s="41"/>
      <c r="N2" s="41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</row>
    <row r="3" spans="1:31" ht="15.75" customHeight="1" x14ac:dyDescent="0.2">
      <c r="A3" s="28"/>
      <c r="B3" s="58" t="s">
        <v>0</v>
      </c>
      <c r="C3" s="58"/>
      <c r="D3" s="58"/>
      <c r="E3" s="58"/>
      <c r="F3" s="58"/>
      <c r="G3" s="58"/>
      <c r="H3" s="58"/>
      <c r="I3" s="28"/>
      <c r="J3" s="58" t="s">
        <v>1</v>
      </c>
      <c r="K3" s="58"/>
      <c r="L3" s="58"/>
      <c r="M3" s="58"/>
      <c r="N3" s="58"/>
      <c r="O3" s="58"/>
      <c r="P3" s="5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</row>
    <row r="4" spans="1:31" s="53" customFormat="1" ht="32.25" customHeight="1" x14ac:dyDescent="0.2">
      <c r="A4" s="51"/>
      <c r="B4" s="52"/>
      <c r="C4" s="52"/>
      <c r="D4" s="55" t="s">
        <v>171</v>
      </c>
      <c r="E4" s="55"/>
      <c r="F4" s="50" t="s">
        <v>169</v>
      </c>
      <c r="G4" s="55" t="s">
        <v>170</v>
      </c>
      <c r="H4" s="55"/>
      <c r="I4" s="51"/>
      <c r="J4" s="52"/>
      <c r="K4" s="52"/>
      <c r="L4" s="55" t="s">
        <v>171</v>
      </c>
      <c r="M4" s="55"/>
      <c r="N4" s="50" t="s">
        <v>169</v>
      </c>
      <c r="O4" s="55" t="s">
        <v>170</v>
      </c>
      <c r="P4" s="55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</row>
    <row r="5" spans="1:31" ht="42.75" customHeight="1" x14ac:dyDescent="0.2">
      <c r="A5" s="20"/>
      <c r="B5" s="29" t="s">
        <v>167</v>
      </c>
      <c r="C5" s="30" t="s">
        <v>2</v>
      </c>
      <c r="D5" s="61" t="s">
        <v>173</v>
      </c>
      <c r="E5" s="61" t="s">
        <v>174</v>
      </c>
      <c r="F5" s="42" t="s">
        <v>3</v>
      </c>
      <c r="G5" s="21" t="s">
        <v>4</v>
      </c>
      <c r="H5" s="21" t="s">
        <v>168</v>
      </c>
      <c r="I5" s="59"/>
      <c r="J5" s="29" t="s">
        <v>167</v>
      </c>
      <c r="K5" s="30" t="s">
        <v>2</v>
      </c>
      <c r="L5" s="61" t="s">
        <v>173</v>
      </c>
      <c r="M5" s="61" t="s">
        <v>174</v>
      </c>
      <c r="N5" s="42" t="s">
        <v>3</v>
      </c>
      <c r="O5" s="21" t="s">
        <v>4</v>
      </c>
      <c r="P5" s="21" t="s">
        <v>168</v>
      </c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</row>
    <row r="6" spans="1:31" ht="15.75" customHeight="1" x14ac:dyDescent="0.2">
      <c r="A6" s="20"/>
      <c r="B6" s="31" t="s">
        <v>87</v>
      </c>
      <c r="C6" s="22">
        <v>6</v>
      </c>
      <c r="D6" s="4">
        <v>260</v>
      </c>
      <c r="E6" s="4">
        <v>256</v>
      </c>
      <c r="F6" s="4">
        <f t="shared" ref="F6:F15" si="0">SUM(D6,E6)</f>
        <v>516</v>
      </c>
      <c r="G6" s="22">
        <f t="shared" ref="G6:G15" si="1">PERCENTILE(D6/F6, 1)</f>
        <v>0.50387596899224807</v>
      </c>
      <c r="H6" s="22">
        <f t="shared" ref="H6:H15" si="2">PERCENTILE(E6/F6, 1)</f>
        <v>0.49612403100775193</v>
      </c>
      <c r="I6" s="59"/>
      <c r="J6" s="31" t="s">
        <v>127</v>
      </c>
      <c r="K6" s="22">
        <v>21</v>
      </c>
      <c r="L6" s="4">
        <v>21</v>
      </c>
      <c r="M6" s="4">
        <v>4</v>
      </c>
      <c r="N6" s="4">
        <f t="shared" ref="N6:N15" si="3">SUM(L6,M6)</f>
        <v>25</v>
      </c>
      <c r="O6" s="22">
        <f t="shared" ref="O6:O15" si="4">PERCENTILE(L6/N6, 1)</f>
        <v>0.84</v>
      </c>
      <c r="P6" s="22">
        <f t="shared" ref="P6:P15" si="5">PERCENTILE(M6/N6, 1)</f>
        <v>0.16</v>
      </c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</row>
    <row r="7" spans="1:31" ht="15.75" customHeight="1" x14ac:dyDescent="0.2">
      <c r="A7" s="20"/>
      <c r="B7" s="31" t="s">
        <v>88</v>
      </c>
      <c r="C7" s="22">
        <v>6</v>
      </c>
      <c r="D7" s="4">
        <v>294</v>
      </c>
      <c r="E7" s="4">
        <v>264</v>
      </c>
      <c r="F7" s="4">
        <f t="shared" si="0"/>
        <v>558</v>
      </c>
      <c r="G7" s="22">
        <f t="shared" si="1"/>
        <v>0.5268817204301075</v>
      </c>
      <c r="H7" s="22">
        <f t="shared" si="2"/>
        <v>0.4731182795698925</v>
      </c>
      <c r="I7" s="59"/>
      <c r="J7" s="31" t="s">
        <v>128</v>
      </c>
      <c r="K7" s="22">
        <v>21</v>
      </c>
      <c r="L7" s="4">
        <v>15</v>
      </c>
      <c r="M7" s="4">
        <v>6</v>
      </c>
      <c r="N7" s="4">
        <f t="shared" si="3"/>
        <v>21</v>
      </c>
      <c r="O7" s="22">
        <f t="shared" si="4"/>
        <v>0.7142857142857143</v>
      </c>
      <c r="P7" s="22">
        <f t="shared" si="5"/>
        <v>0.2857142857142857</v>
      </c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</row>
    <row r="8" spans="1:31" ht="15.75" customHeight="1" x14ac:dyDescent="0.2">
      <c r="A8" s="20"/>
      <c r="B8" s="31" t="s">
        <v>89</v>
      </c>
      <c r="C8" s="22">
        <v>6</v>
      </c>
      <c r="D8" s="4">
        <v>2</v>
      </c>
      <c r="E8" s="4">
        <v>2</v>
      </c>
      <c r="F8" s="4">
        <f t="shared" si="0"/>
        <v>4</v>
      </c>
      <c r="G8" s="22">
        <f t="shared" si="1"/>
        <v>0.5</v>
      </c>
      <c r="H8" s="22">
        <f t="shared" si="2"/>
        <v>0.5</v>
      </c>
      <c r="I8" s="59"/>
      <c r="J8" s="31" t="s">
        <v>129</v>
      </c>
      <c r="K8" s="22">
        <v>21</v>
      </c>
      <c r="L8" s="4">
        <v>17</v>
      </c>
      <c r="M8" s="4">
        <v>4</v>
      </c>
      <c r="N8" s="4">
        <f t="shared" si="3"/>
        <v>21</v>
      </c>
      <c r="O8" s="22">
        <f t="shared" si="4"/>
        <v>0.80952380952380953</v>
      </c>
      <c r="P8" s="22">
        <f t="shared" si="5"/>
        <v>0.19047619047619047</v>
      </c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</row>
    <row r="9" spans="1:31" ht="15.75" customHeight="1" x14ac:dyDescent="0.2">
      <c r="A9" s="20"/>
      <c r="B9" s="31" t="s">
        <v>90</v>
      </c>
      <c r="C9" s="22">
        <v>6</v>
      </c>
      <c r="D9" s="4">
        <v>34</v>
      </c>
      <c r="E9" s="4">
        <v>41</v>
      </c>
      <c r="F9" s="4">
        <f t="shared" si="0"/>
        <v>75</v>
      </c>
      <c r="G9" s="22">
        <f t="shared" si="1"/>
        <v>0.45333333333333331</v>
      </c>
      <c r="H9" s="22">
        <f t="shared" si="2"/>
        <v>0.54666666666666663</v>
      </c>
      <c r="I9" s="59"/>
      <c r="J9" s="31" t="s">
        <v>130</v>
      </c>
      <c r="K9" s="22">
        <v>21</v>
      </c>
      <c r="L9" s="4">
        <v>10</v>
      </c>
      <c r="M9" s="4">
        <v>0</v>
      </c>
      <c r="N9" s="4">
        <f t="shared" si="3"/>
        <v>10</v>
      </c>
      <c r="O9" s="22">
        <f t="shared" si="4"/>
        <v>1</v>
      </c>
      <c r="P9" s="22">
        <f t="shared" si="5"/>
        <v>0</v>
      </c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31" ht="15.75" customHeight="1" x14ac:dyDescent="0.2">
      <c r="A10" s="20"/>
      <c r="B10" s="31" t="s">
        <v>91</v>
      </c>
      <c r="C10" s="22">
        <v>6</v>
      </c>
      <c r="D10" s="4">
        <v>8</v>
      </c>
      <c r="E10" s="4">
        <v>11</v>
      </c>
      <c r="F10" s="4">
        <f t="shared" si="0"/>
        <v>19</v>
      </c>
      <c r="G10" s="22">
        <f t="shared" si="1"/>
        <v>0.42105263157894735</v>
      </c>
      <c r="H10" s="22">
        <f t="shared" si="2"/>
        <v>0.57894736842105265</v>
      </c>
      <c r="I10" s="59"/>
      <c r="J10" s="31" t="s">
        <v>131</v>
      </c>
      <c r="K10" s="22">
        <v>21</v>
      </c>
      <c r="L10" s="4">
        <v>47</v>
      </c>
      <c r="M10" s="4">
        <v>10</v>
      </c>
      <c r="N10" s="4">
        <f t="shared" si="3"/>
        <v>57</v>
      </c>
      <c r="O10" s="22">
        <f t="shared" si="4"/>
        <v>0.82456140350877194</v>
      </c>
      <c r="P10" s="22">
        <f t="shared" si="5"/>
        <v>0.17543859649122806</v>
      </c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</row>
    <row r="11" spans="1:31" ht="15.75" customHeight="1" x14ac:dyDescent="0.2">
      <c r="A11" s="20"/>
      <c r="B11" s="31" t="s">
        <v>92</v>
      </c>
      <c r="C11" s="22">
        <v>6</v>
      </c>
      <c r="D11" s="4">
        <v>2</v>
      </c>
      <c r="E11" s="4">
        <v>2</v>
      </c>
      <c r="F11" s="4">
        <f t="shared" si="0"/>
        <v>4</v>
      </c>
      <c r="G11" s="22">
        <f t="shared" si="1"/>
        <v>0.5</v>
      </c>
      <c r="H11" s="22">
        <f t="shared" si="2"/>
        <v>0.5</v>
      </c>
      <c r="I11" s="59"/>
      <c r="J11" s="31" t="s">
        <v>132</v>
      </c>
      <c r="K11" s="22">
        <v>21</v>
      </c>
      <c r="L11" s="4">
        <v>1</v>
      </c>
      <c r="M11" s="4">
        <v>0</v>
      </c>
      <c r="N11" s="4">
        <f t="shared" si="3"/>
        <v>1</v>
      </c>
      <c r="O11" s="22">
        <f t="shared" si="4"/>
        <v>1</v>
      </c>
      <c r="P11" s="22">
        <f t="shared" si="5"/>
        <v>0</v>
      </c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</row>
    <row r="12" spans="1:31" ht="15.75" customHeight="1" x14ac:dyDescent="0.2">
      <c r="A12" s="20"/>
      <c r="B12" s="31" t="s">
        <v>93</v>
      </c>
      <c r="C12" s="22">
        <v>6</v>
      </c>
      <c r="D12" s="4">
        <v>70</v>
      </c>
      <c r="E12" s="4">
        <v>70</v>
      </c>
      <c r="F12" s="4">
        <f t="shared" si="0"/>
        <v>140</v>
      </c>
      <c r="G12" s="22">
        <f t="shared" si="1"/>
        <v>0.5</v>
      </c>
      <c r="H12" s="22">
        <f t="shared" si="2"/>
        <v>0.5</v>
      </c>
      <c r="I12" s="59"/>
      <c r="J12" s="31" t="s">
        <v>133</v>
      </c>
      <c r="K12" s="22">
        <v>21</v>
      </c>
      <c r="L12" s="4">
        <v>29</v>
      </c>
      <c r="M12" s="4">
        <v>9</v>
      </c>
      <c r="N12" s="4">
        <f t="shared" si="3"/>
        <v>38</v>
      </c>
      <c r="O12" s="22">
        <f t="shared" si="4"/>
        <v>0.76315789473684215</v>
      </c>
      <c r="P12" s="22">
        <f t="shared" si="5"/>
        <v>0.23684210526315788</v>
      </c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</row>
    <row r="13" spans="1:31" ht="15.75" customHeight="1" x14ac:dyDescent="0.2">
      <c r="A13" s="20"/>
      <c r="B13" s="31" t="s">
        <v>94</v>
      </c>
      <c r="C13" s="22">
        <v>6</v>
      </c>
      <c r="D13" s="4">
        <v>5</v>
      </c>
      <c r="E13" s="4">
        <v>1</v>
      </c>
      <c r="F13" s="4">
        <f t="shared" si="0"/>
        <v>6</v>
      </c>
      <c r="G13" s="22">
        <f t="shared" si="1"/>
        <v>0.83333333333333337</v>
      </c>
      <c r="H13" s="22">
        <f t="shared" si="2"/>
        <v>0.16666666666666666</v>
      </c>
      <c r="I13" s="59"/>
      <c r="J13" s="31" t="s">
        <v>134</v>
      </c>
      <c r="K13" s="22">
        <v>21</v>
      </c>
      <c r="L13" s="4">
        <v>25</v>
      </c>
      <c r="M13" s="4">
        <v>3</v>
      </c>
      <c r="N13" s="4">
        <f t="shared" si="3"/>
        <v>28</v>
      </c>
      <c r="O13" s="22">
        <f t="shared" si="4"/>
        <v>0.8928571428571429</v>
      </c>
      <c r="P13" s="22">
        <f t="shared" si="5"/>
        <v>0.10714285714285714</v>
      </c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</row>
    <row r="14" spans="1:31" ht="15.75" customHeight="1" x14ac:dyDescent="0.2">
      <c r="A14" s="20"/>
      <c r="B14" s="31" t="s">
        <v>95</v>
      </c>
      <c r="C14" s="22">
        <v>6</v>
      </c>
      <c r="D14" s="4">
        <v>159</v>
      </c>
      <c r="E14" s="4">
        <v>160</v>
      </c>
      <c r="F14" s="4">
        <f t="shared" si="0"/>
        <v>319</v>
      </c>
      <c r="G14" s="22">
        <f t="shared" si="1"/>
        <v>0.49843260188087773</v>
      </c>
      <c r="H14" s="22">
        <f t="shared" si="2"/>
        <v>0.50156739811912221</v>
      </c>
      <c r="I14" s="59"/>
      <c r="J14" s="31" t="s">
        <v>135</v>
      </c>
      <c r="K14" s="22">
        <v>21</v>
      </c>
      <c r="L14" s="4">
        <v>2</v>
      </c>
      <c r="M14" s="4">
        <v>0</v>
      </c>
      <c r="N14" s="4">
        <f t="shared" si="3"/>
        <v>2</v>
      </c>
      <c r="O14" s="22">
        <f t="shared" si="4"/>
        <v>1</v>
      </c>
      <c r="P14" s="22">
        <f t="shared" si="5"/>
        <v>0</v>
      </c>
      <c r="Q14" s="27"/>
      <c r="R14" s="27"/>
      <c r="S14" s="27"/>
      <c r="T14" s="27"/>
      <c r="U14" s="27"/>
      <c r="V14" s="20"/>
      <c r="W14" s="20"/>
      <c r="X14" s="20"/>
      <c r="Y14" s="20"/>
      <c r="Z14" s="20"/>
      <c r="AA14" s="20"/>
      <c r="AB14" s="20"/>
      <c r="AC14" s="20"/>
      <c r="AD14" s="20"/>
      <c r="AE14" s="20"/>
    </row>
    <row r="15" spans="1:31" ht="15.75" customHeight="1" x14ac:dyDescent="0.2">
      <c r="A15" s="20"/>
      <c r="B15" s="31" t="s">
        <v>96</v>
      </c>
      <c r="C15" s="22">
        <v>6</v>
      </c>
      <c r="D15" s="4">
        <v>171</v>
      </c>
      <c r="E15" s="4">
        <v>158</v>
      </c>
      <c r="F15" s="4">
        <f t="shared" si="0"/>
        <v>329</v>
      </c>
      <c r="G15" s="22">
        <f t="shared" si="1"/>
        <v>0.51975683890577506</v>
      </c>
      <c r="H15" s="22">
        <f t="shared" si="2"/>
        <v>0.48024316109422494</v>
      </c>
      <c r="I15" s="59"/>
      <c r="J15" s="31" t="s">
        <v>136</v>
      </c>
      <c r="K15" s="22">
        <v>21</v>
      </c>
      <c r="L15" s="4">
        <v>19</v>
      </c>
      <c r="M15" s="4">
        <v>6</v>
      </c>
      <c r="N15" s="4">
        <f t="shared" si="3"/>
        <v>25</v>
      </c>
      <c r="O15" s="22">
        <f t="shared" si="4"/>
        <v>0.76</v>
      </c>
      <c r="P15" s="22">
        <f t="shared" si="5"/>
        <v>0.24</v>
      </c>
      <c r="Q15" s="27"/>
      <c r="R15" s="27"/>
      <c r="S15" s="27"/>
      <c r="T15" s="27"/>
      <c r="U15" s="27"/>
      <c r="V15" s="20"/>
      <c r="W15" s="20"/>
      <c r="X15" s="20"/>
      <c r="Y15" s="20"/>
      <c r="Z15" s="20"/>
      <c r="AA15" s="20"/>
      <c r="AB15" s="20"/>
      <c r="AC15" s="20"/>
      <c r="AD15" s="20"/>
      <c r="AE15" s="20"/>
    </row>
    <row r="16" spans="1:31" ht="15.75" customHeight="1" x14ac:dyDescent="0.2">
      <c r="A16" s="20"/>
      <c r="B16" s="32" t="s">
        <v>85</v>
      </c>
      <c r="C16" s="33"/>
      <c r="D16" s="43">
        <f>SUM(D6:D15)</f>
        <v>1005</v>
      </c>
      <c r="E16" s="43">
        <f t="shared" ref="E16:F16" si="6">SUM(E6:E15)</f>
        <v>965</v>
      </c>
      <c r="F16" s="43">
        <f t="shared" si="6"/>
        <v>1970</v>
      </c>
      <c r="G16" s="23"/>
      <c r="H16" s="23"/>
      <c r="I16" s="59"/>
      <c r="J16" s="32" t="s">
        <v>85</v>
      </c>
      <c r="K16" s="33"/>
      <c r="L16" s="43">
        <f>SUM(L6:L15)</f>
        <v>186</v>
      </c>
      <c r="M16" s="43">
        <f t="shared" ref="M16:N16" si="7">SUM(M6:M15)</f>
        <v>42</v>
      </c>
      <c r="N16" s="43">
        <f t="shared" si="7"/>
        <v>228</v>
      </c>
      <c r="O16" s="23"/>
      <c r="P16" s="23"/>
      <c r="Q16" s="30"/>
      <c r="R16" s="30"/>
      <c r="S16" s="30"/>
      <c r="T16" s="30"/>
      <c r="U16" s="30"/>
      <c r="V16" s="20"/>
      <c r="W16" s="20"/>
      <c r="X16" s="20"/>
      <c r="Y16" s="20"/>
      <c r="Z16" s="20"/>
      <c r="AA16" s="20"/>
      <c r="AB16" s="20"/>
      <c r="AC16" s="20"/>
      <c r="AD16" s="20"/>
      <c r="AE16" s="20"/>
    </row>
    <row r="17" spans="1:31" s="40" customFormat="1" ht="15.75" customHeight="1" x14ac:dyDescent="0.2">
      <c r="A17" s="38"/>
      <c r="B17" s="39" t="s">
        <v>86</v>
      </c>
      <c r="C17" s="13"/>
      <c r="D17" s="44"/>
      <c r="E17" s="44"/>
      <c r="F17" s="44"/>
      <c r="G17" s="13">
        <f>AVERAGE(G6:G15)</f>
        <v>0.52566664284546216</v>
      </c>
      <c r="H17" s="13">
        <f>AVERAGE(H6:H15)</f>
        <v>0.47433335715453773</v>
      </c>
      <c r="I17" s="59"/>
      <c r="J17" s="39" t="s">
        <v>86</v>
      </c>
      <c r="K17" s="13"/>
      <c r="L17" s="44"/>
      <c r="M17" s="44"/>
      <c r="N17" s="44"/>
      <c r="O17" s="13">
        <f>AVERAGE(O6:O15)</f>
        <v>0.86043859649122822</v>
      </c>
      <c r="P17" s="13">
        <f>AVERAGE(P6:P15)</f>
        <v>0.13956140350877194</v>
      </c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pans="1:31" ht="15.75" customHeight="1" x14ac:dyDescent="0.2">
      <c r="A18" s="20"/>
      <c r="B18" s="34"/>
      <c r="C18" s="20"/>
      <c r="D18" s="45"/>
      <c r="E18" s="45"/>
      <c r="F18" s="45"/>
      <c r="G18" s="20"/>
      <c r="H18" s="20"/>
      <c r="I18" s="59"/>
      <c r="J18" s="34"/>
      <c r="K18" s="20"/>
      <c r="L18" s="45"/>
      <c r="M18" s="45"/>
      <c r="N18" s="45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</row>
    <row r="19" spans="1:31" ht="15.75" customHeight="1" x14ac:dyDescent="0.2">
      <c r="A19" s="20"/>
      <c r="B19" s="31" t="s">
        <v>97</v>
      </c>
      <c r="C19" s="22">
        <v>6</v>
      </c>
      <c r="D19" s="4">
        <v>62</v>
      </c>
      <c r="E19" s="4">
        <v>50</v>
      </c>
      <c r="F19" s="4">
        <f t="shared" ref="F19:F28" si="8">SUM(D19,E19)</f>
        <v>112</v>
      </c>
      <c r="G19" s="22">
        <f t="shared" ref="G19:G28" si="9">PERCENTILE(D19/F19, 1)</f>
        <v>0.5535714285714286</v>
      </c>
      <c r="H19" s="22">
        <f t="shared" ref="H19:H28" si="10">PERCENTILE(E19/F19, 1)</f>
        <v>0.44642857142857145</v>
      </c>
      <c r="I19" s="59"/>
      <c r="J19" s="31" t="s">
        <v>137</v>
      </c>
      <c r="K19" s="22">
        <v>21</v>
      </c>
      <c r="L19" s="4">
        <v>63</v>
      </c>
      <c r="M19" s="4">
        <v>11</v>
      </c>
      <c r="N19" s="4">
        <f t="shared" ref="N19:N28" si="11">SUM(L19,M19)</f>
        <v>74</v>
      </c>
      <c r="O19" s="22">
        <f t="shared" ref="O19:O28" si="12">PERCENTILE(L19/N19, 1)</f>
        <v>0.85135135135135132</v>
      </c>
      <c r="P19" s="22">
        <f t="shared" ref="P19:P28" si="13">PERCENTILE(M19/N19, 1)</f>
        <v>0.14864864864864866</v>
      </c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</row>
    <row r="20" spans="1:31" ht="15.75" customHeight="1" x14ac:dyDescent="0.2">
      <c r="A20" s="20"/>
      <c r="B20" s="31" t="s">
        <v>98</v>
      </c>
      <c r="C20" s="22">
        <v>6</v>
      </c>
      <c r="D20" s="4">
        <v>141</v>
      </c>
      <c r="E20" s="4">
        <v>160</v>
      </c>
      <c r="F20" s="4">
        <f t="shared" si="8"/>
        <v>301</v>
      </c>
      <c r="G20" s="22">
        <f t="shared" si="9"/>
        <v>0.46843853820598008</v>
      </c>
      <c r="H20" s="22">
        <f t="shared" si="10"/>
        <v>0.53156146179401997</v>
      </c>
      <c r="I20" s="59"/>
      <c r="J20" s="31" t="s">
        <v>138</v>
      </c>
      <c r="K20" s="22">
        <v>21</v>
      </c>
      <c r="L20" s="4">
        <v>75</v>
      </c>
      <c r="M20" s="4">
        <v>21</v>
      </c>
      <c r="N20" s="4">
        <f t="shared" si="11"/>
        <v>96</v>
      </c>
      <c r="O20" s="22">
        <f t="shared" si="12"/>
        <v>0.78125</v>
      </c>
      <c r="P20" s="22">
        <f t="shared" si="13"/>
        <v>0.21875</v>
      </c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</row>
    <row r="21" spans="1:31" ht="15.75" customHeight="1" x14ac:dyDescent="0.2">
      <c r="A21" s="20"/>
      <c r="B21" s="31" t="s">
        <v>99</v>
      </c>
      <c r="C21" s="22">
        <v>6</v>
      </c>
      <c r="D21" s="4">
        <v>30</v>
      </c>
      <c r="E21" s="4">
        <v>21</v>
      </c>
      <c r="F21" s="4">
        <f t="shared" si="8"/>
        <v>51</v>
      </c>
      <c r="G21" s="22">
        <f t="shared" si="9"/>
        <v>0.58823529411764708</v>
      </c>
      <c r="H21" s="22">
        <f t="shared" si="10"/>
        <v>0.41176470588235292</v>
      </c>
      <c r="I21" s="59"/>
      <c r="J21" s="31" t="s">
        <v>139</v>
      </c>
      <c r="K21" s="22">
        <v>21</v>
      </c>
      <c r="L21" s="4">
        <v>22</v>
      </c>
      <c r="M21" s="4">
        <v>2</v>
      </c>
      <c r="N21" s="4">
        <f t="shared" si="11"/>
        <v>24</v>
      </c>
      <c r="O21" s="22">
        <f t="shared" si="12"/>
        <v>0.91666666666666663</v>
      </c>
      <c r="P21" s="22">
        <f t="shared" si="13"/>
        <v>8.3333333333333329E-2</v>
      </c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</row>
    <row r="22" spans="1:31" ht="15.75" customHeight="1" x14ac:dyDescent="0.2">
      <c r="A22" s="20"/>
      <c r="B22" s="31" t="s">
        <v>100</v>
      </c>
      <c r="C22" s="22">
        <v>6</v>
      </c>
      <c r="D22" s="4">
        <v>3</v>
      </c>
      <c r="E22" s="4">
        <v>2</v>
      </c>
      <c r="F22" s="4">
        <f t="shared" si="8"/>
        <v>5</v>
      </c>
      <c r="G22" s="22">
        <f t="shared" si="9"/>
        <v>0.6</v>
      </c>
      <c r="H22" s="22">
        <f t="shared" si="10"/>
        <v>0.4</v>
      </c>
      <c r="I22" s="59"/>
      <c r="J22" s="31" t="s">
        <v>140</v>
      </c>
      <c r="K22" s="22">
        <v>21</v>
      </c>
      <c r="L22" s="4">
        <v>6</v>
      </c>
      <c r="M22" s="4">
        <v>1</v>
      </c>
      <c r="N22" s="4">
        <f t="shared" si="11"/>
        <v>7</v>
      </c>
      <c r="O22" s="22">
        <f t="shared" si="12"/>
        <v>0.8571428571428571</v>
      </c>
      <c r="P22" s="22">
        <f t="shared" si="13"/>
        <v>0.14285714285714285</v>
      </c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</row>
    <row r="23" spans="1:31" ht="15.75" customHeight="1" x14ac:dyDescent="0.2">
      <c r="A23" s="20"/>
      <c r="B23" s="31" t="s">
        <v>101</v>
      </c>
      <c r="C23" s="22">
        <v>6</v>
      </c>
      <c r="D23" s="4">
        <v>86</v>
      </c>
      <c r="E23" s="4">
        <v>95</v>
      </c>
      <c r="F23" s="4">
        <f t="shared" si="8"/>
        <v>181</v>
      </c>
      <c r="G23" s="22">
        <f t="shared" si="9"/>
        <v>0.47513812154696133</v>
      </c>
      <c r="H23" s="22">
        <f t="shared" si="10"/>
        <v>0.52486187845303867</v>
      </c>
      <c r="I23" s="59"/>
      <c r="J23" s="31" t="s">
        <v>141</v>
      </c>
      <c r="K23" s="22">
        <v>21</v>
      </c>
      <c r="L23" s="4">
        <v>22</v>
      </c>
      <c r="M23" s="4">
        <v>3</v>
      </c>
      <c r="N23" s="4">
        <f t="shared" si="11"/>
        <v>25</v>
      </c>
      <c r="O23" s="22">
        <f t="shared" si="12"/>
        <v>0.88</v>
      </c>
      <c r="P23" s="22">
        <f t="shared" si="13"/>
        <v>0.12</v>
      </c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</row>
    <row r="24" spans="1:31" ht="15.75" customHeight="1" x14ac:dyDescent="0.2">
      <c r="A24" s="20"/>
      <c r="B24" s="31" t="s">
        <v>102</v>
      </c>
      <c r="C24" s="22">
        <v>6</v>
      </c>
      <c r="D24" s="4">
        <v>8</v>
      </c>
      <c r="E24" s="4">
        <v>4</v>
      </c>
      <c r="F24" s="4">
        <f t="shared" si="8"/>
        <v>12</v>
      </c>
      <c r="G24" s="22">
        <f t="shared" si="9"/>
        <v>0.66666666666666663</v>
      </c>
      <c r="H24" s="22">
        <f t="shared" si="10"/>
        <v>0.33333333333333331</v>
      </c>
      <c r="I24" s="59"/>
      <c r="J24" s="31" t="s">
        <v>142</v>
      </c>
      <c r="K24" s="22">
        <v>21</v>
      </c>
      <c r="L24" s="4">
        <v>116</v>
      </c>
      <c r="M24" s="4">
        <v>34</v>
      </c>
      <c r="N24" s="4">
        <f t="shared" si="11"/>
        <v>150</v>
      </c>
      <c r="O24" s="22">
        <f t="shared" si="12"/>
        <v>0.77333333333333332</v>
      </c>
      <c r="P24" s="22">
        <f t="shared" si="13"/>
        <v>0.22666666666666666</v>
      </c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</row>
    <row r="25" spans="1:31" ht="15.75" customHeight="1" x14ac:dyDescent="0.2">
      <c r="A25" s="20"/>
      <c r="B25" s="31" t="s">
        <v>103</v>
      </c>
      <c r="C25" s="22">
        <v>6</v>
      </c>
      <c r="D25" s="4">
        <v>30</v>
      </c>
      <c r="E25" s="4">
        <v>30</v>
      </c>
      <c r="F25" s="4">
        <f t="shared" si="8"/>
        <v>60</v>
      </c>
      <c r="G25" s="22">
        <f t="shared" si="9"/>
        <v>0.5</v>
      </c>
      <c r="H25" s="22">
        <f t="shared" si="10"/>
        <v>0.5</v>
      </c>
      <c r="I25" s="59"/>
      <c r="J25" s="31" t="s">
        <v>143</v>
      </c>
      <c r="K25" s="22">
        <v>21</v>
      </c>
      <c r="L25" s="4">
        <f t="shared" ref="L25:M25" si="14">SUM(L19:L24)</f>
        <v>304</v>
      </c>
      <c r="M25" s="4">
        <f t="shared" si="14"/>
        <v>72</v>
      </c>
      <c r="N25" s="4">
        <f t="shared" si="11"/>
        <v>376</v>
      </c>
      <c r="O25" s="22">
        <f t="shared" si="12"/>
        <v>0.80851063829787229</v>
      </c>
      <c r="P25" s="22">
        <f t="shared" si="13"/>
        <v>0.19148936170212766</v>
      </c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</row>
    <row r="26" spans="1:31" ht="15.75" customHeight="1" x14ac:dyDescent="0.2">
      <c r="A26" s="20"/>
      <c r="B26" s="31" t="s">
        <v>104</v>
      </c>
      <c r="C26" s="22">
        <v>6</v>
      </c>
      <c r="D26" s="4">
        <v>11</v>
      </c>
      <c r="E26" s="4">
        <v>7</v>
      </c>
      <c r="F26" s="4">
        <f t="shared" si="8"/>
        <v>18</v>
      </c>
      <c r="G26" s="22">
        <f t="shared" si="9"/>
        <v>0.61111111111111116</v>
      </c>
      <c r="H26" s="22">
        <f t="shared" si="10"/>
        <v>0.3888888888888889</v>
      </c>
      <c r="I26" s="59"/>
      <c r="J26" s="31" t="s">
        <v>144</v>
      </c>
      <c r="K26" s="22">
        <v>21</v>
      </c>
      <c r="L26" s="4">
        <v>199</v>
      </c>
      <c r="M26" s="4">
        <v>31</v>
      </c>
      <c r="N26" s="4">
        <f t="shared" si="11"/>
        <v>230</v>
      </c>
      <c r="O26" s="22">
        <f t="shared" si="12"/>
        <v>0.86521739130434783</v>
      </c>
      <c r="P26" s="22">
        <f t="shared" si="13"/>
        <v>0.13478260869565217</v>
      </c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</row>
    <row r="27" spans="1:31" ht="15.75" customHeight="1" x14ac:dyDescent="0.2">
      <c r="A27" s="20"/>
      <c r="B27" s="31" t="s">
        <v>105</v>
      </c>
      <c r="C27" s="22">
        <v>6</v>
      </c>
      <c r="D27" s="4">
        <v>57</v>
      </c>
      <c r="E27" s="4">
        <v>71</v>
      </c>
      <c r="F27" s="4">
        <f t="shared" si="8"/>
        <v>128</v>
      </c>
      <c r="G27" s="22">
        <f t="shared" si="9"/>
        <v>0.4453125</v>
      </c>
      <c r="H27" s="22">
        <f t="shared" si="10"/>
        <v>0.5546875</v>
      </c>
      <c r="I27" s="59"/>
      <c r="J27" s="31" t="s">
        <v>145</v>
      </c>
      <c r="K27" s="22">
        <v>21</v>
      </c>
      <c r="L27" s="4">
        <v>21</v>
      </c>
      <c r="M27" s="4">
        <v>3</v>
      </c>
      <c r="N27" s="4">
        <f t="shared" si="11"/>
        <v>24</v>
      </c>
      <c r="O27" s="22">
        <f t="shared" si="12"/>
        <v>0.875</v>
      </c>
      <c r="P27" s="22">
        <f t="shared" si="13"/>
        <v>0.125</v>
      </c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</row>
    <row r="28" spans="1:31" ht="15.75" customHeight="1" x14ac:dyDescent="0.2">
      <c r="A28" s="20"/>
      <c r="B28" s="31" t="s">
        <v>106</v>
      </c>
      <c r="C28" s="22">
        <v>6</v>
      </c>
      <c r="D28" s="4">
        <v>28</v>
      </c>
      <c r="E28" s="4">
        <v>33</v>
      </c>
      <c r="F28" s="4">
        <f t="shared" si="8"/>
        <v>61</v>
      </c>
      <c r="G28" s="22">
        <f t="shared" si="9"/>
        <v>0.45901639344262296</v>
      </c>
      <c r="H28" s="22">
        <f t="shared" si="10"/>
        <v>0.54098360655737709</v>
      </c>
      <c r="I28" s="59"/>
      <c r="J28" s="31" t="s">
        <v>146</v>
      </c>
      <c r="K28" s="22">
        <v>21</v>
      </c>
      <c r="L28" s="4">
        <v>27</v>
      </c>
      <c r="M28" s="4">
        <v>5</v>
      </c>
      <c r="N28" s="4">
        <f t="shared" si="11"/>
        <v>32</v>
      </c>
      <c r="O28" s="22">
        <f t="shared" si="12"/>
        <v>0.84375</v>
      </c>
      <c r="P28" s="22">
        <f t="shared" si="13"/>
        <v>0.15625</v>
      </c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</row>
    <row r="29" spans="1:31" ht="15.75" customHeight="1" x14ac:dyDescent="0.2">
      <c r="A29" s="20"/>
      <c r="B29" s="32" t="s">
        <v>85</v>
      </c>
      <c r="C29" s="33"/>
      <c r="D29" s="43">
        <f>SUM(D19:D28)</f>
        <v>456</v>
      </c>
      <c r="E29" s="43">
        <f t="shared" ref="E29:F29" si="15">SUM(E19:E28)</f>
        <v>473</v>
      </c>
      <c r="F29" s="43">
        <f t="shared" si="15"/>
        <v>929</v>
      </c>
      <c r="G29" s="23"/>
      <c r="H29" s="23"/>
      <c r="I29" s="59"/>
      <c r="J29" s="32" t="s">
        <v>85</v>
      </c>
      <c r="K29" s="33"/>
      <c r="L29" s="43">
        <f>SUM(L19:L28)</f>
        <v>855</v>
      </c>
      <c r="M29" s="43">
        <f t="shared" ref="M29:N29" si="16">SUM(M19:M28)</f>
        <v>183</v>
      </c>
      <c r="N29" s="43">
        <f t="shared" si="16"/>
        <v>1038</v>
      </c>
      <c r="O29" s="23"/>
      <c r="P29" s="23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</row>
    <row r="30" spans="1:31" s="40" customFormat="1" ht="15.75" customHeight="1" x14ac:dyDescent="0.2">
      <c r="A30" s="38"/>
      <c r="B30" s="39" t="s">
        <v>86</v>
      </c>
      <c r="C30" s="13"/>
      <c r="D30" s="44"/>
      <c r="E30" s="44"/>
      <c r="F30" s="44"/>
      <c r="G30" s="13">
        <f>AVERAGE(G19:G28)</f>
        <v>0.5367490053662417</v>
      </c>
      <c r="H30" s="13">
        <f>AVERAGE(H19:H28)</f>
        <v>0.4632509946337583</v>
      </c>
      <c r="I30" s="59"/>
      <c r="J30" s="39" t="s">
        <v>86</v>
      </c>
      <c r="K30" s="13"/>
      <c r="L30" s="44"/>
      <c r="M30" s="44"/>
      <c r="N30" s="44"/>
      <c r="O30" s="13">
        <f>AVERAGE(O19:O28)</f>
        <v>0.84522222380964285</v>
      </c>
      <c r="P30" s="13">
        <f>AVERAGE(P19:P28)</f>
        <v>0.15477777619035712</v>
      </c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31" ht="15.75" customHeight="1" x14ac:dyDescent="0.2">
      <c r="A31" s="20"/>
      <c r="B31" s="26"/>
      <c r="C31" s="27"/>
      <c r="D31" s="41"/>
      <c r="E31" s="41"/>
      <c r="F31" s="41"/>
      <c r="G31" s="27"/>
      <c r="H31" s="27"/>
      <c r="I31" s="59"/>
      <c r="J31" s="34"/>
      <c r="K31" s="20"/>
      <c r="L31" s="45"/>
      <c r="M31" s="45"/>
      <c r="N31" s="45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</row>
    <row r="32" spans="1:31" ht="15.75" customHeight="1" x14ac:dyDescent="0.2">
      <c r="A32" s="20"/>
      <c r="B32" s="31" t="s">
        <v>107</v>
      </c>
      <c r="C32" s="35">
        <v>6</v>
      </c>
      <c r="D32" s="4">
        <v>58</v>
      </c>
      <c r="E32" s="4">
        <v>37</v>
      </c>
      <c r="F32" s="4">
        <f t="shared" ref="F32:F41" si="17">SUM(D32,E32)</f>
        <v>95</v>
      </c>
      <c r="G32" s="22">
        <f t="shared" ref="G32:G41" si="18">PERCENTILE(D32/F32, 1)</f>
        <v>0.61052631578947369</v>
      </c>
      <c r="H32" s="22">
        <f t="shared" ref="H32:H41" si="19">PERCENTILE(E32/F32, 1)</f>
        <v>0.38947368421052631</v>
      </c>
      <c r="I32" s="59"/>
      <c r="J32" s="31" t="s">
        <v>147</v>
      </c>
      <c r="K32" s="22">
        <v>21</v>
      </c>
      <c r="L32" s="4">
        <v>26</v>
      </c>
      <c r="M32" s="4">
        <v>6</v>
      </c>
      <c r="N32" s="4">
        <f t="shared" ref="N32:N41" si="20">SUM(L32,M32)</f>
        <v>32</v>
      </c>
      <c r="O32" s="22">
        <f t="shared" ref="O32:O41" si="21">PERCENTILE(L32/N32, 1)</f>
        <v>0.8125</v>
      </c>
      <c r="P32" s="22">
        <f t="shared" ref="P32:P41" si="22">PERCENTILE(M32/N32, 1)</f>
        <v>0.1875</v>
      </c>
      <c r="Q32" s="27"/>
      <c r="R32" s="27"/>
      <c r="S32" s="27"/>
      <c r="T32" s="27"/>
      <c r="U32" s="27"/>
      <c r="V32" s="20"/>
      <c r="W32" s="20"/>
      <c r="X32" s="20"/>
      <c r="Y32" s="20"/>
      <c r="Z32" s="20"/>
      <c r="AA32" s="20"/>
      <c r="AB32" s="20"/>
      <c r="AC32" s="20"/>
      <c r="AD32" s="20"/>
      <c r="AE32" s="20"/>
    </row>
    <row r="33" spans="1:31" ht="15.75" customHeight="1" x14ac:dyDescent="0.2">
      <c r="A33" s="20"/>
      <c r="B33" s="31" t="s">
        <v>108</v>
      </c>
      <c r="C33" s="35">
        <v>6</v>
      </c>
      <c r="D33" s="4">
        <v>111</v>
      </c>
      <c r="E33" s="4">
        <v>86</v>
      </c>
      <c r="F33" s="4">
        <f t="shared" si="17"/>
        <v>197</v>
      </c>
      <c r="G33" s="22">
        <f t="shared" si="18"/>
        <v>0.56345177664974622</v>
      </c>
      <c r="H33" s="22">
        <f t="shared" si="19"/>
        <v>0.43654822335025378</v>
      </c>
      <c r="I33" s="59"/>
      <c r="J33" s="31" t="s">
        <v>148</v>
      </c>
      <c r="K33" s="22">
        <v>21</v>
      </c>
      <c r="L33" s="4">
        <v>21</v>
      </c>
      <c r="M33" s="4">
        <v>3</v>
      </c>
      <c r="N33" s="4">
        <f t="shared" si="20"/>
        <v>24</v>
      </c>
      <c r="O33" s="22">
        <f t="shared" si="21"/>
        <v>0.875</v>
      </c>
      <c r="P33" s="22">
        <f t="shared" si="22"/>
        <v>0.125</v>
      </c>
      <c r="Q33" s="27"/>
      <c r="R33" s="27"/>
      <c r="S33" s="27"/>
      <c r="T33" s="27"/>
      <c r="U33" s="27"/>
      <c r="V33" s="20"/>
      <c r="W33" s="20"/>
      <c r="X33" s="20"/>
      <c r="Y33" s="20"/>
      <c r="Z33" s="20"/>
      <c r="AA33" s="20"/>
      <c r="AB33" s="20"/>
      <c r="AC33" s="20"/>
      <c r="AD33" s="20"/>
      <c r="AE33" s="20"/>
    </row>
    <row r="34" spans="1:31" ht="15.75" customHeight="1" x14ac:dyDescent="0.2">
      <c r="A34" s="20"/>
      <c r="B34" s="31" t="s">
        <v>109</v>
      </c>
      <c r="C34" s="35">
        <v>6</v>
      </c>
      <c r="D34" s="4">
        <v>31</v>
      </c>
      <c r="E34" s="4">
        <v>26</v>
      </c>
      <c r="F34" s="4">
        <f t="shared" si="17"/>
        <v>57</v>
      </c>
      <c r="G34" s="22">
        <f t="shared" si="18"/>
        <v>0.54385964912280704</v>
      </c>
      <c r="H34" s="22">
        <f t="shared" si="19"/>
        <v>0.45614035087719296</v>
      </c>
      <c r="I34" s="59"/>
      <c r="J34" s="31" t="s">
        <v>149</v>
      </c>
      <c r="K34" s="22">
        <v>21</v>
      </c>
      <c r="L34" s="4">
        <v>13</v>
      </c>
      <c r="M34" s="4">
        <v>1</v>
      </c>
      <c r="N34" s="4">
        <f t="shared" si="20"/>
        <v>14</v>
      </c>
      <c r="O34" s="22">
        <f t="shared" si="21"/>
        <v>0.9285714285714286</v>
      </c>
      <c r="P34" s="22">
        <f t="shared" si="22"/>
        <v>7.1428571428571425E-2</v>
      </c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</row>
    <row r="35" spans="1:31" ht="15.75" customHeight="1" x14ac:dyDescent="0.2">
      <c r="A35" s="20"/>
      <c r="B35" s="31" t="s">
        <v>110</v>
      </c>
      <c r="C35" s="35">
        <v>6</v>
      </c>
      <c r="D35" s="4">
        <v>38</v>
      </c>
      <c r="E35" s="4">
        <v>30</v>
      </c>
      <c r="F35" s="4">
        <f t="shared" si="17"/>
        <v>68</v>
      </c>
      <c r="G35" s="22">
        <f t="shared" si="18"/>
        <v>0.55882352941176472</v>
      </c>
      <c r="H35" s="22">
        <f t="shared" si="19"/>
        <v>0.44117647058823528</v>
      </c>
      <c r="I35" s="59"/>
      <c r="J35" s="31" t="s">
        <v>150</v>
      </c>
      <c r="K35" s="22">
        <v>21</v>
      </c>
      <c r="L35" s="4">
        <v>12</v>
      </c>
      <c r="M35" s="4">
        <v>1</v>
      </c>
      <c r="N35" s="4">
        <f t="shared" si="20"/>
        <v>13</v>
      </c>
      <c r="O35" s="22">
        <f t="shared" si="21"/>
        <v>0.92307692307692313</v>
      </c>
      <c r="P35" s="22">
        <f t="shared" si="22"/>
        <v>7.6923076923076927E-2</v>
      </c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</row>
    <row r="36" spans="1:31" ht="15.75" customHeight="1" x14ac:dyDescent="0.2">
      <c r="A36" s="20"/>
      <c r="B36" s="31" t="s">
        <v>111</v>
      </c>
      <c r="C36" s="35">
        <v>6</v>
      </c>
      <c r="D36" s="4">
        <v>11</v>
      </c>
      <c r="E36" s="4">
        <v>6</v>
      </c>
      <c r="F36" s="4">
        <f t="shared" si="17"/>
        <v>17</v>
      </c>
      <c r="G36" s="22">
        <f t="shared" si="18"/>
        <v>0.6470588235294118</v>
      </c>
      <c r="H36" s="22">
        <f t="shared" si="19"/>
        <v>0.35294117647058826</v>
      </c>
      <c r="I36" s="59"/>
      <c r="J36" s="31" t="s">
        <v>151</v>
      </c>
      <c r="K36" s="22">
        <v>21</v>
      </c>
      <c r="L36" s="4">
        <v>10</v>
      </c>
      <c r="M36" s="4">
        <v>1</v>
      </c>
      <c r="N36" s="4">
        <f t="shared" si="20"/>
        <v>11</v>
      </c>
      <c r="O36" s="22">
        <f t="shared" si="21"/>
        <v>0.90909090909090906</v>
      </c>
      <c r="P36" s="22">
        <f t="shared" si="22"/>
        <v>9.0909090909090912E-2</v>
      </c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</row>
    <row r="37" spans="1:31" ht="15.75" customHeight="1" x14ac:dyDescent="0.2">
      <c r="A37" s="20"/>
      <c r="B37" s="31" t="s">
        <v>112</v>
      </c>
      <c r="C37" s="35">
        <v>6</v>
      </c>
      <c r="D37" s="4">
        <v>176</v>
      </c>
      <c r="E37" s="4">
        <v>129</v>
      </c>
      <c r="F37" s="4">
        <f t="shared" si="17"/>
        <v>305</v>
      </c>
      <c r="G37" s="22">
        <f t="shared" si="18"/>
        <v>0.57704918032786889</v>
      </c>
      <c r="H37" s="22">
        <f t="shared" si="19"/>
        <v>0.42295081967213116</v>
      </c>
      <c r="I37" s="59"/>
      <c r="J37" s="31" t="s">
        <v>152</v>
      </c>
      <c r="K37" s="22">
        <v>21</v>
      </c>
      <c r="L37" s="4">
        <v>18</v>
      </c>
      <c r="M37" s="4">
        <v>3</v>
      </c>
      <c r="N37" s="4">
        <f t="shared" si="20"/>
        <v>21</v>
      </c>
      <c r="O37" s="22">
        <f t="shared" si="21"/>
        <v>0.8571428571428571</v>
      </c>
      <c r="P37" s="22">
        <f t="shared" si="22"/>
        <v>0.14285714285714285</v>
      </c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</row>
    <row r="38" spans="1:31" ht="15.75" customHeight="1" x14ac:dyDescent="0.2">
      <c r="A38" s="20"/>
      <c r="B38" s="31" t="s">
        <v>113</v>
      </c>
      <c r="C38" s="35">
        <v>6</v>
      </c>
      <c r="D38" s="4">
        <v>102</v>
      </c>
      <c r="E38" s="4">
        <v>90</v>
      </c>
      <c r="F38" s="4">
        <f t="shared" si="17"/>
        <v>192</v>
      </c>
      <c r="G38" s="22">
        <f t="shared" si="18"/>
        <v>0.53125</v>
      </c>
      <c r="H38" s="22">
        <f t="shared" si="19"/>
        <v>0.46875</v>
      </c>
      <c r="I38" s="59"/>
      <c r="J38" s="31" t="s">
        <v>153</v>
      </c>
      <c r="K38" s="22">
        <v>21</v>
      </c>
      <c r="L38" s="4">
        <v>24</v>
      </c>
      <c r="M38" s="4">
        <v>6</v>
      </c>
      <c r="N38" s="4">
        <f t="shared" si="20"/>
        <v>30</v>
      </c>
      <c r="O38" s="22">
        <f t="shared" si="21"/>
        <v>0.8</v>
      </c>
      <c r="P38" s="22">
        <f t="shared" si="22"/>
        <v>0.2</v>
      </c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</row>
    <row r="39" spans="1:31" ht="15.75" customHeight="1" x14ac:dyDescent="0.2">
      <c r="A39" s="20"/>
      <c r="B39" s="31" t="s">
        <v>114</v>
      </c>
      <c r="C39" s="35">
        <v>6</v>
      </c>
      <c r="D39" s="4">
        <v>47</v>
      </c>
      <c r="E39" s="4">
        <v>49</v>
      </c>
      <c r="F39" s="4">
        <f t="shared" si="17"/>
        <v>96</v>
      </c>
      <c r="G39" s="22">
        <f t="shared" si="18"/>
        <v>0.48958333333333331</v>
      </c>
      <c r="H39" s="22">
        <f t="shared" si="19"/>
        <v>0.51041666666666663</v>
      </c>
      <c r="I39" s="59"/>
      <c r="J39" s="31" t="s">
        <v>154</v>
      </c>
      <c r="K39" s="22">
        <v>21</v>
      </c>
      <c r="L39" s="4">
        <v>34</v>
      </c>
      <c r="M39" s="4">
        <v>3</v>
      </c>
      <c r="N39" s="4">
        <f t="shared" si="20"/>
        <v>37</v>
      </c>
      <c r="O39" s="22">
        <f t="shared" si="21"/>
        <v>0.91891891891891897</v>
      </c>
      <c r="P39" s="22">
        <f t="shared" si="22"/>
        <v>8.1081081081081086E-2</v>
      </c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</row>
    <row r="40" spans="1:31" ht="15.75" customHeight="1" x14ac:dyDescent="0.2">
      <c r="A40" s="20"/>
      <c r="B40" s="31" t="s">
        <v>115</v>
      </c>
      <c r="C40" s="35">
        <v>6</v>
      </c>
      <c r="D40" s="4">
        <v>41</v>
      </c>
      <c r="E40" s="4">
        <v>23</v>
      </c>
      <c r="F40" s="4">
        <f t="shared" si="17"/>
        <v>64</v>
      </c>
      <c r="G40" s="22">
        <f t="shared" si="18"/>
        <v>0.640625</v>
      </c>
      <c r="H40" s="22">
        <f t="shared" si="19"/>
        <v>0.359375</v>
      </c>
      <c r="I40" s="59"/>
      <c r="J40" s="31" t="s">
        <v>155</v>
      </c>
      <c r="K40" s="22">
        <v>21</v>
      </c>
      <c r="L40" s="4">
        <v>26</v>
      </c>
      <c r="M40" s="4">
        <v>2</v>
      </c>
      <c r="N40" s="4">
        <f t="shared" si="20"/>
        <v>28</v>
      </c>
      <c r="O40" s="22">
        <f t="shared" si="21"/>
        <v>0.9285714285714286</v>
      </c>
      <c r="P40" s="22">
        <f t="shared" si="22"/>
        <v>7.1428571428571425E-2</v>
      </c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</row>
    <row r="41" spans="1:31" ht="15.75" customHeight="1" x14ac:dyDescent="0.2">
      <c r="A41" s="20"/>
      <c r="B41" s="31" t="s">
        <v>116</v>
      </c>
      <c r="C41" s="35">
        <v>6</v>
      </c>
      <c r="D41" s="4">
        <v>68</v>
      </c>
      <c r="E41" s="4">
        <v>42</v>
      </c>
      <c r="F41" s="4">
        <f t="shared" si="17"/>
        <v>110</v>
      </c>
      <c r="G41" s="22">
        <f t="shared" si="18"/>
        <v>0.61818181818181817</v>
      </c>
      <c r="H41" s="22">
        <f t="shared" si="19"/>
        <v>0.38181818181818183</v>
      </c>
      <c r="I41" s="59"/>
      <c r="J41" s="31" t="s">
        <v>156</v>
      </c>
      <c r="K41" s="22">
        <v>21</v>
      </c>
      <c r="L41" s="4">
        <v>15</v>
      </c>
      <c r="M41" s="4">
        <v>5</v>
      </c>
      <c r="N41" s="4">
        <f t="shared" si="20"/>
        <v>20</v>
      </c>
      <c r="O41" s="22">
        <f t="shared" si="21"/>
        <v>0.75</v>
      </c>
      <c r="P41" s="22">
        <f t="shared" si="22"/>
        <v>0.25</v>
      </c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</row>
    <row r="42" spans="1:31" ht="15.75" customHeight="1" x14ac:dyDescent="0.2">
      <c r="A42" s="20"/>
      <c r="B42" s="32" t="s">
        <v>85</v>
      </c>
      <c r="C42" s="33"/>
      <c r="D42" s="43">
        <f>SUM(D32:D41)</f>
        <v>683</v>
      </c>
      <c r="E42" s="43">
        <f t="shared" ref="E42:F42" si="23">SUM(E32:E41)</f>
        <v>518</v>
      </c>
      <c r="F42" s="43">
        <f t="shared" si="23"/>
        <v>1201</v>
      </c>
      <c r="G42" s="23"/>
      <c r="H42" s="23"/>
      <c r="I42" s="59"/>
      <c r="J42" s="32" t="s">
        <v>85</v>
      </c>
      <c r="K42" s="33"/>
      <c r="L42" s="43">
        <f>SUM(L32:L41)</f>
        <v>199</v>
      </c>
      <c r="M42" s="43">
        <f t="shared" ref="M42:N42" si="24">SUM(M32:M41)</f>
        <v>31</v>
      </c>
      <c r="N42" s="43">
        <f t="shared" si="24"/>
        <v>230</v>
      </c>
      <c r="O42" s="23"/>
      <c r="P42" s="23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</row>
    <row r="43" spans="1:31" s="40" customFormat="1" ht="15.75" customHeight="1" x14ac:dyDescent="0.2">
      <c r="A43" s="38"/>
      <c r="B43" s="39" t="s">
        <v>86</v>
      </c>
      <c r="C43" s="13"/>
      <c r="D43" s="44"/>
      <c r="E43" s="44"/>
      <c r="F43" s="44"/>
      <c r="G43" s="13">
        <f>AVERAGE(G32:G41)</f>
        <v>0.57804094263462225</v>
      </c>
      <c r="H43" s="13">
        <f>AVERAGE(H32:H41)</f>
        <v>0.42195905736537764</v>
      </c>
      <c r="I43" s="59"/>
      <c r="J43" s="39" t="s">
        <v>86</v>
      </c>
      <c r="K43" s="13"/>
      <c r="L43" s="44"/>
      <c r="M43" s="44"/>
      <c r="N43" s="44"/>
      <c r="O43" s="13">
        <f>AVERAGE(O32:O41)</f>
        <v>0.87028724653724654</v>
      </c>
      <c r="P43" s="13">
        <f>AVERAGE(P32:P41)</f>
        <v>0.12971275346275346</v>
      </c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pans="1:31" ht="15.75" customHeight="1" x14ac:dyDescent="0.2">
      <c r="A44" s="20"/>
      <c r="B44" s="34"/>
      <c r="C44" s="20"/>
      <c r="D44" s="45"/>
      <c r="E44" s="45"/>
      <c r="F44" s="45"/>
      <c r="G44" s="20"/>
      <c r="H44" s="20"/>
      <c r="I44" s="59"/>
      <c r="J44" s="34"/>
      <c r="K44" s="20"/>
      <c r="L44" s="45"/>
      <c r="M44" s="45"/>
      <c r="N44" s="45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</row>
    <row r="45" spans="1:31" ht="15.75" customHeight="1" x14ac:dyDescent="0.2">
      <c r="A45" s="20"/>
      <c r="B45" s="31" t="s">
        <v>117</v>
      </c>
      <c r="C45" s="22">
        <v>6</v>
      </c>
      <c r="D45" s="4">
        <v>59</v>
      </c>
      <c r="E45" s="4">
        <v>50</v>
      </c>
      <c r="F45" s="4">
        <f t="shared" ref="F45:F54" si="25">SUM(D45,E45)</f>
        <v>109</v>
      </c>
      <c r="G45" s="22">
        <f t="shared" ref="G45:G54" si="26">PERCENTILE(D45/F45, 1)</f>
        <v>0.54128440366972475</v>
      </c>
      <c r="H45" s="22">
        <f t="shared" ref="H45:H54" si="27">PERCENTILE(E45/F45, 1)</f>
        <v>0.45871559633027525</v>
      </c>
      <c r="I45" s="59"/>
      <c r="J45" s="31" t="s">
        <v>157</v>
      </c>
      <c r="K45" s="22">
        <v>21</v>
      </c>
      <c r="L45" s="4">
        <v>6</v>
      </c>
      <c r="M45" s="4">
        <v>0</v>
      </c>
      <c r="N45" s="4">
        <f t="shared" ref="N45:N54" si="28">SUM(L45,M45)</f>
        <v>6</v>
      </c>
      <c r="O45" s="22">
        <f t="shared" ref="O45:O54" si="29">PERCENTILE(L45/N45, 1)</f>
        <v>1</v>
      </c>
      <c r="P45" s="22">
        <f t="shared" ref="P45:P54" si="30">PERCENTILE(M45/N45, 1)</f>
        <v>0</v>
      </c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</row>
    <row r="46" spans="1:31" ht="15.75" customHeight="1" x14ac:dyDescent="0.2">
      <c r="A46" s="20"/>
      <c r="B46" s="31" t="s">
        <v>118</v>
      </c>
      <c r="C46" s="22">
        <v>6</v>
      </c>
      <c r="D46" s="4">
        <v>22</v>
      </c>
      <c r="E46" s="4">
        <v>27</v>
      </c>
      <c r="F46" s="4">
        <f t="shared" si="25"/>
        <v>49</v>
      </c>
      <c r="G46" s="22">
        <f t="shared" si="26"/>
        <v>0.44897959183673469</v>
      </c>
      <c r="H46" s="22">
        <f t="shared" si="27"/>
        <v>0.55102040816326525</v>
      </c>
      <c r="I46" s="59"/>
      <c r="J46" s="31" t="s">
        <v>158</v>
      </c>
      <c r="K46" s="22">
        <v>21</v>
      </c>
      <c r="L46" s="4">
        <v>5</v>
      </c>
      <c r="M46" s="4">
        <v>0</v>
      </c>
      <c r="N46" s="4">
        <f t="shared" si="28"/>
        <v>5</v>
      </c>
      <c r="O46" s="22">
        <f t="shared" si="29"/>
        <v>1</v>
      </c>
      <c r="P46" s="22">
        <f t="shared" si="30"/>
        <v>0</v>
      </c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</row>
    <row r="47" spans="1:31" ht="15.75" customHeight="1" x14ac:dyDescent="0.2">
      <c r="A47" s="20"/>
      <c r="B47" s="31" t="s">
        <v>119</v>
      </c>
      <c r="C47" s="22">
        <v>6</v>
      </c>
      <c r="D47" s="4">
        <v>18</v>
      </c>
      <c r="E47" s="4">
        <v>13</v>
      </c>
      <c r="F47" s="4">
        <f t="shared" si="25"/>
        <v>31</v>
      </c>
      <c r="G47" s="22">
        <f t="shared" si="26"/>
        <v>0.58064516129032262</v>
      </c>
      <c r="H47" s="22">
        <f t="shared" si="27"/>
        <v>0.41935483870967744</v>
      </c>
      <c r="I47" s="59"/>
      <c r="J47" s="31" t="s">
        <v>159</v>
      </c>
      <c r="K47" s="22">
        <v>21</v>
      </c>
      <c r="L47" s="4">
        <v>18</v>
      </c>
      <c r="M47" s="4">
        <v>5</v>
      </c>
      <c r="N47" s="4">
        <f t="shared" si="28"/>
        <v>23</v>
      </c>
      <c r="O47" s="22">
        <f t="shared" si="29"/>
        <v>0.78260869565217395</v>
      </c>
      <c r="P47" s="22">
        <f t="shared" si="30"/>
        <v>0.21739130434782608</v>
      </c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</row>
    <row r="48" spans="1:31" ht="15.75" customHeight="1" x14ac:dyDescent="0.2">
      <c r="A48" s="20"/>
      <c r="B48" s="31" t="s">
        <v>120</v>
      </c>
      <c r="C48" s="22">
        <v>6</v>
      </c>
      <c r="D48" s="4">
        <v>45</v>
      </c>
      <c r="E48" s="4">
        <v>34</v>
      </c>
      <c r="F48" s="4">
        <f t="shared" si="25"/>
        <v>79</v>
      </c>
      <c r="G48" s="22">
        <f t="shared" si="26"/>
        <v>0.569620253164557</v>
      </c>
      <c r="H48" s="22">
        <f t="shared" si="27"/>
        <v>0.43037974683544306</v>
      </c>
      <c r="I48" s="59"/>
      <c r="J48" s="31" t="s">
        <v>160</v>
      </c>
      <c r="K48" s="22">
        <v>21</v>
      </c>
      <c r="L48" s="4">
        <v>12</v>
      </c>
      <c r="M48" s="4">
        <v>3</v>
      </c>
      <c r="N48" s="4">
        <f t="shared" si="28"/>
        <v>15</v>
      </c>
      <c r="O48" s="22">
        <f t="shared" si="29"/>
        <v>0.8</v>
      </c>
      <c r="P48" s="22">
        <f t="shared" si="30"/>
        <v>0.2</v>
      </c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</row>
    <row r="49" spans="1:31" ht="15.75" customHeight="1" x14ac:dyDescent="0.2">
      <c r="A49" s="20"/>
      <c r="B49" s="31" t="s">
        <v>121</v>
      </c>
      <c r="C49" s="22">
        <v>6</v>
      </c>
      <c r="D49" s="4">
        <v>37</v>
      </c>
      <c r="E49" s="4">
        <v>33</v>
      </c>
      <c r="F49" s="4">
        <f t="shared" si="25"/>
        <v>70</v>
      </c>
      <c r="G49" s="22">
        <f t="shared" si="26"/>
        <v>0.52857142857142858</v>
      </c>
      <c r="H49" s="22">
        <f t="shared" si="27"/>
        <v>0.47142857142857142</v>
      </c>
      <c r="I49" s="59"/>
      <c r="J49" s="31" t="s">
        <v>161</v>
      </c>
      <c r="K49" s="22">
        <v>21</v>
      </c>
      <c r="L49" s="4">
        <v>13</v>
      </c>
      <c r="M49" s="4">
        <v>0</v>
      </c>
      <c r="N49" s="4">
        <f t="shared" si="28"/>
        <v>13</v>
      </c>
      <c r="O49" s="22">
        <f t="shared" si="29"/>
        <v>1</v>
      </c>
      <c r="P49" s="22">
        <f t="shared" si="30"/>
        <v>0</v>
      </c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</row>
    <row r="50" spans="1:31" ht="15.75" customHeight="1" x14ac:dyDescent="0.2">
      <c r="A50" s="20"/>
      <c r="B50" s="31" t="s">
        <v>122</v>
      </c>
      <c r="C50" s="22">
        <v>6</v>
      </c>
      <c r="D50" s="4">
        <v>74</v>
      </c>
      <c r="E50" s="4">
        <v>60</v>
      </c>
      <c r="F50" s="4">
        <f t="shared" si="25"/>
        <v>134</v>
      </c>
      <c r="G50" s="22">
        <f t="shared" si="26"/>
        <v>0.55223880597014929</v>
      </c>
      <c r="H50" s="22">
        <f t="shared" si="27"/>
        <v>0.44776119402985076</v>
      </c>
      <c r="I50" s="59"/>
      <c r="J50" s="31" t="s">
        <v>162</v>
      </c>
      <c r="K50" s="22">
        <v>21</v>
      </c>
      <c r="L50" s="4">
        <v>12</v>
      </c>
      <c r="M50" s="4">
        <v>1</v>
      </c>
      <c r="N50" s="4">
        <f t="shared" si="28"/>
        <v>13</v>
      </c>
      <c r="O50" s="22">
        <f t="shared" si="29"/>
        <v>0.92307692307692313</v>
      </c>
      <c r="P50" s="22">
        <f t="shared" si="30"/>
        <v>7.6923076923076927E-2</v>
      </c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</row>
    <row r="51" spans="1:31" ht="15.75" customHeight="1" x14ac:dyDescent="0.2">
      <c r="A51" s="20"/>
      <c r="B51" s="31" t="s">
        <v>123</v>
      </c>
      <c r="C51" s="22">
        <v>6</v>
      </c>
      <c r="D51" s="4">
        <v>23</v>
      </c>
      <c r="E51" s="4">
        <v>24</v>
      </c>
      <c r="F51" s="4">
        <f t="shared" si="25"/>
        <v>47</v>
      </c>
      <c r="G51" s="22">
        <f t="shared" si="26"/>
        <v>0.48936170212765956</v>
      </c>
      <c r="H51" s="22">
        <f t="shared" si="27"/>
        <v>0.51063829787234039</v>
      </c>
      <c r="I51" s="59"/>
      <c r="J51" s="31" t="s">
        <v>163</v>
      </c>
      <c r="K51" s="22">
        <v>21</v>
      </c>
      <c r="L51" s="4">
        <v>5</v>
      </c>
      <c r="M51" s="4">
        <v>1</v>
      </c>
      <c r="N51" s="4">
        <f t="shared" si="28"/>
        <v>6</v>
      </c>
      <c r="O51" s="22">
        <f t="shared" si="29"/>
        <v>0.83333333333333337</v>
      </c>
      <c r="P51" s="22">
        <f t="shared" si="30"/>
        <v>0.16666666666666666</v>
      </c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</row>
    <row r="52" spans="1:31" ht="15.75" customHeight="1" x14ac:dyDescent="0.2">
      <c r="A52" s="20"/>
      <c r="B52" s="31" t="s">
        <v>124</v>
      </c>
      <c r="C52" s="22">
        <v>6</v>
      </c>
      <c r="D52" s="4">
        <v>10</v>
      </c>
      <c r="E52" s="4">
        <v>10</v>
      </c>
      <c r="F52" s="4">
        <f t="shared" si="25"/>
        <v>20</v>
      </c>
      <c r="G52" s="22">
        <f t="shared" si="26"/>
        <v>0.5</v>
      </c>
      <c r="H52" s="22">
        <f t="shared" si="27"/>
        <v>0.5</v>
      </c>
      <c r="I52" s="59"/>
      <c r="J52" s="31" t="s">
        <v>164</v>
      </c>
      <c r="K52" s="22">
        <v>21</v>
      </c>
      <c r="L52" s="4">
        <v>8</v>
      </c>
      <c r="M52" s="4">
        <v>1</v>
      </c>
      <c r="N52" s="4">
        <f t="shared" si="28"/>
        <v>9</v>
      </c>
      <c r="O52" s="22">
        <f t="shared" si="29"/>
        <v>0.88888888888888884</v>
      </c>
      <c r="P52" s="22">
        <f t="shared" si="30"/>
        <v>0.1111111111111111</v>
      </c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</row>
    <row r="53" spans="1:31" ht="15.75" customHeight="1" x14ac:dyDescent="0.2">
      <c r="A53" s="20"/>
      <c r="B53" s="31" t="s">
        <v>125</v>
      </c>
      <c r="C53" s="22">
        <v>6</v>
      </c>
      <c r="D53" s="4">
        <v>5</v>
      </c>
      <c r="E53" s="4">
        <v>5</v>
      </c>
      <c r="F53" s="4">
        <f t="shared" si="25"/>
        <v>10</v>
      </c>
      <c r="G53" s="22">
        <f t="shared" si="26"/>
        <v>0.5</v>
      </c>
      <c r="H53" s="22">
        <f t="shared" si="27"/>
        <v>0.5</v>
      </c>
      <c r="I53" s="59"/>
      <c r="J53" s="31" t="s">
        <v>165</v>
      </c>
      <c r="K53" s="22">
        <v>21</v>
      </c>
      <c r="L53" s="4">
        <v>9</v>
      </c>
      <c r="M53" s="4">
        <v>0</v>
      </c>
      <c r="N53" s="4">
        <f t="shared" si="28"/>
        <v>9</v>
      </c>
      <c r="O53" s="22">
        <f t="shared" si="29"/>
        <v>1</v>
      </c>
      <c r="P53" s="22">
        <f t="shared" si="30"/>
        <v>0</v>
      </c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</row>
    <row r="54" spans="1:31" ht="15.75" customHeight="1" x14ac:dyDescent="0.2">
      <c r="A54" s="20"/>
      <c r="B54" s="31" t="s">
        <v>126</v>
      </c>
      <c r="C54" s="22">
        <v>6</v>
      </c>
      <c r="D54" s="4">
        <v>31</v>
      </c>
      <c r="E54" s="4">
        <v>31</v>
      </c>
      <c r="F54" s="4">
        <f t="shared" si="25"/>
        <v>62</v>
      </c>
      <c r="G54" s="22">
        <f t="shared" si="26"/>
        <v>0.5</v>
      </c>
      <c r="H54" s="22">
        <f t="shared" si="27"/>
        <v>0.5</v>
      </c>
      <c r="I54" s="59"/>
      <c r="J54" s="31" t="s">
        <v>166</v>
      </c>
      <c r="K54" s="22">
        <v>21</v>
      </c>
      <c r="L54" s="4">
        <v>6</v>
      </c>
      <c r="M54" s="4">
        <v>0</v>
      </c>
      <c r="N54" s="4">
        <f t="shared" si="28"/>
        <v>6</v>
      </c>
      <c r="O54" s="22">
        <f t="shared" si="29"/>
        <v>1</v>
      </c>
      <c r="P54" s="22">
        <f t="shared" si="30"/>
        <v>0</v>
      </c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</row>
    <row r="55" spans="1:31" ht="15.75" customHeight="1" x14ac:dyDescent="0.2">
      <c r="A55" s="20"/>
      <c r="B55" s="32" t="s">
        <v>85</v>
      </c>
      <c r="C55" s="33"/>
      <c r="D55" s="43">
        <f>SUM(D45:D54)</f>
        <v>324</v>
      </c>
      <c r="E55" s="43">
        <f t="shared" ref="E55:F55" si="31">SUM(E45:E54)</f>
        <v>287</v>
      </c>
      <c r="F55" s="43">
        <f t="shared" si="31"/>
        <v>611</v>
      </c>
      <c r="G55" s="23"/>
      <c r="H55" s="23"/>
      <c r="I55" s="59"/>
      <c r="J55" s="32" t="s">
        <v>85</v>
      </c>
      <c r="K55" s="33"/>
      <c r="L55" s="43">
        <f>SUM(L45:L54)</f>
        <v>94</v>
      </c>
      <c r="M55" s="43">
        <f t="shared" ref="M55:N55" si="32">SUM(M45:M54)</f>
        <v>11</v>
      </c>
      <c r="N55" s="43">
        <f t="shared" si="32"/>
        <v>105</v>
      </c>
      <c r="O55" s="23"/>
      <c r="P55" s="23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</row>
    <row r="56" spans="1:31" s="40" customFormat="1" ht="15.75" customHeight="1" x14ac:dyDescent="0.2">
      <c r="A56" s="38"/>
      <c r="B56" s="39" t="s">
        <v>86</v>
      </c>
      <c r="C56" s="13"/>
      <c r="D56" s="44"/>
      <c r="E56" s="44"/>
      <c r="F56" s="44"/>
      <c r="G56" s="13">
        <f>AVERAGE(G45:G54)</f>
        <v>0.52107013466305774</v>
      </c>
      <c r="H56" s="13">
        <f>AVERAGE(H45:H54)</f>
        <v>0.47892986533694232</v>
      </c>
      <c r="I56" s="59"/>
      <c r="J56" s="39" t="s">
        <v>86</v>
      </c>
      <c r="K56" s="13"/>
      <c r="L56" s="44"/>
      <c r="M56" s="44"/>
      <c r="N56" s="44"/>
      <c r="O56" s="13">
        <f>AVERAGE(O45:O54)</f>
        <v>0.92279078409513193</v>
      </c>
      <c r="P56" s="13">
        <f>AVERAGE(P45:P54)</f>
        <v>7.7209215904868095E-2</v>
      </c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1:31" ht="15.75" customHeight="1" x14ac:dyDescent="0.2">
      <c r="A57" s="20"/>
      <c r="B57" s="34"/>
      <c r="C57" s="20"/>
      <c r="D57" s="45"/>
      <c r="E57" s="45"/>
      <c r="F57" s="45"/>
      <c r="G57" s="20"/>
      <c r="H57" s="20"/>
      <c r="I57" s="59"/>
      <c r="J57" s="34"/>
      <c r="K57" s="20"/>
      <c r="L57" s="45"/>
      <c r="M57" s="45"/>
      <c r="N57" s="45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</row>
    <row r="58" spans="1:31" ht="53.25" customHeight="1" x14ac:dyDescent="0.2">
      <c r="B58" s="60" t="s">
        <v>178</v>
      </c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36"/>
    </row>
  </sheetData>
  <mergeCells count="9">
    <mergeCell ref="B3:H3"/>
    <mergeCell ref="J3:P3"/>
    <mergeCell ref="I5:I57"/>
    <mergeCell ref="A1:P1"/>
    <mergeCell ref="B58:P58"/>
    <mergeCell ref="D4:E4"/>
    <mergeCell ref="G4:H4"/>
    <mergeCell ref="L4:M4"/>
    <mergeCell ref="O4:P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11B′</vt:lpstr>
      <vt:lpstr>Figure 11C′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Mancia</dc:creator>
  <cp:lastModifiedBy>Mancia</cp:lastModifiedBy>
  <dcterms:created xsi:type="dcterms:W3CDTF">2020-05-21T02:20:43Z</dcterms:created>
  <dcterms:modified xsi:type="dcterms:W3CDTF">2020-06-29T22:00:32Z</dcterms:modified>
</cp:coreProperties>
</file>