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/Users/davidcabaneroferri/Desktop/eLife/Revision1/"/>
    </mc:Choice>
  </mc:AlternateContent>
  <xr:revisionPtr revIDLastSave="0" documentId="8_{4A7D9A15-4333-854F-827F-0514ABA16C97}" xr6:coauthVersionLast="45" xr6:coauthVersionMax="45" xr10:uidLastSave="{00000000-0000-0000-0000-000000000000}"/>
  <bookViews>
    <workbookView xWindow="0" yWindow="460" windowWidth="28800" windowHeight="16580" tabRatio="797" xr2:uid="{00000000-000D-0000-FFFF-FFFF00000000}"/>
  </bookViews>
  <sheets>
    <sheet name="Figure1_RawData" sheetId="20" r:id="rId1"/>
    <sheet name="Figure1_Stats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4" i="20" l="1"/>
  <c r="V14" i="20"/>
  <c r="T14" i="20"/>
  <c r="T15" i="20"/>
  <c r="U15" i="20"/>
  <c r="V15" i="20"/>
  <c r="T17" i="20"/>
  <c r="U17" i="20"/>
  <c r="V17" i="20"/>
  <c r="T18" i="20"/>
  <c r="U18" i="20"/>
  <c r="V18" i="20"/>
  <c r="T20" i="20"/>
  <c r="U20" i="20"/>
  <c r="V20" i="20"/>
  <c r="T21" i="20"/>
  <c r="U21" i="20"/>
  <c r="V21" i="20"/>
  <c r="T22" i="20"/>
  <c r="U22" i="20"/>
  <c r="V22" i="20"/>
  <c r="T23" i="20"/>
  <c r="U23" i="20"/>
  <c r="V23" i="20"/>
  <c r="T24" i="20"/>
  <c r="U24" i="20"/>
  <c r="V24" i="20"/>
  <c r="T26" i="20"/>
  <c r="U26" i="20"/>
  <c r="V26" i="20"/>
  <c r="T27" i="20"/>
  <c r="U27" i="20"/>
  <c r="V27" i="20"/>
  <c r="T28" i="20"/>
  <c r="U28" i="20"/>
  <c r="V28" i="20"/>
  <c r="T29" i="20"/>
  <c r="U29" i="20"/>
  <c r="V29" i="20"/>
  <c r="T30" i="20"/>
  <c r="U30" i="20"/>
  <c r="V30" i="20"/>
  <c r="T31" i="20"/>
  <c r="U31" i="20"/>
  <c r="V31" i="20"/>
  <c r="T32" i="20"/>
  <c r="U32" i="20"/>
  <c r="V32" i="20"/>
  <c r="T34" i="20"/>
  <c r="U34" i="20"/>
  <c r="V34" i="20"/>
  <c r="T35" i="20"/>
  <c r="U35" i="20"/>
  <c r="V35" i="20"/>
  <c r="T36" i="20"/>
  <c r="U36" i="20"/>
  <c r="V36" i="20"/>
  <c r="T37" i="20"/>
  <c r="U37" i="20"/>
  <c r="V37" i="20"/>
  <c r="T38" i="20"/>
  <c r="U38" i="20"/>
  <c r="V38" i="20"/>
  <c r="T39" i="20"/>
  <c r="U39" i="20"/>
  <c r="V39" i="20"/>
  <c r="T41" i="20"/>
  <c r="U41" i="20"/>
  <c r="V41" i="20"/>
  <c r="T42" i="20"/>
  <c r="U42" i="20"/>
  <c r="V42" i="20"/>
  <c r="T43" i="20"/>
  <c r="U43" i="20"/>
  <c r="V43" i="20"/>
  <c r="T45" i="20"/>
  <c r="U45" i="20"/>
  <c r="V45" i="20"/>
  <c r="T46" i="20"/>
  <c r="U46" i="20"/>
  <c r="V46" i="20"/>
  <c r="T47" i="20"/>
  <c r="U47" i="20"/>
  <c r="V47" i="20"/>
  <c r="T48" i="20"/>
  <c r="U48" i="20"/>
  <c r="V48" i="20"/>
  <c r="T49" i="20"/>
  <c r="U49" i="20"/>
  <c r="V49" i="20"/>
  <c r="T50" i="20"/>
  <c r="U50" i="20"/>
  <c r="V50" i="20"/>
  <c r="T51" i="20"/>
  <c r="U51" i="20"/>
  <c r="V51" i="20"/>
  <c r="T52" i="20"/>
  <c r="U52" i="20"/>
  <c r="V52" i="20"/>
  <c r="T53" i="20"/>
  <c r="U53" i="20"/>
  <c r="V53" i="20"/>
  <c r="T55" i="20"/>
  <c r="U55" i="20"/>
  <c r="V55" i="20"/>
  <c r="T56" i="20"/>
  <c r="U56" i="20"/>
  <c r="V56" i="20"/>
  <c r="T57" i="20"/>
  <c r="U57" i="20"/>
  <c r="V57" i="20"/>
  <c r="T58" i="20"/>
  <c r="U58" i="20"/>
  <c r="V58" i="20"/>
  <c r="T59" i="20"/>
  <c r="U59" i="20"/>
  <c r="V59" i="20"/>
  <c r="T60" i="20"/>
  <c r="U60" i="20"/>
  <c r="V60" i="20"/>
  <c r="T61" i="20"/>
  <c r="U61" i="20"/>
  <c r="V61" i="20"/>
  <c r="AQ90" i="20"/>
  <c r="AO90" i="20"/>
  <c r="AN90" i="20"/>
  <c r="AM90" i="20"/>
  <c r="AL90" i="20"/>
  <c r="AK90" i="20"/>
  <c r="AJ90" i="20"/>
  <c r="AI90" i="20"/>
  <c r="AH90" i="20"/>
  <c r="AF90" i="20"/>
  <c r="AE90" i="20"/>
  <c r="AD90" i="20"/>
  <c r="AC90" i="20"/>
  <c r="AB90" i="20"/>
  <c r="AA90" i="20"/>
  <c r="Z90" i="20"/>
  <c r="Y90" i="20"/>
  <c r="Q90" i="20"/>
  <c r="Q91" i="20" s="1"/>
  <c r="P90" i="20"/>
  <c r="O90" i="20"/>
  <c r="L90" i="20"/>
  <c r="K90" i="20"/>
  <c r="J90" i="20"/>
  <c r="AQ89" i="20"/>
  <c r="AQ91" i="20" s="1"/>
  <c r="AO89" i="20"/>
  <c r="AN89" i="20"/>
  <c r="AM89" i="20"/>
  <c r="AL89" i="20"/>
  <c r="AL91" i="20" s="1"/>
  <c r="AK89" i="20"/>
  <c r="AJ89" i="20"/>
  <c r="AI89" i="20"/>
  <c r="AH89" i="20"/>
  <c r="AH91" i="20" s="1"/>
  <c r="AF89" i="20"/>
  <c r="AE89" i="20"/>
  <c r="AE91" i="20" s="1"/>
  <c r="AD89" i="20"/>
  <c r="AC89" i="20"/>
  <c r="AC91" i="20" s="1"/>
  <c r="AB89" i="20"/>
  <c r="AA89" i="20"/>
  <c r="AA91" i="20" s="1"/>
  <c r="Z89" i="20"/>
  <c r="Y89" i="20"/>
  <c r="Y91" i="20" s="1"/>
  <c r="Q89" i="20"/>
  <c r="P89" i="20"/>
  <c r="O89" i="20"/>
  <c r="L89" i="20"/>
  <c r="L91" i="20" s="1"/>
  <c r="K89" i="20"/>
  <c r="J89" i="20"/>
  <c r="J91" i="20" s="1"/>
  <c r="AQ88" i="20"/>
  <c r="AO88" i="20"/>
  <c r="AN88" i="20"/>
  <c r="AM88" i="20"/>
  <c r="AL88" i="20"/>
  <c r="AK88" i="20"/>
  <c r="AJ88" i="20"/>
  <c r="AI88" i="20"/>
  <c r="AH88" i="20"/>
  <c r="AF88" i="20"/>
  <c r="AE88" i="20"/>
  <c r="AD88" i="20"/>
  <c r="AC88" i="20"/>
  <c r="AB88" i="20"/>
  <c r="AA88" i="20"/>
  <c r="Z88" i="20"/>
  <c r="Y88" i="20"/>
  <c r="Q88" i="20"/>
  <c r="P88" i="20"/>
  <c r="O88" i="20"/>
  <c r="L88" i="20"/>
  <c r="K88" i="20"/>
  <c r="J88" i="20"/>
  <c r="AQ85" i="20"/>
  <c r="AO85" i="20"/>
  <c r="AN85" i="20"/>
  <c r="AN86" i="20" s="1"/>
  <c r="AM85" i="20"/>
  <c r="AL85" i="20"/>
  <c r="AK85" i="20"/>
  <c r="AJ85" i="20"/>
  <c r="AI85" i="20"/>
  <c r="AH85" i="20"/>
  <c r="AF85" i="20"/>
  <c r="AE85" i="20"/>
  <c r="AE86" i="20" s="1"/>
  <c r="AD85" i="20"/>
  <c r="AC85" i="20"/>
  <c r="AB85" i="20"/>
  <c r="AA85" i="20"/>
  <c r="Z85" i="20"/>
  <c r="Y85" i="20"/>
  <c r="Q85" i="20"/>
  <c r="P85" i="20"/>
  <c r="P86" i="20" s="1"/>
  <c r="O85" i="20"/>
  <c r="L85" i="20"/>
  <c r="K85" i="20"/>
  <c r="J85" i="20"/>
  <c r="AQ84" i="20"/>
  <c r="AO84" i="20"/>
  <c r="AO86" i="20" s="1"/>
  <c r="AN84" i="20"/>
  <c r="AM84" i="20"/>
  <c r="AM86" i="20" s="1"/>
  <c r="AL84" i="20"/>
  <c r="AK84" i="20"/>
  <c r="AK86" i="20" s="1"/>
  <c r="AJ84" i="20"/>
  <c r="AI84" i="20"/>
  <c r="AI86" i="20" s="1"/>
  <c r="AH84" i="20"/>
  <c r="AF84" i="20"/>
  <c r="AF86" i="20" s="1"/>
  <c r="AE84" i="20"/>
  <c r="AD84" i="20"/>
  <c r="AD86" i="20" s="1"/>
  <c r="AC84" i="20"/>
  <c r="AB84" i="20"/>
  <c r="AB86" i="20" s="1"/>
  <c r="AA84" i="20"/>
  <c r="Z84" i="20"/>
  <c r="Y84" i="20"/>
  <c r="Q84" i="20"/>
  <c r="Q86" i="20" s="1"/>
  <c r="P84" i="20"/>
  <c r="O84" i="20"/>
  <c r="O86" i="20" s="1"/>
  <c r="L84" i="20"/>
  <c r="K84" i="20"/>
  <c r="K86" i="20" s="1"/>
  <c r="J84" i="20"/>
  <c r="AQ83" i="20"/>
  <c r="AO83" i="20"/>
  <c r="AN83" i="20"/>
  <c r="AM83" i="20"/>
  <c r="AL83" i="20"/>
  <c r="AK83" i="20"/>
  <c r="AJ83" i="20"/>
  <c r="AI83" i="20"/>
  <c r="AH83" i="20"/>
  <c r="AF83" i="20"/>
  <c r="AE83" i="20"/>
  <c r="AD83" i="20"/>
  <c r="AC83" i="20"/>
  <c r="AB83" i="20"/>
  <c r="AA83" i="20"/>
  <c r="Z83" i="20"/>
  <c r="Y83" i="20"/>
  <c r="Q83" i="20"/>
  <c r="P83" i="20"/>
  <c r="O83" i="20"/>
  <c r="L83" i="20"/>
  <c r="K83" i="20"/>
  <c r="J83" i="20"/>
  <c r="AQ80" i="20"/>
  <c r="AO80" i="20"/>
  <c r="AO81" i="20" s="1"/>
  <c r="AN80" i="20"/>
  <c r="AM80" i="20"/>
  <c r="AM81" i="20" s="1"/>
  <c r="AL80" i="20"/>
  <c r="AK80" i="20"/>
  <c r="AK81" i="20" s="1"/>
  <c r="AJ80" i="20"/>
  <c r="AI80" i="20"/>
  <c r="AH80" i="20"/>
  <c r="AF80" i="20"/>
  <c r="AE80" i="20"/>
  <c r="AD80" i="20"/>
  <c r="AC80" i="20"/>
  <c r="AB80" i="20"/>
  <c r="AB81" i="20" s="1"/>
  <c r="AA80" i="20"/>
  <c r="Z80" i="20"/>
  <c r="Y80" i="20"/>
  <c r="Q80" i="20"/>
  <c r="Q81" i="20" s="1"/>
  <c r="P80" i="20"/>
  <c r="O80" i="20"/>
  <c r="L80" i="20"/>
  <c r="K80" i="20"/>
  <c r="J80" i="20"/>
  <c r="AQ79" i="20"/>
  <c r="AO79" i="20"/>
  <c r="AN79" i="20"/>
  <c r="AN81" i="20" s="1"/>
  <c r="AM79" i="20"/>
  <c r="AL79" i="20"/>
  <c r="AL81" i="20" s="1"/>
  <c r="AK79" i="20"/>
  <c r="AJ79" i="20"/>
  <c r="AJ81" i="20" s="1"/>
  <c r="AI79" i="20"/>
  <c r="AH79" i="20"/>
  <c r="AF79" i="20"/>
  <c r="AE79" i="20"/>
  <c r="AD79" i="20"/>
  <c r="AC79" i="20"/>
  <c r="AC81" i="20" s="1"/>
  <c r="AB79" i="20"/>
  <c r="AA79" i="20"/>
  <c r="AA81" i="20" s="1"/>
  <c r="Z79" i="20"/>
  <c r="Y79" i="20"/>
  <c r="Q79" i="20"/>
  <c r="P79" i="20"/>
  <c r="P81" i="20" s="1"/>
  <c r="O79" i="20"/>
  <c r="L79" i="20"/>
  <c r="K79" i="20"/>
  <c r="J79" i="20"/>
  <c r="AQ78" i="20"/>
  <c r="AO78" i="20"/>
  <c r="AN78" i="20"/>
  <c r="AM78" i="20"/>
  <c r="AL78" i="20"/>
  <c r="AK78" i="20"/>
  <c r="AJ78" i="20"/>
  <c r="AI78" i="20"/>
  <c r="AH78" i="20"/>
  <c r="AF78" i="20"/>
  <c r="AE78" i="20"/>
  <c r="AD78" i="20"/>
  <c r="AC78" i="20"/>
  <c r="AB78" i="20"/>
  <c r="AA78" i="20"/>
  <c r="Z78" i="20"/>
  <c r="Y78" i="20"/>
  <c r="Q78" i="20"/>
  <c r="P78" i="20"/>
  <c r="O78" i="20"/>
  <c r="L78" i="20"/>
  <c r="K78" i="20"/>
  <c r="J78" i="20"/>
  <c r="AQ75" i="20"/>
  <c r="AO75" i="20"/>
  <c r="AN75" i="20"/>
  <c r="AM75" i="20"/>
  <c r="AL75" i="20"/>
  <c r="AK75" i="20"/>
  <c r="AJ75" i="20"/>
  <c r="AI75" i="20"/>
  <c r="AH75" i="20"/>
  <c r="AF75" i="20"/>
  <c r="AE75" i="20"/>
  <c r="AD75" i="20"/>
  <c r="AC75" i="20"/>
  <c r="AB75" i="20"/>
  <c r="AA75" i="20"/>
  <c r="Z75" i="20"/>
  <c r="Y75" i="20"/>
  <c r="Q75" i="20"/>
  <c r="P75" i="20"/>
  <c r="O75" i="20"/>
  <c r="L75" i="20"/>
  <c r="K75" i="20"/>
  <c r="K76" i="20" s="1"/>
  <c r="J75" i="20"/>
  <c r="AQ74" i="20"/>
  <c r="AQ76" i="20" s="1"/>
  <c r="AO74" i="20"/>
  <c r="AN74" i="20"/>
  <c r="AM74" i="20"/>
  <c r="AL74" i="20"/>
  <c r="AL76" i="20" s="1"/>
  <c r="AK74" i="20"/>
  <c r="AJ74" i="20"/>
  <c r="AJ76" i="20" s="1"/>
  <c r="AI74" i="20"/>
  <c r="AH74" i="20"/>
  <c r="AH76" i="20" s="1"/>
  <c r="AF74" i="20"/>
  <c r="AE74" i="20"/>
  <c r="AE76" i="20" s="1"/>
  <c r="AD74" i="20"/>
  <c r="AC74" i="20"/>
  <c r="AB74" i="20"/>
  <c r="AA74" i="20"/>
  <c r="AA76" i="20" s="1"/>
  <c r="Z74" i="20"/>
  <c r="Y74" i="20"/>
  <c r="Q74" i="20"/>
  <c r="P74" i="20"/>
  <c r="P76" i="20" s="1"/>
  <c r="O74" i="20"/>
  <c r="L74" i="20"/>
  <c r="K74" i="20"/>
  <c r="J74" i="20"/>
  <c r="AQ73" i="20"/>
  <c r="AO73" i="20"/>
  <c r="AN73" i="20"/>
  <c r="AM73" i="20"/>
  <c r="AL73" i="20"/>
  <c r="AK73" i="20"/>
  <c r="AJ73" i="20"/>
  <c r="AI73" i="20"/>
  <c r="AH73" i="20"/>
  <c r="AF73" i="20"/>
  <c r="AE73" i="20"/>
  <c r="AD73" i="20"/>
  <c r="AC73" i="20"/>
  <c r="AB73" i="20"/>
  <c r="AA73" i="20"/>
  <c r="Z73" i="20"/>
  <c r="Y73" i="20"/>
  <c r="Q73" i="20"/>
  <c r="P73" i="20"/>
  <c r="O73" i="20"/>
  <c r="L73" i="20"/>
  <c r="K73" i="20"/>
  <c r="J73" i="20"/>
  <c r="AQ70" i="20"/>
  <c r="AO70" i="20"/>
  <c r="AN70" i="20"/>
  <c r="AM70" i="20"/>
  <c r="AL70" i="20"/>
  <c r="AK70" i="20"/>
  <c r="AJ70" i="20"/>
  <c r="AI70" i="20"/>
  <c r="AH70" i="20"/>
  <c r="AF70" i="20"/>
  <c r="AE70" i="20"/>
  <c r="AD70" i="20"/>
  <c r="AC70" i="20"/>
  <c r="AB70" i="20"/>
  <c r="AA70" i="20"/>
  <c r="Z70" i="20"/>
  <c r="Y70" i="20"/>
  <c r="Q70" i="20"/>
  <c r="P70" i="20"/>
  <c r="O70" i="20"/>
  <c r="L70" i="20"/>
  <c r="K70" i="20"/>
  <c r="J70" i="20"/>
  <c r="AQ69" i="20"/>
  <c r="AO69" i="20"/>
  <c r="AN69" i="20"/>
  <c r="AM69" i="20"/>
  <c r="AM71" i="20" s="1"/>
  <c r="AL69" i="20"/>
  <c r="AK69" i="20"/>
  <c r="AK71" i="20" s="1"/>
  <c r="AJ69" i="20"/>
  <c r="AJ71" i="20"/>
  <c r="AI69" i="20"/>
  <c r="AH69" i="20"/>
  <c r="AH71" i="20" s="1"/>
  <c r="AF69" i="20"/>
  <c r="AE69" i="20"/>
  <c r="AE71" i="20" s="1"/>
  <c r="AD69" i="20"/>
  <c r="AD71" i="20" s="1"/>
  <c r="AC69" i="20"/>
  <c r="AC71" i="20" s="1"/>
  <c r="AB69" i="20"/>
  <c r="AA69" i="20"/>
  <c r="AA71" i="20" s="1"/>
  <c r="Z69" i="20"/>
  <c r="Y69" i="20"/>
  <c r="Q69" i="20"/>
  <c r="P69" i="20"/>
  <c r="O69" i="20"/>
  <c r="L69" i="20"/>
  <c r="K69" i="20"/>
  <c r="K71" i="20" s="1"/>
  <c r="J69" i="20"/>
  <c r="AQ68" i="20"/>
  <c r="AO68" i="20"/>
  <c r="AN68" i="20"/>
  <c r="AM68" i="20"/>
  <c r="AL68" i="20"/>
  <c r="AK68" i="20"/>
  <c r="AJ68" i="20"/>
  <c r="AI68" i="20"/>
  <c r="AH68" i="20"/>
  <c r="AF68" i="20"/>
  <c r="AE68" i="20"/>
  <c r="AD68" i="20"/>
  <c r="AC68" i="20"/>
  <c r="AB68" i="20"/>
  <c r="AA68" i="20"/>
  <c r="Z68" i="20"/>
  <c r="Y68" i="20"/>
  <c r="Q68" i="20"/>
  <c r="P68" i="20"/>
  <c r="O68" i="20"/>
  <c r="L68" i="20"/>
  <c r="K68" i="20"/>
  <c r="J68" i="20"/>
  <c r="AQ65" i="20"/>
  <c r="AO65" i="20"/>
  <c r="AN65" i="20"/>
  <c r="AM65" i="20"/>
  <c r="AL65" i="20"/>
  <c r="AK65" i="20"/>
  <c r="AJ65" i="20"/>
  <c r="AI65" i="20"/>
  <c r="AH65" i="20"/>
  <c r="AF65" i="20"/>
  <c r="AE65" i="20"/>
  <c r="AD65" i="20"/>
  <c r="AC65" i="20"/>
  <c r="AB65" i="20"/>
  <c r="AA65" i="20"/>
  <c r="Z65" i="20"/>
  <c r="Y65" i="20"/>
  <c r="Q65" i="20"/>
  <c r="P65" i="20"/>
  <c r="O65" i="20"/>
  <c r="L65" i="20"/>
  <c r="K65" i="20"/>
  <c r="J65" i="20"/>
  <c r="AQ64" i="20"/>
  <c r="AO64" i="20"/>
  <c r="AN64" i="20"/>
  <c r="AN66" i="20" s="1"/>
  <c r="AM64" i="20"/>
  <c r="AL64" i="20"/>
  <c r="AL66" i="20" s="1"/>
  <c r="AK64" i="20"/>
  <c r="AJ64" i="20"/>
  <c r="AJ66" i="20" s="1"/>
  <c r="AI64" i="20"/>
  <c r="AH64" i="20"/>
  <c r="AH66" i="20" s="1"/>
  <c r="AF64" i="20"/>
  <c r="AE64" i="20"/>
  <c r="AE66" i="20" s="1"/>
  <c r="AD64" i="20"/>
  <c r="AC64" i="20"/>
  <c r="AB64" i="20"/>
  <c r="AA64" i="20"/>
  <c r="Z64" i="20"/>
  <c r="Y64" i="20"/>
  <c r="Q64" i="20"/>
  <c r="P64" i="20"/>
  <c r="P66" i="20" s="1"/>
  <c r="O64" i="20"/>
  <c r="L64" i="20"/>
  <c r="L66" i="20" s="1"/>
  <c r="K64" i="20"/>
  <c r="J64" i="20"/>
  <c r="AQ63" i="20"/>
  <c r="AO63" i="20"/>
  <c r="AN63" i="20"/>
  <c r="AM63" i="20"/>
  <c r="AL63" i="20"/>
  <c r="AK63" i="20"/>
  <c r="AJ63" i="20"/>
  <c r="AI63" i="20"/>
  <c r="AH63" i="20"/>
  <c r="AF63" i="20"/>
  <c r="AE63" i="20"/>
  <c r="AD63" i="20"/>
  <c r="AC63" i="20"/>
  <c r="AB63" i="20"/>
  <c r="AA63" i="20"/>
  <c r="Z63" i="20"/>
  <c r="Y63" i="20"/>
  <c r="Q63" i="20"/>
  <c r="P63" i="20"/>
  <c r="O63" i="20"/>
  <c r="L63" i="20"/>
  <c r="K63" i="20"/>
  <c r="J63" i="20"/>
  <c r="R61" i="20"/>
  <c r="M61" i="20"/>
  <c r="R60" i="20"/>
  <c r="M60" i="20"/>
  <c r="R59" i="20"/>
  <c r="M59" i="20"/>
  <c r="R58" i="20"/>
  <c r="M58" i="20"/>
  <c r="R57" i="20"/>
  <c r="M57" i="20"/>
  <c r="R56" i="20"/>
  <c r="M56" i="20"/>
  <c r="R55" i="20"/>
  <c r="M55" i="20"/>
  <c r="R54" i="20"/>
  <c r="M54" i="20"/>
  <c r="R53" i="20"/>
  <c r="R89" i="20" s="1"/>
  <c r="M53" i="20"/>
  <c r="R52" i="20"/>
  <c r="M52" i="20"/>
  <c r="R51" i="20"/>
  <c r="M51" i="20"/>
  <c r="R50" i="20"/>
  <c r="M50" i="20"/>
  <c r="R49" i="20"/>
  <c r="M49" i="20"/>
  <c r="R48" i="20"/>
  <c r="M48" i="20"/>
  <c r="R47" i="20"/>
  <c r="M47" i="20"/>
  <c r="R46" i="20"/>
  <c r="M46" i="20"/>
  <c r="R45" i="20"/>
  <c r="M45" i="20"/>
  <c r="R44" i="20"/>
  <c r="M44" i="20"/>
  <c r="R43" i="20"/>
  <c r="M43" i="20"/>
  <c r="R42" i="20"/>
  <c r="M42" i="20"/>
  <c r="R41" i="20"/>
  <c r="M41" i="20"/>
  <c r="R40" i="20"/>
  <c r="M40" i="20"/>
  <c r="M79" i="20" s="1"/>
  <c r="R39" i="20"/>
  <c r="M39" i="20"/>
  <c r="M84" i="20"/>
  <c r="R38" i="20"/>
  <c r="M38" i="20"/>
  <c r="R37" i="20"/>
  <c r="M37" i="20"/>
  <c r="R36" i="20"/>
  <c r="M36" i="20"/>
  <c r="R35" i="20"/>
  <c r="M35" i="20"/>
  <c r="R34" i="20"/>
  <c r="M34" i="20"/>
  <c r="R33" i="20"/>
  <c r="M33" i="20"/>
  <c r="R32" i="20"/>
  <c r="R75" i="20" s="1"/>
  <c r="M32" i="20"/>
  <c r="M75" i="20" s="1"/>
  <c r="R31" i="20"/>
  <c r="M31" i="20"/>
  <c r="R30" i="20"/>
  <c r="M30" i="20"/>
  <c r="R29" i="20"/>
  <c r="M29" i="20"/>
  <c r="R28" i="20"/>
  <c r="M28" i="20"/>
  <c r="R27" i="20"/>
  <c r="M27" i="20"/>
  <c r="R26" i="20"/>
  <c r="M26" i="20"/>
  <c r="R25" i="20"/>
  <c r="M25" i="20"/>
  <c r="R24" i="20"/>
  <c r="M24" i="20"/>
  <c r="R23" i="20"/>
  <c r="M23" i="20"/>
  <c r="R22" i="20"/>
  <c r="R70" i="20" s="1"/>
  <c r="M22" i="20"/>
  <c r="R21" i="20"/>
  <c r="M21" i="20"/>
  <c r="R20" i="20"/>
  <c r="M20" i="20"/>
  <c r="R19" i="20"/>
  <c r="M19" i="20"/>
  <c r="R18" i="20"/>
  <c r="M18" i="20"/>
  <c r="R17" i="20"/>
  <c r="M17" i="20"/>
  <c r="R16" i="20"/>
  <c r="M16" i="20"/>
  <c r="R15" i="20"/>
  <c r="M15" i="20"/>
  <c r="R14" i="20"/>
  <c r="R63" i="20" s="1"/>
  <c r="M14" i="20"/>
  <c r="M65" i="20" s="1"/>
  <c r="AA66" i="20"/>
  <c r="AC66" i="20"/>
  <c r="J71" i="20"/>
  <c r="Z71" i="20"/>
  <c r="AI71" i="20"/>
  <c r="Y76" i="20"/>
  <c r="AC76" i="20"/>
  <c r="AN76" i="20"/>
  <c r="L81" i="20"/>
  <c r="O81" i="20"/>
  <c r="AD81" i="20"/>
  <c r="AF81" i="20"/>
  <c r="Z86" i="20"/>
  <c r="L76" i="20"/>
  <c r="AC86" i="20"/>
  <c r="AL86" i="20"/>
  <c r="AQ86" i="20"/>
  <c r="P91" i="20"/>
  <c r="AJ91" i="20"/>
  <c r="AN91" i="20"/>
  <c r="R69" i="20"/>
  <c r="R71" i="20" s="1"/>
  <c r="R68" i="20"/>
  <c r="M78" i="20"/>
  <c r="K81" i="20" l="1"/>
  <c r="R88" i="20"/>
  <c r="R84" i="20"/>
  <c r="R83" i="20"/>
  <c r="R90" i="20"/>
  <c r="M63" i="20"/>
  <c r="AD66" i="20"/>
  <c r="L71" i="20"/>
  <c r="Y71" i="20"/>
  <c r="AM76" i="20"/>
  <c r="J86" i="20"/>
  <c r="AA86" i="20"/>
  <c r="AJ86" i="20"/>
  <c r="O91" i="20"/>
  <c r="AM91" i="20"/>
  <c r="U69" i="20"/>
  <c r="Q66" i="20"/>
  <c r="AF66" i="20"/>
  <c r="AO66" i="20"/>
  <c r="P71" i="20"/>
  <c r="AL71" i="20"/>
  <c r="AQ71" i="20"/>
  <c r="Q76" i="20"/>
  <c r="AB76" i="20"/>
  <c r="AF76" i="20"/>
  <c r="AK76" i="20"/>
  <c r="AO76" i="20"/>
  <c r="Z81" i="20"/>
  <c r="AI81" i="20"/>
  <c r="AF91" i="20"/>
  <c r="AO91" i="20"/>
  <c r="R64" i="20"/>
  <c r="M70" i="20"/>
  <c r="U88" i="20"/>
  <c r="M64" i="20"/>
  <c r="M66" i="20" s="1"/>
  <c r="U90" i="20"/>
  <c r="U80" i="20"/>
  <c r="U84" i="20"/>
  <c r="R91" i="20"/>
  <c r="L86" i="20"/>
  <c r="Y86" i="20"/>
  <c r="AH86" i="20"/>
  <c r="U78" i="20"/>
  <c r="T90" i="20"/>
  <c r="U83" i="20"/>
  <c r="T80" i="20"/>
  <c r="U70" i="20"/>
  <c r="AE81" i="20"/>
  <c r="AM66" i="20"/>
  <c r="AN71" i="20"/>
  <c r="U74" i="20"/>
  <c r="U76" i="20" s="1"/>
  <c r="R65" i="20"/>
  <c r="R66" i="20" s="1"/>
  <c r="R74" i="20"/>
  <c r="R76" i="20" s="1"/>
  <c r="M85" i="20"/>
  <c r="M86" i="20" s="1"/>
  <c r="M83" i="20"/>
  <c r="O71" i="20"/>
  <c r="J76" i="20"/>
  <c r="J81" i="20"/>
  <c r="K91" i="20"/>
  <c r="AB91" i="20"/>
  <c r="U73" i="20"/>
  <c r="V90" i="20"/>
  <c r="U89" i="20"/>
  <c r="U91" i="20" s="1"/>
  <c r="T85" i="20"/>
  <c r="V85" i="20"/>
  <c r="U85" i="20"/>
  <c r="U75" i="20"/>
  <c r="T70" i="20"/>
  <c r="V70" i="20"/>
  <c r="U63" i="20"/>
  <c r="M74" i="20"/>
  <c r="M76" i="20" s="1"/>
  <c r="M73" i="20"/>
  <c r="AK91" i="20"/>
  <c r="M69" i="20"/>
  <c r="M71" i="20" s="1"/>
  <c r="R79" i="20"/>
  <c r="O76" i="20"/>
  <c r="M80" i="20"/>
  <c r="M81" i="20" s="1"/>
  <c r="R73" i="20"/>
  <c r="O66" i="20"/>
  <c r="Y66" i="20"/>
  <c r="K66" i="20"/>
  <c r="AB66" i="20"/>
  <c r="AK66" i="20"/>
  <c r="Q71" i="20"/>
  <c r="AO71" i="20"/>
  <c r="Z76" i="20"/>
  <c r="AH81" i="20"/>
  <c r="AD91" i="20"/>
  <c r="M68" i="20"/>
  <c r="J66" i="20"/>
  <c r="AB71" i="20"/>
  <c r="AD76" i="20"/>
  <c r="U71" i="20"/>
  <c r="U86" i="20"/>
  <c r="AQ66" i="20"/>
  <c r="AF71" i="20"/>
  <c r="AI76" i="20"/>
  <c r="Y81" i="20"/>
  <c r="AQ81" i="20"/>
  <c r="V80" i="20"/>
  <c r="U68" i="20"/>
  <c r="U79" i="20"/>
  <c r="V65" i="20"/>
  <c r="M89" i="20"/>
  <c r="M88" i="20"/>
  <c r="W51" i="20"/>
  <c r="W49" i="20"/>
  <c r="W47" i="20"/>
  <c r="W37" i="20"/>
  <c r="W35" i="20"/>
  <c r="V74" i="20"/>
  <c r="V73" i="20"/>
  <c r="W32" i="20"/>
  <c r="T74" i="20"/>
  <c r="T73" i="20"/>
  <c r="M90" i="20"/>
  <c r="R85" i="20"/>
  <c r="R80" i="20"/>
  <c r="R78" i="20"/>
  <c r="Z66" i="20"/>
  <c r="AI66" i="20"/>
  <c r="T75" i="20"/>
  <c r="V75" i="20"/>
  <c r="W60" i="20"/>
  <c r="W58" i="20"/>
  <c r="W56" i="20"/>
  <c r="V89" i="20"/>
  <c r="V91" i="20" s="1"/>
  <c r="V88" i="20"/>
  <c r="W53" i="20"/>
  <c r="T89" i="20"/>
  <c r="T91" i="20" s="1"/>
  <c r="T88" i="20"/>
  <c r="W45" i="20"/>
  <c r="W42" i="20"/>
  <c r="V84" i="20"/>
  <c r="V86" i="20" s="1"/>
  <c r="V79" i="20"/>
  <c r="V81" i="20" s="1"/>
  <c r="V78" i="20"/>
  <c r="W39" i="20"/>
  <c r="T84" i="20"/>
  <c r="T86" i="20" s="1"/>
  <c r="T79" i="20"/>
  <c r="T78" i="20"/>
  <c r="W30" i="20"/>
  <c r="W28" i="20"/>
  <c r="W26" i="20"/>
  <c r="W23" i="20"/>
  <c r="W21" i="20"/>
  <c r="W18" i="20"/>
  <c r="V64" i="20"/>
  <c r="V66" i="20" s="1"/>
  <c r="V63" i="20"/>
  <c r="W15" i="20"/>
  <c r="Z91" i="20"/>
  <c r="AI91" i="20"/>
  <c r="T65" i="20"/>
  <c r="W61" i="20"/>
  <c r="W59" i="20"/>
  <c r="W57" i="20"/>
  <c r="W55" i="20"/>
  <c r="W52" i="20"/>
  <c r="W50" i="20"/>
  <c r="W48" i="20"/>
  <c r="V83" i="20"/>
  <c r="W46" i="20"/>
  <c r="T83" i="20"/>
  <c r="W43" i="20"/>
  <c r="W41" i="20"/>
  <c r="W38" i="20"/>
  <c r="W36" i="20"/>
  <c r="W34" i="20"/>
  <c r="W31" i="20"/>
  <c r="W29" i="20"/>
  <c r="W27" i="20"/>
  <c r="W24" i="20"/>
  <c r="V69" i="20"/>
  <c r="V68" i="20"/>
  <c r="W22" i="20"/>
  <c r="T69" i="20"/>
  <c r="T71" i="20" s="1"/>
  <c r="T68" i="20"/>
  <c r="W20" i="20"/>
  <c r="W17" i="20"/>
  <c r="W14" i="20"/>
  <c r="T64" i="20"/>
  <c r="T66" i="20" s="1"/>
  <c r="T63" i="20"/>
  <c r="U65" i="20"/>
  <c r="U64" i="20"/>
  <c r="R86" i="20" l="1"/>
  <c r="U81" i="20"/>
  <c r="V71" i="20"/>
  <c r="T81" i="20"/>
  <c r="R81" i="20"/>
  <c r="W69" i="20"/>
  <c r="W70" i="20"/>
  <c r="W68" i="20"/>
  <c r="T76" i="20"/>
  <c r="M91" i="20"/>
  <c r="U66" i="20"/>
  <c r="W64" i="20"/>
  <c r="W63" i="20"/>
  <c r="W65" i="20"/>
  <c r="W83" i="20"/>
  <c r="W79" i="20"/>
  <c r="W84" i="20"/>
  <c r="W78" i="20"/>
  <c r="W85" i="20"/>
  <c r="W80" i="20"/>
  <c r="W89" i="20"/>
  <c r="W90" i="20"/>
  <c r="W88" i="20"/>
  <c r="W74" i="20"/>
  <c r="W75" i="20"/>
  <c r="W73" i="20"/>
  <c r="V76" i="20"/>
  <c r="W91" i="20" l="1"/>
  <c r="W86" i="20"/>
  <c r="W76" i="20"/>
  <c r="W81" i="20"/>
  <c r="W66" i="20"/>
  <c r="W71" i="20"/>
</calcChain>
</file>

<file path=xl/sharedStrings.xml><?xml version="1.0" encoding="utf-8"?>
<sst xmlns="http://schemas.openxmlformats.org/spreadsheetml/2006/main" count="749" uniqueCount="156">
  <si>
    <t>day10</t>
  </si>
  <si>
    <t>day11</t>
  </si>
  <si>
    <t>day12</t>
  </si>
  <si>
    <t>SelfAdmin</t>
  </si>
  <si>
    <t>Von Frey</t>
  </si>
  <si>
    <t>Plantar</t>
  </si>
  <si>
    <t>Plus Maze</t>
  </si>
  <si>
    <t>N</t>
  </si>
  <si>
    <t>Sham</t>
  </si>
  <si>
    <t>Vehicle</t>
  </si>
  <si>
    <t>JWH 0.15</t>
  </si>
  <si>
    <t>JWH 0.3</t>
  </si>
  <si>
    <t>PSNL</t>
  </si>
  <si>
    <t>AUC  LAST         3 days ACTIVE</t>
  </si>
  <si>
    <t>AUC  LAST         3 days INACTIVE</t>
  </si>
  <si>
    <t>VF IPSI</t>
  </si>
  <si>
    <t>Day-1</t>
  </si>
  <si>
    <t>Day3</t>
  </si>
  <si>
    <t>Day6</t>
  </si>
  <si>
    <t>Day18</t>
  </si>
  <si>
    <t>VF CONTRA</t>
  </si>
  <si>
    <t>PT  IPSI</t>
  </si>
  <si>
    <t>PT  CONTRA</t>
  </si>
  <si>
    <t>% Entries Open Arms</t>
  </si>
  <si>
    <t>Elevated Plus Maze</t>
  </si>
  <si>
    <t>Von Frey test</t>
  </si>
  <si>
    <t>Plantar test</t>
  </si>
  <si>
    <t>Genotype</t>
  </si>
  <si>
    <t>Average</t>
  </si>
  <si>
    <t>SD</t>
  </si>
  <si>
    <t>SEM</t>
  </si>
  <si>
    <t>C57BL/6J</t>
  </si>
  <si>
    <t>Surgery</t>
  </si>
  <si>
    <t>Treatment</t>
  </si>
  <si>
    <t xml:space="preserve"> Mouse</t>
  </si>
  <si>
    <t xml:space="preserve">Surgery </t>
  </si>
  <si>
    <r>
      <t>Pairwise Comparisons</t>
    </r>
    <r>
      <rPr>
        <b/>
        <vertAlign val="superscript"/>
        <sz val="9"/>
        <color indexed="8"/>
        <rFont val="Arial Bold"/>
      </rPr>
      <t>a</t>
    </r>
  </si>
  <si>
    <t>Mean Difference (I-J)</t>
  </si>
  <si>
    <t>Std. Error</t>
  </si>
  <si>
    <t>df</t>
  </si>
  <si>
    <r>
      <t>Sig.</t>
    </r>
    <r>
      <rPr>
        <vertAlign val="superscript"/>
        <sz val="9"/>
        <color indexed="8"/>
        <rFont val="Arial"/>
        <family val="2"/>
      </rPr>
      <t>c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</si>
  <si>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c</t>
    </r>
  </si>
  <si>
    <t>Lower Bound</t>
  </si>
  <si>
    <t>Upper Bound</t>
  </si>
  <si>
    <t>0 mg/kg/inf</t>
  </si>
  <si>
    <t>0.15 mg/kg/inf</t>
  </si>
  <si>
    <t>0.3 mg/kg/inf</t>
  </si>
  <si>
    <r>
      <t>-7,185</t>
    </r>
    <r>
      <rPr>
        <vertAlign val="superscript"/>
        <sz val="9"/>
        <color indexed="8"/>
        <rFont val="Arial"/>
        <family val="2"/>
      </rPr>
      <t>*</t>
    </r>
  </si>
  <si>
    <r>
      <t>7,185</t>
    </r>
    <r>
      <rPr>
        <vertAlign val="superscript"/>
        <sz val="9"/>
        <color indexed="8"/>
        <rFont val="Arial"/>
        <family val="2"/>
      </rPr>
      <t>*</t>
    </r>
  </si>
  <si>
    <t>Based on estimated marginal means</t>
  </si>
  <si>
    <t>*. The mean difference is significant at the ,05 level.</t>
  </si>
  <si>
    <t>a. Dependent Variable: ActiveNosePokes.</t>
  </si>
  <si>
    <t>c. Adjustment for multiple comparisons: Bonferroni.</t>
  </si>
  <si>
    <t>Mixed Model Analysis</t>
  </si>
  <si>
    <t>Fixed Effects</t>
  </si>
  <si>
    <r>
      <t>Type III Tests of Fixed Effects</t>
    </r>
    <r>
      <rPr>
        <b/>
        <vertAlign val="superscript"/>
        <sz val="9"/>
        <color indexed="8"/>
        <rFont val="Arial Bold"/>
      </rPr>
      <t>a</t>
    </r>
  </si>
  <si>
    <t>Source</t>
  </si>
  <si>
    <t>Numerator df</t>
  </si>
  <si>
    <t>Denominator df</t>
  </si>
  <si>
    <t>F</t>
  </si>
  <si>
    <t>Sig.</t>
  </si>
  <si>
    <t>Intercept</t>
  </si>
  <si>
    <t>Surgery * Treatment</t>
  </si>
  <si>
    <t>Session</t>
  </si>
  <si>
    <t>Surgery * Session</t>
  </si>
  <si>
    <t>Treatment * Session</t>
  </si>
  <si>
    <t>Surgery * Treatment * Session</t>
  </si>
  <si>
    <r>
      <t>-5,519</t>
    </r>
    <r>
      <rPr>
        <vertAlign val="superscript"/>
        <sz val="9"/>
        <color indexed="8"/>
        <rFont val="Arial"/>
        <family val="2"/>
      </rPr>
      <t>*</t>
    </r>
  </si>
  <si>
    <r>
      <t>-6,709</t>
    </r>
    <r>
      <rPr>
        <vertAlign val="superscript"/>
        <sz val="9"/>
        <color indexed="8"/>
        <rFont val="Arial"/>
        <family val="2"/>
      </rPr>
      <t>*</t>
    </r>
  </si>
  <si>
    <r>
      <t>5,519</t>
    </r>
    <r>
      <rPr>
        <vertAlign val="superscript"/>
        <sz val="9"/>
        <color indexed="8"/>
        <rFont val="Arial"/>
        <family val="2"/>
      </rPr>
      <t>*</t>
    </r>
  </si>
  <si>
    <r>
      <t>6,709</t>
    </r>
    <r>
      <rPr>
        <vertAlign val="superscript"/>
        <sz val="9"/>
        <color indexed="8"/>
        <rFont val="Arial"/>
        <family val="2"/>
      </rPr>
      <t>*</t>
    </r>
  </si>
  <si>
    <t>Session Responding</t>
  </si>
  <si>
    <t>Overall Responding</t>
  </si>
  <si>
    <t>Dose</t>
  </si>
  <si>
    <t>Surgery * Dose</t>
  </si>
  <si>
    <t>Total</t>
  </si>
  <si>
    <t>a. Dependent Variable: Active.</t>
  </si>
  <si>
    <t>JWH133 0.15 mg/kg/inf</t>
  </si>
  <si>
    <t>JWH133 0.3 mg/kg/inf</t>
  </si>
  <si>
    <r>
      <t>-15.159</t>
    </r>
    <r>
      <rPr>
        <vertAlign val="superscript"/>
        <sz val="9"/>
        <color indexed="8"/>
        <rFont val="Arial"/>
        <family val="2"/>
      </rPr>
      <t>*</t>
    </r>
  </si>
  <si>
    <r>
      <t>15.159</t>
    </r>
    <r>
      <rPr>
        <vertAlign val="superscript"/>
        <sz val="9"/>
        <color indexed="8"/>
        <rFont val="Arial"/>
        <family val="2"/>
      </rPr>
      <t>*</t>
    </r>
  </si>
  <si>
    <t>*. The mean difference is significant at the .05 level.</t>
  </si>
  <si>
    <r>
      <t>-11.944</t>
    </r>
    <r>
      <rPr>
        <vertAlign val="superscript"/>
        <sz val="9"/>
        <color indexed="8"/>
        <rFont val="Arial"/>
        <family val="2"/>
      </rPr>
      <t>*</t>
    </r>
  </si>
  <si>
    <r>
      <t>-14.587</t>
    </r>
    <r>
      <rPr>
        <vertAlign val="superscript"/>
        <sz val="9"/>
        <color indexed="8"/>
        <rFont val="Arial"/>
        <family val="2"/>
      </rPr>
      <t>*</t>
    </r>
  </si>
  <si>
    <r>
      <t>11.944</t>
    </r>
    <r>
      <rPr>
        <vertAlign val="superscript"/>
        <sz val="9"/>
        <color indexed="8"/>
        <rFont val="Arial"/>
        <family val="2"/>
      </rPr>
      <t>*</t>
    </r>
  </si>
  <si>
    <r>
      <t>14.587</t>
    </r>
    <r>
      <rPr>
        <vertAlign val="superscript"/>
        <sz val="9"/>
        <color indexed="8"/>
        <rFont val="Arial"/>
        <family val="2"/>
      </rPr>
      <t>*</t>
    </r>
  </si>
  <si>
    <t>Heat</t>
  </si>
  <si>
    <t>Day</t>
  </si>
  <si>
    <t>Day * Surgery</t>
  </si>
  <si>
    <t>Day * Dose</t>
  </si>
  <si>
    <t>Day * Surgery * Dose</t>
  </si>
  <si>
    <t>a. Dependent Variable: PTIpsi.</t>
  </si>
  <si>
    <t>(I) Day</t>
  </si>
  <si>
    <t>18</t>
  </si>
  <si>
    <t>3</t>
  </si>
  <si>
    <r>
      <t>1.529</t>
    </r>
    <r>
      <rPr>
        <vertAlign val="superscript"/>
        <sz val="9"/>
        <color indexed="8"/>
        <rFont val="Arial"/>
        <family val="2"/>
      </rPr>
      <t>*</t>
    </r>
  </si>
  <si>
    <t>6</t>
  </si>
  <si>
    <r>
      <t>1.059</t>
    </r>
    <r>
      <rPr>
        <vertAlign val="superscript"/>
        <sz val="9"/>
        <color indexed="8"/>
        <rFont val="Arial"/>
        <family val="2"/>
      </rPr>
      <t>*</t>
    </r>
  </si>
  <si>
    <r>
      <t>-1.529</t>
    </r>
    <r>
      <rPr>
        <vertAlign val="superscript"/>
        <sz val="9"/>
        <color indexed="8"/>
        <rFont val="Arial"/>
        <family val="2"/>
      </rPr>
      <t>*</t>
    </r>
  </si>
  <si>
    <r>
      <t>-1.059</t>
    </r>
    <r>
      <rPr>
        <vertAlign val="superscript"/>
        <sz val="9"/>
        <color indexed="8"/>
        <rFont val="Arial"/>
        <family val="2"/>
      </rPr>
      <t>*</t>
    </r>
  </si>
  <si>
    <t>(I) Surgery</t>
  </si>
  <si>
    <t>0.00</t>
  </si>
  <si>
    <r>
      <t>.964</t>
    </r>
    <r>
      <rPr>
        <vertAlign val="superscript"/>
        <sz val="9"/>
        <color indexed="8"/>
        <rFont val="Arial"/>
        <family val="2"/>
      </rPr>
      <t>*</t>
    </r>
  </si>
  <si>
    <r>
      <t>-.964</t>
    </r>
    <r>
      <rPr>
        <vertAlign val="superscript"/>
        <sz val="9"/>
        <color indexed="8"/>
        <rFont val="Arial"/>
        <family val="2"/>
      </rPr>
      <t>*</t>
    </r>
  </si>
  <si>
    <t>a. Dependent Variable: VFIpsi.</t>
  </si>
  <si>
    <r>
      <t>-2.664</t>
    </r>
    <r>
      <rPr>
        <vertAlign val="superscript"/>
        <sz val="9"/>
        <color indexed="8"/>
        <rFont val="Arial"/>
        <family val="2"/>
      </rPr>
      <t>*</t>
    </r>
  </si>
  <si>
    <r>
      <t>-2.547</t>
    </r>
    <r>
      <rPr>
        <vertAlign val="superscript"/>
        <sz val="9"/>
        <color indexed="8"/>
        <rFont val="Arial"/>
        <family val="2"/>
      </rPr>
      <t>*</t>
    </r>
  </si>
  <si>
    <r>
      <t>2.664</t>
    </r>
    <r>
      <rPr>
        <vertAlign val="superscript"/>
        <sz val="9"/>
        <color indexed="8"/>
        <rFont val="Arial"/>
        <family val="2"/>
      </rPr>
      <t>*</t>
    </r>
  </si>
  <si>
    <r>
      <t>2.547</t>
    </r>
    <r>
      <rPr>
        <vertAlign val="superscript"/>
        <sz val="9"/>
        <color indexed="8"/>
        <rFont val="Arial"/>
        <family val="2"/>
      </rPr>
      <t>*</t>
    </r>
  </si>
  <si>
    <r>
      <t>2.745</t>
    </r>
    <r>
      <rPr>
        <vertAlign val="superscript"/>
        <sz val="9"/>
        <color indexed="8"/>
        <rFont val="Arial"/>
        <family val="2"/>
      </rPr>
      <t>*</t>
    </r>
  </si>
  <si>
    <r>
      <t>1.850</t>
    </r>
    <r>
      <rPr>
        <vertAlign val="superscript"/>
        <sz val="9"/>
        <color indexed="8"/>
        <rFont val="Arial"/>
        <family val="2"/>
      </rPr>
      <t>*</t>
    </r>
  </si>
  <si>
    <r>
      <t>-2.745</t>
    </r>
    <r>
      <rPr>
        <vertAlign val="superscript"/>
        <sz val="9"/>
        <color indexed="8"/>
        <rFont val="Arial"/>
        <family val="2"/>
      </rPr>
      <t>*</t>
    </r>
  </si>
  <si>
    <r>
      <t>-1.850</t>
    </r>
    <r>
      <rPr>
        <vertAlign val="superscript"/>
        <sz val="9"/>
        <color indexed="8"/>
        <rFont val="Arial"/>
        <family val="2"/>
      </rPr>
      <t>*</t>
    </r>
  </si>
  <si>
    <r>
      <t>2.358</t>
    </r>
    <r>
      <rPr>
        <vertAlign val="superscript"/>
        <sz val="9"/>
        <color indexed="8"/>
        <rFont val="Arial"/>
        <family val="2"/>
      </rPr>
      <t>*</t>
    </r>
  </si>
  <si>
    <r>
      <t>1.773</t>
    </r>
    <r>
      <rPr>
        <vertAlign val="superscript"/>
        <sz val="9"/>
        <color indexed="8"/>
        <rFont val="Arial"/>
        <family val="2"/>
      </rPr>
      <t>*</t>
    </r>
  </si>
  <si>
    <r>
      <t>-2.358</t>
    </r>
    <r>
      <rPr>
        <vertAlign val="superscript"/>
        <sz val="9"/>
        <color indexed="8"/>
        <rFont val="Arial"/>
        <family val="2"/>
      </rPr>
      <t>*</t>
    </r>
  </si>
  <si>
    <r>
      <t>-1.773</t>
    </r>
    <r>
      <rPr>
        <vertAlign val="superscript"/>
        <sz val="9"/>
        <color indexed="8"/>
        <rFont val="Arial"/>
        <family val="2"/>
      </rPr>
      <t>*</t>
    </r>
  </si>
  <si>
    <t>Mechanical</t>
  </si>
  <si>
    <r>
      <t>Sig.</t>
    </r>
    <r>
      <rPr>
        <vertAlign val="superscript"/>
        <sz val="9"/>
        <color indexed="8"/>
        <rFont val="Arial"/>
        <family val="2"/>
      </rPr>
      <t>b</t>
    </r>
  </si>
  <si>
    <r>
      <t>95% Confidence Interval for Difference</t>
    </r>
    <r>
      <rPr>
        <vertAlign val="superscript"/>
        <sz val="9"/>
        <color indexed="8"/>
        <rFont val="Arial"/>
        <family val="2"/>
      </rPr>
      <t>b</t>
    </r>
  </si>
  <si>
    <t>b. Adjustment for multiple comparisons: Bonferroni.</t>
  </si>
  <si>
    <t>Tests of Between-Subjects Effects</t>
  </si>
  <si>
    <t>Type III Sum of Squares</t>
  </si>
  <si>
    <t>Mean Square</t>
  </si>
  <si>
    <t>Corrected Model</t>
  </si>
  <si>
    <t>EntriesEPM</t>
  </si>
  <si>
    <r>
      <t>529.316</t>
    </r>
    <r>
      <rPr>
        <vertAlign val="superscript"/>
        <sz val="9"/>
        <color indexed="8"/>
        <rFont val="Arial"/>
        <family val="2"/>
      </rPr>
      <t>a</t>
    </r>
  </si>
  <si>
    <t>Error</t>
  </si>
  <si>
    <t>Corrected Total</t>
  </si>
  <si>
    <t>a. R Squared = .341 (Adjusted R Squared = .244)</t>
  </si>
  <si>
    <t>b. R Squared = .353 (Adjusted R Squared = .257)</t>
  </si>
  <si>
    <t>Anxiety-like behavior</t>
  </si>
  <si>
    <t>Pairwise Comparisons</t>
  </si>
  <si>
    <t>Dependent Variable</t>
  </si>
  <si>
    <r>
      <t>-10.122</t>
    </r>
    <r>
      <rPr>
        <vertAlign val="superscript"/>
        <sz val="9"/>
        <color indexed="8"/>
        <rFont val="Arial"/>
        <family val="2"/>
      </rPr>
      <t>*</t>
    </r>
  </si>
  <si>
    <r>
      <t>10.122</t>
    </r>
    <r>
      <rPr>
        <vertAlign val="superscript"/>
        <sz val="9"/>
        <color indexed="8"/>
        <rFont val="Arial"/>
        <family val="2"/>
      </rPr>
      <t>*</t>
    </r>
  </si>
  <si>
    <r>
      <t>8.557</t>
    </r>
    <r>
      <rPr>
        <vertAlign val="superscript"/>
        <sz val="9"/>
        <color indexed="8"/>
        <rFont val="Arial"/>
        <family val="2"/>
      </rPr>
      <t>*</t>
    </r>
  </si>
  <si>
    <r>
      <t>-8.557</t>
    </r>
    <r>
      <rPr>
        <vertAlign val="superscript"/>
        <sz val="9"/>
        <color indexed="8"/>
        <rFont val="Arial"/>
        <family val="2"/>
      </rPr>
      <t>*</t>
    </r>
  </si>
  <si>
    <t>2-Way ANOVA</t>
  </si>
  <si>
    <t>Active</t>
  </si>
  <si>
    <t>Ipsilateral paw</t>
  </si>
  <si>
    <t>Overall</t>
  </si>
  <si>
    <t>JWH133 Self-administration</t>
  </si>
  <si>
    <t>Active Session Responding</t>
  </si>
  <si>
    <t>Inactive Session Responding</t>
  </si>
  <si>
    <t>Discrimination Index</t>
  </si>
  <si>
    <t>AUC  LAST         3 days DI</t>
  </si>
  <si>
    <t>Vehicle PSNL</t>
  </si>
  <si>
    <t>Vehicle Sham</t>
  </si>
  <si>
    <t>JWH 0.15 Sham</t>
  </si>
  <si>
    <t>JWH 0.15 PSNL</t>
  </si>
  <si>
    <t>JWH 0.3 Sham</t>
  </si>
  <si>
    <t>JWH 0.3 PSNL</t>
  </si>
  <si>
    <t>Figure 1B</t>
  </si>
  <si>
    <t>Figure 1C</t>
  </si>
  <si>
    <t>Figure 1D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</si>
</sst>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###.000"/>
    <numFmt numFmtId="166" formatCode="###0.000"/>
    <numFmt numFmtId="167" formatCode="###0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"/>
      <name val="Arial Bold"/>
    </font>
    <font>
      <b/>
      <vertAlign val="superscript"/>
      <sz val="9"/>
      <color indexed="8"/>
      <name val="Arial Bold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14"/>
      <color indexed="8"/>
      <name val="Arial Bold"/>
    </font>
    <font>
      <b/>
      <sz val="12"/>
      <color indexed="8"/>
      <name val="Arial Bold"/>
    </font>
    <font>
      <b/>
      <u/>
      <sz val="14"/>
      <color indexed="8"/>
      <name val="Arial Bold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 style="thin">
        <color indexed="8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/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/>
      <bottom style="thick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8"/>
      </bottom>
      <diagonal/>
    </border>
    <border>
      <left/>
      <right style="thick">
        <color indexed="8"/>
      </right>
      <top style="thick">
        <color indexed="64"/>
      </top>
      <bottom style="thick">
        <color indexed="8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ck">
        <color indexed="8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8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8"/>
      </right>
      <top style="thick">
        <color indexed="64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/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64"/>
      </right>
      <top/>
      <bottom/>
      <diagonal/>
    </border>
    <border>
      <left/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8"/>
      </top>
      <bottom style="thin">
        <color indexed="8"/>
      </bottom>
      <diagonal/>
    </border>
  </borders>
  <cellStyleXfs count="145">
    <xf numFmtId="0" fontId="0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57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164" fontId="0" fillId="0" borderId="1" xfId="0" applyNumberFormat="1" applyFont="1" applyFill="1" applyBorder="1" applyAlignment="1">
      <alignment horizontal="center"/>
    </xf>
    <xf numFmtId="164" fontId="0" fillId="0" borderId="3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/>
    </xf>
    <xf numFmtId="0" fontId="0" fillId="0" borderId="0" xfId="0" applyAlignment="1">
      <alignment vertical="center"/>
    </xf>
    <xf numFmtId="164" fontId="0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3" borderId="1" xfId="0" applyFont="1" applyFill="1" applyBorder="1"/>
    <xf numFmtId="0" fontId="0" fillId="4" borderId="1" xfId="0" applyFont="1" applyFill="1" applyBorder="1"/>
    <xf numFmtId="0" fontId="0" fillId="2" borderId="1" xfId="0" applyFont="1" applyFill="1" applyBorder="1"/>
    <xf numFmtId="0" fontId="0" fillId="7" borderId="1" xfId="0" applyFont="1" applyFill="1" applyBorder="1"/>
    <xf numFmtId="0" fontId="0" fillId="6" borderId="1" xfId="0" applyFont="1" applyFill="1" applyBorder="1"/>
    <xf numFmtId="0" fontId="0" fillId="6" borderId="1" xfId="0" applyFont="1" applyFill="1" applyBorder="1" applyAlignment="1">
      <alignment horizontal="center"/>
    </xf>
    <xf numFmtId="0" fontId="0" fillId="7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8" fillId="0" borderId="19" xfId="4" applyFont="1" applyBorder="1" applyAlignment="1">
      <alignment horizontal="center" wrapText="1"/>
    </xf>
    <xf numFmtId="0" fontId="8" fillId="0" borderId="20" xfId="4" applyFont="1" applyBorder="1" applyAlignment="1">
      <alignment horizontal="center" wrapText="1"/>
    </xf>
    <xf numFmtId="0" fontId="8" fillId="0" borderId="22" xfId="4" applyFont="1" applyBorder="1" applyAlignment="1">
      <alignment horizontal="left" vertical="top" wrapText="1"/>
    </xf>
    <xf numFmtId="0" fontId="8" fillId="0" borderId="23" xfId="4" applyFont="1" applyBorder="1" applyAlignment="1">
      <alignment horizontal="left" vertical="top" wrapText="1"/>
    </xf>
    <xf numFmtId="165" fontId="8" fillId="0" borderId="12" xfId="4" applyNumberFormat="1" applyFont="1" applyBorder="1" applyAlignment="1">
      <alignment horizontal="right" vertical="center"/>
    </xf>
    <xf numFmtId="166" fontId="8" fillId="0" borderId="13" xfId="4" applyNumberFormat="1" applyFont="1" applyBorder="1" applyAlignment="1">
      <alignment horizontal="right" vertical="center"/>
    </xf>
    <xf numFmtId="165" fontId="8" fillId="0" borderId="13" xfId="4" applyNumberFormat="1" applyFont="1" applyBorder="1" applyAlignment="1">
      <alignment horizontal="right" vertical="center"/>
    </xf>
    <xf numFmtId="166" fontId="8" fillId="0" borderId="14" xfId="4" applyNumberFormat="1" applyFont="1" applyBorder="1" applyAlignment="1">
      <alignment horizontal="right" vertical="center"/>
    </xf>
    <xf numFmtId="165" fontId="8" fillId="5" borderId="25" xfId="4" applyNumberFormat="1" applyFont="1" applyFill="1" applyBorder="1" applyAlignment="1">
      <alignment horizontal="right" vertical="center"/>
    </xf>
    <xf numFmtId="0" fontId="1" fillId="0" borderId="27" xfId="0" applyFont="1" applyBorder="1"/>
    <xf numFmtId="0" fontId="10" fillId="0" borderId="0" xfId="4" applyFont="1" applyBorder="1" applyAlignment="1"/>
    <xf numFmtId="0" fontId="5" fillId="0" borderId="0" xfId="4"/>
    <xf numFmtId="0" fontId="8" fillId="0" borderId="28" xfId="4" applyFont="1" applyBorder="1" applyAlignment="1">
      <alignment horizontal="left" wrapText="1"/>
    </xf>
    <xf numFmtId="0" fontId="8" fillId="0" borderId="29" xfId="4" applyFont="1" applyBorder="1" applyAlignment="1">
      <alignment horizontal="center" wrapText="1"/>
    </xf>
    <xf numFmtId="0" fontId="8" fillId="0" borderId="30" xfId="4" applyFont="1" applyBorder="1" applyAlignment="1">
      <alignment horizontal="center" wrapText="1"/>
    </xf>
    <xf numFmtId="0" fontId="8" fillId="0" borderId="31" xfId="4" applyFont="1" applyBorder="1" applyAlignment="1">
      <alignment horizontal="center" wrapText="1"/>
    </xf>
    <xf numFmtId="0" fontId="8" fillId="0" borderId="32" xfId="4" applyFont="1" applyBorder="1" applyAlignment="1">
      <alignment horizontal="left" vertical="top" wrapText="1"/>
    </xf>
    <xf numFmtId="167" fontId="8" fillId="0" borderId="33" xfId="4" applyNumberFormat="1" applyFont="1" applyBorder="1" applyAlignment="1">
      <alignment horizontal="right" vertical="center"/>
    </xf>
    <xf numFmtId="166" fontId="8" fillId="0" borderId="34" xfId="4" applyNumberFormat="1" applyFont="1" applyBorder="1" applyAlignment="1">
      <alignment horizontal="right" vertical="center"/>
    </xf>
    <xf numFmtId="165" fontId="8" fillId="0" borderId="35" xfId="4" applyNumberFormat="1" applyFont="1" applyBorder="1" applyAlignment="1">
      <alignment horizontal="right" vertical="center"/>
    </xf>
    <xf numFmtId="0" fontId="8" fillId="5" borderId="36" xfId="4" applyFont="1" applyFill="1" applyBorder="1" applyAlignment="1">
      <alignment horizontal="left" vertical="top" wrapText="1"/>
    </xf>
    <xf numFmtId="167" fontId="8" fillId="0" borderId="37" xfId="4" applyNumberFormat="1" applyFont="1" applyBorder="1" applyAlignment="1">
      <alignment horizontal="right" vertical="center"/>
    </xf>
    <xf numFmtId="166" fontId="8" fillId="0" borderId="38" xfId="4" applyNumberFormat="1" applyFont="1" applyBorder="1" applyAlignment="1">
      <alignment horizontal="right" vertical="center"/>
    </xf>
    <xf numFmtId="165" fontId="8" fillId="5" borderId="39" xfId="4" applyNumberFormat="1" applyFont="1" applyFill="1" applyBorder="1" applyAlignment="1">
      <alignment horizontal="right" vertical="center"/>
    </xf>
    <xf numFmtId="0" fontId="8" fillId="0" borderId="36" xfId="4" applyFont="1" applyBorder="1" applyAlignment="1">
      <alignment horizontal="left" vertical="top" wrapText="1"/>
    </xf>
    <xf numFmtId="165" fontId="8" fillId="0" borderId="39" xfId="4" applyNumberFormat="1" applyFont="1" applyBorder="1" applyAlignment="1">
      <alignment horizontal="right" vertical="center"/>
    </xf>
    <xf numFmtId="165" fontId="8" fillId="0" borderId="38" xfId="4" applyNumberFormat="1" applyFont="1" applyBorder="1" applyAlignment="1">
      <alignment horizontal="right" vertical="center"/>
    </xf>
    <xf numFmtId="165" fontId="8" fillId="0" borderId="38" xfId="4" applyNumberFormat="1" applyFont="1" applyFill="1" applyBorder="1" applyAlignment="1">
      <alignment horizontal="right" vertical="center"/>
    </xf>
    <xf numFmtId="0" fontId="11" fillId="0" borderId="0" xfId="4" applyFont="1" applyBorder="1" applyAlignment="1"/>
    <xf numFmtId="0" fontId="8" fillId="0" borderId="46" xfId="4" applyFont="1" applyBorder="1" applyAlignment="1">
      <alignment horizontal="left" vertical="top" wrapText="1"/>
    </xf>
    <xf numFmtId="166" fontId="8" fillId="0" borderId="47" xfId="4" applyNumberFormat="1" applyFont="1" applyBorder="1" applyAlignment="1">
      <alignment horizontal="right" vertical="center"/>
    </xf>
    <xf numFmtId="166" fontId="8" fillId="0" borderId="48" xfId="4" applyNumberFormat="1" applyFont="1" applyBorder="1" applyAlignment="1">
      <alignment horizontal="right" vertical="center"/>
    </xf>
    <xf numFmtId="165" fontId="8" fillId="0" borderId="48" xfId="4" applyNumberFormat="1" applyFont="1" applyBorder="1" applyAlignment="1">
      <alignment horizontal="right" vertical="center"/>
    </xf>
    <xf numFmtId="166" fontId="8" fillId="0" borderId="49" xfId="4" applyNumberFormat="1" applyFont="1" applyBorder="1" applyAlignment="1">
      <alignment horizontal="right" vertical="center"/>
    </xf>
    <xf numFmtId="165" fontId="8" fillId="0" borderId="47" xfId="4" applyNumberFormat="1" applyFont="1" applyBorder="1" applyAlignment="1">
      <alignment horizontal="right" vertical="center"/>
    </xf>
    <xf numFmtId="0" fontId="8" fillId="0" borderId="50" xfId="4" applyFont="1" applyBorder="1" applyAlignment="1">
      <alignment horizontal="left" vertical="top" wrapText="1"/>
    </xf>
    <xf numFmtId="166" fontId="8" fillId="0" borderId="37" xfId="4" applyNumberFormat="1" applyFont="1" applyBorder="1" applyAlignment="1">
      <alignment horizontal="right" vertical="center"/>
    </xf>
    <xf numFmtId="166" fontId="8" fillId="0" borderId="39" xfId="4" applyNumberFormat="1" applyFont="1" applyBorder="1" applyAlignment="1">
      <alignment horizontal="right" vertical="center"/>
    </xf>
    <xf numFmtId="165" fontId="8" fillId="5" borderId="48" xfId="4" applyNumberFormat="1" applyFont="1" applyFill="1" applyBorder="1" applyAlignment="1">
      <alignment horizontal="right" vertical="center"/>
    </xf>
    <xf numFmtId="165" fontId="8" fillId="5" borderId="38" xfId="4" applyNumberFormat="1" applyFont="1" applyFill="1" applyBorder="1" applyAlignment="1">
      <alignment horizontal="right" vertical="center"/>
    </xf>
    <xf numFmtId="0" fontId="8" fillId="0" borderId="45" xfId="4" applyFont="1" applyBorder="1" applyAlignment="1">
      <alignment horizontal="left" vertical="top" wrapText="1"/>
    </xf>
    <xf numFmtId="0" fontId="12" fillId="0" borderId="0" xfId="4" applyFont="1" applyBorder="1" applyAlignment="1"/>
    <xf numFmtId="0" fontId="8" fillId="0" borderId="29" xfId="5" applyFont="1" applyBorder="1" applyAlignment="1">
      <alignment horizontal="center" wrapText="1"/>
    </xf>
    <xf numFmtId="0" fontId="8" fillId="0" borderId="31" xfId="5" applyFont="1" applyBorder="1" applyAlignment="1">
      <alignment horizontal="center" wrapText="1"/>
    </xf>
    <xf numFmtId="0" fontId="8" fillId="0" borderId="50" xfId="5" applyFont="1" applyBorder="1" applyAlignment="1">
      <alignment horizontal="left" vertical="top" wrapText="1"/>
    </xf>
    <xf numFmtId="167" fontId="8" fillId="0" borderId="37" xfId="5" applyNumberFormat="1" applyFont="1" applyBorder="1" applyAlignment="1">
      <alignment horizontal="right" vertical="center"/>
    </xf>
    <xf numFmtId="0" fontId="8" fillId="0" borderId="28" xfId="5" applyFont="1" applyBorder="1" applyAlignment="1">
      <alignment horizontal="left" wrapText="1"/>
    </xf>
    <xf numFmtId="0" fontId="8" fillId="0" borderId="30" xfId="5" applyFont="1" applyBorder="1" applyAlignment="1">
      <alignment horizontal="center" wrapText="1"/>
    </xf>
    <xf numFmtId="0" fontId="8" fillId="0" borderId="36" xfId="5" applyFont="1" applyBorder="1" applyAlignment="1">
      <alignment horizontal="left" vertical="top" wrapText="1"/>
    </xf>
    <xf numFmtId="167" fontId="8" fillId="0" borderId="38" xfId="5" applyNumberFormat="1" applyFont="1" applyBorder="1" applyAlignment="1">
      <alignment horizontal="right" vertical="center"/>
    </xf>
    <xf numFmtId="166" fontId="8" fillId="0" borderId="38" xfId="5" applyNumberFormat="1" applyFont="1" applyBorder="1" applyAlignment="1">
      <alignment horizontal="right" vertical="center"/>
    </xf>
    <xf numFmtId="165" fontId="8" fillId="0" borderId="39" xfId="5" applyNumberFormat="1" applyFont="1" applyBorder="1" applyAlignment="1">
      <alignment horizontal="right" vertical="center"/>
    </xf>
    <xf numFmtId="167" fontId="8" fillId="5" borderId="25" xfId="5" applyNumberFormat="1" applyFont="1" applyFill="1" applyBorder="1" applyAlignment="1">
      <alignment horizontal="right" vertical="center"/>
    </xf>
    <xf numFmtId="166" fontId="8" fillId="5" borderId="25" xfId="5" applyNumberFormat="1" applyFont="1" applyFill="1" applyBorder="1" applyAlignment="1">
      <alignment horizontal="right" vertical="center"/>
    </xf>
    <xf numFmtId="0" fontId="8" fillId="0" borderId="32" xfId="5" applyFont="1" applyFill="1" applyBorder="1" applyAlignment="1">
      <alignment horizontal="left" vertical="top" wrapText="1"/>
    </xf>
    <xf numFmtId="167" fontId="8" fillId="0" borderId="33" xfId="5" applyNumberFormat="1" applyFont="1" applyFill="1" applyBorder="1" applyAlignment="1">
      <alignment horizontal="right" vertical="center"/>
    </xf>
    <xf numFmtId="167" fontId="8" fillId="0" borderId="34" xfId="5" applyNumberFormat="1" applyFont="1" applyFill="1" applyBorder="1" applyAlignment="1">
      <alignment horizontal="right" vertical="center"/>
    </xf>
    <xf numFmtId="166" fontId="8" fillId="0" borderId="34" xfId="5" applyNumberFormat="1" applyFont="1" applyFill="1" applyBorder="1" applyAlignment="1">
      <alignment horizontal="right" vertical="center"/>
    </xf>
    <xf numFmtId="165" fontId="8" fillId="0" borderId="35" xfId="5" applyNumberFormat="1" applyFont="1" applyFill="1" applyBorder="1" applyAlignment="1">
      <alignment horizontal="right" vertical="center"/>
    </xf>
    <xf numFmtId="0" fontId="8" fillId="5" borderId="36" xfId="5" applyFont="1" applyFill="1" applyBorder="1" applyAlignment="1">
      <alignment horizontal="left" vertical="top" wrapText="1"/>
    </xf>
    <xf numFmtId="167" fontId="8" fillId="5" borderId="37" xfId="5" applyNumberFormat="1" applyFont="1" applyFill="1" applyBorder="1" applyAlignment="1">
      <alignment horizontal="right" vertical="center"/>
    </xf>
    <xf numFmtId="167" fontId="8" fillId="5" borderId="38" xfId="5" applyNumberFormat="1" applyFont="1" applyFill="1" applyBorder="1" applyAlignment="1">
      <alignment horizontal="right" vertical="center"/>
    </xf>
    <xf numFmtId="166" fontId="8" fillId="5" borderId="38" xfId="5" applyNumberFormat="1" applyFont="1" applyFill="1" applyBorder="1" applyAlignment="1">
      <alignment horizontal="right" vertical="center"/>
    </xf>
    <xf numFmtId="165" fontId="8" fillId="5" borderId="39" xfId="5" applyNumberFormat="1" applyFont="1" applyFill="1" applyBorder="1" applyAlignment="1">
      <alignment horizontal="right" vertical="center"/>
    </xf>
    <xf numFmtId="0" fontId="8" fillId="0" borderId="19" xfId="5" applyFont="1" applyBorder="1" applyAlignment="1">
      <alignment horizontal="center" wrapText="1"/>
    </xf>
    <xf numFmtId="0" fontId="8" fillId="0" borderId="20" xfId="5" applyFont="1" applyBorder="1" applyAlignment="1">
      <alignment horizontal="center" wrapText="1"/>
    </xf>
    <xf numFmtId="0" fontId="8" fillId="0" borderId="22" xfId="5" applyFont="1" applyBorder="1" applyAlignment="1">
      <alignment horizontal="left" vertical="top" wrapText="1"/>
    </xf>
    <xf numFmtId="0" fontId="8" fillId="0" borderId="23" xfId="5" applyFont="1" applyBorder="1" applyAlignment="1">
      <alignment horizontal="left" vertical="top" wrapText="1"/>
    </xf>
    <xf numFmtId="165" fontId="8" fillId="0" borderId="12" xfId="5" applyNumberFormat="1" applyFont="1" applyBorder="1" applyAlignment="1">
      <alignment horizontal="right" vertical="center"/>
    </xf>
    <xf numFmtId="166" fontId="8" fillId="0" borderId="13" xfId="5" applyNumberFormat="1" applyFont="1" applyBorder="1" applyAlignment="1">
      <alignment horizontal="right" vertical="center"/>
    </xf>
    <xf numFmtId="167" fontId="8" fillId="0" borderId="13" xfId="5" applyNumberFormat="1" applyFont="1" applyBorder="1" applyAlignment="1">
      <alignment horizontal="right" vertical="center"/>
    </xf>
    <xf numFmtId="165" fontId="8" fillId="0" borderId="13" xfId="5" applyNumberFormat="1" applyFont="1" applyBorder="1" applyAlignment="1">
      <alignment horizontal="right" vertical="center"/>
    </xf>
    <xf numFmtId="166" fontId="8" fillId="0" borderId="14" xfId="5" applyNumberFormat="1" applyFont="1" applyBorder="1" applyAlignment="1">
      <alignment horizontal="right" vertical="center"/>
    </xf>
    <xf numFmtId="0" fontId="8" fillId="0" borderId="45" xfId="5" applyFont="1" applyBorder="1" applyAlignment="1">
      <alignment horizontal="left" vertical="top" wrapText="1"/>
    </xf>
    <xf numFmtId="0" fontId="8" fillId="0" borderId="46" xfId="5" applyFont="1" applyBorder="1" applyAlignment="1">
      <alignment horizontal="left" vertical="top" wrapText="1"/>
    </xf>
    <xf numFmtId="165" fontId="8" fillId="0" borderId="47" xfId="5" applyNumberFormat="1" applyFont="1" applyBorder="1" applyAlignment="1">
      <alignment horizontal="right" vertical="center"/>
    </xf>
    <xf numFmtId="166" fontId="8" fillId="0" borderId="48" xfId="5" applyNumberFormat="1" applyFont="1" applyBorder="1" applyAlignment="1">
      <alignment horizontal="right" vertical="center"/>
    </xf>
    <xf numFmtId="167" fontId="8" fillId="0" borderId="48" xfId="5" applyNumberFormat="1" applyFont="1" applyBorder="1" applyAlignment="1">
      <alignment horizontal="right" vertical="center"/>
    </xf>
    <xf numFmtId="165" fontId="8" fillId="0" borderId="48" xfId="5" applyNumberFormat="1" applyFont="1" applyBorder="1" applyAlignment="1">
      <alignment horizontal="right" vertical="center"/>
    </xf>
    <xf numFmtId="166" fontId="8" fillId="0" borderId="49" xfId="5" applyNumberFormat="1" applyFont="1" applyBorder="1" applyAlignment="1">
      <alignment horizontal="right" vertical="center"/>
    </xf>
    <xf numFmtId="166" fontId="8" fillId="0" borderId="47" xfId="5" applyNumberFormat="1" applyFont="1" applyBorder="1" applyAlignment="1">
      <alignment horizontal="right" vertical="center"/>
    </xf>
    <xf numFmtId="0" fontId="8" fillId="5" borderId="45" xfId="5" applyFont="1" applyFill="1" applyBorder="1" applyAlignment="1">
      <alignment horizontal="left" vertical="top" wrapText="1"/>
    </xf>
    <xf numFmtId="0" fontId="8" fillId="5" borderId="46" xfId="5" applyFont="1" applyFill="1" applyBorder="1" applyAlignment="1">
      <alignment horizontal="left" vertical="top" wrapText="1"/>
    </xf>
    <xf numFmtId="0" fontId="8" fillId="5" borderId="47" xfId="5" applyFont="1" applyFill="1" applyBorder="1" applyAlignment="1">
      <alignment horizontal="right" vertical="center"/>
    </xf>
    <xf numFmtId="166" fontId="8" fillId="5" borderId="48" xfId="5" applyNumberFormat="1" applyFont="1" applyFill="1" applyBorder="1" applyAlignment="1">
      <alignment horizontal="right" vertical="center"/>
    </xf>
    <xf numFmtId="167" fontId="8" fillId="5" borderId="48" xfId="5" applyNumberFormat="1" applyFont="1" applyFill="1" applyBorder="1" applyAlignment="1">
      <alignment horizontal="right" vertical="center"/>
    </xf>
    <xf numFmtId="165" fontId="8" fillId="5" borderId="48" xfId="5" applyNumberFormat="1" applyFont="1" applyFill="1" applyBorder="1" applyAlignment="1">
      <alignment horizontal="right" vertical="center"/>
    </xf>
    <xf numFmtId="166" fontId="8" fillId="5" borderId="49" xfId="5" applyNumberFormat="1" applyFont="1" applyFill="1" applyBorder="1" applyAlignment="1">
      <alignment horizontal="right" vertical="center"/>
    </xf>
    <xf numFmtId="0" fontId="8" fillId="5" borderId="16" xfId="5" applyFont="1" applyFill="1" applyBorder="1" applyAlignment="1">
      <alignment horizontal="left" vertical="top" wrapText="1"/>
    </xf>
    <xf numFmtId="0" fontId="8" fillId="5" borderId="17" xfId="5" applyFont="1" applyFill="1" applyBorder="1" applyAlignment="1">
      <alignment horizontal="left" vertical="top" wrapText="1"/>
    </xf>
    <xf numFmtId="0" fontId="8" fillId="5" borderId="24" xfId="5" applyFont="1" applyFill="1" applyBorder="1" applyAlignment="1">
      <alignment horizontal="right" vertical="center"/>
    </xf>
    <xf numFmtId="165" fontId="8" fillId="5" borderId="25" xfId="5" applyNumberFormat="1" applyFont="1" applyFill="1" applyBorder="1" applyAlignment="1">
      <alignment horizontal="right" vertical="center"/>
    </xf>
    <xf numFmtId="166" fontId="8" fillId="5" borderId="26" xfId="5" applyNumberFormat="1" applyFont="1" applyFill="1" applyBorder="1" applyAlignment="1">
      <alignment horizontal="right" vertical="center"/>
    </xf>
    <xf numFmtId="166" fontId="8" fillId="0" borderId="37" xfId="5" applyNumberFormat="1" applyFont="1" applyBorder="1" applyAlignment="1">
      <alignment horizontal="right" vertical="center"/>
    </xf>
    <xf numFmtId="166" fontId="8" fillId="0" borderId="39" xfId="5" applyNumberFormat="1" applyFont="1" applyBorder="1" applyAlignment="1">
      <alignment horizontal="right" vertical="center"/>
    </xf>
    <xf numFmtId="0" fontId="8" fillId="5" borderId="50" xfId="5" applyFont="1" applyFill="1" applyBorder="1" applyAlignment="1">
      <alignment horizontal="left" vertical="top" wrapText="1"/>
    </xf>
    <xf numFmtId="0" fontId="8" fillId="5" borderId="37" xfId="5" applyFont="1" applyFill="1" applyBorder="1" applyAlignment="1">
      <alignment horizontal="right" vertical="center"/>
    </xf>
    <xf numFmtId="165" fontId="8" fillId="5" borderId="38" xfId="5" applyNumberFormat="1" applyFont="1" applyFill="1" applyBorder="1" applyAlignment="1">
      <alignment horizontal="right" vertical="center"/>
    </xf>
    <xf numFmtId="166" fontId="8" fillId="5" borderId="39" xfId="5" applyNumberFormat="1" applyFont="1" applyFill="1" applyBorder="1" applyAlignment="1">
      <alignment horizontal="right" vertical="center"/>
    </xf>
    <xf numFmtId="0" fontId="8" fillId="0" borderId="17" xfId="5" applyFont="1" applyFill="1" applyBorder="1" applyAlignment="1">
      <alignment horizontal="left" vertical="top" wrapText="1"/>
    </xf>
    <xf numFmtId="0" fontId="8" fillId="0" borderId="24" xfId="5" applyFont="1" applyFill="1" applyBorder="1" applyAlignment="1">
      <alignment horizontal="right" vertical="center"/>
    </xf>
    <xf numFmtId="166" fontId="8" fillId="0" borderId="25" xfId="5" applyNumberFormat="1" applyFont="1" applyFill="1" applyBorder="1" applyAlignment="1">
      <alignment horizontal="right" vertical="center"/>
    </xf>
    <xf numFmtId="167" fontId="8" fillId="0" borderId="25" xfId="5" applyNumberFormat="1" applyFont="1" applyFill="1" applyBorder="1" applyAlignment="1">
      <alignment horizontal="right" vertical="center"/>
    </xf>
    <xf numFmtId="165" fontId="8" fillId="0" borderId="25" xfId="5" applyNumberFormat="1" applyFont="1" applyFill="1" applyBorder="1" applyAlignment="1">
      <alignment horizontal="right" vertical="center"/>
    </xf>
    <xf numFmtId="166" fontId="8" fillId="0" borderId="26" xfId="5" applyNumberFormat="1" applyFont="1" applyFill="1" applyBorder="1" applyAlignment="1">
      <alignment horizontal="right" vertical="center"/>
    </xf>
    <xf numFmtId="0" fontId="8" fillId="0" borderId="46" xfId="5" applyFont="1" applyFill="1" applyBorder="1" applyAlignment="1">
      <alignment horizontal="left" vertical="top" wrapText="1"/>
    </xf>
    <xf numFmtId="0" fontId="8" fillId="0" borderId="47" xfId="5" applyFont="1" applyFill="1" applyBorder="1" applyAlignment="1">
      <alignment horizontal="right" vertical="center"/>
    </xf>
    <xf numFmtId="166" fontId="8" fillId="0" borderId="48" xfId="5" applyNumberFormat="1" applyFont="1" applyFill="1" applyBorder="1" applyAlignment="1">
      <alignment horizontal="right" vertical="center"/>
    </xf>
    <xf numFmtId="167" fontId="8" fillId="0" borderId="48" xfId="5" applyNumberFormat="1" applyFont="1" applyFill="1" applyBorder="1" applyAlignment="1">
      <alignment horizontal="right" vertical="center"/>
    </xf>
    <xf numFmtId="165" fontId="8" fillId="0" borderId="48" xfId="5" applyNumberFormat="1" applyFont="1" applyFill="1" applyBorder="1" applyAlignment="1">
      <alignment horizontal="right" vertical="center"/>
    </xf>
    <xf numFmtId="166" fontId="8" fillId="0" borderId="49" xfId="5" applyNumberFormat="1" applyFont="1" applyFill="1" applyBorder="1" applyAlignment="1">
      <alignment horizontal="right" vertical="center"/>
    </xf>
    <xf numFmtId="0" fontId="13" fillId="0" borderId="0" xfId="0" applyFont="1"/>
    <xf numFmtId="0" fontId="10" fillId="0" borderId="0" xfId="6" applyFont="1" applyBorder="1" applyAlignment="1"/>
    <xf numFmtId="0" fontId="5" fillId="0" borderId="0" xfId="6"/>
    <xf numFmtId="0" fontId="14" fillId="0" borderId="0" xfId="6" applyFont="1"/>
    <xf numFmtId="0" fontId="8" fillId="0" borderId="28" xfId="6" applyFont="1" applyBorder="1" applyAlignment="1">
      <alignment horizontal="left" wrapText="1"/>
    </xf>
    <xf numFmtId="0" fontId="8" fillId="0" borderId="29" xfId="6" applyFont="1" applyBorder="1" applyAlignment="1">
      <alignment horizontal="center" wrapText="1"/>
    </xf>
    <xf numFmtId="0" fontId="8" fillId="0" borderId="30" xfId="6" applyFont="1" applyBorder="1" applyAlignment="1">
      <alignment horizontal="center" wrapText="1"/>
    </xf>
    <xf numFmtId="0" fontId="8" fillId="0" borderId="31" xfId="6" applyFont="1" applyBorder="1" applyAlignment="1">
      <alignment horizontal="center" wrapText="1"/>
    </xf>
    <xf numFmtId="0" fontId="8" fillId="0" borderId="32" xfId="6" applyFont="1" applyBorder="1" applyAlignment="1">
      <alignment horizontal="left" vertical="top" wrapText="1"/>
    </xf>
    <xf numFmtId="167" fontId="8" fillId="0" borderId="33" xfId="6" applyNumberFormat="1" applyFont="1" applyBorder="1" applyAlignment="1">
      <alignment horizontal="right" vertical="center"/>
    </xf>
    <xf numFmtId="166" fontId="8" fillId="0" borderId="34" xfId="6" applyNumberFormat="1" applyFont="1" applyBorder="1" applyAlignment="1">
      <alignment horizontal="right" vertical="center"/>
    </xf>
    <xf numFmtId="165" fontId="8" fillId="0" borderId="35" xfId="6" applyNumberFormat="1" applyFont="1" applyBorder="1" applyAlignment="1">
      <alignment horizontal="right" vertical="center"/>
    </xf>
    <xf numFmtId="0" fontId="8" fillId="5" borderId="36" xfId="6" applyFont="1" applyFill="1" applyBorder="1" applyAlignment="1">
      <alignment horizontal="left" vertical="top" wrapText="1"/>
    </xf>
    <xf numFmtId="167" fontId="8" fillId="5" borderId="37" xfId="6" applyNumberFormat="1" applyFont="1" applyFill="1" applyBorder="1" applyAlignment="1">
      <alignment horizontal="right" vertical="center"/>
    </xf>
    <xf numFmtId="166" fontId="8" fillId="5" borderId="38" xfId="6" applyNumberFormat="1" applyFont="1" applyFill="1" applyBorder="1" applyAlignment="1">
      <alignment horizontal="right" vertical="center"/>
    </xf>
    <xf numFmtId="165" fontId="8" fillId="5" borderId="39" xfId="6" applyNumberFormat="1" applyFont="1" applyFill="1" applyBorder="1" applyAlignment="1">
      <alignment horizontal="right" vertical="center"/>
    </xf>
    <xf numFmtId="0" fontId="8" fillId="0" borderId="36" xfId="6" applyFont="1" applyBorder="1" applyAlignment="1">
      <alignment horizontal="left" vertical="top" wrapText="1"/>
    </xf>
    <xf numFmtId="167" fontId="8" fillId="0" borderId="37" xfId="6" applyNumberFormat="1" applyFont="1" applyBorder="1" applyAlignment="1">
      <alignment horizontal="right" vertical="center"/>
    </xf>
    <xf numFmtId="166" fontId="8" fillId="0" borderId="38" xfId="6" applyNumberFormat="1" applyFont="1" applyBorder="1" applyAlignment="1">
      <alignment horizontal="right" vertical="center"/>
    </xf>
    <xf numFmtId="165" fontId="8" fillId="0" borderId="39" xfId="6" applyNumberFormat="1" applyFont="1" applyBorder="1" applyAlignment="1">
      <alignment horizontal="right" vertical="center"/>
    </xf>
    <xf numFmtId="0" fontId="8" fillId="0" borderId="40" xfId="6" applyFont="1" applyBorder="1" applyAlignment="1">
      <alignment horizontal="left" vertical="top" wrapText="1"/>
    </xf>
    <xf numFmtId="167" fontId="8" fillId="0" borderId="24" xfId="6" applyNumberFormat="1" applyFont="1" applyBorder="1" applyAlignment="1">
      <alignment horizontal="right" vertical="center"/>
    </xf>
    <xf numFmtId="166" fontId="8" fillId="0" borderId="25" xfId="6" applyNumberFormat="1" applyFont="1" applyBorder="1" applyAlignment="1">
      <alignment horizontal="right" vertical="center"/>
    </xf>
    <xf numFmtId="165" fontId="8" fillId="0" borderId="26" xfId="6" applyNumberFormat="1" applyFont="1" applyBorder="1" applyAlignment="1">
      <alignment horizontal="right" vertical="center"/>
    </xf>
    <xf numFmtId="0" fontId="8" fillId="0" borderId="19" xfId="6" applyFont="1" applyBorder="1" applyAlignment="1">
      <alignment horizontal="center" wrapText="1"/>
    </xf>
    <xf numFmtId="0" fontId="8" fillId="0" borderId="20" xfId="6" applyFont="1" applyBorder="1" applyAlignment="1">
      <alignment horizontal="center" wrapText="1"/>
    </xf>
    <xf numFmtId="0" fontId="8" fillId="0" borderId="11" xfId="6" applyFont="1" applyBorder="1" applyAlignment="1">
      <alignment horizontal="left" vertical="top" wrapText="1"/>
    </xf>
    <xf numFmtId="0" fontId="8" fillId="0" borderId="46" xfId="6" applyFont="1" applyBorder="1" applyAlignment="1">
      <alignment horizontal="left" vertical="top" wrapText="1"/>
    </xf>
    <xf numFmtId="0" fontId="8" fillId="0" borderId="50" xfId="6" applyFont="1" applyBorder="1" applyAlignment="1">
      <alignment horizontal="left" vertical="top" wrapText="1"/>
    </xf>
    <xf numFmtId="165" fontId="8" fillId="0" borderId="47" xfId="6" applyNumberFormat="1" applyFont="1" applyBorder="1" applyAlignment="1">
      <alignment horizontal="right" vertical="center"/>
    </xf>
    <xf numFmtId="165" fontId="8" fillId="0" borderId="48" xfId="6" applyNumberFormat="1" applyFont="1" applyBorder="1" applyAlignment="1">
      <alignment horizontal="right" vertical="center"/>
    </xf>
    <xf numFmtId="166" fontId="8" fillId="0" borderId="48" xfId="6" applyNumberFormat="1" applyFont="1" applyBorder="1" applyAlignment="1">
      <alignment horizontal="right" vertical="center"/>
    </xf>
    <xf numFmtId="0" fontId="8" fillId="0" borderId="17" xfId="6" applyFont="1" applyBorder="1" applyAlignment="1">
      <alignment horizontal="left" vertical="top" wrapText="1"/>
    </xf>
    <xf numFmtId="165" fontId="8" fillId="0" borderId="24" xfId="6" applyNumberFormat="1" applyFont="1" applyBorder="1" applyAlignment="1">
      <alignment horizontal="right" vertical="center"/>
    </xf>
    <xf numFmtId="165" fontId="8" fillId="0" borderId="25" xfId="6" applyNumberFormat="1" applyFont="1" applyBorder="1" applyAlignment="1">
      <alignment horizontal="right" vertical="center"/>
    </xf>
    <xf numFmtId="166" fontId="8" fillId="0" borderId="26" xfId="6" applyNumberFormat="1" applyFont="1" applyBorder="1" applyAlignment="1">
      <alignment horizontal="right" vertical="center"/>
    </xf>
    <xf numFmtId="0" fontId="8" fillId="0" borderId="19" xfId="7" applyFont="1" applyBorder="1" applyAlignment="1">
      <alignment horizontal="center" wrapText="1"/>
    </xf>
    <xf numFmtId="0" fontId="8" fillId="0" borderId="20" xfId="7" applyFont="1" applyBorder="1" applyAlignment="1">
      <alignment horizontal="center" wrapText="1"/>
    </xf>
    <xf numFmtId="0" fontId="8" fillId="5" borderId="21" xfId="7" applyFont="1" applyFill="1" applyBorder="1" applyAlignment="1">
      <alignment horizontal="left" vertical="top" wrapText="1"/>
    </xf>
    <xf numFmtId="0" fontId="8" fillId="5" borderId="23" xfId="7" applyFont="1" applyFill="1" applyBorder="1" applyAlignment="1">
      <alignment horizontal="left" vertical="top" wrapText="1"/>
    </xf>
    <xf numFmtId="0" fontId="8" fillId="0" borderId="12" xfId="7" applyFont="1" applyBorder="1" applyAlignment="1">
      <alignment horizontal="right" vertical="center"/>
    </xf>
    <xf numFmtId="165" fontId="8" fillId="0" borderId="13" xfId="7" applyNumberFormat="1" applyFont="1" applyBorder="1" applyAlignment="1">
      <alignment horizontal="right" vertical="center"/>
    </xf>
    <xf numFmtId="166" fontId="8" fillId="0" borderId="13" xfId="7" applyNumberFormat="1" applyFont="1" applyBorder="1" applyAlignment="1">
      <alignment horizontal="right" vertical="center"/>
    </xf>
    <xf numFmtId="165" fontId="8" fillId="5" borderId="13" xfId="7" applyNumberFormat="1" applyFont="1" applyFill="1" applyBorder="1" applyAlignment="1">
      <alignment horizontal="right" vertical="center"/>
    </xf>
    <xf numFmtId="166" fontId="8" fillId="0" borderId="14" xfId="7" applyNumberFormat="1" applyFont="1" applyBorder="1" applyAlignment="1">
      <alignment horizontal="right" vertical="center"/>
    </xf>
    <xf numFmtId="0" fontId="8" fillId="5" borderId="15" xfId="7" applyFont="1" applyFill="1" applyBorder="1" applyAlignment="1">
      <alignment horizontal="left" vertical="top" wrapText="1"/>
    </xf>
    <xf numFmtId="0" fontId="8" fillId="5" borderId="17" xfId="7" applyFont="1" applyFill="1" applyBorder="1" applyAlignment="1">
      <alignment horizontal="left" vertical="top" wrapText="1"/>
    </xf>
    <xf numFmtId="0" fontId="8" fillId="0" borderId="24" xfId="7" applyFont="1" applyBorder="1" applyAlignment="1">
      <alignment horizontal="right" vertical="center"/>
    </xf>
    <xf numFmtId="165" fontId="8" fillId="0" borderId="25" xfId="7" applyNumberFormat="1" applyFont="1" applyBorder="1" applyAlignment="1">
      <alignment horizontal="right" vertical="center"/>
    </xf>
    <xf numFmtId="166" fontId="8" fillId="0" borderId="25" xfId="7" applyNumberFormat="1" applyFont="1" applyBorder="1" applyAlignment="1">
      <alignment horizontal="right" vertical="center"/>
    </xf>
    <xf numFmtId="165" fontId="8" fillId="5" borderId="25" xfId="7" applyNumberFormat="1" applyFont="1" applyFill="1" applyBorder="1" applyAlignment="1">
      <alignment horizontal="right" vertical="center"/>
    </xf>
    <xf numFmtId="165" fontId="8" fillId="0" borderId="26" xfId="7" applyNumberFormat="1" applyFont="1" applyBorder="1" applyAlignment="1">
      <alignment horizontal="right" vertical="center"/>
    </xf>
    <xf numFmtId="167" fontId="8" fillId="0" borderId="48" xfId="6" applyNumberFormat="1" applyFont="1" applyBorder="1" applyAlignment="1">
      <alignment horizontal="right" vertical="center"/>
    </xf>
    <xf numFmtId="166" fontId="8" fillId="0" borderId="49" xfId="6" applyNumberFormat="1" applyFont="1" applyBorder="1" applyAlignment="1">
      <alignment horizontal="right" vertical="center"/>
    </xf>
    <xf numFmtId="165" fontId="8" fillId="0" borderId="37" xfId="6" applyNumberFormat="1" applyFont="1" applyBorder="1" applyAlignment="1">
      <alignment horizontal="right" vertical="center"/>
    </xf>
    <xf numFmtId="165" fontId="8" fillId="0" borderId="38" xfId="6" applyNumberFormat="1" applyFont="1" applyBorder="1" applyAlignment="1">
      <alignment horizontal="right" vertical="center"/>
    </xf>
    <xf numFmtId="167" fontId="8" fillId="0" borderId="38" xfId="6" applyNumberFormat="1" applyFont="1" applyBorder="1" applyAlignment="1">
      <alignment horizontal="right" vertical="center"/>
    </xf>
    <xf numFmtId="166" fontId="8" fillId="0" borderId="39" xfId="6" applyNumberFormat="1" applyFont="1" applyBorder="1" applyAlignment="1">
      <alignment horizontal="right" vertical="center"/>
    </xf>
    <xf numFmtId="167" fontId="8" fillId="0" borderId="25" xfId="6" applyNumberFormat="1" applyFont="1" applyBorder="1" applyAlignment="1">
      <alignment horizontal="right" vertical="center"/>
    </xf>
    <xf numFmtId="0" fontId="8" fillId="0" borderId="19" xfId="8" applyFont="1" applyBorder="1" applyAlignment="1">
      <alignment horizontal="center" wrapText="1"/>
    </xf>
    <xf numFmtId="0" fontId="8" fillId="0" borderId="20" xfId="8" applyFont="1" applyBorder="1" applyAlignment="1">
      <alignment horizontal="center" wrapText="1"/>
    </xf>
    <xf numFmtId="0" fontId="8" fillId="0" borderId="11" xfId="8" applyFont="1" applyBorder="1" applyAlignment="1">
      <alignment horizontal="left" vertical="top" wrapText="1"/>
    </xf>
    <xf numFmtId="165" fontId="8" fillId="0" borderId="33" xfId="8" applyNumberFormat="1" applyFont="1" applyBorder="1" applyAlignment="1">
      <alignment horizontal="right" vertical="center"/>
    </xf>
    <xf numFmtId="165" fontId="8" fillId="0" borderId="34" xfId="8" applyNumberFormat="1" applyFont="1" applyBorder="1" applyAlignment="1">
      <alignment horizontal="right" vertical="center"/>
    </xf>
    <xf numFmtId="166" fontId="8" fillId="0" borderId="34" xfId="8" applyNumberFormat="1" applyFont="1" applyBorder="1" applyAlignment="1">
      <alignment horizontal="right" vertical="center"/>
    </xf>
    <xf numFmtId="166" fontId="8" fillId="0" borderId="35" xfId="8" applyNumberFormat="1" applyFont="1" applyBorder="1" applyAlignment="1">
      <alignment horizontal="right" vertical="center"/>
    </xf>
    <xf numFmtId="0" fontId="8" fillId="0" borderId="46" xfId="8" applyFont="1" applyBorder="1" applyAlignment="1">
      <alignment horizontal="left" vertical="top" wrapText="1"/>
    </xf>
    <xf numFmtId="165" fontId="8" fillId="0" borderId="47" xfId="8" applyNumberFormat="1" applyFont="1" applyBorder="1" applyAlignment="1">
      <alignment horizontal="right" vertical="center"/>
    </xf>
    <xf numFmtId="165" fontId="8" fillId="0" borderId="48" xfId="8" applyNumberFormat="1" applyFont="1" applyBorder="1" applyAlignment="1">
      <alignment horizontal="right" vertical="center"/>
    </xf>
    <xf numFmtId="166" fontId="8" fillId="0" borderId="48" xfId="8" applyNumberFormat="1" applyFont="1" applyBorder="1" applyAlignment="1">
      <alignment horizontal="right" vertical="center"/>
    </xf>
    <xf numFmtId="166" fontId="8" fillId="0" borderId="49" xfId="8" applyNumberFormat="1" applyFont="1" applyBorder="1" applyAlignment="1">
      <alignment horizontal="right" vertical="center"/>
    </xf>
    <xf numFmtId="0" fontId="8" fillId="0" borderId="50" xfId="8" applyFont="1" applyBorder="1" applyAlignment="1">
      <alignment horizontal="left" vertical="top" wrapText="1"/>
    </xf>
    <xf numFmtId="165" fontId="8" fillId="0" borderId="37" xfId="8" applyNumberFormat="1" applyFont="1" applyBorder="1" applyAlignment="1">
      <alignment horizontal="right" vertical="center"/>
    </xf>
    <xf numFmtId="165" fontId="8" fillId="0" borderId="38" xfId="8" applyNumberFormat="1" applyFont="1" applyBorder="1" applyAlignment="1">
      <alignment horizontal="right" vertical="center"/>
    </xf>
    <xf numFmtId="166" fontId="8" fillId="0" borderId="38" xfId="8" applyNumberFormat="1" applyFont="1" applyBorder="1" applyAlignment="1">
      <alignment horizontal="right" vertical="center"/>
    </xf>
    <xf numFmtId="166" fontId="8" fillId="0" borderId="39" xfId="8" applyNumberFormat="1" applyFont="1" applyBorder="1" applyAlignment="1">
      <alignment horizontal="right" vertical="center"/>
    </xf>
    <xf numFmtId="0" fontId="8" fillId="5" borderId="50" xfId="8" applyFont="1" applyFill="1" applyBorder="1" applyAlignment="1">
      <alignment horizontal="left" vertical="top" wrapText="1"/>
    </xf>
    <xf numFmtId="0" fontId="8" fillId="5" borderId="37" xfId="8" applyFont="1" applyFill="1" applyBorder="1" applyAlignment="1">
      <alignment horizontal="right" vertical="center"/>
    </xf>
    <xf numFmtId="165" fontId="8" fillId="5" borderId="38" xfId="8" applyNumberFormat="1" applyFont="1" applyFill="1" applyBorder="1" applyAlignment="1">
      <alignment horizontal="right" vertical="center"/>
    </xf>
    <xf numFmtId="166" fontId="8" fillId="5" borderId="38" xfId="8" applyNumberFormat="1" applyFont="1" applyFill="1" applyBorder="1" applyAlignment="1">
      <alignment horizontal="right" vertical="center"/>
    </xf>
    <xf numFmtId="166" fontId="8" fillId="5" borderId="39" xfId="8" applyNumberFormat="1" applyFont="1" applyFill="1" applyBorder="1" applyAlignment="1">
      <alignment horizontal="right" vertical="center"/>
    </xf>
    <xf numFmtId="0" fontId="8" fillId="5" borderId="46" xfId="8" applyFont="1" applyFill="1" applyBorder="1" applyAlignment="1">
      <alignment horizontal="left" vertical="top" wrapText="1"/>
    </xf>
    <xf numFmtId="0" fontId="8" fillId="5" borderId="47" xfId="8" applyFont="1" applyFill="1" applyBorder="1" applyAlignment="1">
      <alignment horizontal="right" vertical="center"/>
    </xf>
    <xf numFmtId="165" fontId="8" fillId="5" borderId="48" xfId="8" applyNumberFormat="1" applyFont="1" applyFill="1" applyBorder="1" applyAlignment="1">
      <alignment horizontal="right" vertical="center"/>
    </xf>
    <xf numFmtId="166" fontId="8" fillId="5" borderId="48" xfId="8" applyNumberFormat="1" applyFont="1" applyFill="1" applyBorder="1" applyAlignment="1">
      <alignment horizontal="right" vertical="center"/>
    </xf>
    <xf numFmtId="166" fontId="8" fillId="5" borderId="49" xfId="8" applyNumberFormat="1" applyFont="1" applyFill="1" applyBorder="1" applyAlignment="1">
      <alignment horizontal="right" vertical="center"/>
    </xf>
    <xf numFmtId="165" fontId="8" fillId="5" borderId="39" xfId="8" applyNumberFormat="1" applyFont="1" applyFill="1" applyBorder="1" applyAlignment="1">
      <alignment horizontal="right" vertical="center"/>
    </xf>
    <xf numFmtId="0" fontId="8" fillId="0" borderId="17" xfId="8" applyFont="1" applyBorder="1" applyAlignment="1">
      <alignment horizontal="left" vertical="top" wrapText="1"/>
    </xf>
    <xf numFmtId="165" fontId="8" fillId="0" borderId="24" xfId="8" applyNumberFormat="1" applyFont="1" applyBorder="1" applyAlignment="1">
      <alignment horizontal="right" vertical="center"/>
    </xf>
    <xf numFmtId="165" fontId="8" fillId="0" borderId="25" xfId="8" applyNumberFormat="1" applyFont="1" applyBorder="1" applyAlignment="1">
      <alignment horizontal="right" vertical="center"/>
    </xf>
    <xf numFmtId="166" fontId="8" fillId="0" borderId="25" xfId="8" applyNumberFormat="1" applyFont="1" applyBorder="1" applyAlignment="1">
      <alignment horizontal="right" vertical="center"/>
    </xf>
    <xf numFmtId="166" fontId="8" fillId="0" borderId="26" xfId="8" applyNumberFormat="1" applyFont="1" applyBorder="1" applyAlignment="1">
      <alignment horizontal="right" vertical="center"/>
    </xf>
    <xf numFmtId="0" fontId="8" fillId="0" borderId="28" xfId="9" applyFont="1" applyBorder="1" applyAlignment="1">
      <alignment horizontal="left" wrapText="1"/>
    </xf>
    <xf numFmtId="0" fontId="8" fillId="0" borderId="29" xfId="9" applyFont="1" applyBorder="1" applyAlignment="1">
      <alignment horizontal="center" wrapText="1"/>
    </xf>
    <xf numFmtId="0" fontId="8" fillId="0" borderId="30" xfId="9" applyFont="1" applyBorder="1" applyAlignment="1">
      <alignment horizontal="center" wrapText="1"/>
    </xf>
    <xf numFmtId="0" fontId="8" fillId="0" borderId="31" xfId="9" applyFont="1" applyBorder="1" applyAlignment="1">
      <alignment horizontal="center" wrapText="1"/>
    </xf>
    <xf numFmtId="0" fontId="8" fillId="0" borderId="32" xfId="9" applyFont="1" applyBorder="1" applyAlignment="1">
      <alignment horizontal="left" vertical="top" wrapText="1"/>
    </xf>
    <xf numFmtId="167" fontId="8" fillId="0" borderId="33" xfId="9" applyNumberFormat="1" applyFont="1" applyBorder="1" applyAlignment="1">
      <alignment horizontal="right" vertical="center"/>
    </xf>
    <xf numFmtId="166" fontId="8" fillId="0" borderId="34" xfId="9" applyNumberFormat="1" applyFont="1" applyBorder="1" applyAlignment="1">
      <alignment horizontal="right" vertical="center"/>
    </xf>
    <xf numFmtId="165" fontId="8" fillId="0" borderId="35" xfId="9" applyNumberFormat="1" applyFont="1" applyBorder="1" applyAlignment="1">
      <alignment horizontal="right" vertical="center"/>
    </xf>
    <xf numFmtId="0" fontId="8" fillId="5" borderId="36" xfId="9" applyFont="1" applyFill="1" applyBorder="1" applyAlignment="1">
      <alignment horizontal="left" vertical="top" wrapText="1"/>
    </xf>
    <xf numFmtId="167" fontId="8" fillId="5" borderId="37" xfId="9" applyNumberFormat="1" applyFont="1" applyFill="1" applyBorder="1" applyAlignment="1">
      <alignment horizontal="right" vertical="center"/>
    </xf>
    <xf numFmtId="166" fontId="8" fillId="5" borderId="38" xfId="9" applyNumberFormat="1" applyFont="1" applyFill="1" applyBorder="1" applyAlignment="1">
      <alignment horizontal="right" vertical="center"/>
    </xf>
    <xf numFmtId="165" fontId="8" fillId="5" borderId="39" xfId="9" applyNumberFormat="1" applyFont="1" applyFill="1" applyBorder="1" applyAlignment="1">
      <alignment horizontal="right" vertical="center"/>
    </xf>
    <xf numFmtId="0" fontId="8" fillId="0" borderId="36" xfId="9" applyFont="1" applyBorder="1" applyAlignment="1">
      <alignment horizontal="left" vertical="top" wrapText="1"/>
    </xf>
    <xf numFmtId="167" fontId="8" fillId="0" borderId="37" xfId="9" applyNumberFormat="1" applyFont="1" applyBorder="1" applyAlignment="1">
      <alignment horizontal="right" vertical="center"/>
    </xf>
    <xf numFmtId="166" fontId="8" fillId="0" borderId="38" xfId="9" applyNumberFormat="1" applyFont="1" applyBorder="1" applyAlignment="1">
      <alignment horizontal="right" vertical="center"/>
    </xf>
    <xf numFmtId="165" fontId="8" fillId="0" borderId="38" xfId="9" applyNumberFormat="1" applyFont="1" applyBorder="1" applyAlignment="1">
      <alignment horizontal="right" vertical="center"/>
    </xf>
    <xf numFmtId="165" fontId="8" fillId="0" borderId="39" xfId="9" applyNumberFormat="1" applyFont="1" applyBorder="1" applyAlignment="1">
      <alignment horizontal="right" vertical="center"/>
    </xf>
    <xf numFmtId="0" fontId="8" fillId="0" borderId="40" xfId="9" applyFont="1" applyBorder="1" applyAlignment="1">
      <alignment horizontal="left" vertical="top" wrapText="1"/>
    </xf>
    <xf numFmtId="167" fontId="8" fillId="0" borderId="24" xfId="9" applyNumberFormat="1" applyFont="1" applyBorder="1" applyAlignment="1">
      <alignment horizontal="right" vertical="center"/>
    </xf>
    <xf numFmtId="166" fontId="8" fillId="0" borderId="25" xfId="9" applyNumberFormat="1" applyFont="1" applyBorder="1" applyAlignment="1">
      <alignment horizontal="right" vertical="center"/>
    </xf>
    <xf numFmtId="165" fontId="8" fillId="0" borderId="26" xfId="9" applyNumberFormat="1" applyFont="1" applyBorder="1" applyAlignment="1">
      <alignment horizontal="right" vertical="center"/>
    </xf>
    <xf numFmtId="0" fontId="8" fillId="0" borderId="19" xfId="9" applyFont="1" applyBorder="1" applyAlignment="1">
      <alignment horizontal="center" wrapText="1"/>
    </xf>
    <xf numFmtId="0" fontId="8" fillId="0" borderId="20" xfId="9" applyFont="1" applyBorder="1" applyAlignment="1">
      <alignment horizontal="center" wrapText="1"/>
    </xf>
    <xf numFmtId="0" fontId="8" fillId="0" borderId="11" xfId="9" applyFont="1" applyBorder="1" applyAlignment="1">
      <alignment horizontal="left" vertical="top" wrapText="1"/>
    </xf>
    <xf numFmtId="165" fontId="8" fillId="0" borderId="33" xfId="9" applyNumberFormat="1" applyFont="1" applyBorder="1" applyAlignment="1">
      <alignment horizontal="right" vertical="center"/>
    </xf>
    <xf numFmtId="165" fontId="8" fillId="0" borderId="34" xfId="9" applyNumberFormat="1" applyFont="1" applyBorder="1" applyAlignment="1">
      <alignment horizontal="right" vertical="center"/>
    </xf>
    <xf numFmtId="0" fontId="8" fillId="0" borderId="46" xfId="9" applyFont="1" applyBorder="1" applyAlignment="1">
      <alignment horizontal="left" vertical="top" wrapText="1"/>
    </xf>
    <xf numFmtId="165" fontId="8" fillId="0" borderId="47" xfId="9" applyNumberFormat="1" applyFont="1" applyBorder="1" applyAlignment="1">
      <alignment horizontal="right" vertical="center"/>
    </xf>
    <xf numFmtId="165" fontId="8" fillId="0" borderId="48" xfId="9" applyNumberFormat="1" applyFont="1" applyBorder="1" applyAlignment="1">
      <alignment horizontal="right" vertical="center"/>
    </xf>
    <xf numFmtId="166" fontId="8" fillId="0" borderId="48" xfId="9" applyNumberFormat="1" applyFont="1" applyBorder="1" applyAlignment="1">
      <alignment horizontal="right" vertical="center"/>
    </xf>
    <xf numFmtId="165" fontId="8" fillId="0" borderId="49" xfId="9" applyNumberFormat="1" applyFont="1" applyBorder="1" applyAlignment="1">
      <alignment horizontal="right" vertical="center"/>
    </xf>
    <xf numFmtId="0" fontId="8" fillId="0" borderId="50" xfId="9" applyFont="1" applyBorder="1" applyAlignment="1">
      <alignment horizontal="left" vertical="top" wrapText="1"/>
    </xf>
    <xf numFmtId="165" fontId="8" fillId="0" borderId="37" xfId="9" applyNumberFormat="1" applyFont="1" applyBorder="1" applyAlignment="1">
      <alignment horizontal="right" vertical="center"/>
    </xf>
    <xf numFmtId="0" fontId="8" fillId="0" borderId="17" xfId="9" applyFont="1" applyBorder="1" applyAlignment="1">
      <alignment horizontal="left" vertical="top" wrapText="1"/>
    </xf>
    <xf numFmtId="165" fontId="8" fillId="0" borderId="24" xfId="9" applyNumberFormat="1" applyFont="1" applyBorder="1" applyAlignment="1">
      <alignment horizontal="right" vertical="center"/>
    </xf>
    <xf numFmtId="165" fontId="8" fillId="0" borderId="25" xfId="9" applyNumberFormat="1" applyFont="1" applyBorder="1" applyAlignment="1">
      <alignment horizontal="right" vertical="center"/>
    </xf>
    <xf numFmtId="165" fontId="8" fillId="5" borderId="13" xfId="9" applyNumberFormat="1" applyFont="1" applyFill="1" applyBorder="1" applyAlignment="1">
      <alignment horizontal="right" vertical="center"/>
    </xf>
    <xf numFmtId="165" fontId="8" fillId="5" borderId="25" xfId="9" applyNumberFormat="1" applyFont="1" applyFill="1" applyBorder="1" applyAlignment="1">
      <alignment horizontal="right" vertical="center"/>
    </xf>
    <xf numFmtId="0" fontId="8" fillId="0" borderId="11" xfId="10" applyFont="1" applyBorder="1" applyAlignment="1">
      <alignment horizontal="left" vertical="top" wrapText="1"/>
    </xf>
    <xf numFmtId="0" fontId="8" fillId="0" borderId="33" xfId="10" applyFont="1" applyBorder="1" applyAlignment="1">
      <alignment horizontal="right" vertical="center"/>
    </xf>
    <xf numFmtId="167" fontId="8" fillId="0" borderId="34" xfId="10" applyNumberFormat="1" applyFont="1" applyBorder="1" applyAlignment="1">
      <alignment horizontal="right" vertical="center"/>
    </xf>
    <xf numFmtId="166" fontId="8" fillId="0" borderId="34" xfId="10" applyNumberFormat="1" applyFont="1" applyBorder="1" applyAlignment="1">
      <alignment horizontal="right" vertical="center"/>
    </xf>
    <xf numFmtId="0" fontId="8" fillId="0" borderId="46" xfId="10" applyFont="1" applyBorder="1" applyAlignment="1">
      <alignment horizontal="left" vertical="top" wrapText="1"/>
    </xf>
    <xf numFmtId="166" fontId="8" fillId="0" borderId="48" xfId="10" applyNumberFormat="1" applyFont="1" applyBorder="1" applyAlignment="1">
      <alignment horizontal="right" vertical="center"/>
    </xf>
    <xf numFmtId="0" fontId="8" fillId="0" borderId="50" xfId="10" applyFont="1" applyBorder="1" applyAlignment="1">
      <alignment horizontal="left" vertical="top" wrapText="1"/>
    </xf>
    <xf numFmtId="166" fontId="8" fillId="0" borderId="37" xfId="10" applyNumberFormat="1" applyFont="1" applyBorder="1" applyAlignment="1">
      <alignment horizontal="right" vertical="center"/>
    </xf>
    <xf numFmtId="167" fontId="8" fillId="0" borderId="38" xfId="10" applyNumberFormat="1" applyFont="1" applyBorder="1" applyAlignment="1">
      <alignment horizontal="right" vertical="center"/>
    </xf>
    <xf numFmtId="166" fontId="8" fillId="0" borderId="38" xfId="10" applyNumberFormat="1" applyFont="1" applyBorder="1" applyAlignment="1">
      <alignment horizontal="right" vertical="center"/>
    </xf>
    <xf numFmtId="166" fontId="8" fillId="0" borderId="47" xfId="10" applyNumberFormat="1" applyFont="1" applyBorder="1" applyAlignment="1">
      <alignment horizontal="right" vertical="center"/>
    </xf>
    <xf numFmtId="165" fontId="8" fillId="0" borderId="48" xfId="10" applyNumberFormat="1" applyFont="1" applyBorder="1" applyAlignment="1">
      <alignment horizontal="right" vertical="center"/>
    </xf>
    <xf numFmtId="0" fontId="8" fillId="0" borderId="38" xfId="10" applyFont="1" applyBorder="1" applyAlignment="1">
      <alignment horizontal="left" vertical="center" wrapText="1"/>
    </xf>
    <xf numFmtId="166" fontId="8" fillId="0" borderId="33" xfId="10" applyNumberFormat="1" applyFont="1" applyBorder="1" applyAlignment="1">
      <alignment horizontal="right" vertical="center"/>
    </xf>
    <xf numFmtId="165" fontId="8" fillId="0" borderId="34" xfId="10" applyNumberFormat="1" applyFont="1" applyBorder="1" applyAlignment="1">
      <alignment horizontal="right" vertical="center"/>
    </xf>
    <xf numFmtId="165" fontId="8" fillId="0" borderId="47" xfId="10" applyNumberFormat="1" applyFont="1" applyBorder="1" applyAlignment="1">
      <alignment horizontal="right" vertical="center"/>
    </xf>
    <xf numFmtId="165" fontId="8" fillId="0" borderId="37" xfId="10" applyNumberFormat="1" applyFont="1" applyBorder="1" applyAlignment="1">
      <alignment horizontal="right" vertical="center"/>
    </xf>
    <xf numFmtId="165" fontId="8" fillId="0" borderId="38" xfId="10" applyNumberFormat="1" applyFont="1" applyBorder="1" applyAlignment="1">
      <alignment horizontal="right" vertical="center"/>
    </xf>
    <xf numFmtId="0" fontId="8" fillId="5" borderId="46" xfId="10" applyFont="1" applyFill="1" applyBorder="1" applyAlignment="1">
      <alignment horizontal="left" vertical="top" wrapText="1"/>
    </xf>
    <xf numFmtId="0" fontId="8" fillId="5" borderId="47" xfId="10" applyFont="1" applyFill="1" applyBorder="1" applyAlignment="1">
      <alignment horizontal="right" vertical="center"/>
    </xf>
    <xf numFmtId="166" fontId="8" fillId="5" borderId="48" xfId="10" applyNumberFormat="1" applyFont="1" applyFill="1" applyBorder="1" applyAlignment="1">
      <alignment horizontal="right" vertical="center"/>
    </xf>
    <xf numFmtId="165" fontId="8" fillId="5" borderId="48" xfId="10" applyNumberFormat="1" applyFont="1" applyFill="1" applyBorder="1" applyAlignment="1">
      <alignment horizontal="right" vertical="center"/>
    </xf>
    <xf numFmtId="0" fontId="8" fillId="5" borderId="50" xfId="10" applyFont="1" applyFill="1" applyBorder="1" applyAlignment="1">
      <alignment horizontal="left" vertical="top" wrapText="1"/>
    </xf>
    <xf numFmtId="165" fontId="8" fillId="5" borderId="38" xfId="10" applyNumberFormat="1" applyFont="1" applyFill="1" applyBorder="1" applyAlignment="1">
      <alignment horizontal="right" vertical="center"/>
    </xf>
    <xf numFmtId="0" fontId="8" fillId="5" borderId="37" xfId="10" applyFont="1" applyFill="1" applyBorder="1" applyAlignment="1">
      <alignment horizontal="right" vertical="center"/>
    </xf>
    <xf numFmtId="166" fontId="8" fillId="5" borderId="38" xfId="10" applyNumberFormat="1" applyFont="1" applyFill="1" applyBorder="1" applyAlignment="1">
      <alignment horizontal="right" vertical="center"/>
    </xf>
    <xf numFmtId="0" fontId="8" fillId="5" borderId="23" xfId="10" applyFont="1" applyFill="1" applyBorder="1" applyAlignment="1">
      <alignment horizontal="left" vertical="top" wrapText="1"/>
    </xf>
    <xf numFmtId="165" fontId="8" fillId="5" borderId="13" xfId="10" applyNumberFormat="1" applyFont="1" applyFill="1" applyBorder="1" applyAlignment="1">
      <alignment horizontal="right" vertical="center"/>
    </xf>
    <xf numFmtId="0" fontId="8" fillId="5" borderId="12" xfId="10" applyFont="1" applyFill="1" applyBorder="1" applyAlignment="1">
      <alignment horizontal="right" vertical="center"/>
    </xf>
    <xf numFmtId="166" fontId="8" fillId="5" borderId="13" xfId="10" applyNumberFormat="1" applyFont="1" applyFill="1" applyBorder="1" applyAlignment="1">
      <alignment horizontal="right" vertical="center"/>
    </xf>
    <xf numFmtId="167" fontId="8" fillId="5" borderId="37" xfId="4" applyNumberFormat="1" applyFont="1" applyFill="1" applyBorder="1" applyAlignment="1">
      <alignment horizontal="right" vertical="center"/>
    </xf>
    <xf numFmtId="166" fontId="8" fillId="5" borderId="38" xfId="4" applyNumberFormat="1" applyFont="1" applyFill="1" applyBorder="1" applyAlignment="1">
      <alignment horizontal="right" vertical="center"/>
    </xf>
    <xf numFmtId="0" fontId="8" fillId="5" borderId="46" xfId="4" applyFont="1" applyFill="1" applyBorder="1" applyAlignment="1">
      <alignment horizontal="left" vertical="top" wrapText="1"/>
    </xf>
    <xf numFmtId="0" fontId="8" fillId="5" borderId="47" xfId="4" applyFont="1" applyFill="1" applyBorder="1" applyAlignment="1">
      <alignment horizontal="right" vertical="center"/>
    </xf>
    <xf numFmtId="166" fontId="8" fillId="5" borderId="48" xfId="4" applyNumberFormat="1" applyFont="1" applyFill="1" applyBorder="1" applyAlignment="1">
      <alignment horizontal="right" vertical="center"/>
    </xf>
    <xf numFmtId="166" fontId="8" fillId="5" borderId="49" xfId="4" applyNumberFormat="1" applyFont="1" applyFill="1" applyBorder="1" applyAlignment="1">
      <alignment horizontal="right" vertical="center"/>
    </xf>
    <xf numFmtId="0" fontId="8" fillId="5" borderId="50" xfId="4" applyFont="1" applyFill="1" applyBorder="1" applyAlignment="1">
      <alignment horizontal="left" vertical="top" wrapText="1"/>
    </xf>
    <xf numFmtId="0" fontId="8" fillId="5" borderId="37" xfId="4" applyFont="1" applyFill="1" applyBorder="1" applyAlignment="1">
      <alignment horizontal="right" vertical="center"/>
    </xf>
    <xf numFmtId="166" fontId="8" fillId="5" borderId="39" xfId="4" applyNumberFormat="1" applyFont="1" applyFill="1" applyBorder="1" applyAlignment="1">
      <alignment horizontal="right" vertical="center"/>
    </xf>
    <xf numFmtId="0" fontId="8" fillId="5" borderId="17" xfId="4" applyFont="1" applyFill="1" applyBorder="1" applyAlignment="1">
      <alignment horizontal="left" vertical="top" wrapText="1"/>
    </xf>
    <xf numFmtId="0" fontId="8" fillId="5" borderId="24" xfId="4" applyFont="1" applyFill="1" applyBorder="1" applyAlignment="1">
      <alignment horizontal="right" vertical="center"/>
    </xf>
    <xf numFmtId="166" fontId="8" fillId="5" borderId="25" xfId="4" applyNumberFormat="1" applyFont="1" applyFill="1" applyBorder="1" applyAlignment="1">
      <alignment horizontal="right" vertical="center"/>
    </xf>
    <xf numFmtId="166" fontId="8" fillId="5" borderId="26" xfId="4" applyNumberFormat="1" applyFont="1" applyFill="1" applyBorder="1" applyAlignment="1">
      <alignment horizontal="right" vertical="center"/>
    </xf>
    <xf numFmtId="0" fontId="8" fillId="5" borderId="45" xfId="4" applyFont="1" applyFill="1" applyBorder="1" applyAlignment="1">
      <alignment horizontal="left" vertical="top" wrapText="1"/>
    </xf>
    <xf numFmtId="0" fontId="8" fillId="5" borderId="16" xfId="4" applyFont="1" applyFill="1" applyBorder="1" applyAlignment="1">
      <alignment horizontal="left" vertical="top" wrapText="1"/>
    </xf>
    <xf numFmtId="0" fontId="8" fillId="0" borderId="36" xfId="6" applyFont="1" applyFill="1" applyBorder="1" applyAlignment="1">
      <alignment horizontal="left" vertical="top" wrapText="1"/>
    </xf>
    <xf numFmtId="167" fontId="8" fillId="0" borderId="37" xfId="6" applyNumberFormat="1" applyFont="1" applyFill="1" applyBorder="1" applyAlignment="1">
      <alignment horizontal="right" vertical="center"/>
    </xf>
    <xf numFmtId="166" fontId="8" fillId="0" borderId="38" xfId="6" applyNumberFormat="1" applyFont="1" applyFill="1" applyBorder="1" applyAlignment="1">
      <alignment horizontal="right" vertical="center"/>
    </xf>
    <xf numFmtId="165" fontId="8" fillId="0" borderId="39" xfId="6" applyNumberFormat="1" applyFont="1" applyFill="1" applyBorder="1" applyAlignment="1">
      <alignment horizontal="right" vertical="center"/>
    </xf>
    <xf numFmtId="0" fontId="8" fillId="0" borderId="33" xfId="6" applyFont="1" applyFill="1" applyBorder="1" applyAlignment="1">
      <alignment horizontal="right" vertical="center"/>
    </xf>
    <xf numFmtId="165" fontId="8" fillId="0" borderId="34" xfId="6" applyNumberFormat="1" applyFont="1" applyFill="1" applyBorder="1" applyAlignment="1">
      <alignment horizontal="right" vertical="center"/>
    </xf>
    <xf numFmtId="166" fontId="8" fillId="0" borderId="34" xfId="6" applyNumberFormat="1" applyFont="1" applyFill="1" applyBorder="1" applyAlignment="1">
      <alignment horizontal="right" vertical="center"/>
    </xf>
    <xf numFmtId="166" fontId="8" fillId="0" borderId="35" xfId="6" applyNumberFormat="1" applyFont="1" applyFill="1" applyBorder="1" applyAlignment="1">
      <alignment horizontal="right" vertical="center"/>
    </xf>
    <xf numFmtId="0" fontId="8" fillId="0" borderId="47" xfId="6" applyFont="1" applyFill="1" applyBorder="1" applyAlignment="1">
      <alignment horizontal="right" vertical="center"/>
    </xf>
    <xf numFmtId="165" fontId="8" fillId="0" borderId="48" xfId="6" applyNumberFormat="1" applyFont="1" applyFill="1" applyBorder="1" applyAlignment="1">
      <alignment horizontal="right" vertical="center"/>
    </xf>
    <xf numFmtId="166" fontId="8" fillId="0" borderId="48" xfId="6" applyNumberFormat="1" applyFont="1" applyFill="1" applyBorder="1" applyAlignment="1">
      <alignment horizontal="right" vertical="center"/>
    </xf>
    <xf numFmtId="166" fontId="8" fillId="0" borderId="49" xfId="6" applyNumberFormat="1" applyFont="1" applyFill="1" applyBorder="1" applyAlignment="1">
      <alignment horizontal="right" vertical="center"/>
    </xf>
    <xf numFmtId="0" fontId="8" fillId="0" borderId="37" xfId="6" applyFont="1" applyFill="1" applyBorder="1" applyAlignment="1">
      <alignment horizontal="right" vertical="center"/>
    </xf>
    <xf numFmtId="165" fontId="8" fillId="0" borderId="38" xfId="6" applyNumberFormat="1" applyFont="1" applyFill="1" applyBorder="1" applyAlignment="1">
      <alignment horizontal="right" vertical="center"/>
    </xf>
    <xf numFmtId="165" fontId="8" fillId="0" borderId="47" xfId="6" applyNumberFormat="1" applyFont="1" applyFill="1" applyBorder="1" applyAlignment="1">
      <alignment horizontal="right" vertical="center"/>
    </xf>
    <xf numFmtId="165" fontId="8" fillId="0" borderId="49" xfId="6" applyNumberFormat="1" applyFont="1" applyFill="1" applyBorder="1" applyAlignment="1">
      <alignment horizontal="right" vertical="center"/>
    </xf>
    <xf numFmtId="165" fontId="8" fillId="0" borderId="24" xfId="6" applyNumberFormat="1" applyFont="1" applyFill="1" applyBorder="1" applyAlignment="1">
      <alignment horizontal="right" vertical="center"/>
    </xf>
    <xf numFmtId="165" fontId="8" fillId="0" borderId="25" xfId="6" applyNumberFormat="1" applyFont="1" applyFill="1" applyBorder="1" applyAlignment="1">
      <alignment horizontal="right" vertical="center"/>
    </xf>
    <xf numFmtId="166" fontId="8" fillId="0" borderId="25" xfId="6" applyNumberFormat="1" applyFont="1" applyFill="1" applyBorder="1" applyAlignment="1">
      <alignment horizontal="right" vertical="center"/>
    </xf>
    <xf numFmtId="166" fontId="8" fillId="0" borderId="26" xfId="6" applyNumberFormat="1" applyFont="1" applyFill="1" applyBorder="1" applyAlignment="1">
      <alignment horizontal="right" vertical="center"/>
    </xf>
    <xf numFmtId="0" fontId="8" fillId="0" borderId="11" xfId="6" applyFont="1" applyFill="1" applyBorder="1" applyAlignment="1">
      <alignment horizontal="left" vertical="top" wrapText="1"/>
    </xf>
    <xf numFmtId="167" fontId="8" fillId="0" borderId="34" xfId="6" applyNumberFormat="1" applyFont="1" applyFill="1" applyBorder="1" applyAlignment="1">
      <alignment horizontal="right" vertical="center"/>
    </xf>
    <xf numFmtId="0" fontId="8" fillId="0" borderId="46" xfId="6" applyFont="1" applyFill="1" applyBorder="1" applyAlignment="1">
      <alignment horizontal="left" vertical="top" wrapText="1"/>
    </xf>
    <xf numFmtId="167" fontId="8" fillId="0" borderId="48" xfId="6" applyNumberFormat="1" applyFont="1" applyFill="1" applyBorder="1" applyAlignment="1">
      <alignment horizontal="right" vertical="center"/>
    </xf>
    <xf numFmtId="0" fontId="8" fillId="0" borderId="50" xfId="6" applyFont="1" applyFill="1" applyBorder="1" applyAlignment="1">
      <alignment horizontal="left" vertical="top" wrapText="1"/>
    </xf>
    <xf numFmtId="167" fontId="8" fillId="0" borderId="38" xfId="6" applyNumberFormat="1" applyFont="1" applyFill="1" applyBorder="1" applyAlignment="1">
      <alignment horizontal="right" vertical="center"/>
    </xf>
    <xf numFmtId="166" fontId="8" fillId="0" borderId="39" xfId="6" applyNumberFormat="1" applyFont="1" applyFill="1" applyBorder="1" applyAlignment="1">
      <alignment horizontal="right" vertical="center"/>
    </xf>
    <xf numFmtId="0" fontId="8" fillId="0" borderId="36" xfId="9" applyFont="1" applyFill="1" applyBorder="1" applyAlignment="1">
      <alignment horizontal="left" vertical="top" wrapText="1"/>
    </xf>
    <xf numFmtId="167" fontId="8" fillId="0" borderId="37" xfId="9" applyNumberFormat="1" applyFont="1" applyFill="1" applyBorder="1" applyAlignment="1">
      <alignment horizontal="right" vertical="center"/>
    </xf>
    <xf numFmtId="166" fontId="8" fillId="0" borderId="38" xfId="9" applyNumberFormat="1" applyFont="1" applyFill="1" applyBorder="1" applyAlignment="1">
      <alignment horizontal="right" vertical="center"/>
    </xf>
    <xf numFmtId="165" fontId="8" fillId="0" borderId="39" xfId="9" applyNumberFormat="1" applyFont="1" applyFill="1" applyBorder="1" applyAlignment="1">
      <alignment horizontal="right" vertical="center"/>
    </xf>
    <xf numFmtId="0" fontId="8" fillId="5" borderId="21" xfId="9" applyFont="1" applyFill="1" applyBorder="1" applyAlignment="1">
      <alignment horizontal="left" vertical="top" wrapText="1"/>
    </xf>
    <xf numFmtId="0" fontId="8" fillId="5" borderId="23" xfId="9" applyFont="1" applyFill="1" applyBorder="1" applyAlignment="1">
      <alignment horizontal="left" vertical="top" wrapText="1"/>
    </xf>
    <xf numFmtId="0" fontId="8" fillId="5" borderId="12" xfId="9" applyFont="1" applyFill="1" applyBorder="1" applyAlignment="1">
      <alignment horizontal="right" vertical="center"/>
    </xf>
    <xf numFmtId="166" fontId="8" fillId="5" borderId="13" xfId="9" applyNumberFormat="1" applyFont="1" applyFill="1" applyBorder="1" applyAlignment="1">
      <alignment horizontal="right" vertical="center"/>
    </xf>
    <xf numFmtId="166" fontId="8" fillId="5" borderId="14" xfId="9" applyNumberFormat="1" applyFont="1" applyFill="1" applyBorder="1" applyAlignment="1">
      <alignment horizontal="right" vertical="center"/>
    </xf>
    <xf numFmtId="0" fontId="8" fillId="5" borderId="15" xfId="9" applyFont="1" applyFill="1" applyBorder="1" applyAlignment="1">
      <alignment horizontal="left" vertical="top" wrapText="1"/>
    </xf>
    <xf numFmtId="0" fontId="8" fillId="5" borderId="17" xfId="9" applyFont="1" applyFill="1" applyBorder="1" applyAlignment="1">
      <alignment horizontal="left" vertical="top" wrapText="1"/>
    </xf>
    <xf numFmtId="0" fontId="8" fillId="5" borderId="24" xfId="9" applyFont="1" applyFill="1" applyBorder="1" applyAlignment="1">
      <alignment horizontal="right" vertical="center"/>
    </xf>
    <xf numFmtId="166" fontId="8" fillId="5" borderId="25" xfId="9" applyNumberFormat="1" applyFont="1" applyFill="1" applyBorder="1" applyAlignment="1">
      <alignment horizontal="right" vertical="center"/>
    </xf>
    <xf numFmtId="165" fontId="8" fillId="5" borderId="26" xfId="9" applyNumberFormat="1" applyFont="1" applyFill="1" applyBorder="1" applyAlignment="1">
      <alignment horizontal="right" vertical="center"/>
    </xf>
    <xf numFmtId="166" fontId="8" fillId="5" borderId="37" xfId="10" applyNumberFormat="1" applyFont="1" applyFill="1" applyBorder="1" applyAlignment="1">
      <alignment horizontal="right" vertical="center"/>
    </xf>
    <xf numFmtId="167" fontId="8" fillId="5" borderId="38" xfId="10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5" fillId="0" borderId="0" xfId="0" applyFont="1"/>
    <xf numFmtId="0" fontId="1" fillId="0" borderId="5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55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8" fillId="0" borderId="0" xfId="10" applyFont="1" applyBorder="1" applyAlignment="1">
      <alignment horizontal="left" vertical="top" wrapText="1"/>
    </xf>
    <xf numFmtId="0" fontId="8" fillId="5" borderId="22" xfId="10" applyFont="1" applyFill="1" applyBorder="1" applyAlignment="1">
      <alignment horizontal="left" vertical="top" wrapText="1"/>
    </xf>
    <xf numFmtId="0" fontId="8" fillId="5" borderId="45" xfId="10" applyFont="1" applyFill="1" applyBorder="1" applyAlignment="1">
      <alignment horizontal="left" vertical="top" wrapText="1"/>
    </xf>
    <xf numFmtId="0" fontId="8" fillId="0" borderId="45" xfId="10" applyFont="1" applyBorder="1" applyAlignment="1">
      <alignment horizontal="left" vertical="top" wrapText="1"/>
    </xf>
    <xf numFmtId="2" fontId="0" fillId="0" borderId="3" xfId="0" applyNumberFormat="1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 vertical="center"/>
    </xf>
    <xf numFmtId="0" fontId="8" fillId="0" borderId="57" xfId="10" applyFont="1" applyBorder="1" applyAlignment="1">
      <alignment horizontal="center" wrapText="1"/>
    </xf>
    <xf numFmtId="0" fontId="8" fillId="0" borderId="24" xfId="10" applyFont="1" applyBorder="1" applyAlignment="1">
      <alignment horizontal="center" wrapText="1"/>
    </xf>
    <xf numFmtId="0" fontId="8" fillId="0" borderId="25" xfId="10" applyFont="1" applyBorder="1" applyAlignment="1">
      <alignment horizontal="center" wrapText="1"/>
    </xf>
    <xf numFmtId="165" fontId="8" fillId="0" borderId="61" xfId="10" applyNumberFormat="1" applyFont="1" applyFill="1" applyBorder="1" applyAlignment="1">
      <alignment horizontal="right" vertical="center"/>
    </xf>
    <xf numFmtId="0" fontId="0" fillId="0" borderId="60" xfId="0" applyBorder="1"/>
    <xf numFmtId="0" fontId="8" fillId="0" borderId="62" xfId="10" applyFont="1" applyBorder="1" applyAlignment="1">
      <alignment horizontal="center" wrapText="1"/>
    </xf>
    <xf numFmtId="165" fontId="8" fillId="0" borderId="63" xfId="10" applyNumberFormat="1" applyFont="1" applyFill="1" applyBorder="1" applyAlignment="1">
      <alignment horizontal="right" vertical="center"/>
    </xf>
    <xf numFmtId="165" fontId="8" fillId="0" borderId="63" xfId="10" applyNumberFormat="1" applyFont="1" applyBorder="1" applyAlignment="1">
      <alignment horizontal="right" vertical="center"/>
    </xf>
    <xf numFmtId="165" fontId="8" fillId="5" borderId="63" xfId="10" applyNumberFormat="1" applyFont="1" applyFill="1" applyBorder="1" applyAlignment="1">
      <alignment horizontal="right" vertical="center"/>
    </xf>
    <xf numFmtId="0" fontId="8" fillId="0" borderId="63" xfId="10" applyFont="1" applyBorder="1" applyAlignment="1">
      <alignment horizontal="left" vertical="center" wrapText="1"/>
    </xf>
    <xf numFmtId="0" fontId="0" fillId="0" borderId="66" xfId="0" applyBorder="1"/>
    <xf numFmtId="0" fontId="8" fillId="0" borderId="67" xfId="10" applyFont="1" applyBorder="1" applyAlignment="1">
      <alignment horizontal="left" vertical="top" wrapText="1"/>
    </xf>
    <xf numFmtId="0" fontId="8" fillId="0" borderId="68" xfId="10" applyFont="1" applyBorder="1" applyAlignment="1">
      <alignment horizontal="left" vertical="top" wrapText="1"/>
    </xf>
    <xf numFmtId="0" fontId="8" fillId="0" borderId="77" xfId="10" applyFont="1" applyBorder="1" applyAlignment="1">
      <alignment horizontal="center" wrapText="1"/>
    </xf>
    <xf numFmtId="166" fontId="8" fillId="0" borderId="78" xfId="10" applyNumberFormat="1" applyFont="1" applyBorder="1" applyAlignment="1">
      <alignment horizontal="right" vertical="center"/>
    </xf>
    <xf numFmtId="166" fontId="8" fillId="0" borderId="79" xfId="10" applyNumberFormat="1" applyFont="1" applyBorder="1" applyAlignment="1">
      <alignment horizontal="right" vertical="center"/>
    </xf>
    <xf numFmtId="166" fontId="8" fillId="0" borderId="80" xfId="10" applyNumberFormat="1" applyFont="1" applyBorder="1" applyAlignment="1">
      <alignment horizontal="right" vertical="center"/>
    </xf>
    <xf numFmtId="166" fontId="8" fillId="5" borderId="79" xfId="10" applyNumberFormat="1" applyFont="1" applyFill="1" applyBorder="1" applyAlignment="1">
      <alignment horizontal="right" vertical="center"/>
    </xf>
    <xf numFmtId="166" fontId="8" fillId="5" borderId="80" xfId="10" applyNumberFormat="1" applyFont="1" applyFill="1" applyBorder="1" applyAlignment="1">
      <alignment horizontal="right" vertical="center"/>
    </xf>
    <xf numFmtId="0" fontId="8" fillId="0" borderId="81" xfId="10" applyFont="1" applyBorder="1" applyAlignment="1">
      <alignment horizontal="left" vertical="top" wrapText="1"/>
    </xf>
    <xf numFmtId="166" fontId="8" fillId="0" borderId="82" xfId="10" applyNumberFormat="1" applyFont="1" applyBorder="1" applyAlignment="1">
      <alignment horizontal="right" vertical="center"/>
    </xf>
    <xf numFmtId="166" fontId="8" fillId="0" borderId="83" xfId="10" applyNumberFormat="1" applyFont="1" applyBorder="1" applyAlignment="1">
      <alignment horizontal="right" vertical="center"/>
    </xf>
    <xf numFmtId="165" fontId="8" fillId="0" borderId="83" xfId="10" applyNumberFormat="1" applyFont="1" applyBorder="1" applyAlignment="1">
      <alignment horizontal="right" vertical="center"/>
    </xf>
    <xf numFmtId="166" fontId="8" fillId="0" borderId="84" xfId="10" applyNumberFormat="1" applyFont="1" applyBorder="1" applyAlignment="1">
      <alignment horizontal="right" vertical="center"/>
    </xf>
    <xf numFmtId="166" fontId="8" fillId="5" borderId="85" xfId="10" applyNumberFormat="1" applyFont="1" applyFill="1" applyBorder="1" applyAlignment="1">
      <alignment horizontal="right" vertical="center"/>
    </xf>
    <xf numFmtId="0" fontId="8" fillId="0" borderId="59" xfId="10" applyFont="1" applyBorder="1" applyAlignment="1">
      <alignment horizontal="left" vertical="top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5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8" fillId="0" borderId="21" xfId="4" applyFont="1" applyBorder="1" applyAlignment="1">
      <alignment horizontal="left" vertical="top" wrapText="1"/>
    </xf>
    <xf numFmtId="0" fontId="8" fillId="0" borderId="44" xfId="4" applyFont="1" applyBorder="1" applyAlignment="1">
      <alignment horizontal="left" vertical="top" wrapText="1"/>
    </xf>
    <xf numFmtId="0" fontId="8" fillId="0" borderId="22" xfId="4" applyFont="1" applyBorder="1" applyAlignment="1">
      <alignment horizontal="left" vertical="top" wrapText="1"/>
    </xf>
    <xf numFmtId="0" fontId="8" fillId="0" borderId="45" xfId="4" applyFont="1" applyBorder="1" applyAlignment="1">
      <alignment horizontal="left" vertical="top" wrapText="1"/>
    </xf>
    <xf numFmtId="0" fontId="8" fillId="5" borderId="44" xfId="4" applyFont="1" applyFill="1" applyBorder="1" applyAlignment="1">
      <alignment horizontal="left" vertical="top" wrapText="1"/>
    </xf>
    <xf numFmtId="0" fontId="8" fillId="5" borderId="51" xfId="4" applyFont="1" applyFill="1" applyBorder="1" applyAlignment="1">
      <alignment horizontal="left" vertical="top" wrapText="1"/>
    </xf>
    <xf numFmtId="0" fontId="8" fillId="5" borderId="15" xfId="4" applyFont="1" applyFill="1" applyBorder="1" applyAlignment="1">
      <alignment horizontal="left" vertical="top" wrapText="1"/>
    </xf>
    <xf numFmtId="0" fontId="8" fillId="5" borderId="45" xfId="4" applyFont="1" applyFill="1" applyBorder="1" applyAlignment="1">
      <alignment horizontal="left" vertical="top" wrapText="1"/>
    </xf>
    <xf numFmtId="0" fontId="8" fillId="5" borderId="16" xfId="4" applyFont="1" applyFill="1" applyBorder="1" applyAlignment="1">
      <alignment horizontal="left" vertical="top" wrapText="1"/>
    </xf>
    <xf numFmtId="0" fontId="6" fillId="0" borderId="0" xfId="4" applyFont="1" applyBorder="1" applyAlignment="1">
      <alignment horizontal="center" vertical="center" wrapText="1"/>
    </xf>
    <xf numFmtId="0" fontId="8" fillId="0" borderId="41" xfId="4" applyFont="1" applyBorder="1" applyAlignment="1">
      <alignment horizontal="left" vertical="top" wrapText="1"/>
    </xf>
    <xf numFmtId="0" fontId="8" fillId="0" borderId="42" xfId="4" applyFont="1" applyBorder="1" applyAlignment="1">
      <alignment horizontal="left" vertical="top" wrapText="1"/>
    </xf>
    <xf numFmtId="0" fontId="8" fillId="0" borderId="43" xfId="4" applyFont="1" applyBorder="1" applyAlignment="1">
      <alignment horizontal="left" vertical="top" wrapText="1"/>
    </xf>
    <xf numFmtId="0" fontId="8" fillId="0" borderId="9" xfId="4" applyFont="1" applyBorder="1" applyAlignment="1">
      <alignment horizontal="left" wrapText="1"/>
    </xf>
    <xf numFmtId="0" fontId="8" fillId="0" borderId="10" xfId="4" applyFont="1" applyBorder="1" applyAlignment="1">
      <alignment horizontal="left" wrapText="1"/>
    </xf>
    <xf numFmtId="0" fontId="8" fillId="0" borderId="11" xfId="4" applyFont="1" applyBorder="1" applyAlignment="1">
      <alignment horizontal="left" wrapText="1"/>
    </xf>
    <xf numFmtId="0" fontId="8" fillId="0" borderId="15" xfId="4" applyFont="1" applyBorder="1" applyAlignment="1">
      <alignment horizontal="left" wrapText="1"/>
    </xf>
    <xf numFmtId="0" fontId="8" fillId="0" borderId="16" xfId="4" applyFont="1" applyBorder="1" applyAlignment="1">
      <alignment horizontal="left" wrapText="1"/>
    </xf>
    <xf numFmtId="0" fontId="8" fillId="0" borderId="17" xfId="4" applyFont="1" applyBorder="1" applyAlignment="1">
      <alignment horizontal="left" wrapText="1"/>
    </xf>
    <xf numFmtId="0" fontId="8" fillId="0" borderId="12" xfId="4" applyFont="1" applyBorder="1" applyAlignment="1">
      <alignment horizontal="center" wrapText="1"/>
    </xf>
    <xf numFmtId="0" fontId="8" fillId="0" borderId="18" xfId="4" applyFont="1" applyBorder="1" applyAlignment="1">
      <alignment horizontal="center" wrapText="1"/>
    </xf>
    <xf numFmtId="0" fontId="8" fillId="0" borderId="13" xfId="4" applyFont="1" applyBorder="1" applyAlignment="1">
      <alignment horizontal="center" wrapText="1"/>
    </xf>
    <xf numFmtId="0" fontId="8" fillId="0" borderId="19" xfId="4" applyFont="1" applyBorder="1" applyAlignment="1">
      <alignment horizontal="center" wrapText="1"/>
    </xf>
    <xf numFmtId="0" fontId="8" fillId="0" borderId="14" xfId="4" applyFont="1" applyBorder="1" applyAlignment="1">
      <alignment horizontal="center" wrapText="1"/>
    </xf>
    <xf numFmtId="0" fontId="8" fillId="0" borderId="0" xfId="4" applyFont="1" applyBorder="1" applyAlignment="1">
      <alignment horizontal="left" vertical="top" wrapText="1"/>
    </xf>
    <xf numFmtId="0" fontId="8" fillId="0" borderId="13" xfId="5" applyFont="1" applyBorder="1" applyAlignment="1">
      <alignment horizontal="center" wrapText="1"/>
    </xf>
    <xf numFmtId="0" fontId="8" fillId="0" borderId="14" xfId="5" applyFont="1" applyBorder="1" applyAlignment="1">
      <alignment horizontal="center" wrapText="1"/>
    </xf>
    <xf numFmtId="0" fontId="8" fillId="0" borderId="21" xfId="5" applyFont="1" applyBorder="1" applyAlignment="1">
      <alignment horizontal="left" vertical="top" wrapText="1"/>
    </xf>
    <xf numFmtId="0" fontId="8" fillId="0" borderId="44" xfId="5" applyFont="1" applyBorder="1" applyAlignment="1">
      <alignment horizontal="left" vertical="top" wrapText="1"/>
    </xf>
    <xf numFmtId="0" fontId="8" fillId="5" borderId="44" xfId="5" applyFont="1" applyFill="1" applyBorder="1" applyAlignment="1">
      <alignment horizontal="left" vertical="top" wrapText="1"/>
    </xf>
    <xf numFmtId="0" fontId="8" fillId="5" borderId="15" xfId="5" applyFont="1" applyFill="1" applyBorder="1" applyAlignment="1">
      <alignment horizontal="left" vertical="top" wrapText="1"/>
    </xf>
    <xf numFmtId="0" fontId="8" fillId="0" borderId="0" xfId="5" applyFont="1" applyBorder="1" applyAlignment="1">
      <alignment horizontal="left" vertical="top" wrapText="1"/>
    </xf>
    <xf numFmtId="0" fontId="6" fillId="0" borderId="0" xfId="5" applyFont="1" applyBorder="1" applyAlignment="1">
      <alignment horizontal="center" vertical="center" wrapText="1"/>
    </xf>
    <xf numFmtId="0" fontId="8" fillId="0" borderId="41" xfId="5" applyFont="1" applyBorder="1" applyAlignment="1">
      <alignment horizontal="left" vertical="top" wrapText="1"/>
    </xf>
    <xf numFmtId="0" fontId="8" fillId="0" borderId="42" xfId="5" applyFont="1" applyBorder="1" applyAlignment="1">
      <alignment horizontal="left" vertical="top" wrapText="1"/>
    </xf>
    <xf numFmtId="0" fontId="8" fillId="0" borderId="43" xfId="5" applyFont="1" applyBorder="1" applyAlignment="1">
      <alignment horizontal="left" vertical="top" wrapText="1"/>
    </xf>
    <xf numFmtId="0" fontId="8" fillId="0" borderId="9" xfId="5" applyFont="1" applyBorder="1" applyAlignment="1">
      <alignment horizontal="left" wrapText="1"/>
    </xf>
    <xf numFmtId="0" fontId="8" fillId="0" borderId="10" xfId="5" applyFont="1" applyBorder="1" applyAlignment="1">
      <alignment horizontal="left" wrapText="1"/>
    </xf>
    <xf numFmtId="0" fontId="8" fillId="0" borderId="11" xfId="5" applyFont="1" applyBorder="1" applyAlignment="1">
      <alignment horizontal="left" wrapText="1"/>
    </xf>
    <xf numFmtId="0" fontId="8" fillId="0" borderId="15" xfId="5" applyFont="1" applyBorder="1" applyAlignment="1">
      <alignment horizontal="left" wrapText="1"/>
    </xf>
    <xf numFmtId="0" fontId="8" fillId="0" borderId="16" xfId="5" applyFont="1" applyBorder="1" applyAlignment="1">
      <alignment horizontal="left" wrapText="1"/>
    </xf>
    <xf numFmtId="0" fontId="8" fillId="0" borderId="17" xfId="5" applyFont="1" applyBorder="1" applyAlignment="1">
      <alignment horizontal="left" wrapText="1"/>
    </xf>
    <xf numFmtId="0" fontId="8" fillId="0" borderId="12" xfId="5" applyFont="1" applyBorder="1" applyAlignment="1">
      <alignment horizontal="center" wrapText="1"/>
    </xf>
    <xf numFmtId="0" fontId="8" fillId="0" borderId="18" xfId="5" applyFont="1" applyBorder="1" applyAlignment="1">
      <alignment horizontal="center" wrapText="1"/>
    </xf>
    <xf numFmtId="0" fontId="8" fillId="0" borderId="19" xfId="5" applyFont="1" applyBorder="1" applyAlignment="1">
      <alignment horizontal="center" wrapText="1"/>
    </xf>
    <xf numFmtId="0" fontId="8" fillId="0" borderId="22" xfId="5" applyFont="1" applyBorder="1" applyAlignment="1">
      <alignment horizontal="left" vertical="top" wrapText="1"/>
    </xf>
    <xf numFmtId="0" fontId="8" fillId="0" borderId="45" xfId="5" applyFont="1" applyBorder="1" applyAlignment="1">
      <alignment horizontal="left" vertical="top" wrapText="1"/>
    </xf>
    <xf numFmtId="0" fontId="8" fillId="5" borderId="51" xfId="5" applyFont="1" applyFill="1" applyBorder="1" applyAlignment="1">
      <alignment horizontal="left" vertical="top" wrapText="1"/>
    </xf>
    <xf numFmtId="0" fontId="8" fillId="5" borderId="45" xfId="5" applyFont="1" applyFill="1" applyBorder="1" applyAlignment="1">
      <alignment horizontal="left" vertical="top" wrapText="1"/>
    </xf>
    <xf numFmtId="0" fontId="8" fillId="5" borderId="16" xfId="5" applyFont="1" applyFill="1" applyBorder="1" applyAlignment="1">
      <alignment horizontal="left" vertical="top" wrapText="1"/>
    </xf>
    <xf numFmtId="0" fontId="6" fillId="0" borderId="16" xfId="6" applyFont="1" applyBorder="1" applyAlignment="1">
      <alignment horizontal="center" vertical="center" wrapText="1"/>
    </xf>
    <xf numFmtId="0" fontId="8" fillId="0" borderId="9" xfId="6" applyFont="1" applyBorder="1" applyAlignment="1">
      <alignment horizontal="left" wrapText="1"/>
    </xf>
    <xf numFmtId="0" fontId="8" fillId="0" borderId="11" xfId="6" applyFont="1" applyBorder="1" applyAlignment="1">
      <alignment horizontal="left" wrapText="1"/>
    </xf>
    <xf numFmtId="0" fontId="8" fillId="0" borderId="15" xfId="6" applyFont="1" applyBorder="1" applyAlignment="1">
      <alignment horizontal="left" wrapText="1"/>
    </xf>
    <xf numFmtId="0" fontId="8" fillId="0" borderId="17" xfId="6" applyFont="1" applyBorder="1" applyAlignment="1">
      <alignment horizontal="left" wrapText="1"/>
    </xf>
    <xf numFmtId="0" fontId="8" fillId="0" borderId="33" xfId="6" applyFont="1" applyBorder="1" applyAlignment="1">
      <alignment horizontal="center" wrapText="1"/>
    </xf>
    <xf numFmtId="0" fontId="8" fillId="0" borderId="24" xfId="6" applyFont="1" applyBorder="1" applyAlignment="1">
      <alignment horizontal="center" wrapText="1"/>
    </xf>
    <xf numFmtId="0" fontId="8" fillId="0" borderId="34" xfId="6" applyFont="1" applyBorder="1" applyAlignment="1">
      <alignment horizontal="center" wrapText="1"/>
    </xf>
    <xf numFmtId="0" fontId="8" fillId="0" borderId="25" xfId="6" applyFont="1" applyBorder="1" applyAlignment="1">
      <alignment horizontal="center" wrapText="1"/>
    </xf>
    <xf numFmtId="0" fontId="8" fillId="0" borderId="53" xfId="6" applyFont="1" applyBorder="1" applyAlignment="1">
      <alignment horizontal="center" wrapText="1"/>
    </xf>
    <xf numFmtId="0" fontId="8" fillId="0" borderId="23" xfId="6" applyFont="1" applyBorder="1" applyAlignment="1">
      <alignment horizontal="center" wrapText="1"/>
    </xf>
    <xf numFmtId="0" fontId="6" fillId="0" borderId="0" xfId="6" applyFont="1" applyBorder="1" applyAlignment="1">
      <alignment horizontal="center" vertical="center" wrapText="1"/>
    </xf>
    <xf numFmtId="0" fontId="8" fillId="0" borderId="0" xfId="6" applyFont="1" applyBorder="1" applyAlignment="1">
      <alignment horizontal="left" vertical="top" wrapText="1"/>
    </xf>
    <xf numFmtId="0" fontId="6" fillId="0" borderId="0" xfId="7" applyFont="1" applyBorder="1" applyAlignment="1">
      <alignment horizontal="center" vertical="center" wrapText="1"/>
    </xf>
    <xf numFmtId="0" fontId="8" fillId="0" borderId="9" xfId="7" applyFont="1" applyBorder="1" applyAlignment="1">
      <alignment horizontal="left" wrapText="1"/>
    </xf>
    <xf numFmtId="0" fontId="8" fillId="0" borderId="11" xfId="7" applyFont="1" applyBorder="1" applyAlignment="1">
      <alignment horizontal="left" wrapText="1"/>
    </xf>
    <xf numFmtId="0" fontId="8" fillId="0" borderId="15" xfId="7" applyFont="1" applyBorder="1" applyAlignment="1">
      <alignment horizontal="left" wrapText="1"/>
    </xf>
    <xf numFmtId="0" fontId="8" fillId="0" borderId="17" xfId="7" applyFont="1" applyBorder="1" applyAlignment="1">
      <alignment horizontal="left" wrapText="1"/>
    </xf>
    <xf numFmtId="0" fontId="8" fillId="0" borderId="12" xfId="7" applyFont="1" applyBorder="1" applyAlignment="1">
      <alignment horizontal="center" wrapText="1"/>
    </xf>
    <xf numFmtId="0" fontId="8" fillId="0" borderId="18" xfId="7" applyFont="1" applyBorder="1" applyAlignment="1">
      <alignment horizontal="center" wrapText="1"/>
    </xf>
    <xf numFmtId="0" fontId="8" fillId="0" borderId="13" xfId="7" applyFont="1" applyBorder="1" applyAlignment="1">
      <alignment horizontal="center" wrapText="1"/>
    </xf>
    <xf numFmtId="0" fontId="8" fillId="0" borderId="19" xfId="7" applyFont="1" applyBorder="1" applyAlignment="1">
      <alignment horizontal="center" wrapText="1"/>
    </xf>
    <xf numFmtId="0" fontId="8" fillId="0" borderId="14" xfId="7" applyFont="1" applyBorder="1" applyAlignment="1">
      <alignment horizontal="center" wrapText="1"/>
    </xf>
    <xf numFmtId="0" fontId="8" fillId="0" borderId="9" xfId="6" applyFont="1" applyBorder="1" applyAlignment="1">
      <alignment horizontal="left" vertical="top" wrapText="1"/>
    </xf>
    <xf numFmtId="0" fontId="8" fillId="0" borderId="44" xfId="6" applyFont="1" applyBorder="1" applyAlignment="1">
      <alignment horizontal="left" vertical="top" wrapText="1"/>
    </xf>
    <xf numFmtId="0" fontId="8" fillId="0" borderId="52" xfId="6" applyFont="1" applyBorder="1" applyAlignment="1">
      <alignment horizontal="left" vertical="top" wrapText="1"/>
    </xf>
    <xf numFmtId="0" fontId="8" fillId="0" borderId="15" xfId="6" applyFont="1" applyBorder="1" applyAlignment="1">
      <alignment horizontal="left" vertical="top" wrapText="1"/>
    </xf>
    <xf numFmtId="0" fontId="8" fillId="0" borderId="10" xfId="6" applyFont="1" applyBorder="1" applyAlignment="1">
      <alignment horizontal="left" vertical="top" wrapText="1"/>
    </xf>
    <xf numFmtId="0" fontId="8" fillId="0" borderId="0" xfId="7" applyFont="1" applyBorder="1" applyAlignment="1">
      <alignment horizontal="left" vertical="top" wrapText="1"/>
    </xf>
    <xf numFmtId="0" fontId="8" fillId="0" borderId="10" xfId="6" applyFont="1" applyBorder="1" applyAlignment="1">
      <alignment horizontal="left" wrapText="1"/>
    </xf>
    <xf numFmtId="0" fontId="8" fillId="0" borderId="16" xfId="6" applyFont="1" applyBorder="1" applyAlignment="1">
      <alignment horizontal="left" wrapText="1"/>
    </xf>
    <xf numFmtId="0" fontId="8" fillId="0" borderId="12" xfId="6" applyFont="1" applyBorder="1" applyAlignment="1">
      <alignment horizontal="center" wrapText="1"/>
    </xf>
    <xf numFmtId="0" fontId="8" fillId="0" borderId="18" xfId="6" applyFont="1" applyBorder="1" applyAlignment="1">
      <alignment horizontal="center" wrapText="1"/>
    </xf>
    <xf numFmtId="0" fontId="8" fillId="0" borderId="13" xfId="6" applyFont="1" applyBorder="1" applyAlignment="1">
      <alignment horizontal="center" wrapText="1"/>
    </xf>
    <xf numFmtId="0" fontId="8" fillId="0" borderId="19" xfId="6" applyFont="1" applyBorder="1" applyAlignment="1">
      <alignment horizontal="center" wrapText="1"/>
    </xf>
    <xf numFmtId="0" fontId="8" fillId="0" borderId="51" xfId="6" applyFont="1" applyBorder="1" applyAlignment="1">
      <alignment horizontal="left" vertical="top" wrapText="1"/>
    </xf>
    <xf numFmtId="0" fontId="8" fillId="0" borderId="45" xfId="6" applyFont="1" applyBorder="1" applyAlignment="1">
      <alignment horizontal="left" vertical="top" wrapText="1"/>
    </xf>
    <xf numFmtId="0" fontId="8" fillId="0" borderId="16" xfId="6" applyFont="1" applyBorder="1" applyAlignment="1">
      <alignment horizontal="left" vertical="top" wrapText="1"/>
    </xf>
    <xf numFmtId="0" fontId="8" fillId="0" borderId="14" xfId="6" applyFont="1" applyBorder="1" applyAlignment="1">
      <alignment horizontal="center" wrapText="1"/>
    </xf>
    <xf numFmtId="0" fontId="8" fillId="0" borderId="21" xfId="6" applyFont="1" applyFill="1" applyBorder="1" applyAlignment="1">
      <alignment horizontal="left" vertical="top" wrapText="1"/>
    </xf>
    <xf numFmtId="0" fontId="8" fillId="0" borderId="51" xfId="6" applyFont="1" applyFill="1" applyBorder="1" applyAlignment="1">
      <alignment horizontal="left" vertical="top" wrapText="1"/>
    </xf>
    <xf numFmtId="0" fontId="8" fillId="0" borderId="44" xfId="6" applyFont="1" applyFill="1" applyBorder="1" applyAlignment="1">
      <alignment horizontal="left" vertical="top" wrapText="1"/>
    </xf>
    <xf numFmtId="0" fontId="8" fillId="0" borderId="22" xfId="6" applyFont="1" applyFill="1" applyBorder="1" applyAlignment="1">
      <alignment horizontal="left" vertical="top" wrapText="1"/>
    </xf>
    <xf numFmtId="0" fontId="8" fillId="0" borderId="45" xfId="6" applyFont="1" applyFill="1" applyBorder="1" applyAlignment="1">
      <alignment horizontal="left" vertical="top" wrapText="1"/>
    </xf>
    <xf numFmtId="0" fontId="6" fillId="0" borderId="0" xfId="8" applyFont="1" applyBorder="1" applyAlignment="1">
      <alignment horizontal="center" vertical="center" wrapText="1"/>
    </xf>
    <xf numFmtId="0" fontId="8" fillId="0" borderId="9" xfId="8" applyFont="1" applyBorder="1" applyAlignment="1">
      <alignment horizontal="left" wrapText="1"/>
    </xf>
    <xf numFmtId="0" fontId="8" fillId="0" borderId="10" xfId="8" applyFont="1" applyBorder="1" applyAlignment="1">
      <alignment horizontal="left" wrapText="1"/>
    </xf>
    <xf numFmtId="0" fontId="8" fillId="0" borderId="11" xfId="8" applyFont="1" applyBorder="1" applyAlignment="1">
      <alignment horizontal="left" wrapText="1"/>
    </xf>
    <xf numFmtId="0" fontId="8" fillId="0" borderId="15" xfId="8" applyFont="1" applyBorder="1" applyAlignment="1">
      <alignment horizontal="left" wrapText="1"/>
    </xf>
    <xf numFmtId="0" fontId="8" fillId="0" borderId="16" xfId="8" applyFont="1" applyBorder="1" applyAlignment="1">
      <alignment horizontal="left" wrapText="1"/>
    </xf>
    <xf numFmtId="0" fontId="8" fillId="0" borderId="17" xfId="8" applyFont="1" applyBorder="1" applyAlignment="1">
      <alignment horizontal="left" wrapText="1"/>
    </xf>
    <xf numFmtId="0" fontId="8" fillId="0" borderId="12" xfId="8" applyFont="1" applyBorder="1" applyAlignment="1">
      <alignment horizontal="center" wrapText="1"/>
    </xf>
    <xf numFmtId="0" fontId="8" fillId="0" borderId="18" xfId="8" applyFont="1" applyBorder="1" applyAlignment="1">
      <alignment horizontal="center" wrapText="1"/>
    </xf>
    <xf numFmtId="0" fontId="8" fillId="0" borderId="13" xfId="8" applyFont="1" applyBorder="1" applyAlignment="1">
      <alignment horizontal="center" wrapText="1"/>
    </xf>
    <xf numFmtId="0" fontId="8" fillId="0" borderId="19" xfId="8" applyFont="1" applyBorder="1" applyAlignment="1">
      <alignment horizontal="center" wrapText="1"/>
    </xf>
    <xf numFmtId="0" fontId="8" fillId="0" borderId="14" xfId="8" applyFont="1" applyBorder="1" applyAlignment="1">
      <alignment horizontal="center" wrapText="1"/>
    </xf>
    <xf numFmtId="0" fontId="8" fillId="5" borderId="44" xfId="8" applyFont="1" applyFill="1" applyBorder="1" applyAlignment="1">
      <alignment horizontal="left" vertical="top" wrapText="1"/>
    </xf>
    <xf numFmtId="0" fontId="8" fillId="5" borderId="51" xfId="8" applyFont="1" applyFill="1" applyBorder="1" applyAlignment="1">
      <alignment horizontal="left" vertical="top" wrapText="1"/>
    </xf>
    <xf numFmtId="0" fontId="8" fillId="5" borderId="15" xfId="8" applyFont="1" applyFill="1" applyBorder="1" applyAlignment="1">
      <alignment horizontal="left" vertical="top" wrapText="1"/>
    </xf>
    <xf numFmtId="0" fontId="8" fillId="5" borderId="45" xfId="8" applyFont="1" applyFill="1" applyBorder="1" applyAlignment="1">
      <alignment horizontal="left" vertical="top" wrapText="1"/>
    </xf>
    <xf numFmtId="0" fontId="8" fillId="5" borderId="16" xfId="8" applyFont="1" applyFill="1" applyBorder="1" applyAlignment="1">
      <alignment horizontal="left" vertical="top" wrapText="1"/>
    </xf>
    <xf numFmtId="0" fontId="8" fillId="0" borderId="0" xfId="8" applyFont="1" applyBorder="1" applyAlignment="1">
      <alignment horizontal="left" vertical="top" wrapText="1"/>
    </xf>
    <xf numFmtId="0" fontId="8" fillId="0" borderId="21" xfId="8" applyFont="1" applyBorder="1" applyAlignment="1">
      <alignment horizontal="left" vertical="top" wrapText="1"/>
    </xf>
    <xf numFmtId="0" fontId="8" fillId="0" borderId="51" xfId="8" applyFont="1" applyBorder="1" applyAlignment="1">
      <alignment horizontal="left" vertical="top" wrapText="1"/>
    </xf>
    <xf numFmtId="0" fontId="8" fillId="0" borderId="44" xfId="8" applyFont="1" applyBorder="1" applyAlignment="1">
      <alignment horizontal="left" vertical="top" wrapText="1"/>
    </xf>
    <xf numFmtId="0" fontId="8" fillId="0" borderId="22" xfId="8" applyFont="1" applyBorder="1" applyAlignment="1">
      <alignment horizontal="left" vertical="top" wrapText="1"/>
    </xf>
    <xf numFmtId="0" fontId="8" fillId="0" borderId="45" xfId="8" applyFont="1" applyBorder="1" applyAlignment="1">
      <alignment horizontal="left" vertical="top" wrapText="1"/>
    </xf>
    <xf numFmtId="0" fontId="6" fillId="0" borderId="0" xfId="9" applyFont="1" applyBorder="1" applyAlignment="1">
      <alignment horizontal="center" vertical="center" wrapText="1"/>
    </xf>
    <xf numFmtId="0" fontId="8" fillId="0" borderId="0" xfId="9" applyFont="1" applyBorder="1" applyAlignment="1">
      <alignment horizontal="left" vertical="top" wrapText="1"/>
    </xf>
    <xf numFmtId="0" fontId="8" fillId="0" borderId="9" xfId="9" applyFont="1" applyBorder="1" applyAlignment="1">
      <alignment horizontal="left" wrapText="1"/>
    </xf>
    <xf numFmtId="0" fontId="8" fillId="0" borderId="11" xfId="9" applyFont="1" applyBorder="1" applyAlignment="1">
      <alignment horizontal="left" wrapText="1"/>
    </xf>
    <xf numFmtId="0" fontId="8" fillId="0" borderId="15" xfId="9" applyFont="1" applyBorder="1" applyAlignment="1">
      <alignment horizontal="left" wrapText="1"/>
    </xf>
    <xf numFmtId="0" fontId="8" fillId="0" borderId="17" xfId="9" applyFont="1" applyBorder="1" applyAlignment="1">
      <alignment horizontal="left" wrapText="1"/>
    </xf>
    <xf numFmtId="0" fontId="8" fillId="0" borderId="12" xfId="9" applyFont="1" applyBorder="1" applyAlignment="1">
      <alignment horizontal="center" wrapText="1"/>
    </xf>
    <xf numFmtId="0" fontId="8" fillId="0" borderId="18" xfId="9" applyFont="1" applyBorder="1" applyAlignment="1">
      <alignment horizontal="center" wrapText="1"/>
    </xf>
    <xf numFmtId="0" fontId="8" fillId="0" borderId="13" xfId="9" applyFont="1" applyBorder="1" applyAlignment="1">
      <alignment horizontal="center" wrapText="1"/>
    </xf>
    <xf numFmtId="0" fontId="8" fillId="0" borderId="19" xfId="9" applyFont="1" applyBorder="1" applyAlignment="1">
      <alignment horizontal="center" wrapText="1"/>
    </xf>
    <xf numFmtId="0" fontId="8" fillId="0" borderId="14" xfId="9" applyFont="1" applyBorder="1" applyAlignment="1">
      <alignment horizontal="center" wrapText="1"/>
    </xf>
    <xf numFmtId="0" fontId="8" fillId="0" borderId="21" xfId="9" applyFont="1" applyBorder="1" applyAlignment="1">
      <alignment horizontal="left" vertical="top" wrapText="1"/>
    </xf>
    <xf numFmtId="0" fontId="8" fillId="0" borderId="44" xfId="9" applyFont="1" applyBorder="1" applyAlignment="1">
      <alignment horizontal="left" vertical="top" wrapText="1"/>
    </xf>
    <xf numFmtId="0" fontId="8" fillId="0" borderId="15" xfId="9" applyFont="1" applyBorder="1" applyAlignment="1">
      <alignment horizontal="left" vertical="top" wrapText="1"/>
    </xf>
    <xf numFmtId="0" fontId="8" fillId="0" borderId="58" xfId="10" applyFont="1" applyBorder="1" applyAlignment="1">
      <alignment horizontal="left" vertical="top" wrapText="1"/>
    </xf>
    <xf numFmtId="0" fontId="8" fillId="0" borderId="0" xfId="10" applyFont="1" applyBorder="1" applyAlignment="1">
      <alignment horizontal="left" vertical="top" wrapText="1"/>
    </xf>
    <xf numFmtId="0" fontId="6" fillId="0" borderId="0" xfId="10" applyFont="1" applyBorder="1" applyAlignment="1">
      <alignment horizontal="center" vertical="center" wrapText="1"/>
    </xf>
    <xf numFmtId="0" fontId="8" fillId="0" borderId="71" xfId="10" applyFont="1" applyBorder="1" applyAlignment="1">
      <alignment horizontal="left" wrapText="1"/>
    </xf>
    <xf numFmtId="0" fontId="8" fillId="0" borderId="58" xfId="10" applyFont="1" applyBorder="1" applyAlignment="1">
      <alignment horizontal="left" wrapText="1"/>
    </xf>
    <xf numFmtId="0" fontId="8" fillId="0" borderId="72" xfId="10" applyFont="1" applyBorder="1" applyAlignment="1">
      <alignment horizontal="left" wrapText="1"/>
    </xf>
    <xf numFmtId="0" fontId="8" fillId="0" borderId="76" xfId="10" applyFont="1" applyBorder="1" applyAlignment="1">
      <alignment horizontal="left" wrapText="1"/>
    </xf>
    <xf numFmtId="0" fontId="8" fillId="0" borderId="16" xfId="10" applyFont="1" applyBorder="1" applyAlignment="1">
      <alignment horizontal="left" wrapText="1"/>
    </xf>
    <xf numFmtId="0" fontId="8" fillId="0" borderId="17" xfId="10" applyFont="1" applyBorder="1" applyAlignment="1">
      <alignment horizontal="left" wrapText="1"/>
    </xf>
    <xf numFmtId="0" fontId="8" fillId="0" borderId="73" xfId="10" applyFont="1" applyBorder="1" applyAlignment="1">
      <alignment horizontal="center" wrapText="1"/>
    </xf>
    <xf numFmtId="0" fontId="8" fillId="0" borderId="56" xfId="10" applyFont="1" applyBorder="1" applyAlignment="1">
      <alignment horizontal="center" wrapText="1"/>
    </xf>
    <xf numFmtId="0" fontId="8" fillId="0" borderId="74" xfId="10" applyFont="1" applyBorder="1" applyAlignment="1">
      <alignment horizontal="center" wrapText="1"/>
    </xf>
    <xf numFmtId="0" fontId="8" fillId="0" borderId="57" xfId="10" applyFont="1" applyBorder="1" applyAlignment="1">
      <alignment horizontal="center" wrapText="1"/>
    </xf>
    <xf numFmtId="0" fontId="8" fillId="0" borderId="75" xfId="10" applyFont="1" applyBorder="1" applyAlignment="1">
      <alignment horizontal="center" wrapText="1"/>
    </xf>
    <xf numFmtId="0" fontId="6" fillId="0" borderId="59" xfId="10" applyFont="1" applyBorder="1" applyAlignment="1">
      <alignment horizontal="center" vertical="center" wrapText="1"/>
    </xf>
    <xf numFmtId="0" fontId="8" fillId="0" borderId="64" xfId="10" applyFont="1" applyBorder="1" applyAlignment="1">
      <alignment horizontal="left" wrapText="1"/>
    </xf>
    <xf numFmtId="0" fontId="8" fillId="0" borderId="65" xfId="10" applyFont="1" applyBorder="1" applyAlignment="1">
      <alignment horizontal="left" wrapText="1"/>
    </xf>
    <xf numFmtId="0" fontId="8" fillId="5" borderId="68" xfId="10" applyFont="1" applyFill="1" applyBorder="1" applyAlignment="1">
      <alignment horizontal="left" vertical="top" wrapText="1"/>
    </xf>
    <xf numFmtId="0" fontId="8" fillId="5" borderId="60" xfId="10" applyFont="1" applyFill="1" applyBorder="1" applyAlignment="1">
      <alignment horizontal="left" vertical="top" wrapText="1"/>
    </xf>
    <xf numFmtId="0" fontId="8" fillId="5" borderId="69" xfId="10" applyFont="1" applyFill="1" applyBorder="1" applyAlignment="1">
      <alignment horizontal="left" vertical="top" wrapText="1"/>
    </xf>
    <xf numFmtId="0" fontId="8" fillId="5" borderId="70" xfId="10" applyFont="1" applyFill="1" applyBorder="1" applyAlignment="1">
      <alignment horizontal="left" vertical="top" wrapText="1"/>
    </xf>
    <xf numFmtId="0" fontId="8" fillId="0" borderId="22" xfId="10" applyFont="1" applyBorder="1" applyAlignment="1">
      <alignment horizontal="left" vertical="top" wrapText="1"/>
    </xf>
    <xf numFmtId="0" fontId="8" fillId="0" borderId="45" xfId="10" applyFont="1" applyBorder="1" applyAlignment="1">
      <alignment horizontal="left" vertical="top" wrapText="1"/>
    </xf>
    <xf numFmtId="0" fontId="8" fillId="5" borderId="45" xfId="10" applyFont="1" applyFill="1" applyBorder="1" applyAlignment="1">
      <alignment horizontal="left" vertical="top" wrapText="1"/>
    </xf>
    <xf numFmtId="0" fontId="8" fillId="5" borderId="0" xfId="10" applyFont="1" applyFill="1" applyBorder="1" applyAlignment="1">
      <alignment horizontal="left" vertical="top" wrapText="1"/>
    </xf>
    <xf numFmtId="0" fontId="8" fillId="5" borderId="59" xfId="10" applyFont="1" applyFill="1" applyBorder="1" applyAlignment="1">
      <alignment horizontal="left" vertical="top" wrapText="1"/>
    </xf>
    <xf numFmtId="0" fontId="8" fillId="5" borderId="22" xfId="10" applyFont="1" applyFill="1" applyBorder="1" applyAlignment="1">
      <alignment horizontal="left" vertical="top" wrapText="1"/>
    </xf>
    <xf numFmtId="0" fontId="8" fillId="0" borderId="59" xfId="10" applyFont="1" applyBorder="1" applyAlignment="1">
      <alignment horizontal="left" vertical="top" wrapText="1"/>
    </xf>
  </cellXfs>
  <cellStyles count="145">
    <cellStyle name="Normal" xfId="0" builtinId="0"/>
    <cellStyle name="Normal 2" xfId="3" xr:uid="{00000000-0005-0000-0000-000001000000}"/>
    <cellStyle name="Normal 3" xfId="1" xr:uid="{00000000-0005-0000-0000-000002000000}"/>
    <cellStyle name="Normal 3 2" xfId="2" xr:uid="{00000000-0005-0000-0000-000003000000}"/>
    <cellStyle name="Normal_AUCs_1" xfId="5" xr:uid="{00000000-0005-0000-0000-000004000000}"/>
    <cellStyle name="Normal_FINAL RESULTS EPM" xfId="10" xr:uid="{00000000-0005-0000-0000-00000A000000}"/>
    <cellStyle name="Normal_FINAL RESULTS NOC" xfId="9" xr:uid="{00000000-0005-0000-0000-00000B000000}"/>
    <cellStyle name="Normal_FINAL RESULTS PT" xfId="6" xr:uid="{00000000-0005-0000-0000-00000C000000}"/>
    <cellStyle name="Normal_FINAL RESULTS PT_1" xfId="8" xr:uid="{00000000-0005-0000-0000-00000D000000}"/>
    <cellStyle name="Normal_FINAL RESULTS PT_2" xfId="7" xr:uid="{00000000-0005-0000-0000-00000E000000}"/>
    <cellStyle name="Normal_Sheet2" xfId="4" xr:uid="{00000000-0005-0000-0000-000019000000}"/>
    <cellStyle name="style1549546375694" xfId="67" xr:uid="{00000000-0005-0000-0000-00001E000000}"/>
    <cellStyle name="style1549546375802" xfId="12" xr:uid="{00000000-0005-0000-0000-00001F000000}"/>
    <cellStyle name="style1549546375874" xfId="26" xr:uid="{00000000-0005-0000-0000-000020000000}"/>
    <cellStyle name="style1549546375967" xfId="27" xr:uid="{00000000-0005-0000-0000-000021000000}"/>
    <cellStyle name="style1549546376092" xfId="35" xr:uid="{00000000-0005-0000-0000-000022000000}"/>
    <cellStyle name="style1549546376206" xfId="36" xr:uid="{00000000-0005-0000-0000-000023000000}"/>
    <cellStyle name="style1549546376311" xfId="58" xr:uid="{00000000-0005-0000-0000-000024000000}"/>
    <cellStyle name="style1549546376420" xfId="59" xr:uid="{00000000-0005-0000-0000-000025000000}"/>
    <cellStyle name="style1549546376713" xfId="113" xr:uid="{00000000-0005-0000-0000-000026000000}"/>
    <cellStyle name="style1549546376938" xfId="64" xr:uid="{00000000-0005-0000-0000-000027000000}"/>
    <cellStyle name="style1549546377077" xfId="17" xr:uid="{00000000-0005-0000-0000-000028000000}"/>
    <cellStyle name="style1549546377159" xfId="18" xr:uid="{00000000-0005-0000-0000-000029000000}"/>
    <cellStyle name="style1549546377248" xfId="71" xr:uid="{00000000-0005-0000-0000-00002A000000}"/>
    <cellStyle name="style1549546377328" xfId="72" xr:uid="{00000000-0005-0000-0000-00002B000000}"/>
    <cellStyle name="style1549546377412" xfId="79" xr:uid="{00000000-0005-0000-0000-00002C000000}"/>
    <cellStyle name="style1549546377497" xfId="80" xr:uid="{00000000-0005-0000-0000-00002D000000}"/>
    <cellStyle name="style1549546377562" xfId="89" xr:uid="{00000000-0005-0000-0000-00002E000000}"/>
    <cellStyle name="style1549546377637" xfId="81" xr:uid="{00000000-0005-0000-0000-00002F000000}"/>
    <cellStyle name="style1549546377726" xfId="82" xr:uid="{00000000-0005-0000-0000-000030000000}"/>
    <cellStyle name="style1549546377828" xfId="90" xr:uid="{00000000-0005-0000-0000-000031000000}"/>
    <cellStyle name="style1549546377906" xfId="91" xr:uid="{00000000-0005-0000-0000-000032000000}"/>
    <cellStyle name="style1549546377991" xfId="97" xr:uid="{00000000-0005-0000-0000-000033000000}"/>
    <cellStyle name="style1549546378067" xfId="98" xr:uid="{00000000-0005-0000-0000-000034000000}"/>
    <cellStyle name="style1549546378144" xfId="102" xr:uid="{00000000-0005-0000-0000-000035000000}"/>
    <cellStyle name="style1549546378231" xfId="19" xr:uid="{00000000-0005-0000-0000-000036000000}"/>
    <cellStyle name="style1549546378291" xfId="106" xr:uid="{00000000-0005-0000-0000-000037000000}"/>
    <cellStyle name="style1549546378350" xfId="112" xr:uid="{00000000-0005-0000-0000-000038000000}"/>
    <cellStyle name="style1549546378411" xfId="118" xr:uid="{00000000-0005-0000-0000-000039000000}"/>
    <cellStyle name="style1549546378470" xfId="107" xr:uid="{00000000-0005-0000-0000-00003A000000}"/>
    <cellStyle name="style1549546378532" xfId="119" xr:uid="{00000000-0005-0000-0000-00003B000000}"/>
    <cellStyle name="style1549546378610" xfId="44" xr:uid="{00000000-0005-0000-0000-00003C000000}"/>
    <cellStyle name="style1549546378695" xfId="45" xr:uid="{00000000-0005-0000-0000-00003D000000}"/>
    <cellStyle name="style1549546378871" xfId="123" xr:uid="{00000000-0005-0000-0000-00003E000000}"/>
    <cellStyle name="style1549546378954" xfId="126" xr:uid="{00000000-0005-0000-0000-00003F000000}"/>
    <cellStyle name="style1549546379031" xfId="130" xr:uid="{00000000-0005-0000-0000-000040000000}"/>
    <cellStyle name="style1549546379105" xfId="133" xr:uid="{00000000-0005-0000-0000-000041000000}"/>
    <cellStyle name="style1549546379199" xfId="140" xr:uid="{00000000-0005-0000-0000-000042000000}"/>
    <cellStyle name="style1549546379264" xfId="136" xr:uid="{00000000-0005-0000-0000-000043000000}"/>
    <cellStyle name="style1549546379324" xfId="53" xr:uid="{00000000-0005-0000-0000-000044000000}"/>
    <cellStyle name="style1549546379379" xfId="51" xr:uid="{00000000-0005-0000-0000-000045000000}"/>
    <cellStyle name="style1549546379434" xfId="60" xr:uid="{00000000-0005-0000-0000-000046000000}"/>
    <cellStyle name="style1549546379540" xfId="143" xr:uid="{00000000-0005-0000-0000-000047000000}"/>
    <cellStyle name="style1549546379821" xfId="28" xr:uid="{00000000-0005-0000-0000-000048000000}"/>
    <cellStyle name="style1549546379898" xfId="37" xr:uid="{00000000-0005-0000-0000-000049000000}"/>
    <cellStyle name="style1549546379965" xfId="46" xr:uid="{00000000-0005-0000-0000-00004A000000}"/>
    <cellStyle name="style1549546602172" xfId="66" xr:uid="{00000000-0005-0000-0000-00004B000000}"/>
    <cellStyle name="style1549546602254" xfId="11" xr:uid="{00000000-0005-0000-0000-00004C000000}"/>
    <cellStyle name="style1549546602335" xfId="23" xr:uid="{00000000-0005-0000-0000-00004D000000}"/>
    <cellStyle name="style1549546602405" xfId="24" xr:uid="{00000000-0005-0000-0000-00004E000000}"/>
    <cellStyle name="style1549546602481" xfId="32" xr:uid="{00000000-0005-0000-0000-00004F000000}"/>
    <cellStyle name="style1549546602552" xfId="33" xr:uid="{00000000-0005-0000-0000-000050000000}"/>
    <cellStyle name="style1549546602631" xfId="55" xr:uid="{00000000-0005-0000-0000-000051000000}"/>
    <cellStyle name="style1549546602707" xfId="56" xr:uid="{00000000-0005-0000-0000-000052000000}"/>
    <cellStyle name="style1549546602960" xfId="111" xr:uid="{00000000-0005-0000-0000-000053000000}"/>
    <cellStyle name="style1549546603232" xfId="142" xr:uid="{00000000-0005-0000-0000-000054000000}"/>
    <cellStyle name="style1549546603310" xfId="14" xr:uid="{00000000-0005-0000-0000-000055000000}"/>
    <cellStyle name="style1549546603428" xfId="15" xr:uid="{00000000-0005-0000-0000-000056000000}"/>
    <cellStyle name="style1549546603569" xfId="69" xr:uid="{00000000-0005-0000-0000-000057000000}"/>
    <cellStyle name="style1549546603683" xfId="122" xr:uid="{00000000-0005-0000-0000-000058000000}"/>
    <cellStyle name="style1549546603814" xfId="70" xr:uid="{00000000-0005-0000-0000-000059000000}"/>
    <cellStyle name="style1549546603908" xfId="75" xr:uid="{00000000-0005-0000-0000-00005A000000}"/>
    <cellStyle name="style1549546604003" xfId="76" xr:uid="{00000000-0005-0000-0000-00005B000000}"/>
    <cellStyle name="style1549546604071" xfId="86" xr:uid="{00000000-0005-0000-0000-00005C000000}"/>
    <cellStyle name="style1549546604157" xfId="77" xr:uid="{00000000-0005-0000-0000-00005D000000}"/>
    <cellStyle name="style1549546604253" xfId="125" xr:uid="{00000000-0005-0000-0000-00005E000000}"/>
    <cellStyle name="style1549546604355" xfId="78" xr:uid="{00000000-0005-0000-0000-00005F000000}"/>
    <cellStyle name="style1549546604456" xfId="87" xr:uid="{00000000-0005-0000-0000-000060000000}"/>
    <cellStyle name="style1549546604557" xfId="129" xr:uid="{00000000-0005-0000-0000-000061000000}"/>
    <cellStyle name="style1549546604653" xfId="88" xr:uid="{00000000-0005-0000-0000-000062000000}"/>
    <cellStyle name="style1549546604764" xfId="95" xr:uid="{00000000-0005-0000-0000-000063000000}"/>
    <cellStyle name="style1549546604875" xfId="132" xr:uid="{00000000-0005-0000-0000-000064000000}"/>
    <cellStyle name="style1549546604976" xfId="96" xr:uid="{00000000-0005-0000-0000-000065000000}"/>
    <cellStyle name="style1549546605064" xfId="101" xr:uid="{00000000-0005-0000-0000-000066000000}"/>
    <cellStyle name="style1549546605161" xfId="16" xr:uid="{00000000-0005-0000-0000-000067000000}"/>
    <cellStyle name="style1549546605243" xfId="104" xr:uid="{00000000-0005-0000-0000-000068000000}"/>
    <cellStyle name="style1549546605325" xfId="110" xr:uid="{00000000-0005-0000-0000-000069000000}"/>
    <cellStyle name="style1549546605401" xfId="138" xr:uid="{00000000-0005-0000-0000-00006A000000}"/>
    <cellStyle name="style1549546605503" xfId="116" xr:uid="{00000000-0005-0000-0000-00006B000000}"/>
    <cellStyle name="style1549546605583" xfId="105" xr:uid="{00000000-0005-0000-0000-00006C000000}"/>
    <cellStyle name="style1549546605674" xfId="135" xr:uid="{00000000-0005-0000-0000-00006D000000}"/>
    <cellStyle name="style1549546605748" xfId="139" xr:uid="{00000000-0005-0000-0000-00006E000000}"/>
    <cellStyle name="style1549546605822" xfId="117" xr:uid="{00000000-0005-0000-0000-00006F000000}"/>
    <cellStyle name="style1549546605911" xfId="41" xr:uid="{00000000-0005-0000-0000-000070000000}"/>
    <cellStyle name="style1549546606015" xfId="42" xr:uid="{00000000-0005-0000-0000-000071000000}"/>
    <cellStyle name="style1549546606296" xfId="25" xr:uid="{00000000-0005-0000-0000-000072000000}"/>
    <cellStyle name="style1549546606367" xfId="34" xr:uid="{00000000-0005-0000-0000-000073000000}"/>
    <cellStyle name="style1549546606439" xfId="43" xr:uid="{00000000-0005-0000-0000-000074000000}"/>
    <cellStyle name="style1549546606513" xfId="50" xr:uid="{00000000-0005-0000-0000-000075000000}"/>
    <cellStyle name="style1549546606591" xfId="57" xr:uid="{00000000-0005-0000-0000-000076000000}"/>
    <cellStyle name="style1549546662612" xfId="68" xr:uid="{00000000-0005-0000-0000-000077000000}"/>
    <cellStyle name="style1549546662668" xfId="13" xr:uid="{00000000-0005-0000-0000-000078000000}"/>
    <cellStyle name="style1549546662728" xfId="29" xr:uid="{00000000-0005-0000-0000-000079000000}"/>
    <cellStyle name="style1549546662797" xfId="30" xr:uid="{00000000-0005-0000-0000-00007A000000}"/>
    <cellStyle name="style1549546662878" xfId="38" xr:uid="{00000000-0005-0000-0000-00007B000000}"/>
    <cellStyle name="style1549546663002" xfId="39" xr:uid="{00000000-0005-0000-0000-00007C000000}"/>
    <cellStyle name="style1549546663179" xfId="61" xr:uid="{00000000-0005-0000-0000-00007D000000}"/>
    <cellStyle name="style1549546663261" xfId="62" xr:uid="{00000000-0005-0000-0000-00007E000000}"/>
    <cellStyle name="style1549546663487" xfId="115" xr:uid="{00000000-0005-0000-0000-00007F000000}"/>
    <cellStyle name="style1549546663600" xfId="63" xr:uid="{00000000-0005-0000-0000-000080000000}"/>
    <cellStyle name="style1549546664808" xfId="65" xr:uid="{00000000-0005-0000-0000-000081000000}"/>
    <cellStyle name="style1549546664862" xfId="20" xr:uid="{00000000-0005-0000-0000-000082000000}"/>
    <cellStyle name="style1549546664933" xfId="21" xr:uid="{00000000-0005-0000-0000-000083000000}"/>
    <cellStyle name="style1549546665001" xfId="73" xr:uid="{00000000-0005-0000-0000-000084000000}"/>
    <cellStyle name="style1549546665080" xfId="74" xr:uid="{00000000-0005-0000-0000-000085000000}"/>
    <cellStyle name="style1549546665150" xfId="127" xr:uid="{00000000-0005-0000-0000-000086000000}"/>
    <cellStyle name="style1549546665219" xfId="83" xr:uid="{00000000-0005-0000-0000-000087000000}"/>
    <cellStyle name="style1549546665272" xfId="92" xr:uid="{00000000-0005-0000-0000-000088000000}"/>
    <cellStyle name="style1549546665327" xfId="84" xr:uid="{00000000-0005-0000-0000-000089000000}"/>
    <cellStyle name="style1549546665394" xfId="85" xr:uid="{00000000-0005-0000-0000-00008A000000}"/>
    <cellStyle name="style1549546665462" xfId="93" xr:uid="{00000000-0005-0000-0000-00008B000000}"/>
    <cellStyle name="style1549546665533" xfId="94" xr:uid="{00000000-0005-0000-0000-00008C000000}"/>
    <cellStyle name="style1549546665617" xfId="99" xr:uid="{00000000-0005-0000-0000-00008D000000}"/>
    <cellStyle name="style1549546665704" xfId="100" xr:uid="{00000000-0005-0000-0000-00008E000000}"/>
    <cellStyle name="style1549546665789" xfId="103" xr:uid="{00000000-0005-0000-0000-00008F000000}"/>
    <cellStyle name="style1549546665884" xfId="22" xr:uid="{00000000-0005-0000-0000-000090000000}"/>
    <cellStyle name="style1549546665948" xfId="108" xr:uid="{00000000-0005-0000-0000-000091000000}"/>
    <cellStyle name="style1549546666001" xfId="114" xr:uid="{00000000-0005-0000-0000-000092000000}"/>
    <cellStyle name="style1549546666052" xfId="120" xr:uid="{00000000-0005-0000-0000-000093000000}"/>
    <cellStyle name="style1549546666105" xfId="109" xr:uid="{00000000-0005-0000-0000-000094000000}"/>
    <cellStyle name="style1549546666159" xfId="121" xr:uid="{00000000-0005-0000-0000-000095000000}"/>
    <cellStyle name="style1549546666217" xfId="47" xr:uid="{00000000-0005-0000-0000-000096000000}"/>
    <cellStyle name="style1549546666291" xfId="48" xr:uid="{00000000-0005-0000-0000-000097000000}"/>
    <cellStyle name="style1549546666473" xfId="124" xr:uid="{00000000-0005-0000-0000-000098000000}"/>
    <cellStyle name="style1549546666561" xfId="128" xr:uid="{00000000-0005-0000-0000-000099000000}"/>
    <cellStyle name="style1549546666643" xfId="131" xr:uid="{00000000-0005-0000-0000-00009A000000}"/>
    <cellStyle name="style1549546666735" xfId="134" xr:uid="{00000000-0005-0000-0000-00009B000000}"/>
    <cellStyle name="style1549546666819" xfId="141" xr:uid="{00000000-0005-0000-0000-00009C000000}"/>
    <cellStyle name="style1549546666884" xfId="137" xr:uid="{00000000-0005-0000-0000-00009D000000}"/>
    <cellStyle name="style1549546666954" xfId="144" xr:uid="{00000000-0005-0000-0000-00009E000000}"/>
    <cellStyle name="style1549546667043" xfId="54" xr:uid="{00000000-0005-0000-0000-00009F000000}"/>
    <cellStyle name="style1549546667111" xfId="52" xr:uid="{00000000-0005-0000-0000-0000A0000000}"/>
    <cellStyle name="style1549546667327" xfId="31" xr:uid="{00000000-0005-0000-0000-0000A1000000}"/>
    <cellStyle name="style1549546667397" xfId="40" xr:uid="{00000000-0005-0000-0000-0000A2000000}"/>
    <cellStyle name="style1549546667460" xfId="49" xr:uid="{00000000-0005-0000-0000-0000A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F91"/>
  <sheetViews>
    <sheetView tabSelected="1" topLeftCell="A3" zoomScale="96" zoomScaleNormal="96" workbookViewId="0">
      <selection activeCell="C29" sqref="C29"/>
    </sheetView>
  </sheetViews>
  <sheetFormatPr baseColWidth="10" defaultColWidth="8.83203125" defaultRowHeight="15"/>
  <cols>
    <col min="2" max="2" width="10.6640625" customWidth="1"/>
    <col min="3" max="3" width="15" customWidth="1"/>
    <col min="4" max="6" width="14.1640625" customWidth="1"/>
    <col min="7" max="7" width="11.1640625" customWidth="1"/>
    <col min="8" max="8" width="19.1640625" customWidth="1"/>
    <col min="9" max="9" width="15.5" customWidth="1"/>
    <col min="10" max="12" width="16.1640625" customWidth="1"/>
    <col min="13" max="13" width="11.1640625" customWidth="1"/>
    <col min="14" max="14" width="5.33203125" customWidth="1"/>
    <col min="15" max="17" width="16.5" customWidth="1"/>
    <col min="18" max="18" width="14" customWidth="1"/>
    <col min="43" max="43" width="14.5" customWidth="1"/>
    <col min="52" max="52" width="14.6640625" customWidth="1"/>
    <col min="53" max="53" width="13" customWidth="1"/>
  </cols>
  <sheetData>
    <row r="2" spans="1:58">
      <c r="B2" s="4"/>
      <c r="C2" s="17" t="s">
        <v>3</v>
      </c>
      <c r="D2" s="17" t="s">
        <v>4</v>
      </c>
      <c r="E2" s="13" t="s">
        <v>5</v>
      </c>
      <c r="F2" s="17" t="s">
        <v>6</v>
      </c>
    </row>
    <row r="3" spans="1:58">
      <c r="A3" s="4"/>
      <c r="B3" s="4"/>
      <c r="C3" s="17" t="s">
        <v>7</v>
      </c>
      <c r="D3" s="17" t="s">
        <v>7</v>
      </c>
      <c r="E3" s="17" t="s">
        <v>7</v>
      </c>
      <c r="F3" s="17" t="s">
        <v>7</v>
      </c>
    </row>
    <row r="4" spans="1:58">
      <c r="A4" s="4" t="s">
        <v>8</v>
      </c>
      <c r="B4" s="4" t="s">
        <v>9</v>
      </c>
      <c r="C4" s="2">
        <v>8</v>
      </c>
      <c r="D4" s="2">
        <v>8</v>
      </c>
      <c r="E4" s="2">
        <v>7</v>
      </c>
      <c r="F4" s="2">
        <v>6</v>
      </c>
    </row>
    <row r="5" spans="1:58">
      <c r="A5" s="26" t="s">
        <v>12</v>
      </c>
      <c r="B5" s="26" t="s">
        <v>9</v>
      </c>
      <c r="C5" s="2">
        <v>10</v>
      </c>
      <c r="D5" s="2">
        <v>7</v>
      </c>
      <c r="E5" s="2">
        <v>8</v>
      </c>
      <c r="F5" s="2">
        <v>8</v>
      </c>
    </row>
    <row r="6" spans="1:58">
      <c r="A6" s="25" t="s">
        <v>8</v>
      </c>
      <c r="B6" s="25" t="s">
        <v>10</v>
      </c>
      <c r="C6" s="2">
        <v>7</v>
      </c>
      <c r="D6" s="2">
        <v>7</v>
      </c>
      <c r="E6" s="2">
        <v>7</v>
      </c>
      <c r="F6" s="2">
        <v>5</v>
      </c>
    </row>
    <row r="7" spans="1:58">
      <c r="A7" s="24" t="s">
        <v>12</v>
      </c>
      <c r="B7" s="24" t="s">
        <v>10</v>
      </c>
      <c r="C7" s="2">
        <v>7</v>
      </c>
      <c r="D7" s="2">
        <v>5</v>
      </c>
      <c r="E7" s="2">
        <v>5</v>
      </c>
      <c r="F7" s="2">
        <v>5</v>
      </c>
    </row>
    <row r="8" spans="1:58">
      <c r="A8" s="23" t="s">
        <v>8</v>
      </c>
      <c r="B8" s="23" t="s">
        <v>11</v>
      </c>
      <c r="C8" s="2">
        <v>7</v>
      </c>
      <c r="D8" s="2">
        <v>6</v>
      </c>
      <c r="E8" s="2">
        <v>7</v>
      </c>
      <c r="F8" s="2">
        <v>7</v>
      </c>
    </row>
    <row r="9" spans="1:58">
      <c r="A9" s="22" t="s">
        <v>12</v>
      </c>
      <c r="B9" s="22" t="s">
        <v>11</v>
      </c>
      <c r="C9" s="2">
        <v>9</v>
      </c>
      <c r="D9" s="2">
        <v>9</v>
      </c>
      <c r="E9" s="2">
        <v>9</v>
      </c>
      <c r="F9" s="2">
        <v>9</v>
      </c>
    </row>
    <row r="10" spans="1:58">
      <c r="J10" s="405" t="s">
        <v>153</v>
      </c>
      <c r="K10" s="405"/>
      <c r="L10" s="405"/>
      <c r="M10" s="405"/>
      <c r="N10" s="405"/>
      <c r="O10" s="405"/>
      <c r="P10" s="405"/>
      <c r="Q10" s="405"/>
      <c r="R10" s="405"/>
      <c r="Y10" s="402" t="s">
        <v>154</v>
      </c>
      <c r="Z10" s="403"/>
      <c r="AA10" s="403"/>
      <c r="AB10" s="403"/>
      <c r="AC10" s="403"/>
      <c r="AD10" s="403"/>
      <c r="AE10" s="403"/>
      <c r="AF10" s="403"/>
      <c r="AG10" s="403"/>
      <c r="AH10" s="403"/>
      <c r="AI10" s="403"/>
      <c r="AJ10" s="403"/>
      <c r="AK10" s="403"/>
      <c r="AL10" s="403"/>
      <c r="AM10" s="403"/>
      <c r="AN10" s="403"/>
      <c r="AO10" s="404"/>
      <c r="AQ10" s="369" t="s">
        <v>155</v>
      </c>
    </row>
    <row r="11" spans="1:58" ht="23.25" customHeight="1">
      <c r="H11" s="11"/>
      <c r="I11" s="11"/>
      <c r="J11" s="411" t="s">
        <v>142</v>
      </c>
      <c r="K11" s="412"/>
      <c r="L11" s="412"/>
      <c r="M11" s="412"/>
      <c r="N11" s="412"/>
      <c r="O11" s="412"/>
      <c r="P11" s="412"/>
      <c r="Q11" s="412"/>
      <c r="R11" s="413"/>
      <c r="S11" s="11"/>
      <c r="T11" s="11"/>
      <c r="U11" s="11"/>
      <c r="V11" s="11"/>
      <c r="W11" s="11"/>
      <c r="X11" s="11"/>
      <c r="Y11" s="406" t="s">
        <v>25</v>
      </c>
      <c r="Z11" s="406"/>
      <c r="AA11" s="406"/>
      <c r="AB11" s="406"/>
      <c r="AC11" s="406"/>
      <c r="AD11" s="406"/>
      <c r="AE11" s="406"/>
      <c r="AF11" s="406"/>
      <c r="AG11" s="1"/>
      <c r="AH11" s="406" t="s">
        <v>26</v>
      </c>
      <c r="AI11" s="406"/>
      <c r="AJ11" s="406"/>
      <c r="AK11" s="406"/>
      <c r="AL11" s="406"/>
      <c r="AM11" s="406"/>
      <c r="AN11" s="406"/>
      <c r="AO11" s="406"/>
      <c r="AQ11" s="407" t="s">
        <v>24</v>
      </c>
    </row>
    <row r="12" spans="1:58" ht="18" customHeight="1">
      <c r="J12" s="406" t="s">
        <v>143</v>
      </c>
      <c r="K12" s="406"/>
      <c r="L12" s="406"/>
      <c r="M12" s="362" t="s">
        <v>141</v>
      </c>
      <c r="O12" s="406" t="s">
        <v>144</v>
      </c>
      <c r="P12" s="406"/>
      <c r="Q12" s="406"/>
      <c r="R12" s="362" t="s">
        <v>141</v>
      </c>
      <c r="T12" s="410" t="s">
        <v>145</v>
      </c>
      <c r="U12" s="410"/>
      <c r="V12" s="410"/>
      <c r="W12" s="366" t="s">
        <v>141</v>
      </c>
      <c r="Y12" s="409" t="s">
        <v>15</v>
      </c>
      <c r="Z12" s="409"/>
      <c r="AA12" s="409"/>
      <c r="AB12" s="409"/>
      <c r="AC12" s="409" t="s">
        <v>20</v>
      </c>
      <c r="AD12" s="409"/>
      <c r="AE12" s="409"/>
      <c r="AF12" s="409"/>
      <c r="AH12" s="409" t="s">
        <v>21</v>
      </c>
      <c r="AI12" s="409"/>
      <c r="AJ12" s="409"/>
      <c r="AK12" s="409"/>
      <c r="AL12" s="409" t="s">
        <v>22</v>
      </c>
      <c r="AM12" s="409"/>
      <c r="AN12" s="409"/>
      <c r="AO12" s="409"/>
      <c r="AQ12" s="408"/>
    </row>
    <row r="13" spans="1:58" s="1" customFormat="1" ht="64.5" customHeight="1">
      <c r="F13" s="7" t="s">
        <v>27</v>
      </c>
      <c r="G13" s="8" t="s">
        <v>34</v>
      </c>
      <c r="H13" s="8" t="s">
        <v>35</v>
      </c>
      <c r="I13" s="8" t="s">
        <v>33</v>
      </c>
      <c r="J13" s="7" t="s">
        <v>0</v>
      </c>
      <c r="K13" s="7" t="s">
        <v>1</v>
      </c>
      <c r="L13" s="7" t="s">
        <v>2</v>
      </c>
      <c r="M13" s="8" t="s">
        <v>13</v>
      </c>
      <c r="N13"/>
      <c r="O13" s="7" t="s">
        <v>0</v>
      </c>
      <c r="P13" s="7" t="s">
        <v>1</v>
      </c>
      <c r="Q13" s="7" t="s">
        <v>2</v>
      </c>
      <c r="R13" s="8" t="s">
        <v>14</v>
      </c>
      <c r="T13" s="366" t="s">
        <v>0</v>
      </c>
      <c r="U13" s="366" t="s">
        <v>1</v>
      </c>
      <c r="V13" s="366" t="s">
        <v>2</v>
      </c>
      <c r="W13" s="367" t="s">
        <v>146</v>
      </c>
      <c r="Y13" s="7" t="s">
        <v>16</v>
      </c>
      <c r="Z13" s="7" t="s">
        <v>17</v>
      </c>
      <c r="AA13" s="7" t="s">
        <v>18</v>
      </c>
      <c r="AB13" s="7" t="s">
        <v>19</v>
      </c>
      <c r="AC13" s="7" t="s">
        <v>16</v>
      </c>
      <c r="AD13" s="7" t="s">
        <v>17</v>
      </c>
      <c r="AE13" s="7" t="s">
        <v>18</v>
      </c>
      <c r="AF13" s="7" t="s">
        <v>19</v>
      </c>
      <c r="AG13"/>
      <c r="AH13" s="9" t="s">
        <v>16</v>
      </c>
      <c r="AI13" s="9" t="s">
        <v>17</v>
      </c>
      <c r="AJ13" s="9" t="s">
        <v>18</v>
      </c>
      <c r="AK13" s="9" t="s">
        <v>19</v>
      </c>
      <c r="AL13" s="9" t="s">
        <v>16</v>
      </c>
      <c r="AM13" s="9" t="s">
        <v>17</v>
      </c>
      <c r="AN13" s="9" t="s">
        <v>18</v>
      </c>
      <c r="AO13" s="9" t="s">
        <v>19</v>
      </c>
      <c r="AP13"/>
      <c r="AQ13" s="20" t="s">
        <v>23</v>
      </c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>
      <c r="F14" s="2" t="s">
        <v>31</v>
      </c>
      <c r="G14" s="3">
        <v>16</v>
      </c>
      <c r="H14" s="3" t="s">
        <v>8</v>
      </c>
      <c r="I14" s="3" t="s">
        <v>9</v>
      </c>
      <c r="J14" s="21">
        <v>3</v>
      </c>
      <c r="K14" s="21">
        <v>3</v>
      </c>
      <c r="L14" s="21">
        <v>8</v>
      </c>
      <c r="M14" s="21">
        <f>((J14+K14)/2)+((K14+L14)/2)</f>
        <v>8.5</v>
      </c>
      <c r="O14" s="21">
        <v>0</v>
      </c>
      <c r="P14" s="21">
        <v>0</v>
      </c>
      <c r="Q14" s="21">
        <v>3</v>
      </c>
      <c r="R14" s="21">
        <f t="shared" ref="R14:R61" si="0">((O14+P14)/2)+((P14+Q14)/2)</f>
        <v>1.5</v>
      </c>
      <c r="S14" s="1"/>
      <c r="T14" s="368">
        <f>(J14-O14)/(J14+O14)</f>
        <v>1</v>
      </c>
      <c r="U14" s="368">
        <f t="shared" ref="U14:V14" si="1">(K14-P14)/(K14+P14)</f>
        <v>1</v>
      </c>
      <c r="V14" s="368">
        <f t="shared" si="1"/>
        <v>0.45454545454545453</v>
      </c>
      <c r="W14" s="364">
        <f t="shared" ref="W14:W60" si="2">((T14+U14)/2)+((U14+V14)/2)</f>
        <v>1.7272727272727273</v>
      </c>
      <c r="X14" s="1"/>
      <c r="Y14" s="5">
        <v>1.5129999999999999</v>
      </c>
      <c r="Z14" s="5">
        <v>1.5129999999999999</v>
      </c>
      <c r="AA14" s="5">
        <v>1.5129999999999999</v>
      </c>
      <c r="AB14" s="5">
        <v>1.5129999999999999</v>
      </c>
      <c r="AC14" s="5">
        <v>1.5129999999999999</v>
      </c>
      <c r="AD14" s="5">
        <v>1.5129999999999999</v>
      </c>
      <c r="AE14" s="5">
        <v>1.5129999999999999</v>
      </c>
      <c r="AF14" s="5">
        <v>1.5129999999999999</v>
      </c>
      <c r="AH14" s="5">
        <v>12.04</v>
      </c>
      <c r="AI14" s="5">
        <v>10.84</v>
      </c>
      <c r="AJ14" s="5">
        <v>10.39</v>
      </c>
      <c r="AK14" s="5">
        <v>9.4700000000000006</v>
      </c>
      <c r="AL14" s="5">
        <v>12.41</v>
      </c>
      <c r="AM14" s="5">
        <v>11.06</v>
      </c>
      <c r="AN14" s="5">
        <v>12.29</v>
      </c>
      <c r="AO14" s="5">
        <v>10.18</v>
      </c>
      <c r="AQ14" s="14"/>
    </row>
    <row r="15" spans="1:58">
      <c r="F15" s="2" t="s">
        <v>31</v>
      </c>
      <c r="G15" s="3">
        <v>26</v>
      </c>
      <c r="H15" s="3" t="s">
        <v>8</v>
      </c>
      <c r="I15" s="3" t="s">
        <v>9</v>
      </c>
      <c r="J15" s="21">
        <v>9</v>
      </c>
      <c r="K15" s="21">
        <v>7</v>
      </c>
      <c r="L15" s="21">
        <v>17</v>
      </c>
      <c r="M15" s="21">
        <f t="shared" ref="M15:M61" si="3">((J15+K15)/2)+((K15+L15)/2)</f>
        <v>20</v>
      </c>
      <c r="O15" s="21">
        <v>3</v>
      </c>
      <c r="P15" s="21">
        <v>0</v>
      </c>
      <c r="Q15" s="21">
        <v>3</v>
      </c>
      <c r="R15" s="21">
        <f t="shared" si="0"/>
        <v>3</v>
      </c>
      <c r="S15" s="1"/>
      <c r="T15" s="368">
        <f t="shared" ref="T15:T61" si="4">(J15-O15)/(J15+O15)</f>
        <v>0.5</v>
      </c>
      <c r="U15" s="368">
        <f t="shared" ref="U15:U61" si="5">(K15-P15)/(K15+P15)</f>
        <v>1</v>
      </c>
      <c r="V15" s="368">
        <f t="shared" ref="V15:V61" si="6">(L15-Q15)/(L15+Q15)</f>
        <v>0.7</v>
      </c>
      <c r="W15" s="364">
        <f t="shared" si="2"/>
        <v>1.6</v>
      </c>
      <c r="X15" s="1"/>
      <c r="Y15" s="5">
        <v>1.137</v>
      </c>
      <c r="Z15" s="5">
        <v>1.5129999999999999</v>
      </c>
      <c r="AA15" s="5">
        <v>1.5129999999999999</v>
      </c>
      <c r="AB15" s="5">
        <v>1.5129999999999999</v>
      </c>
      <c r="AC15" s="5">
        <v>1.137</v>
      </c>
      <c r="AD15" s="5">
        <v>1.5129999999999999</v>
      </c>
      <c r="AE15" s="5">
        <v>1.5129999999999999</v>
      </c>
      <c r="AF15" s="5">
        <v>1.5129999999999999</v>
      </c>
      <c r="AH15" s="5">
        <v>10.74</v>
      </c>
      <c r="AI15" s="5">
        <v>9.4</v>
      </c>
      <c r="AJ15" s="5">
        <v>11.19</v>
      </c>
      <c r="AK15" s="5">
        <v>11.01</v>
      </c>
      <c r="AL15" s="5">
        <v>10.07</v>
      </c>
      <c r="AM15" s="5">
        <v>9.4</v>
      </c>
      <c r="AN15" s="5">
        <v>10.16</v>
      </c>
      <c r="AO15" s="5"/>
      <c r="AQ15" s="14">
        <v>36</v>
      </c>
    </row>
    <row r="16" spans="1:58">
      <c r="F16" s="2" t="s">
        <v>31</v>
      </c>
      <c r="G16" s="3">
        <v>42</v>
      </c>
      <c r="H16" s="3" t="s">
        <v>8</v>
      </c>
      <c r="I16" s="3" t="s">
        <v>9</v>
      </c>
      <c r="J16" s="21">
        <v>0</v>
      </c>
      <c r="K16" s="21">
        <v>0</v>
      </c>
      <c r="L16" s="21">
        <v>0</v>
      </c>
      <c r="M16" s="21">
        <f t="shared" si="3"/>
        <v>0</v>
      </c>
      <c r="O16" s="21">
        <v>0</v>
      </c>
      <c r="P16" s="21">
        <v>0</v>
      </c>
      <c r="Q16" s="21">
        <v>0</v>
      </c>
      <c r="R16" s="21">
        <f t="shared" si="0"/>
        <v>0</v>
      </c>
      <c r="S16" s="1"/>
      <c r="T16" s="368"/>
      <c r="U16" s="368"/>
      <c r="V16" s="368"/>
      <c r="W16" s="364"/>
      <c r="X16" s="1"/>
      <c r="Y16" s="5">
        <v>1.5129999999999999</v>
      </c>
      <c r="Z16" s="5">
        <v>1.5129999999999999</v>
      </c>
      <c r="AA16" s="5">
        <v>1.5129999999999999</v>
      </c>
      <c r="AB16" s="5">
        <v>1.5129999999999999</v>
      </c>
      <c r="AC16" s="5">
        <v>1.5129999999999999</v>
      </c>
      <c r="AD16" s="5">
        <v>1.5129999999999999</v>
      </c>
      <c r="AE16" s="5">
        <v>1.5129999999999999</v>
      </c>
      <c r="AF16" s="5">
        <v>1.5129999999999999</v>
      </c>
      <c r="AH16" s="5"/>
      <c r="AI16" s="5">
        <v>11.4</v>
      </c>
      <c r="AJ16" s="5">
        <v>9.9600000000000009</v>
      </c>
      <c r="AK16" s="5">
        <v>8.6199999999999992</v>
      </c>
      <c r="AL16" s="5"/>
      <c r="AM16" s="5">
        <v>10.41</v>
      </c>
      <c r="AN16" s="5">
        <v>10.33</v>
      </c>
      <c r="AO16" s="5">
        <v>9.36</v>
      </c>
      <c r="AQ16" s="14">
        <v>36.666666666666664</v>
      </c>
    </row>
    <row r="17" spans="6:43">
      <c r="F17" s="2" t="s">
        <v>31</v>
      </c>
      <c r="G17" s="3">
        <v>49</v>
      </c>
      <c r="H17" s="3" t="s">
        <v>8</v>
      </c>
      <c r="I17" s="3" t="s">
        <v>9</v>
      </c>
      <c r="J17" s="21">
        <v>4</v>
      </c>
      <c r="K17" s="21">
        <v>4</v>
      </c>
      <c r="L17" s="21">
        <v>3</v>
      </c>
      <c r="M17" s="21">
        <f t="shared" si="3"/>
        <v>7.5</v>
      </c>
      <c r="O17" s="21">
        <v>1</v>
      </c>
      <c r="P17" s="21">
        <v>2</v>
      </c>
      <c r="Q17" s="21">
        <v>1</v>
      </c>
      <c r="R17" s="21">
        <f t="shared" si="0"/>
        <v>3</v>
      </c>
      <c r="S17" s="1"/>
      <c r="T17" s="368">
        <f t="shared" si="4"/>
        <v>0.6</v>
      </c>
      <c r="U17" s="368">
        <f t="shared" si="5"/>
        <v>0.33333333333333331</v>
      </c>
      <c r="V17" s="368">
        <f t="shared" si="6"/>
        <v>0.5</v>
      </c>
      <c r="W17" s="364">
        <f t="shared" si="2"/>
        <v>0.8833333333333333</v>
      </c>
      <c r="X17" s="1"/>
      <c r="Y17" s="5">
        <v>1.5129999999999999</v>
      </c>
      <c r="Z17" s="5">
        <v>1.5129999999999999</v>
      </c>
      <c r="AA17" s="5">
        <v>1.5129999999999999</v>
      </c>
      <c r="AB17" s="5">
        <v>1.5129999999999999</v>
      </c>
      <c r="AC17" s="5">
        <v>1.5129999999999999</v>
      </c>
      <c r="AD17" s="5">
        <v>1.3919999999999999</v>
      </c>
      <c r="AE17" s="5">
        <v>1.5129999999999999</v>
      </c>
      <c r="AF17" s="5">
        <v>1.5129999999999999</v>
      </c>
      <c r="AH17" s="5">
        <v>11.18</v>
      </c>
      <c r="AI17" s="5">
        <v>9.4499999999999993</v>
      </c>
      <c r="AJ17" s="5">
        <v>10.86</v>
      </c>
      <c r="AK17" s="5">
        <v>9.0500000000000007</v>
      </c>
      <c r="AL17" s="5">
        <v>12.01</v>
      </c>
      <c r="AM17" s="5">
        <v>9.08</v>
      </c>
      <c r="AN17" s="5">
        <v>10.220000000000001</v>
      </c>
      <c r="AO17" s="5">
        <v>10.94</v>
      </c>
      <c r="AQ17" s="14"/>
    </row>
    <row r="18" spans="6:43">
      <c r="F18" s="2" t="s">
        <v>31</v>
      </c>
      <c r="G18" s="3">
        <v>92</v>
      </c>
      <c r="H18" s="3" t="s">
        <v>8</v>
      </c>
      <c r="I18" s="3" t="s">
        <v>9</v>
      </c>
      <c r="J18" s="21">
        <v>0</v>
      </c>
      <c r="K18" s="21">
        <v>0</v>
      </c>
      <c r="L18" s="21">
        <v>1</v>
      </c>
      <c r="M18" s="21">
        <f t="shared" si="3"/>
        <v>0.5</v>
      </c>
      <c r="O18" s="21">
        <v>1</v>
      </c>
      <c r="P18" s="21">
        <v>1</v>
      </c>
      <c r="Q18" s="21">
        <v>1</v>
      </c>
      <c r="R18" s="21">
        <f t="shared" si="0"/>
        <v>2</v>
      </c>
      <c r="S18" s="1"/>
      <c r="T18" s="368">
        <f t="shared" si="4"/>
        <v>-1</v>
      </c>
      <c r="U18" s="368">
        <f t="shared" si="5"/>
        <v>-1</v>
      </c>
      <c r="V18" s="368">
        <f t="shared" si="6"/>
        <v>0</v>
      </c>
      <c r="W18" s="364">
        <f t="shared" si="2"/>
        <v>-1.5</v>
      </c>
      <c r="X18" s="1"/>
      <c r="Y18" s="5">
        <v>1.5129999999999999</v>
      </c>
      <c r="Z18" s="5">
        <v>1.5129999999999999</v>
      </c>
      <c r="AA18" s="5">
        <v>1.137</v>
      </c>
      <c r="AB18" s="5">
        <v>1.502</v>
      </c>
      <c r="AC18" s="5">
        <v>1.5129999999999999</v>
      </c>
      <c r="AD18" s="5">
        <v>1.0860000000000001</v>
      </c>
      <c r="AE18" s="5">
        <v>1.5129999999999999</v>
      </c>
      <c r="AF18" s="5">
        <v>1.0860000000000001</v>
      </c>
      <c r="AH18" s="5">
        <v>12.160000000000002</v>
      </c>
      <c r="AI18" s="5">
        <v>13.163333333333334</v>
      </c>
      <c r="AJ18" s="5">
        <v>12.736666666666666</v>
      </c>
      <c r="AK18" s="5">
        <v>11.796666666666667</v>
      </c>
      <c r="AL18" s="5">
        <v>11.57</v>
      </c>
      <c r="AM18" s="5">
        <v>12.913333333333332</v>
      </c>
      <c r="AN18" s="5">
        <v>11.626666666666665</v>
      </c>
      <c r="AO18" s="5">
        <v>11.676666666666668</v>
      </c>
      <c r="AQ18" s="14">
        <v>35.135135135135137</v>
      </c>
    </row>
    <row r="19" spans="6:43">
      <c r="F19" s="2" t="s">
        <v>31</v>
      </c>
      <c r="G19" s="3">
        <v>132</v>
      </c>
      <c r="H19" s="3" t="s">
        <v>8</v>
      </c>
      <c r="I19" s="3" t="s">
        <v>9</v>
      </c>
      <c r="J19" s="21">
        <v>3</v>
      </c>
      <c r="K19" s="21">
        <v>2</v>
      </c>
      <c r="L19" s="21">
        <v>0</v>
      </c>
      <c r="M19" s="21">
        <f t="shared" si="3"/>
        <v>3.5</v>
      </c>
      <c r="O19" s="21">
        <v>7</v>
      </c>
      <c r="P19" s="21">
        <v>0</v>
      </c>
      <c r="Q19" s="21">
        <v>0</v>
      </c>
      <c r="R19" s="21">
        <f t="shared" si="0"/>
        <v>3.5</v>
      </c>
      <c r="S19" s="1"/>
      <c r="T19" s="368"/>
      <c r="U19" s="368"/>
      <c r="V19" s="368"/>
      <c r="W19" s="364"/>
      <c r="X19" s="1"/>
      <c r="Y19" s="5">
        <v>1.5129999999999999</v>
      </c>
      <c r="Z19" s="5">
        <v>1.3919999999999999</v>
      </c>
      <c r="AA19" s="5">
        <v>1.5129999999999999</v>
      </c>
      <c r="AB19" s="5">
        <v>1.5129999999999999</v>
      </c>
      <c r="AC19" s="5">
        <v>1.2410000000000001</v>
      </c>
      <c r="AD19" s="5">
        <v>0.93300000000000005</v>
      </c>
      <c r="AE19" s="5">
        <v>1.0860000000000001</v>
      </c>
      <c r="AF19" s="5">
        <v>1.5129999999999999</v>
      </c>
      <c r="AH19" s="5">
        <v>13.326666666666668</v>
      </c>
      <c r="AI19" s="5">
        <v>8.413333333333334</v>
      </c>
      <c r="AJ19" s="5">
        <v>8.2375000000000007</v>
      </c>
      <c r="AK19" s="5">
        <v>6.69</v>
      </c>
      <c r="AL19" s="5">
        <v>12.89</v>
      </c>
      <c r="AM19" s="5">
        <v>9.4749999999999996</v>
      </c>
      <c r="AN19" s="5">
        <v>11.31</v>
      </c>
      <c r="AO19" s="5">
        <v>11.886666666666665</v>
      </c>
      <c r="AQ19" s="14">
        <v>27.27272727272727</v>
      </c>
    </row>
    <row r="20" spans="6:43">
      <c r="F20" s="2" t="s">
        <v>31</v>
      </c>
      <c r="G20" s="3">
        <v>137</v>
      </c>
      <c r="H20" s="3" t="s">
        <v>8</v>
      </c>
      <c r="I20" s="3" t="s">
        <v>9</v>
      </c>
      <c r="J20" s="21">
        <v>19</v>
      </c>
      <c r="K20" s="21">
        <v>10</v>
      </c>
      <c r="L20" s="21">
        <v>13</v>
      </c>
      <c r="M20" s="21">
        <f t="shared" si="3"/>
        <v>26</v>
      </c>
      <c r="O20" s="21">
        <v>5</v>
      </c>
      <c r="P20" s="21">
        <v>2</v>
      </c>
      <c r="Q20" s="21">
        <v>5</v>
      </c>
      <c r="R20" s="21">
        <f t="shared" si="0"/>
        <v>7</v>
      </c>
      <c r="S20" s="1"/>
      <c r="T20" s="368">
        <f t="shared" si="4"/>
        <v>0.58333333333333337</v>
      </c>
      <c r="U20" s="368">
        <f t="shared" si="5"/>
        <v>0.66666666666666663</v>
      </c>
      <c r="V20" s="368">
        <f t="shared" si="6"/>
        <v>0.44444444444444442</v>
      </c>
      <c r="W20" s="364">
        <f t="shared" si="2"/>
        <v>1.1805555555555556</v>
      </c>
      <c r="X20" s="1"/>
      <c r="Y20" s="5">
        <v>1.0860000000000001</v>
      </c>
      <c r="Z20" s="5">
        <v>1.0860000000000001</v>
      </c>
      <c r="AA20" s="5">
        <v>0.73099999999999998</v>
      </c>
      <c r="AB20" s="5">
        <v>1.3919999999999999</v>
      </c>
      <c r="AC20" s="5">
        <v>1.137</v>
      </c>
      <c r="AD20" s="5">
        <v>0.997</v>
      </c>
      <c r="AE20" s="5">
        <v>1.502</v>
      </c>
      <c r="AF20" s="5">
        <v>1.5129999999999999</v>
      </c>
      <c r="AH20" s="5">
        <v>11.416666666666666</v>
      </c>
      <c r="AI20" s="5">
        <v>12.173333333333332</v>
      </c>
      <c r="AJ20" s="5">
        <v>11.736666666666666</v>
      </c>
      <c r="AK20" s="5">
        <v>11.996666666666668</v>
      </c>
      <c r="AL20" s="5">
        <v>11.386666666666665</v>
      </c>
      <c r="AM20" s="5">
        <v>12.283333333333333</v>
      </c>
      <c r="AN20" s="5">
        <v>11.979999999999999</v>
      </c>
      <c r="AO20" s="5">
        <v>11.773333333333333</v>
      </c>
      <c r="AQ20" s="14">
        <v>25.714285714285712</v>
      </c>
    </row>
    <row r="21" spans="6:43">
      <c r="F21" s="2" t="s">
        <v>31</v>
      </c>
      <c r="G21" s="3">
        <v>73</v>
      </c>
      <c r="H21" s="3" t="s">
        <v>8</v>
      </c>
      <c r="I21" s="3" t="s">
        <v>9</v>
      </c>
      <c r="J21" s="21">
        <v>3</v>
      </c>
      <c r="K21" s="21">
        <v>3</v>
      </c>
      <c r="L21" s="21">
        <v>2</v>
      </c>
      <c r="M21" s="21">
        <f t="shared" si="3"/>
        <v>5.5</v>
      </c>
      <c r="O21" s="21">
        <v>1</v>
      </c>
      <c r="P21" s="21">
        <v>1</v>
      </c>
      <c r="Q21" s="21">
        <v>1</v>
      </c>
      <c r="R21" s="21">
        <f t="shared" si="0"/>
        <v>2</v>
      </c>
      <c r="S21" s="1"/>
      <c r="T21" s="368">
        <f t="shared" si="4"/>
        <v>0.5</v>
      </c>
      <c r="U21" s="368">
        <f t="shared" si="5"/>
        <v>0.5</v>
      </c>
      <c r="V21" s="368">
        <f t="shared" si="6"/>
        <v>0.33333333333333331</v>
      </c>
      <c r="W21" s="364">
        <f t="shared" si="2"/>
        <v>0.91666666666666663</v>
      </c>
      <c r="X21" s="1"/>
      <c r="Y21" s="5">
        <v>1.39</v>
      </c>
      <c r="Z21" s="5">
        <v>1.5129999999999999</v>
      </c>
      <c r="AA21" s="5">
        <v>1.3919999999999999</v>
      </c>
      <c r="AB21" s="5">
        <v>1.2410000000000001</v>
      </c>
      <c r="AC21" s="5">
        <v>1.5129999999999999</v>
      </c>
      <c r="AD21" s="5">
        <v>1.3919999999999999</v>
      </c>
      <c r="AE21" s="5">
        <v>1.2410000000000001</v>
      </c>
      <c r="AF21" s="5">
        <v>1.0860000000000001</v>
      </c>
      <c r="AH21" s="5"/>
      <c r="AI21" s="5"/>
      <c r="AJ21" s="5"/>
      <c r="AK21" s="5"/>
      <c r="AL21" s="5"/>
      <c r="AM21" s="5"/>
      <c r="AN21" s="5"/>
      <c r="AO21" s="5"/>
      <c r="AQ21" s="14">
        <v>37.037037037037038</v>
      </c>
    </row>
    <row r="22" spans="6:43">
      <c r="F22" s="2" t="s">
        <v>31</v>
      </c>
      <c r="G22" s="27">
        <v>31</v>
      </c>
      <c r="H22" s="27" t="s">
        <v>12</v>
      </c>
      <c r="I22" s="27" t="s">
        <v>9</v>
      </c>
      <c r="J22" s="10">
        <v>4</v>
      </c>
      <c r="K22" s="10">
        <v>1</v>
      </c>
      <c r="L22" s="10">
        <v>3</v>
      </c>
      <c r="M22" s="10">
        <f t="shared" si="3"/>
        <v>4.5</v>
      </c>
      <c r="O22" s="10">
        <v>1</v>
      </c>
      <c r="P22" s="10">
        <v>0</v>
      </c>
      <c r="Q22" s="10">
        <v>0</v>
      </c>
      <c r="R22" s="10">
        <f t="shared" si="0"/>
        <v>0.5</v>
      </c>
      <c r="S22" s="1"/>
      <c r="T22" s="368">
        <f t="shared" si="4"/>
        <v>0.6</v>
      </c>
      <c r="U22" s="368">
        <f t="shared" si="5"/>
        <v>1</v>
      </c>
      <c r="V22" s="368">
        <f t="shared" si="6"/>
        <v>1</v>
      </c>
      <c r="W22" s="364">
        <f t="shared" si="2"/>
        <v>1.8</v>
      </c>
      <c r="X22" s="1"/>
      <c r="Y22" s="6"/>
      <c r="Z22" s="6"/>
      <c r="AA22" s="6"/>
      <c r="AB22" s="6"/>
      <c r="AC22" s="6"/>
      <c r="AD22" s="6"/>
      <c r="AE22" s="6"/>
      <c r="AF22" s="6"/>
      <c r="AH22" s="6">
        <v>8.5</v>
      </c>
      <c r="AI22" s="6">
        <v>5.14</v>
      </c>
      <c r="AJ22" s="6">
        <v>4.7300000000000004</v>
      </c>
      <c r="AK22" s="6">
        <v>4.62</v>
      </c>
      <c r="AL22" s="6">
        <v>8.26</v>
      </c>
      <c r="AM22" s="6">
        <v>7.22</v>
      </c>
      <c r="AN22" s="6">
        <v>9.64</v>
      </c>
      <c r="AO22" s="6">
        <v>11.27</v>
      </c>
      <c r="AQ22" s="374">
        <v>26.666666666666668</v>
      </c>
    </row>
    <row r="23" spans="6:43">
      <c r="F23" s="2" t="s">
        <v>31</v>
      </c>
      <c r="G23" s="27">
        <v>34</v>
      </c>
      <c r="H23" s="27" t="s">
        <v>12</v>
      </c>
      <c r="I23" s="27" t="s">
        <v>9</v>
      </c>
      <c r="J23" s="21">
        <v>7</v>
      </c>
      <c r="K23" s="21">
        <v>6</v>
      </c>
      <c r="L23" s="21">
        <v>4</v>
      </c>
      <c r="M23" s="21">
        <f t="shared" si="3"/>
        <v>11.5</v>
      </c>
      <c r="O23" s="21">
        <v>2</v>
      </c>
      <c r="P23" s="21">
        <v>2</v>
      </c>
      <c r="Q23" s="21">
        <v>0</v>
      </c>
      <c r="R23" s="21">
        <f t="shared" si="0"/>
        <v>3</v>
      </c>
      <c r="S23" s="1"/>
      <c r="T23" s="368">
        <f t="shared" si="4"/>
        <v>0.55555555555555558</v>
      </c>
      <c r="U23" s="368">
        <f t="shared" si="5"/>
        <v>0.5</v>
      </c>
      <c r="V23" s="368">
        <f t="shared" si="6"/>
        <v>1</v>
      </c>
      <c r="W23" s="364">
        <f t="shared" si="2"/>
        <v>1.2777777777777777</v>
      </c>
      <c r="X23" s="1"/>
      <c r="Y23" s="5">
        <v>1.502</v>
      </c>
      <c r="Z23" s="5">
        <v>0.42</v>
      </c>
      <c r="AA23" s="5">
        <v>0.20200000000000001</v>
      </c>
      <c r="AB23" s="5">
        <v>0.19800000000000001</v>
      </c>
      <c r="AC23" s="5">
        <v>1.502</v>
      </c>
      <c r="AD23" s="5">
        <v>1.3919999999999999</v>
      </c>
      <c r="AE23" s="5">
        <v>1.2410000000000001</v>
      </c>
      <c r="AF23" s="5">
        <v>1.2410000000000001</v>
      </c>
      <c r="AH23" s="5">
        <v>11.18</v>
      </c>
      <c r="AI23" s="5">
        <v>3.76</v>
      </c>
      <c r="AJ23" s="5">
        <v>4.82</v>
      </c>
      <c r="AK23" s="5">
        <v>4.1900000000000004</v>
      </c>
      <c r="AL23" s="5">
        <v>13.82</v>
      </c>
      <c r="AM23" s="5">
        <v>8.0500000000000007</v>
      </c>
      <c r="AN23" s="5">
        <v>10.050000000000001</v>
      </c>
      <c r="AO23" s="5">
        <v>10.119999999999999</v>
      </c>
      <c r="AQ23" s="14"/>
    </row>
    <row r="24" spans="6:43">
      <c r="F24" s="2" t="s">
        <v>31</v>
      </c>
      <c r="G24" s="27">
        <v>57</v>
      </c>
      <c r="H24" s="27" t="s">
        <v>12</v>
      </c>
      <c r="I24" s="27" t="s">
        <v>9</v>
      </c>
      <c r="J24" s="21">
        <v>3</v>
      </c>
      <c r="K24" s="21">
        <v>3</v>
      </c>
      <c r="L24" s="21">
        <v>1</v>
      </c>
      <c r="M24" s="21">
        <f t="shared" si="3"/>
        <v>5</v>
      </c>
      <c r="O24" s="21">
        <v>4</v>
      </c>
      <c r="P24" s="21">
        <v>2</v>
      </c>
      <c r="Q24" s="21">
        <v>3</v>
      </c>
      <c r="R24" s="21">
        <f t="shared" si="0"/>
        <v>5.5</v>
      </c>
      <c r="S24" s="1"/>
      <c r="T24" s="368">
        <f t="shared" si="4"/>
        <v>-0.14285714285714285</v>
      </c>
      <c r="U24" s="368">
        <f t="shared" si="5"/>
        <v>0.2</v>
      </c>
      <c r="V24" s="368">
        <f t="shared" si="6"/>
        <v>-0.5</v>
      </c>
      <c r="W24" s="364">
        <f t="shared" si="2"/>
        <v>-0.12142857142857141</v>
      </c>
      <c r="X24" s="1"/>
      <c r="Y24" s="5">
        <v>0.89100000000000001</v>
      </c>
      <c r="Z24" s="5">
        <v>0.625</v>
      </c>
      <c r="AA24" s="5">
        <v>0.48599999999999999</v>
      </c>
      <c r="AB24" s="5">
        <v>0.433</v>
      </c>
      <c r="AC24" s="5">
        <v>0.89100000000000001</v>
      </c>
      <c r="AD24" s="5">
        <v>1.5129999999999999</v>
      </c>
      <c r="AE24" s="5">
        <v>1.5129999999999999</v>
      </c>
      <c r="AF24" s="5">
        <v>1.5129999999999999</v>
      </c>
      <c r="AH24" s="5">
        <v>9.18</v>
      </c>
      <c r="AI24" s="5">
        <v>4.4000000000000004</v>
      </c>
      <c r="AJ24" s="5">
        <v>5.29</v>
      </c>
      <c r="AK24" s="5">
        <v>5.08</v>
      </c>
      <c r="AL24" s="5">
        <v>9.4</v>
      </c>
      <c r="AM24" s="5">
        <v>11.19</v>
      </c>
      <c r="AN24" s="5">
        <v>11.86</v>
      </c>
      <c r="AO24" s="5">
        <v>11</v>
      </c>
      <c r="AQ24" s="14">
        <v>19.047619047619047</v>
      </c>
    </row>
    <row r="25" spans="6:43">
      <c r="F25" s="2" t="s">
        <v>31</v>
      </c>
      <c r="G25" s="27">
        <v>59</v>
      </c>
      <c r="H25" s="27" t="s">
        <v>12</v>
      </c>
      <c r="I25" s="27" t="s">
        <v>9</v>
      </c>
      <c r="J25" s="21">
        <v>1</v>
      </c>
      <c r="K25" s="21">
        <v>0</v>
      </c>
      <c r="L25" s="21">
        <v>1</v>
      </c>
      <c r="M25" s="21">
        <f t="shared" si="3"/>
        <v>1</v>
      </c>
      <c r="O25" s="21">
        <v>1</v>
      </c>
      <c r="P25" s="21">
        <v>0</v>
      </c>
      <c r="Q25" s="21">
        <v>2</v>
      </c>
      <c r="R25" s="21">
        <f t="shared" si="0"/>
        <v>1.5</v>
      </c>
      <c r="S25" s="1"/>
      <c r="T25" s="368"/>
      <c r="U25" s="368"/>
      <c r="V25" s="368"/>
      <c r="W25" s="364"/>
      <c r="X25" s="1"/>
      <c r="Y25" s="12"/>
      <c r="Z25" s="12"/>
      <c r="AA25" s="12"/>
      <c r="AB25" s="12"/>
      <c r="AC25" s="12"/>
      <c r="AD25" s="12"/>
      <c r="AE25" s="12"/>
      <c r="AF25" s="12"/>
      <c r="AH25" s="12"/>
      <c r="AI25" s="12"/>
      <c r="AJ25" s="12"/>
      <c r="AK25" s="12"/>
      <c r="AL25" s="12"/>
      <c r="AM25" s="12"/>
      <c r="AN25" s="12"/>
      <c r="AO25" s="12"/>
      <c r="AQ25" s="375">
        <v>20</v>
      </c>
    </row>
    <row r="26" spans="6:43">
      <c r="F26" s="2" t="s">
        <v>31</v>
      </c>
      <c r="G26" s="27">
        <v>64</v>
      </c>
      <c r="H26" s="27" t="s">
        <v>12</v>
      </c>
      <c r="I26" s="27" t="s">
        <v>9</v>
      </c>
      <c r="J26" s="21">
        <v>1</v>
      </c>
      <c r="K26" s="21">
        <v>3</v>
      </c>
      <c r="L26" s="21">
        <v>8</v>
      </c>
      <c r="M26" s="21">
        <f t="shared" si="3"/>
        <v>7.5</v>
      </c>
      <c r="O26" s="21">
        <v>0</v>
      </c>
      <c r="P26" s="21">
        <v>1</v>
      </c>
      <c r="Q26" s="21">
        <v>0</v>
      </c>
      <c r="R26" s="21">
        <f t="shared" si="0"/>
        <v>1</v>
      </c>
      <c r="S26" s="1"/>
      <c r="T26" s="368">
        <f t="shared" si="4"/>
        <v>1</v>
      </c>
      <c r="U26" s="368">
        <f t="shared" si="5"/>
        <v>0.5</v>
      </c>
      <c r="V26" s="368">
        <f t="shared" si="6"/>
        <v>1</v>
      </c>
      <c r="W26" s="364">
        <f t="shared" si="2"/>
        <v>1.5</v>
      </c>
      <c r="X26" s="1"/>
      <c r="Y26" s="5">
        <v>1.51</v>
      </c>
      <c r="Z26" s="5">
        <v>0.115</v>
      </c>
      <c r="AA26" s="5">
        <v>0.161</v>
      </c>
      <c r="AB26" s="5">
        <v>0.111</v>
      </c>
      <c r="AC26" s="5">
        <v>1.5</v>
      </c>
      <c r="AD26" s="5">
        <v>1.5129999999999999</v>
      </c>
      <c r="AE26" s="5">
        <v>1.0860000000000001</v>
      </c>
      <c r="AF26" s="5">
        <v>1.218</v>
      </c>
      <c r="AH26" s="5">
        <v>12.603333333333333</v>
      </c>
      <c r="AI26" s="5">
        <v>7.3999999999999995</v>
      </c>
      <c r="AJ26" s="5">
        <v>5.12</v>
      </c>
      <c r="AK26" s="5">
        <v>6.0225</v>
      </c>
      <c r="AL26" s="5">
        <v>12.276666666666666</v>
      </c>
      <c r="AM26" s="5">
        <v>11.363333333333335</v>
      </c>
      <c r="AN26" s="5">
        <v>9.7099999999999991</v>
      </c>
      <c r="AO26" s="5">
        <v>11.626666666666667</v>
      </c>
      <c r="AQ26" s="14">
        <v>29.629629629629626</v>
      </c>
    </row>
    <row r="27" spans="6:43">
      <c r="F27" s="2" t="s">
        <v>31</v>
      </c>
      <c r="G27" s="27">
        <v>107</v>
      </c>
      <c r="H27" s="27" t="s">
        <v>12</v>
      </c>
      <c r="I27" s="27" t="s">
        <v>9</v>
      </c>
      <c r="J27" s="21">
        <v>3</v>
      </c>
      <c r="K27" s="21">
        <v>5</v>
      </c>
      <c r="L27" s="21">
        <v>2</v>
      </c>
      <c r="M27" s="21">
        <f t="shared" si="3"/>
        <v>7.5</v>
      </c>
      <c r="O27" s="21">
        <v>9</v>
      </c>
      <c r="P27" s="21">
        <v>3</v>
      </c>
      <c r="Q27" s="21">
        <v>7</v>
      </c>
      <c r="R27" s="21">
        <f t="shared" si="0"/>
        <v>11</v>
      </c>
      <c r="S27" s="1"/>
      <c r="T27" s="368">
        <f t="shared" si="4"/>
        <v>-0.5</v>
      </c>
      <c r="U27" s="368">
        <f t="shared" si="5"/>
        <v>0.25</v>
      </c>
      <c r="V27" s="368">
        <f t="shared" si="6"/>
        <v>-0.55555555555555558</v>
      </c>
      <c r="W27" s="364">
        <f t="shared" si="2"/>
        <v>-0.27777777777777779</v>
      </c>
      <c r="X27" s="1"/>
      <c r="Y27" s="12"/>
      <c r="Z27" s="12"/>
      <c r="AA27" s="12"/>
      <c r="AB27" s="12"/>
      <c r="AC27" s="12"/>
      <c r="AD27" s="12"/>
      <c r="AE27" s="12"/>
      <c r="AF27" s="12"/>
      <c r="AH27" s="12"/>
      <c r="AI27" s="12"/>
      <c r="AJ27" s="12"/>
      <c r="AK27" s="12"/>
      <c r="AL27" s="12"/>
      <c r="AM27" s="12"/>
      <c r="AN27" s="12"/>
      <c r="AO27" s="12"/>
      <c r="AQ27" s="375">
        <v>22.222222222222221</v>
      </c>
    </row>
    <row r="28" spans="6:43">
      <c r="F28" s="2" t="s">
        <v>31</v>
      </c>
      <c r="G28" s="27">
        <v>114</v>
      </c>
      <c r="H28" s="27" t="s">
        <v>12</v>
      </c>
      <c r="I28" s="27" t="s">
        <v>9</v>
      </c>
      <c r="J28" s="21">
        <v>4</v>
      </c>
      <c r="K28" s="21">
        <v>1</v>
      </c>
      <c r="L28" s="21">
        <v>4</v>
      </c>
      <c r="M28" s="21">
        <f t="shared" si="3"/>
        <v>5</v>
      </c>
      <c r="O28" s="21">
        <v>5</v>
      </c>
      <c r="P28" s="21">
        <v>1</v>
      </c>
      <c r="Q28" s="21">
        <v>0</v>
      </c>
      <c r="R28" s="21">
        <f t="shared" si="0"/>
        <v>3.5</v>
      </c>
      <c r="S28" s="1"/>
      <c r="T28" s="368">
        <f t="shared" si="4"/>
        <v>-0.1111111111111111</v>
      </c>
      <c r="U28" s="368">
        <f t="shared" si="5"/>
        <v>0</v>
      </c>
      <c r="V28" s="368">
        <f t="shared" si="6"/>
        <v>1</v>
      </c>
      <c r="W28" s="364">
        <f t="shared" si="2"/>
        <v>0.44444444444444442</v>
      </c>
      <c r="X28" s="1"/>
      <c r="Y28" s="5">
        <v>1.5129999999999999</v>
      </c>
      <c r="Z28" s="5">
        <v>0.625</v>
      </c>
      <c r="AA28" s="5">
        <v>0.58699999999999997</v>
      </c>
      <c r="AB28" s="5">
        <v>0.51200000000000001</v>
      </c>
      <c r="AC28" s="5">
        <v>1.2410000000000001</v>
      </c>
      <c r="AD28" s="5">
        <v>1.5129999999999999</v>
      </c>
      <c r="AE28" s="5">
        <v>0.96599999999999997</v>
      </c>
      <c r="AF28" s="5">
        <v>0.96599999999999997</v>
      </c>
      <c r="AH28" s="5">
        <v>10.479999999999999</v>
      </c>
      <c r="AI28" s="5">
        <v>6.3266666666666671</v>
      </c>
      <c r="AJ28" s="5">
        <v>4.9266666666666667</v>
      </c>
      <c r="AK28" s="5">
        <v>5.1166666666666663</v>
      </c>
      <c r="AL28" s="5">
        <v>11.396666666666667</v>
      </c>
      <c r="AM28" s="5">
        <v>11.18</v>
      </c>
      <c r="AN28" s="5">
        <v>11.066666666666668</v>
      </c>
      <c r="AO28" s="5">
        <v>9.3533333333333335</v>
      </c>
      <c r="AQ28" s="14">
        <v>19.047619047619047</v>
      </c>
    </row>
    <row r="29" spans="6:43">
      <c r="F29" s="2" t="s">
        <v>31</v>
      </c>
      <c r="G29" s="27">
        <v>144</v>
      </c>
      <c r="H29" s="27" t="s">
        <v>12</v>
      </c>
      <c r="I29" s="27" t="s">
        <v>9</v>
      </c>
      <c r="J29" s="21">
        <v>7</v>
      </c>
      <c r="K29" s="21">
        <v>9</v>
      </c>
      <c r="L29" s="21">
        <v>17</v>
      </c>
      <c r="M29" s="21">
        <f t="shared" si="3"/>
        <v>21</v>
      </c>
      <c r="O29" s="21">
        <v>0</v>
      </c>
      <c r="P29" s="21">
        <v>0</v>
      </c>
      <c r="Q29" s="21">
        <v>2</v>
      </c>
      <c r="R29" s="21">
        <f t="shared" si="0"/>
        <v>1</v>
      </c>
      <c r="S29" s="1"/>
      <c r="T29" s="368">
        <f t="shared" si="4"/>
        <v>1</v>
      </c>
      <c r="U29" s="368">
        <f t="shared" si="5"/>
        <v>1</v>
      </c>
      <c r="V29" s="368">
        <f t="shared" si="6"/>
        <v>0.78947368421052633</v>
      </c>
      <c r="W29" s="364">
        <f t="shared" si="2"/>
        <v>1.8947368421052633</v>
      </c>
      <c r="X29" s="1"/>
      <c r="Y29" s="5">
        <v>1.5129999999999999</v>
      </c>
      <c r="Z29" s="5">
        <v>0.19800000000000001</v>
      </c>
      <c r="AA29" s="5">
        <v>0.625</v>
      </c>
      <c r="AB29" s="5">
        <v>0.34100000000000003</v>
      </c>
      <c r="AC29" s="5">
        <v>1.5129999999999999</v>
      </c>
      <c r="AD29" s="5">
        <v>1.0860000000000001</v>
      </c>
      <c r="AE29" s="5">
        <v>1.5129999999999999</v>
      </c>
      <c r="AF29" s="5">
        <v>1.0860000000000001</v>
      </c>
      <c r="AH29" s="5">
        <v>9.7633333333333336</v>
      </c>
      <c r="AI29" s="5">
        <v>4.6000000000000005</v>
      </c>
      <c r="AJ29" s="5">
        <v>7.1466666666666674</v>
      </c>
      <c r="AK29" s="5">
        <v>5.6966666666666663</v>
      </c>
      <c r="AL29" s="5">
        <v>13.633333333333333</v>
      </c>
      <c r="AM29" s="5">
        <v>9.7033333333333331</v>
      </c>
      <c r="AN29" s="5">
        <v>13.196666666666667</v>
      </c>
      <c r="AO29" s="5">
        <v>11.043333333333331</v>
      </c>
      <c r="AQ29" s="14">
        <v>31.428571428571427</v>
      </c>
    </row>
    <row r="30" spans="6:43">
      <c r="F30" s="2" t="s">
        <v>31</v>
      </c>
      <c r="G30" s="27">
        <v>147</v>
      </c>
      <c r="H30" s="27" t="s">
        <v>12</v>
      </c>
      <c r="I30" s="27" t="s">
        <v>9</v>
      </c>
      <c r="J30" s="21">
        <v>3</v>
      </c>
      <c r="K30" s="21">
        <v>3</v>
      </c>
      <c r="L30" s="21">
        <v>1</v>
      </c>
      <c r="M30" s="21">
        <f t="shared" si="3"/>
        <v>5</v>
      </c>
      <c r="O30" s="21">
        <v>1</v>
      </c>
      <c r="P30" s="21">
        <v>3</v>
      </c>
      <c r="Q30" s="21">
        <v>2</v>
      </c>
      <c r="R30" s="21">
        <f t="shared" si="0"/>
        <v>4.5</v>
      </c>
      <c r="S30" s="1"/>
      <c r="T30" s="368">
        <f t="shared" si="4"/>
        <v>0.5</v>
      </c>
      <c r="U30" s="368">
        <f t="shared" si="5"/>
        <v>0</v>
      </c>
      <c r="V30" s="368">
        <f t="shared" si="6"/>
        <v>-0.33333333333333331</v>
      </c>
      <c r="W30" s="364">
        <f t="shared" si="2"/>
        <v>8.3333333333333343E-2</v>
      </c>
      <c r="X30" s="1"/>
      <c r="Y30" s="5">
        <v>1.5129999999999999</v>
      </c>
      <c r="Z30" s="5"/>
      <c r="AA30" s="5">
        <v>0.41799999999999998</v>
      </c>
      <c r="AB30" s="5">
        <v>0.33400000000000002</v>
      </c>
      <c r="AC30" s="5">
        <v>1.5129999999999999</v>
      </c>
      <c r="AD30" s="5"/>
      <c r="AE30" s="5">
        <v>1.3919999999999999</v>
      </c>
      <c r="AF30" s="5">
        <v>1.3919999999999999</v>
      </c>
      <c r="AH30" s="5">
        <v>7.0633333333333335</v>
      </c>
      <c r="AI30" s="5">
        <v>5.5366666666666662</v>
      </c>
      <c r="AJ30" s="5">
        <v>4</v>
      </c>
      <c r="AK30" s="5">
        <v>4.84</v>
      </c>
      <c r="AL30" s="5">
        <v>9.1666666666666696</v>
      </c>
      <c r="AM30" s="5">
        <v>8.76</v>
      </c>
      <c r="AN30" s="5">
        <v>8.6466666666666665</v>
      </c>
      <c r="AO30" s="5">
        <v>10.79</v>
      </c>
      <c r="AQ30" s="14"/>
    </row>
    <row r="31" spans="6:43">
      <c r="F31" s="2" t="s">
        <v>31</v>
      </c>
      <c r="G31" s="27">
        <v>70</v>
      </c>
      <c r="H31" s="27" t="s">
        <v>12</v>
      </c>
      <c r="I31" s="27" t="s">
        <v>9</v>
      </c>
      <c r="J31" s="21">
        <v>18</v>
      </c>
      <c r="K31" s="21">
        <v>9</v>
      </c>
      <c r="L31" s="21">
        <v>8</v>
      </c>
      <c r="M31" s="21">
        <f t="shared" si="3"/>
        <v>22</v>
      </c>
      <c r="O31" s="21">
        <v>5</v>
      </c>
      <c r="P31" s="21">
        <v>3</v>
      </c>
      <c r="Q31" s="21">
        <v>0</v>
      </c>
      <c r="R31" s="21">
        <f t="shared" si="0"/>
        <v>5.5</v>
      </c>
      <c r="S31" s="1"/>
      <c r="T31" s="368">
        <f t="shared" si="4"/>
        <v>0.56521739130434778</v>
      </c>
      <c r="U31" s="368">
        <f t="shared" si="5"/>
        <v>0.5</v>
      </c>
      <c r="V31" s="368">
        <f t="shared" si="6"/>
        <v>1</v>
      </c>
      <c r="W31" s="364">
        <f t="shared" si="2"/>
        <v>1.2826086956521738</v>
      </c>
      <c r="X31" s="1"/>
      <c r="Y31" s="5">
        <v>1.24</v>
      </c>
      <c r="Z31" s="5">
        <v>0.51</v>
      </c>
      <c r="AA31" s="5">
        <v>0.19800000000000001</v>
      </c>
      <c r="AB31" s="5">
        <v>0.42</v>
      </c>
      <c r="AC31" s="5">
        <v>1.39</v>
      </c>
      <c r="AD31" s="5">
        <v>1.5129999999999999</v>
      </c>
      <c r="AE31" s="5">
        <v>1.264</v>
      </c>
      <c r="AF31" s="5">
        <v>1.5129999999999999</v>
      </c>
      <c r="AH31" s="5">
        <v>6.3299999999999992</v>
      </c>
      <c r="AI31" s="5">
        <v>4.26</v>
      </c>
      <c r="AJ31" s="5">
        <v>3.9500000000000006</v>
      </c>
      <c r="AK31" s="5">
        <v>4.6900000000000004</v>
      </c>
      <c r="AL31" s="5">
        <v>7.2899999999999991</v>
      </c>
      <c r="AM31" s="5">
        <v>5.7466666666666661</v>
      </c>
      <c r="AN31" s="5">
        <v>4.9999999999999991</v>
      </c>
      <c r="AO31" s="5">
        <v>9.2799999999999994</v>
      </c>
      <c r="AQ31" s="14">
        <v>27.27272727272727</v>
      </c>
    </row>
    <row r="32" spans="6:43">
      <c r="F32" s="2" t="s">
        <v>31</v>
      </c>
      <c r="G32" s="28">
        <v>18</v>
      </c>
      <c r="H32" s="28" t="s">
        <v>8</v>
      </c>
      <c r="I32" s="28" t="s">
        <v>10</v>
      </c>
      <c r="J32" s="21">
        <v>5</v>
      </c>
      <c r="K32" s="21">
        <v>1</v>
      </c>
      <c r="L32" s="21">
        <v>2</v>
      </c>
      <c r="M32" s="21">
        <f t="shared" si="3"/>
        <v>4.5</v>
      </c>
      <c r="O32" s="21">
        <v>1</v>
      </c>
      <c r="P32" s="21">
        <v>0</v>
      </c>
      <c r="Q32" s="21">
        <v>0</v>
      </c>
      <c r="R32" s="21">
        <f t="shared" si="0"/>
        <v>0.5</v>
      </c>
      <c r="S32" s="1"/>
      <c r="T32" s="368">
        <f t="shared" si="4"/>
        <v>0.66666666666666663</v>
      </c>
      <c r="U32" s="368">
        <f t="shared" si="5"/>
        <v>1</v>
      </c>
      <c r="V32" s="368">
        <f t="shared" si="6"/>
        <v>1</v>
      </c>
      <c r="W32" s="364">
        <f t="shared" si="2"/>
        <v>1.8333333333333333</v>
      </c>
      <c r="X32" s="1"/>
      <c r="Y32" s="5">
        <v>1.5129999999999999</v>
      </c>
      <c r="Z32" s="5">
        <v>1.5129999999999999</v>
      </c>
      <c r="AA32" s="5">
        <v>1.5129999999999999</v>
      </c>
      <c r="AB32" s="5">
        <v>1.5129999999999999</v>
      </c>
      <c r="AC32" s="5">
        <v>1.5129999999999999</v>
      </c>
      <c r="AD32" s="5">
        <v>1.5129999999999999</v>
      </c>
      <c r="AE32" s="5">
        <v>1.5129999999999999</v>
      </c>
      <c r="AF32" s="5">
        <v>1.5129999999999999</v>
      </c>
      <c r="AH32" s="5">
        <v>9.75</v>
      </c>
      <c r="AI32" s="5">
        <v>11.06</v>
      </c>
      <c r="AJ32" s="5">
        <v>11.48</v>
      </c>
      <c r="AK32" s="5">
        <v>12.28</v>
      </c>
      <c r="AL32" s="5">
        <v>10.56</v>
      </c>
      <c r="AM32" s="5">
        <v>10.97</v>
      </c>
      <c r="AN32" s="5">
        <v>10.5</v>
      </c>
      <c r="AO32" s="5">
        <v>12.05</v>
      </c>
      <c r="AQ32" s="14"/>
    </row>
    <row r="33" spans="6:43">
      <c r="F33" s="2" t="s">
        <v>31</v>
      </c>
      <c r="G33" s="28">
        <v>45</v>
      </c>
      <c r="H33" s="28" t="s">
        <v>8</v>
      </c>
      <c r="I33" s="28" t="s">
        <v>10</v>
      </c>
      <c r="J33" s="21">
        <v>1</v>
      </c>
      <c r="K33" s="21">
        <v>0</v>
      </c>
      <c r="L33" s="21">
        <v>2</v>
      </c>
      <c r="M33" s="21">
        <f t="shared" si="3"/>
        <v>1.5</v>
      </c>
      <c r="O33" s="21">
        <v>1</v>
      </c>
      <c r="P33" s="21">
        <v>0</v>
      </c>
      <c r="Q33" s="21">
        <v>3</v>
      </c>
      <c r="R33" s="21">
        <f t="shared" si="0"/>
        <v>2</v>
      </c>
      <c r="S33" s="1"/>
      <c r="T33" s="368"/>
      <c r="U33" s="368"/>
      <c r="V33" s="368"/>
      <c r="W33" s="364"/>
      <c r="X33" s="1"/>
      <c r="Y33" s="5">
        <v>1.137</v>
      </c>
      <c r="Z33" s="5">
        <v>1.5129999999999999</v>
      </c>
      <c r="AA33" s="5">
        <v>1.5129999999999999</v>
      </c>
      <c r="AB33" s="5">
        <v>1.5129999999999999</v>
      </c>
      <c r="AC33" s="5">
        <v>1.137</v>
      </c>
      <c r="AD33" s="5">
        <v>1.5129999999999999</v>
      </c>
      <c r="AE33" s="5">
        <v>1.5129999999999999</v>
      </c>
      <c r="AF33" s="5">
        <v>1.5129999999999999</v>
      </c>
      <c r="AH33" s="5">
        <v>9.84</v>
      </c>
      <c r="AI33" s="5">
        <v>9.51</v>
      </c>
      <c r="AJ33" s="5">
        <v>11.38</v>
      </c>
      <c r="AK33" s="5">
        <v>13.16</v>
      </c>
      <c r="AL33" s="5">
        <v>12.19</v>
      </c>
      <c r="AM33" s="5">
        <v>10.09</v>
      </c>
      <c r="AN33" s="5">
        <v>9.81</v>
      </c>
      <c r="AO33" s="5">
        <v>10.87</v>
      </c>
      <c r="AQ33" s="14">
        <v>33.333333333333329</v>
      </c>
    </row>
    <row r="34" spans="6:43">
      <c r="F34" s="2" t="s">
        <v>31</v>
      </c>
      <c r="G34" s="28">
        <v>47</v>
      </c>
      <c r="H34" s="28" t="s">
        <v>8</v>
      </c>
      <c r="I34" s="28" t="s">
        <v>10</v>
      </c>
      <c r="J34" s="21">
        <v>5</v>
      </c>
      <c r="K34" s="21">
        <v>4</v>
      </c>
      <c r="L34" s="21">
        <v>3</v>
      </c>
      <c r="M34" s="21">
        <f t="shared" si="3"/>
        <v>8</v>
      </c>
      <c r="O34" s="21">
        <v>1</v>
      </c>
      <c r="P34" s="21">
        <v>0</v>
      </c>
      <c r="Q34" s="21">
        <v>0</v>
      </c>
      <c r="R34" s="21">
        <f t="shared" si="0"/>
        <v>0.5</v>
      </c>
      <c r="S34" s="1"/>
      <c r="T34" s="368">
        <f t="shared" si="4"/>
        <v>0.66666666666666663</v>
      </c>
      <c r="U34" s="368">
        <f t="shared" si="5"/>
        <v>1</v>
      </c>
      <c r="V34" s="368">
        <f t="shared" si="6"/>
        <v>1</v>
      </c>
      <c r="W34" s="364">
        <f t="shared" si="2"/>
        <v>1.8333333333333333</v>
      </c>
      <c r="X34" s="1"/>
      <c r="Y34" s="5">
        <v>1.5129999999999999</v>
      </c>
      <c r="Z34" s="5">
        <v>1.5129999999999999</v>
      </c>
      <c r="AA34" s="5">
        <v>1.5129999999999999</v>
      </c>
      <c r="AB34" s="5">
        <v>1.3919999999999999</v>
      </c>
      <c r="AC34" s="5">
        <v>1.5129999999999999</v>
      </c>
      <c r="AD34" s="5">
        <v>1.5129999999999999</v>
      </c>
      <c r="AE34" s="5">
        <v>1.5129999999999999</v>
      </c>
      <c r="AF34" s="5">
        <v>1.3919999999999999</v>
      </c>
      <c r="AH34" s="5">
        <v>9.6199999999999992</v>
      </c>
      <c r="AI34" s="5">
        <v>8.41</v>
      </c>
      <c r="AJ34" s="5">
        <v>10.29</v>
      </c>
      <c r="AK34" s="5">
        <v>10.92</v>
      </c>
      <c r="AL34" s="5">
        <v>10.81</v>
      </c>
      <c r="AM34" s="5">
        <v>10.6</v>
      </c>
      <c r="AN34" s="5">
        <v>9.41</v>
      </c>
      <c r="AO34" s="5">
        <v>12.04</v>
      </c>
      <c r="AQ34" s="14">
        <v>25</v>
      </c>
    </row>
    <row r="35" spans="6:43">
      <c r="F35" s="2" t="s">
        <v>31</v>
      </c>
      <c r="G35" s="28">
        <v>48</v>
      </c>
      <c r="H35" s="28" t="s">
        <v>8</v>
      </c>
      <c r="I35" s="28" t="s">
        <v>10</v>
      </c>
      <c r="J35" s="21">
        <v>13</v>
      </c>
      <c r="K35" s="21">
        <v>18</v>
      </c>
      <c r="L35" s="21">
        <v>8</v>
      </c>
      <c r="M35" s="21">
        <f t="shared" si="3"/>
        <v>28.5</v>
      </c>
      <c r="O35" s="21">
        <v>2</v>
      </c>
      <c r="P35" s="21">
        <v>1</v>
      </c>
      <c r="Q35" s="21">
        <v>1</v>
      </c>
      <c r="R35" s="21">
        <f t="shared" si="0"/>
        <v>2.5</v>
      </c>
      <c r="S35" s="1"/>
      <c r="T35" s="368">
        <f t="shared" si="4"/>
        <v>0.73333333333333328</v>
      </c>
      <c r="U35" s="368">
        <f t="shared" si="5"/>
        <v>0.89473684210526316</v>
      </c>
      <c r="V35" s="368">
        <f t="shared" si="6"/>
        <v>0.77777777777777779</v>
      </c>
      <c r="W35" s="364">
        <f t="shared" si="2"/>
        <v>1.6502923976608188</v>
      </c>
      <c r="X35" s="1"/>
      <c r="Y35" s="5">
        <v>0.997</v>
      </c>
      <c r="Z35" s="5">
        <v>0.96599999999999997</v>
      </c>
      <c r="AA35" s="5">
        <v>1.0860000000000001</v>
      </c>
      <c r="AB35" s="5">
        <v>1.0860000000000001</v>
      </c>
      <c r="AC35" s="5">
        <v>1.2410000000000001</v>
      </c>
      <c r="AD35" s="5">
        <v>1.3919999999999999</v>
      </c>
      <c r="AE35" s="5">
        <v>1.0860000000000001</v>
      </c>
      <c r="AF35" s="5">
        <v>1.5129999999999999</v>
      </c>
      <c r="AH35" s="5">
        <v>13.14</v>
      </c>
      <c r="AI35" s="5">
        <v>12.256666666666668</v>
      </c>
      <c r="AJ35" s="5">
        <v>9.5333333333333332</v>
      </c>
      <c r="AK35" s="5">
        <v>10.89</v>
      </c>
      <c r="AL35" s="5">
        <v>10.14</v>
      </c>
      <c r="AM35" s="5">
        <v>10.963333333333333</v>
      </c>
      <c r="AN35" s="5">
        <v>10.14</v>
      </c>
      <c r="AO35" s="5">
        <v>12.365</v>
      </c>
      <c r="AQ35" s="14">
        <v>30</v>
      </c>
    </row>
    <row r="36" spans="6:43">
      <c r="F36" s="2" t="s">
        <v>31</v>
      </c>
      <c r="G36" s="28">
        <v>65</v>
      </c>
      <c r="H36" s="28" t="s">
        <v>8</v>
      </c>
      <c r="I36" s="28" t="s">
        <v>10</v>
      </c>
      <c r="J36" s="21">
        <v>10</v>
      </c>
      <c r="K36" s="21">
        <v>5</v>
      </c>
      <c r="L36" s="21">
        <v>4</v>
      </c>
      <c r="M36" s="21">
        <f t="shared" si="3"/>
        <v>12</v>
      </c>
      <c r="O36" s="21">
        <v>7</v>
      </c>
      <c r="P36" s="21">
        <v>7</v>
      </c>
      <c r="Q36" s="21">
        <v>5</v>
      </c>
      <c r="R36" s="21">
        <f t="shared" si="0"/>
        <v>13</v>
      </c>
      <c r="S36" s="1"/>
      <c r="T36" s="368">
        <f t="shared" si="4"/>
        <v>0.17647058823529413</v>
      </c>
      <c r="U36" s="368">
        <f t="shared" si="5"/>
        <v>-0.16666666666666666</v>
      </c>
      <c r="V36" s="368">
        <f t="shared" si="6"/>
        <v>-0.1111111111111111</v>
      </c>
      <c r="W36" s="364">
        <f t="shared" si="2"/>
        <v>-0.13398692810457516</v>
      </c>
      <c r="X36" s="1"/>
      <c r="Y36" s="5">
        <v>1.2410000000000001</v>
      </c>
      <c r="Z36" s="5">
        <v>1.502</v>
      </c>
      <c r="AA36" s="5">
        <v>1.502</v>
      </c>
      <c r="AB36" s="5">
        <v>1.3919999999999999</v>
      </c>
      <c r="AC36" s="5">
        <v>1.052</v>
      </c>
      <c r="AD36" s="5">
        <v>1.5129999999999999</v>
      </c>
      <c r="AE36" s="5">
        <v>1.5309999999999999</v>
      </c>
      <c r="AF36" s="5">
        <v>0.93300000000000005</v>
      </c>
      <c r="AH36" s="5">
        <v>14.14</v>
      </c>
      <c r="AI36" s="5">
        <v>11.479999999999999</v>
      </c>
      <c r="AJ36" s="5">
        <v>9.5300000000000011</v>
      </c>
      <c r="AK36" s="5">
        <v>12.803333333333335</v>
      </c>
      <c r="AL36" s="5">
        <v>11.426666666666668</v>
      </c>
      <c r="AM36" s="5">
        <v>12.28</v>
      </c>
      <c r="AN36" s="5">
        <v>10.039999999999999</v>
      </c>
      <c r="AO36" s="5">
        <v>10.633333333333335</v>
      </c>
      <c r="AQ36" s="14">
        <v>35.714285714285715</v>
      </c>
    </row>
    <row r="37" spans="6:43">
      <c r="F37" s="2" t="s">
        <v>31</v>
      </c>
      <c r="G37" s="28">
        <v>96</v>
      </c>
      <c r="H37" s="28" t="s">
        <v>8</v>
      </c>
      <c r="I37" s="28" t="s">
        <v>10</v>
      </c>
      <c r="J37" s="21">
        <v>6</v>
      </c>
      <c r="K37" s="21">
        <v>5</v>
      </c>
      <c r="L37" s="21">
        <v>6</v>
      </c>
      <c r="M37" s="21">
        <f t="shared" si="3"/>
        <v>11</v>
      </c>
      <c r="O37" s="21">
        <v>0</v>
      </c>
      <c r="P37" s="21">
        <v>0</v>
      </c>
      <c r="Q37" s="21">
        <v>0</v>
      </c>
      <c r="R37" s="21">
        <f t="shared" si="0"/>
        <v>0</v>
      </c>
      <c r="S37" s="1"/>
      <c r="T37" s="368">
        <f t="shared" si="4"/>
        <v>1</v>
      </c>
      <c r="U37" s="368">
        <f t="shared" si="5"/>
        <v>1</v>
      </c>
      <c r="V37" s="368">
        <f t="shared" si="6"/>
        <v>1</v>
      </c>
      <c r="W37" s="364">
        <f t="shared" si="2"/>
        <v>2</v>
      </c>
      <c r="X37" s="1"/>
      <c r="Y37" s="5">
        <v>1.24</v>
      </c>
      <c r="Z37" s="5">
        <v>1.3919999999999999</v>
      </c>
      <c r="AA37" s="5">
        <v>1.218</v>
      </c>
      <c r="AB37" s="5">
        <v>1.2410000000000001</v>
      </c>
      <c r="AC37" s="5">
        <v>1.39</v>
      </c>
      <c r="AD37" s="5">
        <v>1.5129999999999999</v>
      </c>
      <c r="AE37" s="5">
        <v>1.3919999999999999</v>
      </c>
      <c r="AF37" s="5">
        <v>1.218</v>
      </c>
      <c r="AH37" s="5">
        <v>7.0600000000000005</v>
      </c>
      <c r="AI37" s="5">
        <v>11.19</v>
      </c>
      <c r="AJ37" s="5">
        <v>7.4233333333333347</v>
      </c>
      <c r="AK37" s="5">
        <v>8.4550000000000001</v>
      </c>
      <c r="AL37" s="5">
        <v>7.17</v>
      </c>
      <c r="AM37" s="5">
        <v>10.043333333333335</v>
      </c>
      <c r="AN37" s="5">
        <v>6.2366666666666672</v>
      </c>
      <c r="AO37" s="5">
        <v>10.26</v>
      </c>
      <c r="AQ37" s="14"/>
    </row>
    <row r="38" spans="6:43">
      <c r="F38" s="2" t="s">
        <v>31</v>
      </c>
      <c r="G38" s="28">
        <v>141</v>
      </c>
      <c r="H38" s="28" t="s">
        <v>8</v>
      </c>
      <c r="I38" s="28" t="s">
        <v>10</v>
      </c>
      <c r="J38" s="21">
        <v>1</v>
      </c>
      <c r="K38" s="21">
        <v>1</v>
      </c>
      <c r="L38" s="21">
        <v>1</v>
      </c>
      <c r="M38" s="21">
        <f t="shared" si="3"/>
        <v>2</v>
      </c>
      <c r="O38" s="21">
        <v>0</v>
      </c>
      <c r="P38" s="21">
        <v>1</v>
      </c>
      <c r="Q38" s="21">
        <v>1</v>
      </c>
      <c r="R38" s="21">
        <f t="shared" si="0"/>
        <v>1.5</v>
      </c>
      <c r="S38" s="1"/>
      <c r="T38" s="368">
        <f t="shared" si="4"/>
        <v>1</v>
      </c>
      <c r="U38" s="368">
        <f t="shared" si="5"/>
        <v>0</v>
      </c>
      <c r="V38" s="368">
        <f t="shared" si="6"/>
        <v>0</v>
      </c>
      <c r="W38" s="364">
        <f t="shared" si="2"/>
        <v>0.5</v>
      </c>
      <c r="X38" s="1"/>
      <c r="Y38" s="5">
        <v>1.51</v>
      </c>
      <c r="Z38" s="5">
        <v>1.0860000000000001</v>
      </c>
      <c r="AA38" s="5">
        <v>1.3919999999999999</v>
      </c>
      <c r="AB38" s="5">
        <v>1.3919999999999999</v>
      </c>
      <c r="AC38" s="5">
        <v>0.82</v>
      </c>
      <c r="AD38" s="5">
        <v>1.218</v>
      </c>
      <c r="AE38" s="5"/>
      <c r="AF38" s="5">
        <v>0.89100000000000001</v>
      </c>
      <c r="AH38" s="5">
        <v>8.66</v>
      </c>
      <c r="AI38" s="5">
        <v>6.62</v>
      </c>
      <c r="AJ38" s="5">
        <v>9.7433333333333341</v>
      </c>
      <c r="AK38" s="5">
        <v>9.9466666666666672</v>
      </c>
      <c r="AL38" s="5">
        <v>7.1433333333333335</v>
      </c>
      <c r="AM38" s="5">
        <v>7.7633333333333345</v>
      </c>
      <c r="AN38" s="5">
        <v>8.7966666666666669</v>
      </c>
      <c r="AO38" s="5">
        <v>8.92</v>
      </c>
      <c r="AQ38" s="14">
        <v>18.518518518518519</v>
      </c>
    </row>
    <row r="39" spans="6:43">
      <c r="F39" s="2" t="s">
        <v>31</v>
      </c>
      <c r="G39" s="15">
        <v>8</v>
      </c>
      <c r="H39" s="15" t="s">
        <v>12</v>
      </c>
      <c r="I39" s="15" t="s">
        <v>10</v>
      </c>
      <c r="J39" s="21">
        <v>8</v>
      </c>
      <c r="K39" s="21">
        <v>4</v>
      </c>
      <c r="L39" s="21">
        <v>6</v>
      </c>
      <c r="M39" s="21">
        <f t="shared" si="3"/>
        <v>11</v>
      </c>
      <c r="O39" s="21">
        <v>2</v>
      </c>
      <c r="P39" s="21">
        <v>0</v>
      </c>
      <c r="Q39" s="21">
        <v>0</v>
      </c>
      <c r="R39" s="21">
        <f t="shared" si="0"/>
        <v>1</v>
      </c>
      <c r="S39" s="1"/>
      <c r="T39" s="368">
        <f t="shared" si="4"/>
        <v>0.6</v>
      </c>
      <c r="U39" s="368">
        <f t="shared" si="5"/>
        <v>1</v>
      </c>
      <c r="V39" s="368">
        <f t="shared" si="6"/>
        <v>1</v>
      </c>
      <c r="W39" s="364">
        <f t="shared" si="2"/>
        <v>1.8</v>
      </c>
      <c r="X39" s="1"/>
      <c r="Y39" s="5">
        <v>1.5129999999999999</v>
      </c>
      <c r="Z39" s="5">
        <v>0.27200000000000002</v>
      </c>
      <c r="AA39" s="5">
        <v>0.16300000000000001</v>
      </c>
      <c r="AB39" s="5">
        <v>0.997</v>
      </c>
      <c r="AC39" s="5">
        <v>1.5129999999999999</v>
      </c>
      <c r="AD39" s="5">
        <v>1.5129999999999999</v>
      </c>
      <c r="AE39" s="5">
        <v>1.5129999999999999</v>
      </c>
      <c r="AF39" s="5">
        <v>1.5129999999999999</v>
      </c>
      <c r="AH39" s="5">
        <v>11.17</v>
      </c>
      <c r="AI39" s="5">
        <v>3.73</v>
      </c>
      <c r="AJ39" s="5">
        <v>4.47</v>
      </c>
      <c r="AK39" s="5">
        <v>7.17</v>
      </c>
      <c r="AL39" s="5">
        <v>8.7899999999999991</v>
      </c>
      <c r="AM39" s="5">
        <v>10.98</v>
      </c>
      <c r="AN39" s="5">
        <v>10.27</v>
      </c>
      <c r="AO39" s="5">
        <v>9.89</v>
      </c>
      <c r="AQ39" s="14">
        <v>25</v>
      </c>
    </row>
    <row r="40" spans="6:43">
      <c r="F40" s="2" t="s">
        <v>31</v>
      </c>
      <c r="G40" s="15">
        <v>58</v>
      </c>
      <c r="H40" s="15" t="s">
        <v>12</v>
      </c>
      <c r="I40" s="15" t="s">
        <v>10</v>
      </c>
      <c r="J40" s="21">
        <v>2</v>
      </c>
      <c r="K40" s="21">
        <v>0</v>
      </c>
      <c r="L40" s="21">
        <v>0</v>
      </c>
      <c r="M40" s="21">
        <f t="shared" si="3"/>
        <v>1</v>
      </c>
      <c r="O40" s="21">
        <v>2</v>
      </c>
      <c r="P40" s="21">
        <v>0</v>
      </c>
      <c r="Q40" s="21">
        <v>0</v>
      </c>
      <c r="R40" s="21">
        <f t="shared" si="0"/>
        <v>1</v>
      </c>
      <c r="S40" s="1"/>
      <c r="T40" s="368"/>
      <c r="U40" s="368"/>
      <c r="V40" s="368"/>
      <c r="W40" s="364"/>
      <c r="X40" s="1"/>
      <c r="Y40" s="5">
        <v>1.502</v>
      </c>
      <c r="Z40" s="5">
        <v>0.58699999999999997</v>
      </c>
      <c r="AA40" s="5">
        <v>0.39700000000000002</v>
      </c>
      <c r="AB40" s="5">
        <v>0.625</v>
      </c>
      <c r="AC40" s="5">
        <v>1.502</v>
      </c>
      <c r="AD40" s="5">
        <v>1.5129999999999999</v>
      </c>
      <c r="AE40" s="5">
        <v>1.5129999999999999</v>
      </c>
      <c r="AF40" s="5">
        <v>1.5129999999999999</v>
      </c>
      <c r="AH40" s="5">
        <v>10.45</v>
      </c>
      <c r="AI40" s="5">
        <v>4.4000000000000004</v>
      </c>
      <c r="AJ40" s="5">
        <v>4.0999999999999996</v>
      </c>
      <c r="AK40" s="5">
        <v>7.68</v>
      </c>
      <c r="AL40" s="5">
        <v>11.49</v>
      </c>
      <c r="AM40" s="5">
        <v>11.19</v>
      </c>
      <c r="AN40" s="5">
        <v>8.7799999999999994</v>
      </c>
      <c r="AO40" s="5">
        <v>10.98</v>
      </c>
      <c r="AQ40" s="14"/>
    </row>
    <row r="41" spans="6:43">
      <c r="F41" s="2" t="s">
        <v>31</v>
      </c>
      <c r="G41" s="15">
        <v>124</v>
      </c>
      <c r="H41" s="15" t="s">
        <v>12</v>
      </c>
      <c r="I41" s="15" t="s">
        <v>10</v>
      </c>
      <c r="J41" s="21">
        <v>3</v>
      </c>
      <c r="K41" s="21">
        <v>3</v>
      </c>
      <c r="L41" s="21">
        <v>2</v>
      </c>
      <c r="M41" s="21">
        <f t="shared" si="3"/>
        <v>5.5</v>
      </c>
      <c r="O41" s="21">
        <v>0</v>
      </c>
      <c r="P41" s="21">
        <v>0</v>
      </c>
      <c r="Q41" s="21">
        <v>7</v>
      </c>
      <c r="R41" s="21">
        <f t="shared" si="0"/>
        <v>3.5</v>
      </c>
      <c r="S41" s="1"/>
      <c r="T41" s="368">
        <f t="shared" si="4"/>
        <v>1</v>
      </c>
      <c r="U41" s="368">
        <f t="shared" si="5"/>
        <v>1</v>
      </c>
      <c r="V41" s="368">
        <f t="shared" si="6"/>
        <v>-0.55555555555555558</v>
      </c>
      <c r="W41" s="364">
        <f t="shared" si="2"/>
        <v>1.2222222222222223</v>
      </c>
      <c r="X41" s="1"/>
      <c r="Y41" s="5">
        <v>1.0860000000000001</v>
      </c>
      <c r="Z41" s="5">
        <v>0.13200000000000001</v>
      </c>
      <c r="AA41" s="5">
        <v>0.30099999999999999</v>
      </c>
      <c r="AB41" s="5">
        <v>0.28299999999999997</v>
      </c>
      <c r="AC41" s="5">
        <v>1.5129999999999999</v>
      </c>
      <c r="AD41" s="5">
        <v>1.5129999999999999</v>
      </c>
      <c r="AE41" s="5">
        <v>1.3919999999999999</v>
      </c>
      <c r="AF41" s="5">
        <v>1.5129999999999999</v>
      </c>
      <c r="AH41" s="5"/>
      <c r="AI41" s="5"/>
      <c r="AJ41" s="5"/>
      <c r="AK41" s="5"/>
      <c r="AL41" s="5"/>
      <c r="AM41" s="5"/>
      <c r="AN41" s="5"/>
      <c r="AO41" s="5"/>
      <c r="AQ41" s="14">
        <v>29.032258064516132</v>
      </c>
    </row>
    <row r="42" spans="6:43">
      <c r="F42" s="2" t="s">
        <v>31</v>
      </c>
      <c r="G42" s="15">
        <v>126</v>
      </c>
      <c r="H42" s="15" t="s">
        <v>12</v>
      </c>
      <c r="I42" s="15" t="s">
        <v>10</v>
      </c>
      <c r="J42" s="21">
        <v>10</v>
      </c>
      <c r="K42" s="21">
        <v>5</v>
      </c>
      <c r="L42" s="21">
        <v>5</v>
      </c>
      <c r="M42" s="21">
        <f t="shared" si="3"/>
        <v>12.5</v>
      </c>
      <c r="O42" s="21">
        <v>2</v>
      </c>
      <c r="P42" s="21">
        <v>0</v>
      </c>
      <c r="Q42" s="21">
        <v>2</v>
      </c>
      <c r="R42" s="21">
        <f t="shared" si="0"/>
        <v>2</v>
      </c>
      <c r="S42" s="1"/>
      <c r="T42" s="368">
        <f t="shared" si="4"/>
        <v>0.66666666666666663</v>
      </c>
      <c r="U42" s="368">
        <f t="shared" si="5"/>
        <v>1</v>
      </c>
      <c r="V42" s="368">
        <f t="shared" si="6"/>
        <v>0.42857142857142855</v>
      </c>
      <c r="W42" s="364">
        <f t="shared" si="2"/>
        <v>1.5476190476190474</v>
      </c>
      <c r="X42" s="1"/>
      <c r="Y42" s="5">
        <v>1.0860000000000001</v>
      </c>
      <c r="Z42" s="5">
        <v>0.20200000000000001</v>
      </c>
      <c r="AA42" s="5">
        <v>0.30099999999999999</v>
      </c>
      <c r="AB42" s="5">
        <v>0.73099999999999998</v>
      </c>
      <c r="AC42" s="5">
        <v>1.502</v>
      </c>
      <c r="AD42" s="5">
        <v>1.5129999999999999</v>
      </c>
      <c r="AE42" s="5">
        <v>1.502</v>
      </c>
      <c r="AF42" s="5">
        <v>1.2410000000000001</v>
      </c>
      <c r="AH42" s="5">
        <v>12.213333333333333</v>
      </c>
      <c r="AI42" s="5">
        <v>4.7866666666666671</v>
      </c>
      <c r="AJ42" s="5">
        <v>5.2899999999999991</v>
      </c>
      <c r="AK42" s="5">
        <v>11.39</v>
      </c>
      <c r="AL42" s="5">
        <v>11.566666666666668</v>
      </c>
      <c r="AM42" s="5">
        <v>9.8699999999999992</v>
      </c>
      <c r="AN42" s="5">
        <v>10.119999999999999</v>
      </c>
      <c r="AO42" s="5">
        <v>11.786666666666667</v>
      </c>
      <c r="AQ42" s="14">
        <v>31.578947368421051</v>
      </c>
    </row>
    <row r="43" spans="6:43">
      <c r="F43" s="2" t="s">
        <v>31</v>
      </c>
      <c r="G43" s="15">
        <v>60</v>
      </c>
      <c r="H43" s="15" t="s">
        <v>12</v>
      </c>
      <c r="I43" s="15" t="s">
        <v>10</v>
      </c>
      <c r="J43" s="21">
        <v>2</v>
      </c>
      <c r="K43" s="21">
        <v>1</v>
      </c>
      <c r="L43" s="21">
        <v>6</v>
      </c>
      <c r="M43" s="21">
        <f t="shared" si="3"/>
        <v>5</v>
      </c>
      <c r="O43" s="21">
        <v>0</v>
      </c>
      <c r="P43" s="21">
        <v>2</v>
      </c>
      <c r="Q43" s="21">
        <v>2</v>
      </c>
      <c r="R43" s="21">
        <f t="shared" si="0"/>
        <v>3</v>
      </c>
      <c r="S43" s="1"/>
      <c r="T43" s="368">
        <f t="shared" si="4"/>
        <v>1</v>
      </c>
      <c r="U43" s="368">
        <f t="shared" si="5"/>
        <v>-0.33333333333333331</v>
      </c>
      <c r="V43" s="368">
        <f t="shared" si="6"/>
        <v>0.5</v>
      </c>
      <c r="W43" s="364">
        <f t="shared" si="2"/>
        <v>0.41666666666666674</v>
      </c>
      <c r="X43" s="1"/>
      <c r="Y43" s="5"/>
      <c r="Z43" s="5"/>
      <c r="AA43" s="5"/>
      <c r="AB43" s="5"/>
      <c r="AC43" s="5"/>
      <c r="AD43" s="5"/>
      <c r="AE43" s="5"/>
      <c r="AF43" s="5"/>
      <c r="AH43" s="5">
        <v>12.151000000000002</v>
      </c>
      <c r="AI43" s="5">
        <v>4.8299999999999992</v>
      </c>
      <c r="AJ43" s="5">
        <v>6.2966666666666669</v>
      </c>
      <c r="AK43" s="5">
        <v>8.1233333333333331</v>
      </c>
      <c r="AL43" s="5">
        <v>11.896666666666667</v>
      </c>
      <c r="AM43" s="5">
        <v>11.033333333333331</v>
      </c>
      <c r="AN43" s="5">
        <v>11.423333333333332</v>
      </c>
      <c r="AO43" s="5">
        <v>12.993333333333332</v>
      </c>
      <c r="AQ43" s="14">
        <v>26.666666666666668</v>
      </c>
    </row>
    <row r="44" spans="6:43">
      <c r="F44" s="2" t="s">
        <v>31</v>
      </c>
      <c r="G44" s="15">
        <v>101</v>
      </c>
      <c r="H44" s="15" t="s">
        <v>12</v>
      </c>
      <c r="I44" s="15" t="s">
        <v>10</v>
      </c>
      <c r="J44" s="21">
        <v>1</v>
      </c>
      <c r="K44" s="21">
        <v>2</v>
      </c>
      <c r="L44" s="21">
        <v>0</v>
      </c>
      <c r="M44" s="21">
        <f t="shared" si="3"/>
        <v>2.5</v>
      </c>
      <c r="O44" s="19">
        <v>1</v>
      </c>
      <c r="P44" s="19">
        <v>0</v>
      </c>
      <c r="Q44" s="19">
        <v>0</v>
      </c>
      <c r="R44" s="21">
        <f t="shared" si="0"/>
        <v>0.5</v>
      </c>
      <c r="S44" s="1"/>
      <c r="T44" s="368"/>
      <c r="U44" s="368"/>
      <c r="V44" s="368"/>
      <c r="W44" s="364"/>
      <c r="X44" s="1"/>
      <c r="Y44" s="5">
        <v>1.5129999999999999</v>
      </c>
      <c r="Z44" s="5">
        <v>0.27200000000000002</v>
      </c>
      <c r="AA44" s="5">
        <v>0.42</v>
      </c>
      <c r="AB44" s="5">
        <v>0.73099999999999998</v>
      </c>
      <c r="AC44" s="5">
        <v>1.5129999999999999</v>
      </c>
      <c r="AD44" s="5">
        <v>1.3919999999999999</v>
      </c>
      <c r="AE44" s="5">
        <v>0.86399999999999999</v>
      </c>
      <c r="AF44" s="5">
        <v>1.5129999999999999</v>
      </c>
      <c r="AH44" s="5">
        <v>12.226666666666667</v>
      </c>
      <c r="AI44" s="5">
        <v>5.253333333333333</v>
      </c>
      <c r="AJ44" s="5">
        <v>12.605</v>
      </c>
      <c r="AK44" s="5">
        <v>10.42</v>
      </c>
      <c r="AL44" s="5">
        <v>11.676666666666668</v>
      </c>
      <c r="AM44" s="5">
        <v>11.729999999999999</v>
      </c>
      <c r="AN44" s="5">
        <v>13.21</v>
      </c>
      <c r="AO44" s="5">
        <v>11.213333333333333</v>
      </c>
      <c r="AQ44" s="14">
        <v>35.714285714285715</v>
      </c>
    </row>
    <row r="45" spans="6:43">
      <c r="F45" s="2" t="s">
        <v>31</v>
      </c>
      <c r="G45" s="15">
        <v>146</v>
      </c>
      <c r="H45" s="15" t="s">
        <v>12</v>
      </c>
      <c r="I45" s="15" t="s">
        <v>10</v>
      </c>
      <c r="J45" s="21">
        <v>4</v>
      </c>
      <c r="K45" s="21">
        <v>1</v>
      </c>
      <c r="L45" s="21">
        <v>8</v>
      </c>
      <c r="M45" s="21">
        <f t="shared" si="3"/>
        <v>7</v>
      </c>
      <c r="O45" s="3">
        <v>1</v>
      </c>
      <c r="P45" s="3">
        <v>0</v>
      </c>
      <c r="Q45" s="3">
        <v>0</v>
      </c>
      <c r="R45" s="21">
        <f t="shared" si="0"/>
        <v>0.5</v>
      </c>
      <c r="S45" s="1"/>
      <c r="T45" s="368">
        <f t="shared" si="4"/>
        <v>0.6</v>
      </c>
      <c r="U45" s="368">
        <f t="shared" si="5"/>
        <v>1</v>
      </c>
      <c r="V45" s="368">
        <f t="shared" si="6"/>
        <v>1</v>
      </c>
      <c r="W45" s="364">
        <f t="shared" si="2"/>
        <v>1.8</v>
      </c>
      <c r="X45" s="1"/>
      <c r="Y45" s="5"/>
      <c r="Z45" s="5"/>
      <c r="AA45" s="5"/>
      <c r="AB45" s="5"/>
      <c r="AC45" s="5"/>
      <c r="AD45" s="5"/>
      <c r="AE45" s="5"/>
      <c r="AF45" s="5"/>
      <c r="AH45" s="5"/>
      <c r="AI45" s="5"/>
      <c r="AJ45" s="5"/>
      <c r="AK45" s="5"/>
      <c r="AL45" s="5"/>
      <c r="AM45" s="5"/>
      <c r="AN45" s="5"/>
      <c r="AO45" s="5"/>
      <c r="AQ45" s="14"/>
    </row>
    <row r="46" spans="6:43">
      <c r="F46" s="2" t="s">
        <v>31</v>
      </c>
      <c r="G46" s="29">
        <v>6</v>
      </c>
      <c r="H46" s="29" t="s">
        <v>8</v>
      </c>
      <c r="I46" s="29" t="s">
        <v>11</v>
      </c>
      <c r="J46" s="21">
        <v>9</v>
      </c>
      <c r="K46" s="21">
        <v>4</v>
      </c>
      <c r="L46" s="21">
        <v>1</v>
      </c>
      <c r="M46" s="21">
        <f t="shared" si="3"/>
        <v>9</v>
      </c>
      <c r="O46" s="21">
        <v>0</v>
      </c>
      <c r="P46" s="21">
        <v>0</v>
      </c>
      <c r="Q46" s="21">
        <v>1</v>
      </c>
      <c r="R46" s="21">
        <f t="shared" si="0"/>
        <v>0.5</v>
      </c>
      <c r="S46" s="1"/>
      <c r="T46" s="368">
        <f t="shared" si="4"/>
        <v>1</v>
      </c>
      <c r="U46" s="368">
        <f t="shared" si="5"/>
        <v>1</v>
      </c>
      <c r="V46" s="368">
        <f t="shared" si="6"/>
        <v>0</v>
      </c>
      <c r="W46" s="364">
        <f t="shared" si="2"/>
        <v>1.5</v>
      </c>
      <c r="X46" s="1"/>
      <c r="Y46" s="5">
        <v>1.502</v>
      </c>
      <c r="Z46" s="5">
        <v>1.5129999999999999</v>
      </c>
      <c r="AA46" s="5">
        <v>1.5129999999999999</v>
      </c>
      <c r="AB46" s="5">
        <v>1.502</v>
      </c>
      <c r="AC46" s="5">
        <v>1.502</v>
      </c>
      <c r="AD46" s="5">
        <v>1.5129999999999999</v>
      </c>
      <c r="AE46" s="5">
        <v>1.5129999999999999</v>
      </c>
      <c r="AF46" s="5">
        <v>1.502</v>
      </c>
      <c r="AH46" s="5">
        <v>9.24</v>
      </c>
      <c r="AI46" s="5">
        <v>1.5129999999999999</v>
      </c>
      <c r="AJ46" s="5">
        <v>8.9700000000000006</v>
      </c>
      <c r="AK46" s="5">
        <v>12.02</v>
      </c>
      <c r="AL46" s="5">
        <v>8.8800000000000008</v>
      </c>
      <c r="AM46" s="5">
        <v>1.5129999999999999</v>
      </c>
      <c r="AN46" s="5">
        <v>9.1</v>
      </c>
      <c r="AO46" s="5">
        <v>12.74</v>
      </c>
      <c r="AQ46" s="14">
        <v>33.333333333333329</v>
      </c>
    </row>
    <row r="47" spans="6:43">
      <c r="F47" s="2" t="s">
        <v>31</v>
      </c>
      <c r="G47" s="29">
        <v>25</v>
      </c>
      <c r="H47" s="29" t="s">
        <v>8</v>
      </c>
      <c r="I47" s="29" t="s">
        <v>11</v>
      </c>
      <c r="J47" s="21">
        <v>6</v>
      </c>
      <c r="K47" s="21">
        <v>1</v>
      </c>
      <c r="L47" s="21">
        <v>1</v>
      </c>
      <c r="M47" s="21">
        <f t="shared" si="3"/>
        <v>4.5</v>
      </c>
      <c r="O47" s="21">
        <v>2</v>
      </c>
      <c r="P47" s="21">
        <v>1</v>
      </c>
      <c r="Q47" s="21">
        <v>0</v>
      </c>
      <c r="R47" s="21">
        <f t="shared" si="0"/>
        <v>2</v>
      </c>
      <c r="S47" s="1"/>
      <c r="T47" s="368">
        <f t="shared" si="4"/>
        <v>0.5</v>
      </c>
      <c r="U47" s="368">
        <f t="shared" si="5"/>
        <v>0</v>
      </c>
      <c r="V47" s="368">
        <f t="shared" si="6"/>
        <v>1</v>
      </c>
      <c r="W47" s="364">
        <f t="shared" si="2"/>
        <v>0.75</v>
      </c>
      <c r="X47" s="1"/>
      <c r="Y47" s="5">
        <v>1.5129999999999999</v>
      </c>
      <c r="Z47" s="5">
        <v>1.3919999999999999</v>
      </c>
      <c r="AA47" s="5">
        <v>0.89100000000000001</v>
      </c>
      <c r="AB47" s="5">
        <v>1.5129999999999999</v>
      </c>
      <c r="AC47" s="5">
        <v>1.5129999999999999</v>
      </c>
      <c r="AD47" s="5">
        <v>1.5129999999999999</v>
      </c>
      <c r="AE47" s="5">
        <v>1.3919999999999999</v>
      </c>
      <c r="AF47" s="5">
        <v>0.997</v>
      </c>
      <c r="AH47" s="5">
        <v>10.7</v>
      </c>
      <c r="AI47" s="5">
        <v>10.45</v>
      </c>
      <c r="AJ47" s="5">
        <v>13.24</v>
      </c>
      <c r="AK47" s="5">
        <v>12.26</v>
      </c>
      <c r="AL47" s="5">
        <v>9.66</v>
      </c>
      <c r="AM47" s="5">
        <v>12.18</v>
      </c>
      <c r="AN47" s="5">
        <v>13.49</v>
      </c>
      <c r="AO47" s="5">
        <v>12.11</v>
      </c>
      <c r="AQ47" s="14">
        <v>36</v>
      </c>
    </row>
    <row r="48" spans="6:43">
      <c r="F48" s="2" t="s">
        <v>31</v>
      </c>
      <c r="G48" s="29">
        <v>106</v>
      </c>
      <c r="H48" s="29" t="s">
        <v>8</v>
      </c>
      <c r="I48" s="29" t="s">
        <v>11</v>
      </c>
      <c r="J48" s="21">
        <v>7</v>
      </c>
      <c r="K48" s="21">
        <v>5</v>
      </c>
      <c r="L48" s="21">
        <v>1</v>
      </c>
      <c r="M48" s="21">
        <f t="shared" si="3"/>
        <v>9</v>
      </c>
      <c r="O48" s="21">
        <v>0</v>
      </c>
      <c r="P48" s="21">
        <v>0</v>
      </c>
      <c r="Q48" s="21">
        <v>1</v>
      </c>
      <c r="R48" s="21">
        <f t="shared" si="0"/>
        <v>0.5</v>
      </c>
      <c r="S48" s="1"/>
      <c r="T48" s="368">
        <f t="shared" si="4"/>
        <v>1</v>
      </c>
      <c r="U48" s="368">
        <f t="shared" si="5"/>
        <v>1</v>
      </c>
      <c r="V48" s="368">
        <f t="shared" si="6"/>
        <v>0</v>
      </c>
      <c r="W48" s="364">
        <f t="shared" si="2"/>
        <v>1.5</v>
      </c>
      <c r="X48" s="1"/>
      <c r="Y48" s="12"/>
      <c r="Z48" s="12"/>
      <c r="AA48" s="12"/>
      <c r="AB48" s="12"/>
      <c r="AC48" s="12"/>
      <c r="AD48" s="12"/>
      <c r="AE48" s="12"/>
      <c r="AF48" s="12"/>
      <c r="AH48" s="12">
        <v>10.606666666666667</v>
      </c>
      <c r="AI48" s="12">
        <v>6.583333333333333</v>
      </c>
      <c r="AJ48" s="12">
        <v>7.1333333333333329</v>
      </c>
      <c r="AK48" s="12">
        <v>10.843333333333334</v>
      </c>
      <c r="AL48" s="12">
        <v>11.729999999999999</v>
      </c>
      <c r="AM48" s="12">
        <v>9.75</v>
      </c>
      <c r="AN48" s="12">
        <v>12.336666666666666</v>
      </c>
      <c r="AO48" s="12">
        <v>12.520000000000001</v>
      </c>
      <c r="AQ48" s="375">
        <v>26.666666666666668</v>
      </c>
    </row>
    <row r="49" spans="6:43">
      <c r="F49" s="2" t="s">
        <v>31</v>
      </c>
      <c r="G49" s="29">
        <v>115</v>
      </c>
      <c r="H49" s="29" t="s">
        <v>8</v>
      </c>
      <c r="I49" s="29" t="s">
        <v>11</v>
      </c>
      <c r="J49" s="21">
        <v>2</v>
      </c>
      <c r="K49" s="21">
        <v>4</v>
      </c>
      <c r="L49" s="21">
        <v>4</v>
      </c>
      <c r="M49" s="21">
        <f t="shared" si="3"/>
        <v>7</v>
      </c>
      <c r="O49" s="21">
        <v>2</v>
      </c>
      <c r="P49" s="21">
        <v>1</v>
      </c>
      <c r="Q49" s="21">
        <v>0</v>
      </c>
      <c r="R49" s="21">
        <f t="shared" si="0"/>
        <v>2</v>
      </c>
      <c r="S49" s="1"/>
      <c r="T49" s="368">
        <f t="shared" si="4"/>
        <v>0</v>
      </c>
      <c r="U49" s="368">
        <f t="shared" si="5"/>
        <v>0.6</v>
      </c>
      <c r="V49" s="368">
        <f t="shared" si="6"/>
        <v>1</v>
      </c>
      <c r="W49" s="364">
        <f t="shared" si="2"/>
        <v>1.1000000000000001</v>
      </c>
      <c r="X49" s="1"/>
      <c r="Y49" s="5">
        <v>1.2410000000000001</v>
      </c>
      <c r="Z49" s="5">
        <v>1.5129999999999999</v>
      </c>
      <c r="AA49" s="5">
        <v>1.5129999999999999</v>
      </c>
      <c r="AB49" s="5">
        <v>1.0860000000000001</v>
      </c>
      <c r="AC49" s="5">
        <v>1.5129999999999999</v>
      </c>
      <c r="AD49" s="5">
        <v>1.5129999999999999</v>
      </c>
      <c r="AE49" s="5">
        <v>1.5129999999999999</v>
      </c>
      <c r="AF49" s="5">
        <v>1.5129999999999999</v>
      </c>
      <c r="AH49" s="5">
        <v>10.74</v>
      </c>
      <c r="AI49" s="5">
        <v>11.616666666666667</v>
      </c>
      <c r="AJ49" s="5"/>
      <c r="AK49" s="5">
        <v>12.066666666666668</v>
      </c>
      <c r="AL49" s="5">
        <v>9.57</v>
      </c>
      <c r="AM49" s="5">
        <v>13.233333333333334</v>
      </c>
      <c r="AN49" s="5"/>
      <c r="AO49" s="5">
        <v>12.303333333333333</v>
      </c>
      <c r="AQ49" s="14">
        <v>36.363636363636367</v>
      </c>
    </row>
    <row r="50" spans="6:43">
      <c r="F50" s="2" t="s">
        <v>31</v>
      </c>
      <c r="G50" s="29">
        <v>127</v>
      </c>
      <c r="H50" s="29" t="s">
        <v>8</v>
      </c>
      <c r="I50" s="29" t="s">
        <v>11</v>
      </c>
      <c r="J50" s="21">
        <v>4</v>
      </c>
      <c r="K50" s="21">
        <v>1</v>
      </c>
      <c r="L50" s="21">
        <v>3</v>
      </c>
      <c r="M50" s="21">
        <f t="shared" si="3"/>
        <v>4.5</v>
      </c>
      <c r="O50" s="21">
        <v>1</v>
      </c>
      <c r="P50" s="21">
        <v>3</v>
      </c>
      <c r="Q50" s="21">
        <v>1</v>
      </c>
      <c r="R50" s="21">
        <f t="shared" si="0"/>
        <v>4</v>
      </c>
      <c r="S50" s="1"/>
      <c r="T50" s="368">
        <f t="shared" si="4"/>
        <v>0.6</v>
      </c>
      <c r="U50" s="368">
        <f t="shared" si="5"/>
        <v>-0.5</v>
      </c>
      <c r="V50" s="368">
        <f t="shared" si="6"/>
        <v>0.5</v>
      </c>
      <c r="W50" s="364">
        <f t="shared" si="2"/>
        <v>4.9999999999999989E-2</v>
      </c>
      <c r="X50" s="1"/>
      <c r="Y50" s="5">
        <v>1.5129999999999999</v>
      </c>
      <c r="Z50" s="5">
        <v>0.96599999999999997</v>
      </c>
      <c r="AA50" s="5">
        <v>1.137</v>
      </c>
      <c r="AB50" s="5">
        <v>1.502</v>
      </c>
      <c r="AC50" s="5">
        <v>1.5129999999999999</v>
      </c>
      <c r="AD50" s="5">
        <v>1.502</v>
      </c>
      <c r="AE50" s="5">
        <v>1.5129999999999999</v>
      </c>
      <c r="AF50" s="5">
        <v>0.89100000000000001</v>
      </c>
      <c r="AH50" s="5">
        <v>12.06</v>
      </c>
      <c r="AI50" s="5">
        <v>9.4833333333333325</v>
      </c>
      <c r="AJ50" s="5">
        <v>12.950000000000001</v>
      </c>
      <c r="AK50" s="5">
        <v>11.82</v>
      </c>
      <c r="AL50" s="5">
        <v>11.049999999999999</v>
      </c>
      <c r="AM50" s="5">
        <v>11.443333333333333</v>
      </c>
      <c r="AN50" s="5">
        <v>14.466666666666669</v>
      </c>
      <c r="AO50" s="5">
        <v>11.146666666666667</v>
      </c>
      <c r="AQ50" s="14">
        <v>25</v>
      </c>
    </row>
    <row r="51" spans="6:43">
      <c r="F51" s="2" t="s">
        <v>31</v>
      </c>
      <c r="G51" s="29">
        <v>145</v>
      </c>
      <c r="H51" s="29" t="s">
        <v>8</v>
      </c>
      <c r="I51" s="29" t="s">
        <v>11</v>
      </c>
      <c r="J51" s="21">
        <v>3</v>
      </c>
      <c r="K51" s="21">
        <v>2</v>
      </c>
      <c r="L51" s="21">
        <v>1</v>
      </c>
      <c r="M51" s="21">
        <f t="shared" si="3"/>
        <v>4</v>
      </c>
      <c r="O51" s="21">
        <v>1</v>
      </c>
      <c r="P51" s="21">
        <v>2</v>
      </c>
      <c r="Q51" s="21">
        <v>1</v>
      </c>
      <c r="R51" s="21">
        <f t="shared" si="0"/>
        <v>3</v>
      </c>
      <c r="S51" s="1"/>
      <c r="T51" s="368">
        <f t="shared" si="4"/>
        <v>0.5</v>
      </c>
      <c r="U51" s="368">
        <f t="shared" si="5"/>
        <v>0</v>
      </c>
      <c r="V51" s="368">
        <f t="shared" si="6"/>
        <v>0</v>
      </c>
      <c r="W51" s="364">
        <f t="shared" si="2"/>
        <v>0.25</v>
      </c>
      <c r="X51" s="1"/>
      <c r="Y51" s="5">
        <v>1.5129999999999999</v>
      </c>
      <c r="Z51" s="5">
        <v>1.5129999999999999</v>
      </c>
      <c r="AA51" s="5">
        <v>1.2410000000000001</v>
      </c>
      <c r="AB51" s="5">
        <v>0.89100000000000001</v>
      </c>
      <c r="AC51" s="5">
        <v>1.5129999999999999</v>
      </c>
      <c r="AD51" s="5">
        <v>1.502</v>
      </c>
      <c r="AE51" s="5">
        <v>1.0860000000000001</v>
      </c>
      <c r="AF51" s="5">
        <v>1.502</v>
      </c>
      <c r="AH51" s="5">
        <v>11.92</v>
      </c>
      <c r="AI51" s="5">
        <v>12.31</v>
      </c>
      <c r="AJ51" s="5">
        <v>13.493333333333334</v>
      </c>
      <c r="AK51" s="5">
        <v>13.723333333333334</v>
      </c>
      <c r="AL51" s="5">
        <v>10.973333333333334</v>
      </c>
      <c r="AM51" s="5">
        <v>10.676666666666668</v>
      </c>
      <c r="AN51" s="5">
        <v>10.43</v>
      </c>
      <c r="AO51" s="5">
        <v>12.143333333333333</v>
      </c>
      <c r="AQ51" s="14">
        <v>32.142857142857146</v>
      </c>
    </row>
    <row r="52" spans="6:43">
      <c r="F52" s="2" t="s">
        <v>31</v>
      </c>
      <c r="G52" s="29">
        <v>40</v>
      </c>
      <c r="H52" s="29" t="s">
        <v>8</v>
      </c>
      <c r="I52" s="29" t="s">
        <v>11</v>
      </c>
      <c r="J52" s="21">
        <v>1</v>
      </c>
      <c r="K52" s="21">
        <v>1</v>
      </c>
      <c r="L52" s="21">
        <v>2</v>
      </c>
      <c r="M52" s="21">
        <f t="shared" si="3"/>
        <v>2.5</v>
      </c>
      <c r="O52" s="21">
        <v>0</v>
      </c>
      <c r="P52" s="21">
        <v>0</v>
      </c>
      <c r="Q52" s="21">
        <v>1</v>
      </c>
      <c r="R52" s="21">
        <f t="shared" si="0"/>
        <v>0.5</v>
      </c>
      <c r="S52" s="1"/>
      <c r="T52" s="368">
        <f t="shared" si="4"/>
        <v>1</v>
      </c>
      <c r="U52" s="368">
        <f t="shared" si="5"/>
        <v>1</v>
      </c>
      <c r="V52" s="368">
        <f t="shared" si="6"/>
        <v>0.33333333333333331</v>
      </c>
      <c r="W52" s="364">
        <f t="shared" si="2"/>
        <v>1.6666666666666665</v>
      </c>
      <c r="X52" s="1"/>
      <c r="Y52" s="5">
        <v>1.5129999999999999</v>
      </c>
      <c r="Z52" s="5">
        <v>1.5129999999999999</v>
      </c>
      <c r="AA52" s="5">
        <v>1.5129999999999999</v>
      </c>
      <c r="AB52" s="5">
        <v>1.5129999999999999</v>
      </c>
      <c r="AC52" s="5">
        <v>1.5129999999999999</v>
      </c>
      <c r="AD52" s="5">
        <v>1.5129999999999999</v>
      </c>
      <c r="AE52" s="5">
        <v>1.5129999999999999</v>
      </c>
      <c r="AF52" s="5">
        <v>1.5129999999999999</v>
      </c>
      <c r="AH52" s="5">
        <v>7.96</v>
      </c>
      <c r="AI52" s="5">
        <v>12.02</v>
      </c>
      <c r="AJ52" s="5">
        <v>9.61</v>
      </c>
      <c r="AK52" s="5">
        <v>12.99</v>
      </c>
      <c r="AL52" s="5">
        <v>9.4499999999999993</v>
      </c>
      <c r="AM52" s="5">
        <v>11.58</v>
      </c>
      <c r="AN52" s="5">
        <v>9.76</v>
      </c>
      <c r="AO52" s="5">
        <v>15.65</v>
      </c>
      <c r="AQ52" s="14">
        <v>37.5</v>
      </c>
    </row>
    <row r="53" spans="6:43">
      <c r="F53" s="2" t="s">
        <v>31</v>
      </c>
      <c r="G53" s="30">
        <v>10</v>
      </c>
      <c r="H53" s="30" t="s">
        <v>12</v>
      </c>
      <c r="I53" s="30" t="s">
        <v>11</v>
      </c>
      <c r="J53" s="21">
        <v>9</v>
      </c>
      <c r="K53" s="21">
        <v>14</v>
      </c>
      <c r="L53" s="21">
        <v>8</v>
      </c>
      <c r="M53" s="21">
        <f t="shared" si="3"/>
        <v>22.5</v>
      </c>
      <c r="O53" s="21">
        <v>1</v>
      </c>
      <c r="P53" s="21">
        <v>8</v>
      </c>
      <c r="Q53" s="21">
        <v>1</v>
      </c>
      <c r="R53" s="21">
        <f t="shared" si="0"/>
        <v>9</v>
      </c>
      <c r="S53" s="1"/>
      <c r="T53" s="368">
        <f t="shared" si="4"/>
        <v>0.8</v>
      </c>
      <c r="U53" s="368">
        <f t="shared" si="5"/>
        <v>0.27272727272727271</v>
      </c>
      <c r="V53" s="368">
        <f t="shared" si="6"/>
        <v>0.77777777777777779</v>
      </c>
      <c r="W53" s="364">
        <f t="shared" si="2"/>
        <v>1.0616161616161617</v>
      </c>
      <c r="X53" s="1"/>
      <c r="Y53" s="5">
        <v>1.5129999999999999</v>
      </c>
      <c r="Z53" s="5">
        <v>0.13200000000000001</v>
      </c>
      <c r="AA53" s="5">
        <v>0.247</v>
      </c>
      <c r="AB53" s="5">
        <v>0.82499999999999996</v>
      </c>
      <c r="AC53" s="5">
        <v>1.5129999999999999</v>
      </c>
      <c r="AD53" s="5">
        <v>1.5129999999999999</v>
      </c>
      <c r="AE53" s="5">
        <v>1.5129999999999999</v>
      </c>
      <c r="AF53" s="5">
        <v>1.5129999999999999</v>
      </c>
      <c r="AH53" s="5">
        <v>9.9700000000000006</v>
      </c>
      <c r="AI53" s="5">
        <v>6.46</v>
      </c>
      <c r="AJ53" s="5">
        <v>4.72</v>
      </c>
      <c r="AK53" s="5">
        <v>6.9</v>
      </c>
      <c r="AL53" s="5">
        <v>10.8</v>
      </c>
      <c r="AM53" s="5">
        <v>12.53</v>
      </c>
      <c r="AN53" s="5"/>
      <c r="AO53" s="5">
        <v>9.93</v>
      </c>
      <c r="AQ53" s="14">
        <v>38.461538461538467</v>
      </c>
    </row>
    <row r="54" spans="6:43">
      <c r="F54" s="2" t="s">
        <v>31</v>
      </c>
      <c r="G54" s="30">
        <v>36</v>
      </c>
      <c r="H54" s="30" t="s">
        <v>12</v>
      </c>
      <c r="I54" s="30" t="s">
        <v>11</v>
      </c>
      <c r="J54" s="21">
        <v>11</v>
      </c>
      <c r="K54" s="21">
        <v>0</v>
      </c>
      <c r="L54" s="21">
        <v>2</v>
      </c>
      <c r="M54" s="21">
        <f t="shared" si="3"/>
        <v>6.5</v>
      </c>
      <c r="O54" s="21">
        <v>0</v>
      </c>
      <c r="P54" s="21">
        <v>0</v>
      </c>
      <c r="Q54" s="21">
        <v>0</v>
      </c>
      <c r="R54" s="21">
        <f t="shared" si="0"/>
        <v>0</v>
      </c>
      <c r="S54" s="1"/>
      <c r="T54" s="368"/>
      <c r="U54" s="368"/>
      <c r="V54" s="368"/>
      <c r="W54" s="364"/>
      <c r="X54" s="1"/>
      <c r="Y54" s="5">
        <v>1.502</v>
      </c>
      <c r="Z54" s="5">
        <v>0.19800000000000001</v>
      </c>
      <c r="AA54" s="5">
        <v>0.123</v>
      </c>
      <c r="AB54" s="5">
        <v>0.67400000000000004</v>
      </c>
      <c r="AC54" s="5">
        <v>1.5129999999999999</v>
      </c>
      <c r="AD54" s="5">
        <v>1.3919999999999999</v>
      </c>
      <c r="AE54" s="5">
        <v>1.5129999999999999</v>
      </c>
      <c r="AF54" s="5">
        <v>1.5129999999999999</v>
      </c>
      <c r="AH54" s="5">
        <v>11.49</v>
      </c>
      <c r="AI54" s="5">
        <v>4.93</v>
      </c>
      <c r="AJ54" s="5">
        <v>3.9</v>
      </c>
      <c r="AK54" s="5">
        <v>6.17</v>
      </c>
      <c r="AL54" s="5">
        <v>12.04</v>
      </c>
      <c r="AM54" s="5">
        <v>12.91</v>
      </c>
      <c r="AN54" s="5">
        <v>11.47</v>
      </c>
      <c r="AO54" s="5">
        <v>11.59</v>
      </c>
      <c r="AQ54" s="14">
        <v>31.25</v>
      </c>
    </row>
    <row r="55" spans="6:43">
      <c r="F55" s="2" t="s">
        <v>31</v>
      </c>
      <c r="G55" s="30">
        <v>54</v>
      </c>
      <c r="H55" s="30" t="s">
        <v>12</v>
      </c>
      <c r="I55" s="30" t="s">
        <v>11</v>
      </c>
      <c r="J55" s="21">
        <v>19</v>
      </c>
      <c r="K55" s="21">
        <v>9</v>
      </c>
      <c r="L55" s="21">
        <v>5</v>
      </c>
      <c r="M55" s="21">
        <f t="shared" si="3"/>
        <v>21</v>
      </c>
      <c r="O55" s="21">
        <v>0</v>
      </c>
      <c r="P55" s="21">
        <v>0</v>
      </c>
      <c r="Q55" s="21">
        <v>0</v>
      </c>
      <c r="R55" s="21">
        <f t="shared" si="0"/>
        <v>0</v>
      </c>
      <c r="S55" s="1"/>
      <c r="T55" s="368">
        <f t="shared" si="4"/>
        <v>1</v>
      </c>
      <c r="U55" s="368">
        <f t="shared" si="5"/>
        <v>1</v>
      </c>
      <c r="V55" s="368">
        <f t="shared" si="6"/>
        <v>1</v>
      </c>
      <c r="W55" s="364">
        <f t="shared" si="2"/>
        <v>2</v>
      </c>
      <c r="X55" s="1"/>
      <c r="Y55" s="5">
        <v>1.5129999999999999</v>
      </c>
      <c r="Z55" s="5">
        <v>0.48599999999999999</v>
      </c>
      <c r="AA55" s="5">
        <v>0.39700000000000002</v>
      </c>
      <c r="AB55" s="5">
        <v>0.625</v>
      </c>
      <c r="AC55" s="5">
        <v>1.5129999999999999</v>
      </c>
      <c r="AD55" s="5">
        <v>1.5129999999999999</v>
      </c>
      <c r="AE55" s="5">
        <v>1.5129999999999999</v>
      </c>
      <c r="AF55" s="5">
        <v>1.5129999999999999</v>
      </c>
      <c r="AH55" s="5">
        <v>9.0399999999999991</v>
      </c>
      <c r="AI55" s="5">
        <v>5</v>
      </c>
      <c r="AJ55" s="5">
        <v>6.4</v>
      </c>
      <c r="AK55" s="5">
        <v>9.34</v>
      </c>
      <c r="AL55" s="5">
        <v>10.27</v>
      </c>
      <c r="AM55" s="5">
        <v>10.91</v>
      </c>
      <c r="AN55" s="5">
        <v>10.11</v>
      </c>
      <c r="AO55" s="5">
        <v>15.68</v>
      </c>
      <c r="AQ55" s="14">
        <v>21.739130434782609</v>
      </c>
    </row>
    <row r="56" spans="6:43">
      <c r="F56" s="2" t="s">
        <v>31</v>
      </c>
      <c r="G56" s="30">
        <v>78</v>
      </c>
      <c r="H56" s="30" t="s">
        <v>12</v>
      </c>
      <c r="I56" s="30" t="s">
        <v>11</v>
      </c>
      <c r="J56" s="21">
        <v>12</v>
      </c>
      <c r="K56" s="21">
        <v>15</v>
      </c>
      <c r="L56" s="21">
        <v>16</v>
      </c>
      <c r="M56" s="21">
        <f t="shared" si="3"/>
        <v>29</v>
      </c>
      <c r="O56" s="21">
        <v>8</v>
      </c>
      <c r="P56" s="21">
        <v>3</v>
      </c>
      <c r="Q56" s="21">
        <v>6</v>
      </c>
      <c r="R56" s="21">
        <f t="shared" si="0"/>
        <v>10</v>
      </c>
      <c r="S56" s="1"/>
      <c r="T56" s="368">
        <f t="shared" si="4"/>
        <v>0.2</v>
      </c>
      <c r="U56" s="368">
        <f t="shared" si="5"/>
        <v>0.66666666666666663</v>
      </c>
      <c r="V56" s="368">
        <f t="shared" si="6"/>
        <v>0.45454545454545453</v>
      </c>
      <c r="W56" s="364">
        <f t="shared" si="2"/>
        <v>0.9939393939393939</v>
      </c>
      <c r="X56" s="1"/>
      <c r="Y56" s="5">
        <v>1.502</v>
      </c>
      <c r="Z56" s="5">
        <v>0.73099999999999998</v>
      </c>
      <c r="AA56" s="5">
        <v>0.23899999999999999</v>
      </c>
      <c r="AB56" s="5">
        <v>0.41799999999999998</v>
      </c>
      <c r="AC56" s="5">
        <v>1.24</v>
      </c>
      <c r="AD56" s="5">
        <v>1.0069999999999999</v>
      </c>
      <c r="AE56" s="5">
        <v>0.58699999999999997</v>
      </c>
      <c r="AF56" s="5">
        <v>1.502</v>
      </c>
      <c r="AH56" s="5">
        <v>11.803333333333333</v>
      </c>
      <c r="AI56" s="5">
        <v>6.3433333333333337</v>
      </c>
      <c r="AJ56" s="5">
        <v>7.3150000000000004</v>
      </c>
      <c r="AK56" s="5">
        <v>7.05</v>
      </c>
      <c r="AL56" s="5">
        <v>9.6666666666666661</v>
      </c>
      <c r="AM56" s="5">
        <v>11.306666666666667</v>
      </c>
      <c r="AN56" s="5">
        <v>11.160000000000002</v>
      </c>
      <c r="AO56" s="5">
        <v>11.363333333333335</v>
      </c>
      <c r="AQ56" s="14">
        <v>39.473684210526315</v>
      </c>
    </row>
    <row r="57" spans="6:43">
      <c r="F57" s="2" t="s">
        <v>31</v>
      </c>
      <c r="G57" s="30">
        <v>84</v>
      </c>
      <c r="H57" s="30" t="s">
        <v>12</v>
      </c>
      <c r="I57" s="30" t="s">
        <v>11</v>
      </c>
      <c r="J57" s="21">
        <v>12</v>
      </c>
      <c r="K57" s="21">
        <v>18</v>
      </c>
      <c r="L57" s="21">
        <v>6</v>
      </c>
      <c r="M57" s="21">
        <f t="shared" si="3"/>
        <v>27</v>
      </c>
      <c r="O57" s="21">
        <v>1</v>
      </c>
      <c r="P57" s="21">
        <v>2</v>
      </c>
      <c r="Q57" s="21">
        <v>0</v>
      </c>
      <c r="R57" s="21">
        <f t="shared" si="0"/>
        <v>2.5</v>
      </c>
      <c r="S57" s="1"/>
      <c r="T57" s="368">
        <f t="shared" si="4"/>
        <v>0.84615384615384615</v>
      </c>
      <c r="U57" s="368">
        <f t="shared" si="5"/>
        <v>0.8</v>
      </c>
      <c r="V57" s="368">
        <f t="shared" si="6"/>
        <v>1</v>
      </c>
      <c r="W57" s="364">
        <f t="shared" si="2"/>
        <v>1.7230769230769232</v>
      </c>
      <c r="X57" s="1"/>
      <c r="Y57" s="5">
        <v>1.22</v>
      </c>
      <c r="Z57" s="5">
        <v>0.19800000000000001</v>
      </c>
      <c r="AA57" s="5">
        <v>0.51200000000000001</v>
      </c>
      <c r="AB57" s="5">
        <v>0.42</v>
      </c>
      <c r="AC57" s="5">
        <v>1.24</v>
      </c>
      <c r="AD57" s="5">
        <v>0.93300000000000005</v>
      </c>
      <c r="AE57" s="5">
        <v>1.5129999999999999</v>
      </c>
      <c r="AF57" s="5">
        <v>1.218</v>
      </c>
      <c r="AH57" s="5">
        <v>13.406666666666666</v>
      </c>
      <c r="AI57" s="5">
        <v>8.0825000000000014</v>
      </c>
      <c r="AJ57" s="5">
        <v>6.6150000000000002</v>
      </c>
      <c r="AK57" s="5">
        <v>9.6966666666666672</v>
      </c>
      <c r="AL57" s="5">
        <v>15.556666666666667</v>
      </c>
      <c r="AM57" s="5">
        <v>11.976666666666667</v>
      </c>
      <c r="AN57" s="5">
        <v>10.873333333333333</v>
      </c>
      <c r="AO57" s="5">
        <v>10.493333333333334</v>
      </c>
      <c r="AQ57" s="14">
        <v>43.75</v>
      </c>
    </row>
    <row r="58" spans="6:43">
      <c r="F58" s="2" t="s">
        <v>31</v>
      </c>
      <c r="G58" s="30">
        <v>112</v>
      </c>
      <c r="H58" s="30" t="s">
        <v>12</v>
      </c>
      <c r="I58" s="30" t="s">
        <v>11</v>
      </c>
      <c r="J58" s="21">
        <v>3</v>
      </c>
      <c r="K58" s="21">
        <v>4</v>
      </c>
      <c r="L58" s="21">
        <v>3</v>
      </c>
      <c r="M58" s="21">
        <f t="shared" si="3"/>
        <v>7</v>
      </c>
      <c r="O58" s="21">
        <v>0</v>
      </c>
      <c r="P58" s="21">
        <v>1</v>
      </c>
      <c r="Q58" s="21">
        <v>1</v>
      </c>
      <c r="R58" s="21">
        <f t="shared" si="0"/>
        <v>1.5</v>
      </c>
      <c r="S58" s="1"/>
      <c r="T58" s="368">
        <f t="shared" si="4"/>
        <v>1</v>
      </c>
      <c r="U58" s="368">
        <f t="shared" si="5"/>
        <v>0.6</v>
      </c>
      <c r="V58" s="368">
        <f t="shared" si="6"/>
        <v>0.5</v>
      </c>
      <c r="W58" s="364">
        <f t="shared" si="2"/>
        <v>1.35</v>
      </c>
      <c r="X58" s="1"/>
      <c r="Y58" s="5">
        <v>1.137</v>
      </c>
      <c r="Z58" s="5">
        <v>4.4999999999999998E-2</v>
      </c>
      <c r="AA58" s="5">
        <v>0.30099999999999999</v>
      </c>
      <c r="AB58" s="5">
        <v>0.66900000000000004</v>
      </c>
      <c r="AC58" s="5">
        <v>1.137</v>
      </c>
      <c r="AD58" s="5">
        <v>1.5129999999999999</v>
      </c>
      <c r="AE58" s="5">
        <v>1.502</v>
      </c>
      <c r="AF58" s="5">
        <v>1.218</v>
      </c>
      <c r="AH58" s="5">
        <v>10.483333333333334</v>
      </c>
      <c r="AI58" s="5">
        <v>6.0374999999999996</v>
      </c>
      <c r="AJ58" s="5">
        <v>6.7733333333333334</v>
      </c>
      <c r="AK58" s="5">
        <v>7.0966666666666667</v>
      </c>
      <c r="AL58" s="5">
        <v>12.323333333333332</v>
      </c>
      <c r="AM58" s="5">
        <v>11.116666666666667</v>
      </c>
      <c r="AN58" s="5">
        <v>13.13</v>
      </c>
      <c r="AO58" s="5">
        <v>11.236666666666666</v>
      </c>
      <c r="AQ58" s="14">
        <v>37.037037037037038</v>
      </c>
    </row>
    <row r="59" spans="6:43">
      <c r="F59" s="2" t="s">
        <v>31</v>
      </c>
      <c r="G59" s="30">
        <v>130</v>
      </c>
      <c r="H59" s="30" t="s">
        <v>12</v>
      </c>
      <c r="I59" s="30" t="s">
        <v>11</v>
      </c>
      <c r="J59" s="21">
        <v>3</v>
      </c>
      <c r="K59" s="21">
        <v>3</v>
      </c>
      <c r="L59" s="21">
        <v>4</v>
      </c>
      <c r="M59" s="21">
        <f t="shared" si="3"/>
        <v>6.5</v>
      </c>
      <c r="O59" s="21">
        <v>1</v>
      </c>
      <c r="P59" s="21">
        <v>0</v>
      </c>
      <c r="Q59" s="21">
        <v>0</v>
      </c>
      <c r="R59" s="21">
        <f t="shared" si="0"/>
        <v>0.5</v>
      </c>
      <c r="S59" s="1"/>
      <c r="T59" s="368">
        <f t="shared" si="4"/>
        <v>0.5</v>
      </c>
      <c r="U59" s="368">
        <f t="shared" si="5"/>
        <v>1</v>
      </c>
      <c r="V59" s="368">
        <f t="shared" si="6"/>
        <v>1</v>
      </c>
      <c r="W59" s="364">
        <f t="shared" si="2"/>
        <v>1.75</v>
      </c>
      <c r="X59" s="1"/>
      <c r="Y59" s="5">
        <v>1.2410000000000001</v>
      </c>
      <c r="Z59" s="5">
        <v>0.46</v>
      </c>
      <c r="AA59" s="5">
        <v>0.41799999999999998</v>
      </c>
      <c r="AB59" s="5">
        <v>0.161</v>
      </c>
      <c r="AC59" s="5">
        <v>1.2410000000000001</v>
      </c>
      <c r="AD59" s="5">
        <v>1.502</v>
      </c>
      <c r="AE59" s="5">
        <v>1.3919999999999999</v>
      </c>
      <c r="AF59" s="5">
        <v>1.5129999999999999</v>
      </c>
      <c r="AH59" s="5">
        <v>10.533333333333333</v>
      </c>
      <c r="AI59" s="5">
        <v>6.830000000000001</v>
      </c>
      <c r="AJ59" s="5">
        <v>4.1633333333333331</v>
      </c>
      <c r="AK59" s="5">
        <v>7.7366666666666672</v>
      </c>
      <c r="AL59" s="5">
        <v>10.700000000000001</v>
      </c>
      <c r="AM59" s="5">
        <v>11.35</v>
      </c>
      <c r="AN59" s="5">
        <v>5.9366666666666665</v>
      </c>
      <c r="AO59" s="5">
        <v>8.6649999999999991</v>
      </c>
      <c r="AQ59" s="14">
        <v>31.818181818181817</v>
      </c>
    </row>
    <row r="60" spans="6:43">
      <c r="F60" s="2" t="s">
        <v>31</v>
      </c>
      <c r="G60" s="30">
        <v>149</v>
      </c>
      <c r="H60" s="30" t="s">
        <v>12</v>
      </c>
      <c r="I60" s="30" t="s">
        <v>11</v>
      </c>
      <c r="J60" s="21">
        <v>6</v>
      </c>
      <c r="K60" s="21">
        <v>9</v>
      </c>
      <c r="L60" s="21">
        <v>8</v>
      </c>
      <c r="M60" s="21">
        <f t="shared" si="3"/>
        <v>16</v>
      </c>
      <c r="O60" s="21">
        <v>0</v>
      </c>
      <c r="P60" s="21">
        <v>3</v>
      </c>
      <c r="Q60" s="21">
        <v>2</v>
      </c>
      <c r="R60" s="21">
        <f t="shared" si="0"/>
        <v>4</v>
      </c>
      <c r="S60" s="1"/>
      <c r="T60" s="368">
        <f t="shared" si="4"/>
        <v>1</v>
      </c>
      <c r="U60" s="368">
        <f t="shared" si="5"/>
        <v>0.5</v>
      </c>
      <c r="V60" s="368">
        <f t="shared" si="6"/>
        <v>0.6</v>
      </c>
      <c r="W60" s="364">
        <f t="shared" si="2"/>
        <v>1.3</v>
      </c>
      <c r="X60" s="1"/>
      <c r="Y60" s="5">
        <v>1.5129999999999999</v>
      </c>
      <c r="Z60" s="5">
        <v>0.39700000000000002</v>
      </c>
      <c r="AA60" s="5">
        <v>0.89100000000000001</v>
      </c>
      <c r="AB60" s="5">
        <v>0.73099999999999998</v>
      </c>
      <c r="AC60" s="5">
        <v>1.5129999999999999</v>
      </c>
      <c r="AD60" s="5">
        <v>1.5129999999999999</v>
      </c>
      <c r="AE60" s="5">
        <v>1.5309999999999999</v>
      </c>
      <c r="AF60" s="5">
        <v>1.5129999999999999</v>
      </c>
      <c r="AH60" s="5">
        <v>6.05</v>
      </c>
      <c r="AI60" s="5">
        <v>3.2450000000000001</v>
      </c>
      <c r="AJ60" s="5">
        <v>5.7166666666666659</v>
      </c>
      <c r="AK60" s="5">
        <v>8.6133333333333333</v>
      </c>
      <c r="AL60" s="5">
        <v>7.12</v>
      </c>
      <c r="AM60" s="5">
        <v>8.2766666666666655</v>
      </c>
      <c r="AN60" s="5">
        <v>10.600000000000001</v>
      </c>
      <c r="AO60" s="5">
        <v>9.3000000000000007</v>
      </c>
      <c r="AQ60" s="14">
        <v>35.294117647058826</v>
      </c>
    </row>
    <row r="61" spans="6:43">
      <c r="F61" s="2" t="s">
        <v>31</v>
      </c>
      <c r="G61" s="30">
        <v>138</v>
      </c>
      <c r="H61" s="30" t="s">
        <v>12</v>
      </c>
      <c r="I61" s="30" t="s">
        <v>11</v>
      </c>
      <c r="J61" s="21">
        <v>24</v>
      </c>
      <c r="K61" s="21">
        <v>30</v>
      </c>
      <c r="L61" s="21">
        <v>22</v>
      </c>
      <c r="M61" s="21">
        <f t="shared" si="3"/>
        <v>53</v>
      </c>
      <c r="O61" s="21">
        <v>4</v>
      </c>
      <c r="P61" s="21">
        <v>0</v>
      </c>
      <c r="Q61" s="21">
        <v>0</v>
      </c>
      <c r="R61" s="21">
        <f t="shared" si="0"/>
        <v>2</v>
      </c>
      <c r="S61" s="1"/>
      <c r="T61" s="368">
        <f t="shared" si="4"/>
        <v>0.7142857142857143</v>
      </c>
      <c r="U61" s="368">
        <f t="shared" si="5"/>
        <v>1</v>
      </c>
      <c r="V61" s="368">
        <f t="shared" si="6"/>
        <v>1</v>
      </c>
      <c r="W61" s="364">
        <f t="shared" ref="W61" si="7">((T61+U61)/2)+((U61+V61)/2)</f>
        <v>1.8571428571428572</v>
      </c>
      <c r="X61" s="1"/>
      <c r="Y61" s="5">
        <v>1.502</v>
      </c>
      <c r="Z61" s="5">
        <v>5.3999999999999999E-2</v>
      </c>
      <c r="AA61" s="5">
        <v>0.223</v>
      </c>
      <c r="AB61" s="5">
        <v>1.218</v>
      </c>
      <c r="AC61" s="5">
        <v>1.502</v>
      </c>
      <c r="AD61" s="5">
        <v>1.5129999999999999</v>
      </c>
      <c r="AE61" s="5">
        <v>1.2410000000000001</v>
      </c>
      <c r="AF61" s="5">
        <v>1.137</v>
      </c>
      <c r="AH61" s="5">
        <v>5.5</v>
      </c>
      <c r="AI61" s="5">
        <v>7.743333333333335</v>
      </c>
      <c r="AJ61" s="5">
        <v>3.76</v>
      </c>
      <c r="AK61" s="5">
        <v>6.5566666666666675</v>
      </c>
      <c r="AL61" s="5">
        <v>5.3433333333333337</v>
      </c>
      <c r="AM61" s="5">
        <v>6.71</v>
      </c>
      <c r="AN61" s="5">
        <v>8.0299999999999994</v>
      </c>
      <c r="AO61" s="5">
        <v>8.4933333333333341</v>
      </c>
      <c r="AQ61" s="14">
        <v>32</v>
      </c>
    </row>
    <row r="62" spans="6:43">
      <c r="S62" s="1"/>
      <c r="T62" s="1"/>
      <c r="U62" s="1"/>
      <c r="V62" s="1"/>
      <c r="W62" s="1"/>
      <c r="X62" s="1"/>
      <c r="Y62" s="1"/>
      <c r="Z62" s="1"/>
      <c r="AA62" s="1"/>
    </row>
    <row r="63" spans="6:43">
      <c r="G63" s="19" t="s">
        <v>28</v>
      </c>
      <c r="H63" s="2" t="s">
        <v>148</v>
      </c>
      <c r="I63" s="19" t="s">
        <v>28</v>
      </c>
      <c r="J63" s="19">
        <f t="shared" ref="J63:M63" si="8">AVERAGE(J14:J21)</f>
        <v>5.125</v>
      </c>
      <c r="K63" s="19">
        <f t="shared" si="8"/>
        <v>3.625</v>
      </c>
      <c r="L63" s="19">
        <f t="shared" si="8"/>
        <v>5.5</v>
      </c>
      <c r="M63" s="19">
        <f t="shared" si="8"/>
        <v>8.9375</v>
      </c>
      <c r="N63" s="18"/>
      <c r="O63" s="19">
        <f t="shared" ref="O63:R63" si="9">AVERAGE(O14:O21)</f>
        <v>2.25</v>
      </c>
      <c r="P63" s="19">
        <f t="shared" si="9"/>
        <v>0.75</v>
      </c>
      <c r="Q63" s="19">
        <f t="shared" si="9"/>
        <v>1.75</v>
      </c>
      <c r="R63" s="19">
        <f t="shared" si="9"/>
        <v>2.75</v>
      </c>
      <c r="S63" s="18"/>
      <c r="T63" s="365">
        <f t="shared" ref="T63:V63" si="10">AVERAGE(T14:T21)</f>
        <v>0.36388888888888893</v>
      </c>
      <c r="U63" s="365">
        <f t="shared" si="10"/>
        <v>0.41666666666666669</v>
      </c>
      <c r="V63" s="365">
        <f t="shared" si="10"/>
        <v>0.40538720538720541</v>
      </c>
      <c r="W63" s="365">
        <f t="shared" ref="W63" si="11">AVERAGE(W14:W21)</f>
        <v>0.80130471380471391</v>
      </c>
      <c r="X63" s="363"/>
      <c r="Y63" s="19">
        <f t="shared" ref="Y63:AF63" si="12">AVERAGE(Y14:Y21)</f>
        <v>1.3972500000000001</v>
      </c>
      <c r="Z63" s="19">
        <f t="shared" si="12"/>
        <v>1.4444999999999999</v>
      </c>
      <c r="AA63" s="19">
        <f t="shared" si="12"/>
        <v>1.3531249999999999</v>
      </c>
      <c r="AB63" s="19">
        <f t="shared" si="12"/>
        <v>1.4624999999999999</v>
      </c>
      <c r="AC63" s="19">
        <f t="shared" si="12"/>
        <v>1.385</v>
      </c>
      <c r="AD63" s="19">
        <f t="shared" si="12"/>
        <v>1.2923749999999998</v>
      </c>
      <c r="AE63" s="19">
        <f t="shared" si="12"/>
        <v>1.42425</v>
      </c>
      <c r="AF63" s="19">
        <f t="shared" si="12"/>
        <v>1.40625</v>
      </c>
      <c r="AG63" s="18"/>
      <c r="AH63" s="19">
        <f t="shared" ref="AH63:AO63" si="13">AVERAGE(AH14:AH21)</f>
        <v>11.810555555555558</v>
      </c>
      <c r="AI63" s="19">
        <f t="shared" si="13"/>
        <v>10.691428571428572</v>
      </c>
      <c r="AJ63" s="19">
        <f t="shared" si="13"/>
        <v>10.730119047619047</v>
      </c>
      <c r="AK63" s="19">
        <f t="shared" si="13"/>
        <v>9.8047619047619055</v>
      </c>
      <c r="AL63" s="19">
        <f t="shared" si="13"/>
        <v>11.722777777777779</v>
      </c>
      <c r="AM63" s="19">
        <f t="shared" si="13"/>
        <v>10.660238095238096</v>
      </c>
      <c r="AN63" s="19">
        <f t="shared" si="13"/>
        <v>11.130952380952381</v>
      </c>
      <c r="AO63" s="19">
        <f t="shared" si="13"/>
        <v>10.969444444444443</v>
      </c>
      <c r="AP63" s="16"/>
      <c r="AQ63" s="19">
        <f>AVERAGE(AQ14:AQ21)</f>
        <v>32.970975304308638</v>
      </c>
    </row>
    <row r="64" spans="6:43">
      <c r="G64" s="19" t="s">
        <v>29</v>
      </c>
      <c r="H64" s="18"/>
      <c r="I64" s="19" t="s">
        <v>29</v>
      </c>
      <c r="J64" s="19">
        <f t="shared" ref="J64:M64" si="14">STDEV(J14:J21)</f>
        <v>6.2664070361617226</v>
      </c>
      <c r="K64" s="19">
        <f t="shared" si="14"/>
        <v>3.4200041771068892</v>
      </c>
      <c r="L64" s="19">
        <f t="shared" si="14"/>
        <v>6.4807406984078604</v>
      </c>
      <c r="M64" s="19">
        <f t="shared" si="14"/>
        <v>9.3213943622798663</v>
      </c>
      <c r="N64" s="18"/>
      <c r="O64" s="19">
        <f t="shared" ref="O64:R64" si="15">STDEV(O14:O21)</f>
        <v>2.5495097567963922</v>
      </c>
      <c r="P64" s="19">
        <f t="shared" si="15"/>
        <v>0.88640526042791834</v>
      </c>
      <c r="Q64" s="19">
        <f t="shared" si="15"/>
        <v>1.7525491637693282</v>
      </c>
      <c r="R64" s="19">
        <f t="shared" si="15"/>
        <v>2.0354009783964297</v>
      </c>
      <c r="S64" s="18"/>
      <c r="T64" s="365">
        <f t="shared" ref="T64:V64" si="16">STDEV(T14:T21)</f>
        <v>0.69365510695691368</v>
      </c>
      <c r="U64" s="365">
        <f t="shared" si="16"/>
        <v>0.7434902674398487</v>
      </c>
      <c r="V64" s="365">
        <f t="shared" si="16"/>
        <v>0.23204345619158767</v>
      </c>
      <c r="W64" s="365">
        <f t="shared" ref="W64" si="17">STDEV(W14:W21)</f>
        <v>1.1794238070765641</v>
      </c>
      <c r="X64" s="363"/>
      <c r="Y64" s="19">
        <f t="shared" ref="Y64:AF64" si="18">STDEV(Y14:Y21)</f>
        <v>0.18191422625590653</v>
      </c>
      <c r="Z64" s="19">
        <f t="shared" si="18"/>
        <v>0.15091719583930779</v>
      </c>
      <c r="AA64" s="19">
        <f t="shared" si="18"/>
        <v>0.28361464676060555</v>
      </c>
      <c r="AB64" s="19">
        <f t="shared" si="18"/>
        <v>9.8810063108109386E-2</v>
      </c>
      <c r="AC64" s="19">
        <f t="shared" si="18"/>
        <v>0.17954864044518423</v>
      </c>
      <c r="AD64" s="19">
        <f t="shared" si="18"/>
        <v>0.24636322632591703</v>
      </c>
      <c r="AE64" s="19">
        <f t="shared" si="18"/>
        <v>0.16622768378685537</v>
      </c>
      <c r="AF64" s="19">
        <f t="shared" si="18"/>
        <v>0.19766259130143873</v>
      </c>
      <c r="AG64" s="18"/>
      <c r="AH64" s="19">
        <f t="shared" ref="AH64:AO64" si="19">STDEV(AH14:AH21)</f>
        <v>0.91347545528460072</v>
      </c>
      <c r="AI64" s="19">
        <f t="shared" si="19"/>
        <v>1.6945575814428335</v>
      </c>
      <c r="AJ64" s="19">
        <f t="shared" si="19"/>
        <v>1.4253446974727755</v>
      </c>
      <c r="AK64" s="19">
        <f t="shared" si="19"/>
        <v>1.9153704381512997</v>
      </c>
      <c r="AL64" s="19">
        <f t="shared" si="19"/>
        <v>0.97828061565328139</v>
      </c>
      <c r="AM64" s="19">
        <f t="shared" si="19"/>
        <v>1.4957409994936008</v>
      </c>
      <c r="AN64" s="19">
        <f t="shared" si="19"/>
        <v>0.89033434062448524</v>
      </c>
      <c r="AO64" s="19">
        <f t="shared" si="19"/>
        <v>1.0200096223220787</v>
      </c>
      <c r="AP64" s="16"/>
      <c r="AQ64" s="19">
        <f>STDEV(AQ14:AQ21)</f>
        <v>5.0828957391629634</v>
      </c>
    </row>
    <row r="65" spans="7:43">
      <c r="G65" s="19" t="s">
        <v>7</v>
      </c>
      <c r="H65" s="18"/>
      <c r="I65" s="19" t="s">
        <v>7</v>
      </c>
      <c r="J65" s="19">
        <f t="shared" ref="J65:M65" si="20">COUNT(J14:J21)</f>
        <v>8</v>
      </c>
      <c r="K65" s="19">
        <f t="shared" si="20"/>
        <v>8</v>
      </c>
      <c r="L65" s="19">
        <f t="shared" si="20"/>
        <v>8</v>
      </c>
      <c r="M65" s="19">
        <f t="shared" si="20"/>
        <v>8</v>
      </c>
      <c r="N65" s="18"/>
      <c r="O65" s="19">
        <f t="shared" ref="O65:R65" si="21">COUNT(O14:O21)</f>
        <v>8</v>
      </c>
      <c r="P65" s="19">
        <f t="shared" si="21"/>
        <v>8</v>
      </c>
      <c r="Q65" s="19">
        <f t="shared" si="21"/>
        <v>8</v>
      </c>
      <c r="R65" s="19">
        <f t="shared" si="21"/>
        <v>8</v>
      </c>
      <c r="S65" s="18"/>
      <c r="T65" s="365">
        <f t="shared" ref="T65:V65" si="22">COUNT(T14:T21)</f>
        <v>6</v>
      </c>
      <c r="U65" s="365">
        <f t="shared" si="22"/>
        <v>6</v>
      </c>
      <c r="V65" s="365">
        <f t="shared" si="22"/>
        <v>6</v>
      </c>
      <c r="W65" s="365">
        <f t="shared" ref="W65" si="23">COUNT(W14:W21)</f>
        <v>6</v>
      </c>
      <c r="X65" s="363"/>
      <c r="Y65" s="19">
        <f t="shared" ref="Y65:AF65" si="24">COUNT(Y14:Y21)</f>
        <v>8</v>
      </c>
      <c r="Z65" s="19">
        <f t="shared" si="24"/>
        <v>8</v>
      </c>
      <c r="AA65" s="19">
        <f t="shared" si="24"/>
        <v>8</v>
      </c>
      <c r="AB65" s="19">
        <f t="shared" si="24"/>
        <v>8</v>
      </c>
      <c r="AC65" s="19">
        <f t="shared" si="24"/>
        <v>8</v>
      </c>
      <c r="AD65" s="19">
        <f t="shared" si="24"/>
        <v>8</v>
      </c>
      <c r="AE65" s="19">
        <f t="shared" si="24"/>
        <v>8</v>
      </c>
      <c r="AF65" s="19">
        <f t="shared" si="24"/>
        <v>8</v>
      </c>
      <c r="AG65" s="18"/>
      <c r="AH65" s="19">
        <f t="shared" ref="AH65:AO65" si="25">COUNT(AH14:AH21)</f>
        <v>6</v>
      </c>
      <c r="AI65" s="19">
        <f t="shared" si="25"/>
        <v>7</v>
      </c>
      <c r="AJ65" s="19">
        <f t="shared" si="25"/>
        <v>7</v>
      </c>
      <c r="AK65" s="19">
        <f t="shared" si="25"/>
        <v>7</v>
      </c>
      <c r="AL65" s="19">
        <f t="shared" si="25"/>
        <v>6</v>
      </c>
      <c r="AM65" s="19">
        <f t="shared" si="25"/>
        <v>7</v>
      </c>
      <c r="AN65" s="19">
        <f t="shared" si="25"/>
        <v>7</v>
      </c>
      <c r="AO65" s="19">
        <f t="shared" si="25"/>
        <v>6</v>
      </c>
      <c r="AP65" s="16"/>
      <c r="AQ65" s="19">
        <f>COUNT(AQ14:AQ21)</f>
        <v>6</v>
      </c>
    </row>
    <row r="66" spans="7:43">
      <c r="G66" s="19" t="s">
        <v>30</v>
      </c>
      <c r="H66" s="18"/>
      <c r="I66" s="19" t="s">
        <v>30</v>
      </c>
      <c r="J66" s="19">
        <f t="shared" ref="J66:M66" si="26">J64/SQRT(J65)</f>
        <v>2.2155094544725245</v>
      </c>
      <c r="K66" s="19">
        <f t="shared" si="26"/>
        <v>1.2091540726592998</v>
      </c>
      <c r="L66" s="19">
        <f t="shared" si="26"/>
        <v>2.2912878474779199</v>
      </c>
      <c r="M66" s="19">
        <f t="shared" si="26"/>
        <v>3.2956105818410735</v>
      </c>
      <c r="N66" s="18"/>
      <c r="O66" s="19">
        <f t="shared" ref="O66:R66" si="27">O64/SQRT(O65)</f>
        <v>0.90138781886599717</v>
      </c>
      <c r="P66" s="19">
        <f t="shared" si="27"/>
        <v>0.31339158526400435</v>
      </c>
      <c r="Q66" s="19">
        <f t="shared" si="27"/>
        <v>0.61961969903205261</v>
      </c>
      <c r="R66" s="19">
        <f t="shared" si="27"/>
        <v>0.71962291712892446</v>
      </c>
      <c r="S66" s="18"/>
      <c r="T66" s="365">
        <f t="shared" ref="T66:V66" si="28">T64/SQRT(T65)</f>
        <v>0.28318351158668809</v>
      </c>
      <c r="U66" s="365">
        <f t="shared" si="28"/>
        <v>0.30352863065883856</v>
      </c>
      <c r="V66" s="365">
        <f t="shared" si="28"/>
        <v>9.4731344303541964E-2</v>
      </c>
      <c r="W66" s="365">
        <f t="shared" ref="W66" si="29">W64/SQRT(W65)</f>
        <v>0.48149775297138836</v>
      </c>
      <c r="X66" s="363"/>
      <c r="Y66" s="19">
        <f t="shared" ref="Y66:AF66" si="30">Y64/SQRT(Y65)</f>
        <v>6.4316391489927696E-2</v>
      </c>
      <c r="Z66" s="19">
        <f t="shared" si="30"/>
        <v>5.3357286287816372E-2</v>
      </c>
      <c r="AA66" s="19">
        <f t="shared" si="30"/>
        <v>0.10027291998412573</v>
      </c>
      <c r="AB66" s="19">
        <f t="shared" si="30"/>
        <v>3.4934632836607422E-2</v>
      </c>
      <c r="AC66" s="19">
        <f t="shared" si="30"/>
        <v>6.3480030605807494E-2</v>
      </c>
      <c r="AD66" s="19">
        <f t="shared" si="30"/>
        <v>8.7102553985026046E-2</v>
      </c>
      <c r="AE66" s="19">
        <f t="shared" si="30"/>
        <v>5.8770361213309273E-2</v>
      </c>
      <c r="AF66" s="19">
        <f t="shared" si="30"/>
        <v>6.98842793480762E-2</v>
      </c>
      <c r="AG66" s="18"/>
      <c r="AH66" s="19">
        <f t="shared" ref="AH66:AO66" si="31">AH64/SQRT(AH65)</f>
        <v>0.37292479300063724</v>
      </c>
      <c r="AI66" s="19">
        <f t="shared" si="31"/>
        <v>0.64048256325383124</v>
      </c>
      <c r="AJ66" s="19">
        <f t="shared" si="31"/>
        <v>0.53872965743679402</v>
      </c>
      <c r="AK66" s="19">
        <f t="shared" si="31"/>
        <v>0.72394197827330864</v>
      </c>
      <c r="AL66" s="19">
        <f t="shared" si="31"/>
        <v>0.39938138893438757</v>
      </c>
      <c r="AM66" s="19">
        <f t="shared" si="31"/>
        <v>0.56533695863189359</v>
      </c>
      <c r="AN66" s="19">
        <f t="shared" si="31"/>
        <v>0.33651474985615137</v>
      </c>
      <c r="AO66" s="19">
        <f t="shared" si="31"/>
        <v>0.41641718456967924</v>
      </c>
      <c r="AP66" s="16"/>
      <c r="AQ66" s="19">
        <f t="shared" ref="AQ66" si="32">AQ64/SQRT(AQ65)</f>
        <v>2.0750834961193334</v>
      </c>
    </row>
    <row r="67" spans="7:43"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363"/>
      <c r="U67" s="363"/>
      <c r="V67" s="363"/>
      <c r="W67" s="363"/>
      <c r="X67" s="363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</row>
    <row r="68" spans="7:43">
      <c r="G68" s="19" t="s">
        <v>28</v>
      </c>
      <c r="H68" s="27" t="s">
        <v>147</v>
      </c>
      <c r="I68" s="19" t="s">
        <v>28</v>
      </c>
      <c r="J68" s="19">
        <f t="shared" ref="J68:M68" si="33">AVERAGE(J22:J31)</f>
        <v>5.0999999999999996</v>
      </c>
      <c r="K68" s="19">
        <f t="shared" si="33"/>
        <v>4</v>
      </c>
      <c r="L68" s="19">
        <f t="shared" si="33"/>
        <v>4.9000000000000004</v>
      </c>
      <c r="M68" s="19">
        <f t="shared" si="33"/>
        <v>9</v>
      </c>
      <c r="N68" s="18"/>
      <c r="O68" s="19">
        <f t="shared" ref="O68:R68" si="34">AVERAGE(O22:O31)</f>
        <v>2.8</v>
      </c>
      <c r="P68" s="19">
        <f t="shared" si="34"/>
        <v>1.5</v>
      </c>
      <c r="Q68" s="19">
        <f t="shared" si="34"/>
        <v>1.6</v>
      </c>
      <c r="R68" s="19">
        <f t="shared" si="34"/>
        <v>3.7</v>
      </c>
      <c r="S68" s="18"/>
      <c r="T68" s="365">
        <f t="shared" ref="T68:V68" si="35">AVERAGE(T22:T31)</f>
        <v>0.38520052143240546</v>
      </c>
      <c r="U68" s="365">
        <f t="shared" si="35"/>
        <v>0.43888888888888888</v>
      </c>
      <c r="V68" s="365">
        <f t="shared" si="35"/>
        <v>0.48895386614684866</v>
      </c>
      <c r="W68" s="365">
        <f t="shared" ref="W68" si="36">AVERAGE(W22:W31)</f>
        <v>0.87596608267851583</v>
      </c>
      <c r="X68" s="363"/>
      <c r="Y68" s="19">
        <f t="shared" ref="Y68:AF68" si="37">AVERAGE(Y22:Y31)</f>
        <v>1.3831428571428572</v>
      </c>
      <c r="Z68" s="19">
        <f t="shared" si="37"/>
        <v>0.41549999999999998</v>
      </c>
      <c r="AA68" s="19">
        <f t="shared" si="37"/>
        <v>0.38242857142857145</v>
      </c>
      <c r="AB68" s="19">
        <f t="shared" si="37"/>
        <v>0.33557142857142858</v>
      </c>
      <c r="AC68" s="19">
        <f t="shared" si="37"/>
        <v>1.3642857142857143</v>
      </c>
      <c r="AD68" s="19">
        <f t="shared" si="37"/>
        <v>1.4216666666666666</v>
      </c>
      <c r="AE68" s="19">
        <f t="shared" si="37"/>
        <v>1.282142857142857</v>
      </c>
      <c r="AF68" s="19">
        <f t="shared" si="37"/>
        <v>1.2755714285714286</v>
      </c>
      <c r="AG68" s="18"/>
      <c r="AH68" s="19">
        <f t="shared" ref="AH68:AO68" si="38">AVERAGE(AH22:AH31)</f>
        <v>9.3874999999999993</v>
      </c>
      <c r="AI68" s="19">
        <f t="shared" si="38"/>
        <v>5.1779166666666665</v>
      </c>
      <c r="AJ68" s="19">
        <f t="shared" si="38"/>
        <v>4.9979166666666668</v>
      </c>
      <c r="AK68" s="19">
        <f t="shared" si="38"/>
        <v>5.031979166666666</v>
      </c>
      <c r="AL68" s="19">
        <f t="shared" si="38"/>
        <v>10.655416666666667</v>
      </c>
      <c r="AM68" s="19">
        <f t="shared" si="38"/>
        <v>9.1516666666666673</v>
      </c>
      <c r="AN68" s="19">
        <f t="shared" si="38"/>
        <v>9.8962500000000002</v>
      </c>
      <c r="AO68" s="19">
        <f t="shared" si="38"/>
        <v>10.560416666666665</v>
      </c>
      <c r="AP68" s="18"/>
      <c r="AQ68" s="19">
        <f>AVERAGE(AQ22:AQ31)</f>
        <v>24.414381914381913</v>
      </c>
    </row>
    <row r="69" spans="7:43">
      <c r="G69" s="19" t="s">
        <v>29</v>
      </c>
      <c r="H69" s="18"/>
      <c r="I69" s="19" t="s">
        <v>29</v>
      </c>
      <c r="J69" s="19">
        <f t="shared" ref="J69:M69" si="39">STDEV(J22:J31)</f>
        <v>4.9766119666562982</v>
      </c>
      <c r="K69" s="19">
        <f t="shared" si="39"/>
        <v>3.197221015541813</v>
      </c>
      <c r="L69" s="19">
        <f t="shared" si="39"/>
        <v>4.9988887654046561</v>
      </c>
      <c r="M69" s="19">
        <f t="shared" si="39"/>
        <v>7.1180521680208741</v>
      </c>
      <c r="N69" s="18"/>
      <c r="O69" s="19">
        <f t="shared" ref="O69:R69" si="40">STDEV(O22:O31)</f>
        <v>2.8982753492378874</v>
      </c>
      <c r="P69" s="19">
        <f t="shared" si="40"/>
        <v>1.2692955176439846</v>
      </c>
      <c r="Q69" s="19">
        <f t="shared" si="40"/>
        <v>2.2211108331943574</v>
      </c>
      <c r="R69" s="19">
        <f t="shared" si="40"/>
        <v>3.1728010758108782</v>
      </c>
      <c r="S69" s="18"/>
      <c r="T69" s="365">
        <f t="shared" ref="T69:V69" si="41">STDEV(T22:T31)</f>
        <v>0.52266762163121083</v>
      </c>
      <c r="U69" s="365">
        <f t="shared" si="41"/>
        <v>0.37398009453861458</v>
      </c>
      <c r="V69" s="365">
        <f t="shared" si="41"/>
        <v>0.71949103846930762</v>
      </c>
      <c r="W69" s="365">
        <f t="shared" ref="W69" si="42">STDEV(W22:W31)</f>
        <v>0.84767036007344354</v>
      </c>
      <c r="X69" s="363"/>
      <c r="Y69" s="19">
        <f t="shared" ref="Y69:AF69" si="43">STDEV(Y22:Y31)</f>
        <v>0.23927071736941735</v>
      </c>
      <c r="Z69" s="19">
        <f t="shared" si="43"/>
        <v>0.21648902974515827</v>
      </c>
      <c r="AA69" s="19">
        <f t="shared" si="43"/>
        <v>0.19505628003464115</v>
      </c>
      <c r="AB69" s="19">
        <f t="shared" si="43"/>
        <v>0.13972455897569461</v>
      </c>
      <c r="AC69" s="19">
        <f t="shared" si="43"/>
        <v>0.23147189482794125</v>
      </c>
      <c r="AD69" s="19">
        <f t="shared" si="43"/>
        <v>0.17141722978355062</v>
      </c>
      <c r="AE69" s="19">
        <f t="shared" si="43"/>
        <v>0.20780554096833648</v>
      </c>
      <c r="AF69" s="19">
        <f t="shared" si="43"/>
        <v>0.20919755985101504</v>
      </c>
      <c r="AG69" s="18"/>
      <c r="AH69" s="19">
        <f t="shared" ref="AH69:AO69" si="44">STDEV(AH22:AH31)</f>
        <v>2.0863576144175529</v>
      </c>
      <c r="AI69" s="19">
        <f t="shared" si="44"/>
        <v>1.2059152323521944</v>
      </c>
      <c r="AJ69" s="19">
        <f t="shared" si="44"/>
        <v>0.99425642232440981</v>
      </c>
      <c r="AK69" s="19">
        <f t="shared" si="44"/>
        <v>0.59340187162664526</v>
      </c>
      <c r="AL69" s="19">
        <f t="shared" si="44"/>
        <v>2.4760849393718525</v>
      </c>
      <c r="AM69" s="19">
        <f t="shared" si="44"/>
        <v>2.0756127418110175</v>
      </c>
      <c r="AN69" s="19">
        <f t="shared" si="44"/>
        <v>2.4429974026846235</v>
      </c>
      <c r="AO69" s="19">
        <f t="shared" si="44"/>
        <v>0.87912553503422153</v>
      </c>
      <c r="AP69" s="18"/>
      <c r="AQ69" s="19">
        <f>STDEV(AQ22:AQ31)</f>
        <v>4.950284367061184</v>
      </c>
    </row>
    <row r="70" spans="7:43">
      <c r="G70" s="19" t="s">
        <v>7</v>
      </c>
      <c r="H70" s="18"/>
      <c r="I70" s="19" t="s">
        <v>7</v>
      </c>
      <c r="J70" s="19">
        <f t="shared" ref="J70:M70" si="45">COUNT(J22:J31)</f>
        <v>10</v>
      </c>
      <c r="K70" s="19">
        <f t="shared" si="45"/>
        <v>10</v>
      </c>
      <c r="L70" s="19">
        <f t="shared" si="45"/>
        <v>10</v>
      </c>
      <c r="M70" s="19">
        <f t="shared" si="45"/>
        <v>10</v>
      </c>
      <c r="N70" s="18"/>
      <c r="O70" s="19">
        <f t="shared" ref="O70:R70" si="46">COUNT(O22:O31)</f>
        <v>10</v>
      </c>
      <c r="P70" s="19">
        <f t="shared" si="46"/>
        <v>10</v>
      </c>
      <c r="Q70" s="19">
        <f t="shared" si="46"/>
        <v>10</v>
      </c>
      <c r="R70" s="19">
        <f t="shared" si="46"/>
        <v>10</v>
      </c>
      <c r="S70" s="18"/>
      <c r="T70" s="365">
        <f t="shared" ref="T70:V70" si="47">COUNT(T22:T31)</f>
        <v>9</v>
      </c>
      <c r="U70" s="365">
        <f t="shared" si="47"/>
        <v>9</v>
      </c>
      <c r="V70" s="365">
        <f t="shared" si="47"/>
        <v>9</v>
      </c>
      <c r="W70" s="365">
        <f t="shared" ref="W70" si="48">COUNT(W22:W31)</f>
        <v>9</v>
      </c>
      <c r="X70" s="363"/>
      <c r="Y70" s="19">
        <f t="shared" ref="Y70:AF70" si="49">COUNT(Y22:Y31)</f>
        <v>7</v>
      </c>
      <c r="Z70" s="19">
        <f t="shared" si="49"/>
        <v>6</v>
      </c>
      <c r="AA70" s="19">
        <f t="shared" si="49"/>
        <v>7</v>
      </c>
      <c r="AB70" s="19">
        <f t="shared" si="49"/>
        <v>7</v>
      </c>
      <c r="AC70" s="19">
        <f t="shared" si="49"/>
        <v>7</v>
      </c>
      <c r="AD70" s="19">
        <f t="shared" si="49"/>
        <v>6</v>
      </c>
      <c r="AE70" s="19">
        <f t="shared" si="49"/>
        <v>7</v>
      </c>
      <c r="AF70" s="19">
        <f t="shared" si="49"/>
        <v>7</v>
      </c>
      <c r="AG70" s="18"/>
      <c r="AH70" s="19">
        <f t="shared" ref="AH70:AO70" si="50">COUNT(AH22:AH31)</f>
        <v>8</v>
      </c>
      <c r="AI70" s="19">
        <f t="shared" si="50"/>
        <v>8</v>
      </c>
      <c r="AJ70" s="19">
        <f t="shared" si="50"/>
        <v>8</v>
      </c>
      <c r="AK70" s="19">
        <f t="shared" si="50"/>
        <v>8</v>
      </c>
      <c r="AL70" s="19">
        <f t="shared" si="50"/>
        <v>8</v>
      </c>
      <c r="AM70" s="19">
        <f t="shared" si="50"/>
        <v>8</v>
      </c>
      <c r="AN70" s="19">
        <f t="shared" si="50"/>
        <v>8</v>
      </c>
      <c r="AO70" s="19">
        <f t="shared" si="50"/>
        <v>8</v>
      </c>
      <c r="AP70" s="18"/>
      <c r="AQ70" s="19">
        <f>COUNT(AQ22:AQ31)</f>
        <v>8</v>
      </c>
    </row>
    <row r="71" spans="7:43">
      <c r="G71" s="19" t="s">
        <v>30</v>
      </c>
      <c r="H71" s="18"/>
      <c r="I71" s="19" t="s">
        <v>30</v>
      </c>
      <c r="J71" s="19">
        <f t="shared" ref="J71:M71" si="51">J69/SQRT(J70)</f>
        <v>1.5737428845483834</v>
      </c>
      <c r="K71" s="19">
        <f t="shared" si="51"/>
        <v>1.0110500592068734</v>
      </c>
      <c r="L71" s="19">
        <f t="shared" si="51"/>
        <v>1.5807874268505833</v>
      </c>
      <c r="M71" s="19">
        <f t="shared" si="51"/>
        <v>2.2509257354845507</v>
      </c>
      <c r="N71" s="18"/>
      <c r="O71" s="19">
        <f t="shared" ref="O71:R71" si="52">O69/SQRT(O70)</f>
        <v>0.91651513899116788</v>
      </c>
      <c r="P71" s="19">
        <f t="shared" si="52"/>
        <v>0.40138648595974313</v>
      </c>
      <c r="Q71" s="19">
        <f t="shared" si="52"/>
        <v>0.70237691685684922</v>
      </c>
      <c r="R71" s="19">
        <f t="shared" si="52"/>
        <v>1.003327796219494</v>
      </c>
      <c r="S71" s="18"/>
      <c r="T71" s="365">
        <f t="shared" ref="T71:V71" si="53">T69/SQRT(T70)</f>
        <v>0.17422254054373695</v>
      </c>
      <c r="U71" s="365">
        <f t="shared" si="53"/>
        <v>0.12466003151287153</v>
      </c>
      <c r="V71" s="365">
        <f t="shared" si="53"/>
        <v>0.23983034615643586</v>
      </c>
      <c r="W71" s="365">
        <f t="shared" ref="W71" si="54">W69/SQRT(W70)</f>
        <v>0.28255678669114787</v>
      </c>
      <c r="X71" s="363"/>
      <c r="Y71" s="19">
        <f t="shared" ref="Y71:AF71" si="55">Y69/SQRT(Y70)</f>
        <v>9.0435830597071581E-2</v>
      </c>
      <c r="Z71" s="19">
        <f t="shared" si="55"/>
        <v>8.8381276297641267E-2</v>
      </c>
      <c r="AA71" s="19">
        <f t="shared" si="55"/>
        <v>7.3724344090433394E-2</v>
      </c>
      <c r="AB71" s="19">
        <f t="shared" si="55"/>
        <v>5.28109192996951E-2</v>
      </c>
      <c r="AC71" s="19">
        <f t="shared" si="55"/>
        <v>8.7488152745090086E-2</v>
      </c>
      <c r="AD71" s="19">
        <f t="shared" si="55"/>
        <v>6.9980791015185728E-2</v>
      </c>
      <c r="AE71" s="19">
        <f t="shared" si="55"/>
        <v>7.8543111780494668E-2</v>
      </c>
      <c r="AF71" s="19">
        <f t="shared" si="55"/>
        <v>7.9069245463905174E-2</v>
      </c>
      <c r="AG71" s="18"/>
      <c r="AH71" s="19">
        <f t="shared" ref="AH71:AO71" si="56">AH69/SQRT(AH70)</f>
        <v>0.73763880856741981</v>
      </c>
      <c r="AI71" s="19">
        <f t="shared" si="56"/>
        <v>0.42635541916619385</v>
      </c>
      <c r="AJ71" s="19">
        <f t="shared" si="56"/>
        <v>0.35152272923193301</v>
      </c>
      <c r="AK71" s="19">
        <f t="shared" si="56"/>
        <v>0.20979924369799499</v>
      </c>
      <c r="AL71" s="19">
        <f t="shared" si="56"/>
        <v>0.87542822571185908</v>
      </c>
      <c r="AM71" s="19">
        <f t="shared" si="56"/>
        <v>0.73383992242588647</v>
      </c>
      <c r="AN71" s="19">
        <f t="shared" si="56"/>
        <v>0.86373001492970991</v>
      </c>
      <c r="AO71" s="19">
        <f t="shared" si="56"/>
        <v>0.31081781366847488</v>
      </c>
      <c r="AP71" s="18"/>
      <c r="AQ71" s="19">
        <f t="shared" ref="AQ71" si="57">AQ69/SQRT(AQ70)</f>
        <v>1.7501898223753596</v>
      </c>
    </row>
    <row r="72" spans="7:43"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363"/>
      <c r="U72" s="363"/>
      <c r="V72" s="363"/>
      <c r="W72" s="363"/>
      <c r="X72" s="363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</row>
    <row r="73" spans="7:43">
      <c r="G73" s="19" t="s">
        <v>28</v>
      </c>
      <c r="H73" s="28" t="s">
        <v>149</v>
      </c>
      <c r="I73" s="19" t="s">
        <v>28</v>
      </c>
      <c r="J73" s="19">
        <f t="shared" ref="J73:M73" si="58">AVERAGE(J32:J38)</f>
        <v>5.8571428571428568</v>
      </c>
      <c r="K73" s="19">
        <f t="shared" si="58"/>
        <v>4.8571428571428568</v>
      </c>
      <c r="L73" s="19">
        <f t="shared" si="58"/>
        <v>3.7142857142857144</v>
      </c>
      <c r="M73" s="19">
        <f t="shared" si="58"/>
        <v>9.6428571428571423</v>
      </c>
      <c r="N73" s="18"/>
      <c r="O73" s="19">
        <f t="shared" ref="O73:R73" si="59">AVERAGE(O32:O38)</f>
        <v>1.7142857142857142</v>
      </c>
      <c r="P73" s="19">
        <f t="shared" si="59"/>
        <v>1.2857142857142858</v>
      </c>
      <c r="Q73" s="19">
        <f t="shared" si="59"/>
        <v>1.4285714285714286</v>
      </c>
      <c r="R73" s="19">
        <f t="shared" si="59"/>
        <v>2.8571428571428572</v>
      </c>
      <c r="S73" s="18"/>
      <c r="T73" s="365">
        <f t="shared" ref="T73:V73" si="60">AVERAGE(T32:T38)</f>
        <v>0.70718954248365995</v>
      </c>
      <c r="U73" s="365">
        <f t="shared" si="60"/>
        <v>0.62134502923976609</v>
      </c>
      <c r="V73" s="365">
        <f t="shared" si="60"/>
        <v>0.61111111111111105</v>
      </c>
      <c r="W73" s="365">
        <f t="shared" ref="W73" si="61">AVERAGE(W32:W38)</f>
        <v>1.2804953560371517</v>
      </c>
      <c r="X73" s="363"/>
      <c r="Y73" s="19">
        <f t="shared" ref="Y73:AF73" si="62">AVERAGE(Y32:Y38)</f>
        <v>1.3072857142857142</v>
      </c>
      <c r="Z73" s="19">
        <f t="shared" si="62"/>
        <v>1.355</v>
      </c>
      <c r="AA73" s="19">
        <f t="shared" si="62"/>
        <v>1.3909999999999998</v>
      </c>
      <c r="AB73" s="19">
        <f t="shared" si="62"/>
        <v>1.361285714285714</v>
      </c>
      <c r="AC73" s="19">
        <f t="shared" si="62"/>
        <v>1.2379999999999998</v>
      </c>
      <c r="AD73" s="19">
        <f t="shared" si="62"/>
        <v>1.4535714285714285</v>
      </c>
      <c r="AE73" s="19">
        <f t="shared" si="62"/>
        <v>1.4246666666666667</v>
      </c>
      <c r="AF73" s="19">
        <f t="shared" si="62"/>
        <v>1.2818571428571428</v>
      </c>
      <c r="AG73" s="18"/>
      <c r="AH73" s="19">
        <f t="shared" ref="AH73:AO73" si="63">AVERAGE(AH32:AH38)</f>
        <v>10.315714285714288</v>
      </c>
      <c r="AI73" s="19">
        <f t="shared" si="63"/>
        <v>10.075238095238094</v>
      </c>
      <c r="AJ73" s="19">
        <f t="shared" si="63"/>
        <v>9.911428571428571</v>
      </c>
      <c r="AK73" s="19">
        <f t="shared" si="63"/>
        <v>11.207857142857145</v>
      </c>
      <c r="AL73" s="19">
        <f t="shared" si="63"/>
        <v>9.9200000000000017</v>
      </c>
      <c r="AM73" s="19">
        <f t="shared" si="63"/>
        <v>10.387142857142859</v>
      </c>
      <c r="AN73" s="19">
        <f t="shared" si="63"/>
        <v>9.276190476190477</v>
      </c>
      <c r="AO73" s="19">
        <f t="shared" si="63"/>
        <v>11.019761904761905</v>
      </c>
      <c r="AP73" s="18"/>
      <c r="AQ73" s="19">
        <f>AVERAGE(AQ32:AQ38)</f>
        <v>28.513227513227513</v>
      </c>
    </row>
    <row r="74" spans="7:43">
      <c r="G74" s="19" t="s">
        <v>29</v>
      </c>
      <c r="H74" s="18"/>
      <c r="I74" s="19" t="s">
        <v>29</v>
      </c>
      <c r="J74" s="19">
        <f t="shared" ref="J74:M74" si="64">STDEV(J32:J38)</f>
        <v>4.4131837120372044</v>
      </c>
      <c r="K74" s="19">
        <f t="shared" si="64"/>
        <v>6.1489449346634917</v>
      </c>
      <c r="L74" s="19">
        <f t="shared" si="64"/>
        <v>2.4976179127511156</v>
      </c>
      <c r="M74" s="19">
        <f t="shared" si="64"/>
        <v>9.281317640446165</v>
      </c>
      <c r="N74" s="18"/>
      <c r="O74" s="19">
        <f t="shared" ref="O74:R74" si="65">STDEV(O32:O38)</f>
        <v>2.4299715851758235</v>
      </c>
      <c r="P74" s="19">
        <f t="shared" si="65"/>
        <v>2.5634797778466232</v>
      </c>
      <c r="Q74" s="19">
        <f t="shared" si="65"/>
        <v>1.9023794624226837</v>
      </c>
      <c r="R74" s="19">
        <f t="shared" si="65"/>
        <v>4.5617456975947057</v>
      </c>
      <c r="S74" s="18"/>
      <c r="T74" s="365">
        <f t="shared" ref="T74:V74" si="66">STDEV(T32:T38)</f>
        <v>0.30235946857649015</v>
      </c>
      <c r="U74" s="365">
        <f t="shared" si="66"/>
        <v>0.54989343008122615</v>
      </c>
      <c r="V74" s="365">
        <f t="shared" si="66"/>
        <v>0.52469862013855983</v>
      </c>
      <c r="W74" s="365">
        <f t="shared" ref="W74" si="67">STDEV(W32:W38)</f>
        <v>0.88041235519567151</v>
      </c>
      <c r="X74" s="363"/>
      <c r="Y74" s="19">
        <f t="shared" ref="Y74:AF74" si="68">STDEV(Y32:Y38)</f>
        <v>0.20813674534282739</v>
      </c>
      <c r="Z74" s="19">
        <f t="shared" si="68"/>
        <v>0.23149946004256766</v>
      </c>
      <c r="AA74" s="19">
        <f t="shared" si="68"/>
        <v>0.17317043627594361</v>
      </c>
      <c r="AB74" s="19">
        <f t="shared" si="68"/>
        <v>0.15226918520142374</v>
      </c>
      <c r="AC74" s="19">
        <f t="shared" si="68"/>
        <v>0.25621735564425413</v>
      </c>
      <c r="AD74" s="19">
        <f t="shared" si="68"/>
        <v>0.11324289108351294</v>
      </c>
      <c r="AE74" s="19">
        <f t="shared" si="68"/>
        <v>0.17348045038754925</v>
      </c>
      <c r="AF74" s="19">
        <f t="shared" si="68"/>
        <v>0.274153502361621</v>
      </c>
      <c r="AG74" s="18"/>
      <c r="AH74" s="19">
        <f t="shared" ref="AH74:AO74" si="69">STDEV(AH32:AH38)</f>
        <v>2.4823769331218037</v>
      </c>
      <c r="AI74" s="19">
        <f t="shared" si="69"/>
        <v>1.9989838688535044</v>
      </c>
      <c r="AJ74" s="19">
        <f t="shared" si="69"/>
        <v>1.370386343393261</v>
      </c>
      <c r="AK74" s="19">
        <f t="shared" si="69"/>
        <v>1.6762366121446364</v>
      </c>
      <c r="AL74" s="19">
        <f t="shared" si="69"/>
        <v>1.9977246316005817</v>
      </c>
      <c r="AM74" s="19">
        <f t="shared" si="69"/>
        <v>1.3778491404969659</v>
      </c>
      <c r="AN74" s="19">
        <f t="shared" si="69"/>
        <v>1.449067936156855</v>
      </c>
      <c r="AO74" s="19">
        <f t="shared" si="69"/>
        <v>1.2294941855824117</v>
      </c>
      <c r="AP74" s="18"/>
      <c r="AQ74" s="19">
        <f>STDEV(AQ32:AQ38)</f>
        <v>6.88360601734448</v>
      </c>
    </row>
    <row r="75" spans="7:43">
      <c r="G75" s="19" t="s">
        <v>7</v>
      </c>
      <c r="H75" s="18"/>
      <c r="I75" s="19" t="s">
        <v>7</v>
      </c>
      <c r="J75" s="19">
        <f t="shared" ref="J75:M75" si="70">COUNT(J32:J38)</f>
        <v>7</v>
      </c>
      <c r="K75" s="19">
        <f t="shared" si="70"/>
        <v>7</v>
      </c>
      <c r="L75" s="19">
        <f t="shared" si="70"/>
        <v>7</v>
      </c>
      <c r="M75" s="19">
        <f t="shared" si="70"/>
        <v>7</v>
      </c>
      <c r="N75" s="18"/>
      <c r="O75" s="19">
        <f t="shared" ref="O75:R75" si="71">COUNT(O32:O38)</f>
        <v>7</v>
      </c>
      <c r="P75" s="19">
        <f t="shared" si="71"/>
        <v>7</v>
      </c>
      <c r="Q75" s="19">
        <f t="shared" si="71"/>
        <v>7</v>
      </c>
      <c r="R75" s="19">
        <f t="shared" si="71"/>
        <v>7</v>
      </c>
      <c r="S75" s="18"/>
      <c r="T75" s="365">
        <f t="shared" ref="T75:V75" si="72">COUNT(T32:T38)</f>
        <v>6</v>
      </c>
      <c r="U75" s="365">
        <f t="shared" si="72"/>
        <v>6</v>
      </c>
      <c r="V75" s="365">
        <f t="shared" si="72"/>
        <v>6</v>
      </c>
      <c r="W75" s="365">
        <f t="shared" ref="W75" si="73">COUNT(W32:W38)</f>
        <v>6</v>
      </c>
      <c r="X75" s="363"/>
      <c r="Y75" s="19">
        <f t="shared" ref="Y75:AF75" si="74">COUNT(Y32:Y38)</f>
        <v>7</v>
      </c>
      <c r="Z75" s="19">
        <f t="shared" si="74"/>
        <v>7</v>
      </c>
      <c r="AA75" s="19">
        <f t="shared" si="74"/>
        <v>7</v>
      </c>
      <c r="AB75" s="19">
        <f t="shared" si="74"/>
        <v>7</v>
      </c>
      <c r="AC75" s="19">
        <f t="shared" si="74"/>
        <v>7</v>
      </c>
      <c r="AD75" s="19">
        <f t="shared" si="74"/>
        <v>7</v>
      </c>
      <c r="AE75" s="19">
        <f t="shared" si="74"/>
        <v>6</v>
      </c>
      <c r="AF75" s="19">
        <f t="shared" si="74"/>
        <v>7</v>
      </c>
      <c r="AG75" s="18"/>
      <c r="AH75" s="19">
        <f t="shared" ref="AH75:AO75" si="75">COUNT(AH32:AH38)</f>
        <v>7</v>
      </c>
      <c r="AI75" s="19">
        <f t="shared" si="75"/>
        <v>7</v>
      </c>
      <c r="AJ75" s="19">
        <f t="shared" si="75"/>
        <v>7</v>
      </c>
      <c r="AK75" s="19">
        <f t="shared" si="75"/>
        <v>7</v>
      </c>
      <c r="AL75" s="19">
        <f t="shared" si="75"/>
        <v>7</v>
      </c>
      <c r="AM75" s="19">
        <f t="shared" si="75"/>
        <v>7</v>
      </c>
      <c r="AN75" s="19">
        <f t="shared" si="75"/>
        <v>7</v>
      </c>
      <c r="AO75" s="19">
        <f t="shared" si="75"/>
        <v>7</v>
      </c>
      <c r="AP75" s="18"/>
      <c r="AQ75" s="19">
        <f>COUNT(AQ32:AQ38)</f>
        <v>5</v>
      </c>
    </row>
    <row r="76" spans="7:43">
      <c r="G76" s="19" t="s">
        <v>30</v>
      </c>
      <c r="H76" s="18"/>
      <c r="I76" s="19" t="s">
        <v>30</v>
      </c>
      <c r="J76" s="19">
        <f t="shared" ref="J76:M76" si="76">J74/SQRT(J75)</f>
        <v>1.668026656013047</v>
      </c>
      <c r="K76" s="19">
        <f t="shared" si="76"/>
        <v>2.3240827317928439</v>
      </c>
      <c r="L76" s="19">
        <f t="shared" si="76"/>
        <v>0.94401083817138143</v>
      </c>
      <c r="M76" s="19">
        <f t="shared" si="76"/>
        <v>3.508008330802479</v>
      </c>
      <c r="N76" s="18"/>
      <c r="O76" s="19">
        <f t="shared" ref="O76:R76" si="77">O74/SQRT(O75)</f>
        <v>0.91844292961837659</v>
      </c>
      <c r="P76" s="19">
        <f t="shared" si="77"/>
        <v>0.96890428330360978</v>
      </c>
      <c r="Q76" s="19">
        <f t="shared" si="77"/>
        <v>0.71903185097816658</v>
      </c>
      <c r="R76" s="19">
        <f t="shared" si="77"/>
        <v>1.7241778085934925</v>
      </c>
      <c r="S76" s="18"/>
      <c r="T76" s="365">
        <f t="shared" ref="T76:V76" si="78">T74/SQRT(T75)</f>
        <v>0.12343773615191422</v>
      </c>
      <c r="U76" s="365">
        <f t="shared" si="78"/>
        <v>0.22449305276797038</v>
      </c>
      <c r="V76" s="365">
        <f t="shared" si="78"/>
        <v>0.21420731468031493</v>
      </c>
      <c r="W76" s="365">
        <f t="shared" ref="W76" si="79">W74/SQRT(W75)</f>
        <v>0.35942683891189625</v>
      </c>
      <c r="X76" s="363"/>
      <c r="Y76" s="19">
        <f t="shared" ref="Y76:AF76" si="80">Y74/SQRT(Y75)</f>
        <v>7.8668295267357483E-2</v>
      </c>
      <c r="Z76" s="19">
        <f t="shared" si="80"/>
        <v>8.749857141690974E-2</v>
      </c>
      <c r="AA76" s="19">
        <f t="shared" si="80"/>
        <v>6.5452272687814991E-2</v>
      </c>
      <c r="AB76" s="19">
        <f t="shared" si="80"/>
        <v>5.7552342340200541E-2</v>
      </c>
      <c r="AC76" s="19">
        <f t="shared" si="80"/>
        <v>9.6841057801898264E-2</v>
      </c>
      <c r="AD76" s="19">
        <f t="shared" si="80"/>
        <v>4.2801789650421286E-2</v>
      </c>
      <c r="AE76" s="19">
        <f t="shared" si="80"/>
        <v>7.0823097299617985E-2</v>
      </c>
      <c r="AF76" s="19">
        <f t="shared" si="80"/>
        <v>0.10362028404374402</v>
      </c>
      <c r="AG76" s="18"/>
      <c r="AH76" s="19">
        <f t="shared" ref="AH76:AO76" si="81">AH74/SQRT(AH75)</f>
        <v>0.93825028933764421</v>
      </c>
      <c r="AI76" s="19">
        <f t="shared" si="81"/>
        <v>0.755544884545161</v>
      </c>
      <c r="AJ76" s="19">
        <f t="shared" si="81"/>
        <v>0.51795735209967575</v>
      </c>
      <c r="AK76" s="19">
        <f t="shared" si="81"/>
        <v>0.63355788774801991</v>
      </c>
      <c r="AL76" s="19">
        <f t="shared" si="81"/>
        <v>0.75506893760046645</v>
      </c>
      <c r="AM76" s="19">
        <f t="shared" si="81"/>
        <v>0.52077802427415243</v>
      </c>
      <c r="AN76" s="19">
        <f t="shared" si="81"/>
        <v>0.54769619884409426</v>
      </c>
      <c r="AO76" s="19">
        <f t="shared" si="81"/>
        <v>0.46470512192156527</v>
      </c>
      <c r="AP76" s="18"/>
      <c r="AQ76" s="19">
        <f t="shared" ref="AQ76" si="82">AQ74/SQRT(AQ75)</f>
        <v>3.0784421970217704</v>
      </c>
    </row>
    <row r="77" spans="7:43"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363"/>
      <c r="U77" s="363"/>
      <c r="V77" s="363"/>
      <c r="W77" s="363"/>
      <c r="X77" s="363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</row>
    <row r="78" spans="7:43">
      <c r="G78" s="19" t="s">
        <v>28</v>
      </c>
      <c r="H78" s="15" t="s">
        <v>150</v>
      </c>
      <c r="I78" s="19" t="s">
        <v>28</v>
      </c>
      <c r="J78" s="19">
        <f t="shared" ref="J78:M78" si="83">AVERAGE(J39:J45)</f>
        <v>4.2857142857142856</v>
      </c>
      <c r="K78" s="19">
        <f t="shared" si="83"/>
        <v>2.2857142857142856</v>
      </c>
      <c r="L78" s="19">
        <f t="shared" si="83"/>
        <v>3.8571428571428572</v>
      </c>
      <c r="M78" s="19">
        <f t="shared" si="83"/>
        <v>6.3571428571428568</v>
      </c>
      <c r="N78" s="18"/>
      <c r="O78" s="19">
        <f t="shared" ref="O78:R78" si="84">AVERAGE(O39:O45)</f>
        <v>1.1428571428571428</v>
      </c>
      <c r="P78" s="19">
        <f t="shared" si="84"/>
        <v>0.2857142857142857</v>
      </c>
      <c r="Q78" s="19">
        <f t="shared" si="84"/>
        <v>1.5714285714285714</v>
      </c>
      <c r="R78" s="19">
        <f t="shared" si="84"/>
        <v>1.6428571428571428</v>
      </c>
      <c r="S78" s="18"/>
      <c r="T78" s="365">
        <f t="shared" ref="T78:V78" si="85">AVERAGE(T39:T45)</f>
        <v>0.77333333333333332</v>
      </c>
      <c r="U78" s="365">
        <f t="shared" si="85"/>
        <v>0.73333333333333328</v>
      </c>
      <c r="V78" s="365">
        <f t="shared" si="85"/>
        <v>0.47460317460317458</v>
      </c>
      <c r="W78" s="365">
        <f t="shared" ref="W78" si="86">AVERAGE(W39:W45)</f>
        <v>1.3573015873015872</v>
      </c>
      <c r="X78" s="363"/>
      <c r="Y78" s="19">
        <f t="shared" ref="Y78:AF78" si="87">AVERAGE(Y39:Y45)</f>
        <v>1.34</v>
      </c>
      <c r="Z78" s="19">
        <f t="shared" si="87"/>
        <v>0.29300000000000004</v>
      </c>
      <c r="AA78" s="19">
        <f t="shared" si="87"/>
        <v>0.31639999999999996</v>
      </c>
      <c r="AB78" s="19">
        <f t="shared" si="87"/>
        <v>0.67339999999999989</v>
      </c>
      <c r="AC78" s="19">
        <f t="shared" si="87"/>
        <v>1.5085999999999999</v>
      </c>
      <c r="AD78" s="19">
        <f t="shared" si="87"/>
        <v>1.4887999999999999</v>
      </c>
      <c r="AE78" s="19">
        <f t="shared" si="87"/>
        <v>1.3567999999999998</v>
      </c>
      <c r="AF78" s="19">
        <f t="shared" si="87"/>
        <v>1.4585999999999999</v>
      </c>
      <c r="AG78" s="18"/>
      <c r="AH78" s="19">
        <f t="shared" ref="AH78:AO78" si="88">AVERAGE(AH39:AH45)</f>
        <v>11.642199999999999</v>
      </c>
      <c r="AI78" s="19">
        <f t="shared" si="88"/>
        <v>4.5999999999999996</v>
      </c>
      <c r="AJ78" s="19">
        <f t="shared" si="88"/>
        <v>6.5523333333333342</v>
      </c>
      <c r="AK78" s="19">
        <f t="shared" si="88"/>
        <v>8.956666666666667</v>
      </c>
      <c r="AL78" s="19">
        <f t="shared" si="88"/>
        <v>11.084000000000001</v>
      </c>
      <c r="AM78" s="19">
        <f t="shared" si="88"/>
        <v>10.960666666666665</v>
      </c>
      <c r="AN78" s="19">
        <f t="shared" si="88"/>
        <v>10.760666666666665</v>
      </c>
      <c r="AO78" s="19">
        <f t="shared" si="88"/>
        <v>11.372666666666666</v>
      </c>
      <c r="AP78" s="18"/>
      <c r="AQ78" s="19">
        <f>AVERAGE(AQ39:AQ45)</f>
        <v>29.598431562777915</v>
      </c>
    </row>
    <row r="79" spans="7:43">
      <c r="G79" s="19" t="s">
        <v>29</v>
      </c>
      <c r="H79" s="18"/>
      <c r="I79" s="19" t="s">
        <v>29</v>
      </c>
      <c r="J79" s="19">
        <f t="shared" ref="J79:M79" si="89">STDEV(J39:J45)</f>
        <v>3.4016802570830449</v>
      </c>
      <c r="K79" s="19">
        <f t="shared" si="89"/>
        <v>1.7994708216848749</v>
      </c>
      <c r="L79" s="19">
        <f t="shared" si="89"/>
        <v>3.1847852585154222</v>
      </c>
      <c r="M79" s="19">
        <f t="shared" si="89"/>
        <v>4.2003401222826158</v>
      </c>
      <c r="N79" s="18"/>
      <c r="O79" s="19">
        <f t="shared" ref="O79:R79" si="90">STDEV(O39:O45)</f>
        <v>0.89973541084243747</v>
      </c>
      <c r="P79" s="19">
        <f t="shared" si="90"/>
        <v>0.75592894601845451</v>
      </c>
      <c r="Q79" s="19">
        <f t="shared" si="90"/>
        <v>2.5727509827124</v>
      </c>
      <c r="R79" s="19">
        <f t="shared" si="90"/>
        <v>1.2149857925879117</v>
      </c>
      <c r="S79" s="18"/>
      <c r="T79" s="365">
        <f t="shared" ref="T79:V79" si="91">STDEV(T39:T45)</f>
        <v>0.20869967789998015</v>
      </c>
      <c r="U79" s="365">
        <f t="shared" si="91"/>
        <v>0.59628479399994383</v>
      </c>
      <c r="V79" s="365">
        <f t="shared" si="91"/>
        <v>0.63562460973033053</v>
      </c>
      <c r="W79" s="365">
        <f t="shared" ref="W79" si="92">STDEV(W39:W45)</f>
        <v>0.57689361967809627</v>
      </c>
      <c r="X79" s="363"/>
      <c r="Y79" s="19">
        <f t="shared" ref="Y79:AF79" si="93">STDEV(Y39:Y45)</f>
        <v>0.23191269909170606</v>
      </c>
      <c r="Z79" s="19">
        <f t="shared" si="93"/>
        <v>0.1742985943718422</v>
      </c>
      <c r="AA79" s="19">
        <f t="shared" si="93"/>
        <v>0.1015322608829332</v>
      </c>
      <c r="AB79" s="19">
        <f t="shared" si="93"/>
        <v>0.25792789690144091</v>
      </c>
      <c r="AC79" s="19">
        <f t="shared" si="93"/>
        <v>6.0249481325567716E-3</v>
      </c>
      <c r="AD79" s="19">
        <f t="shared" si="93"/>
        <v>5.4112845055494914E-2</v>
      </c>
      <c r="AE79" s="19">
        <f t="shared" si="93"/>
        <v>0.2801654868109219</v>
      </c>
      <c r="AF79" s="19">
        <f t="shared" si="93"/>
        <v>0.12164209797598846</v>
      </c>
      <c r="AG79" s="18"/>
      <c r="AH79" s="19">
        <f t="shared" ref="AH79:AO79" si="94">STDEV(AH39:AH45)</f>
        <v>0.80171467631709403</v>
      </c>
      <c r="AI79" s="19">
        <f t="shared" si="94"/>
        <v>0.57260127682552553</v>
      </c>
      <c r="AJ79" s="19">
        <f t="shared" si="94"/>
        <v>3.4872509070740638</v>
      </c>
      <c r="AK79" s="19">
        <f t="shared" si="94"/>
        <v>1.8424817200962582</v>
      </c>
      <c r="AL79" s="19">
        <f t="shared" si="94"/>
        <v>1.2915030003836505</v>
      </c>
      <c r="AM79" s="19">
        <f t="shared" si="94"/>
        <v>0.67817319977192303</v>
      </c>
      <c r="AN79" s="19">
        <f t="shared" si="94"/>
        <v>1.6592625537335075</v>
      </c>
      <c r="AO79" s="19">
        <f t="shared" si="94"/>
        <v>1.1375226493471575</v>
      </c>
      <c r="AP79" s="18"/>
      <c r="AQ79" s="19">
        <f>STDEV(AQ39:AQ45)</f>
        <v>4.2245557616355667</v>
      </c>
    </row>
    <row r="80" spans="7:43">
      <c r="G80" s="19" t="s">
        <v>7</v>
      </c>
      <c r="H80" s="18"/>
      <c r="I80" s="19" t="s">
        <v>7</v>
      </c>
      <c r="J80" s="19">
        <f t="shared" ref="J80:M80" si="95">COUNT(J39:J45)</f>
        <v>7</v>
      </c>
      <c r="K80" s="19">
        <f t="shared" si="95"/>
        <v>7</v>
      </c>
      <c r="L80" s="19">
        <f t="shared" si="95"/>
        <v>7</v>
      </c>
      <c r="M80" s="19">
        <f t="shared" si="95"/>
        <v>7</v>
      </c>
      <c r="N80" s="18"/>
      <c r="O80" s="19">
        <f t="shared" ref="O80:R80" si="96">COUNT(O39:O45)</f>
        <v>7</v>
      </c>
      <c r="P80" s="19">
        <f t="shared" si="96"/>
        <v>7</v>
      </c>
      <c r="Q80" s="19">
        <f t="shared" si="96"/>
        <v>7</v>
      </c>
      <c r="R80" s="19">
        <f t="shared" si="96"/>
        <v>7</v>
      </c>
      <c r="S80" s="18"/>
      <c r="T80" s="365">
        <f t="shared" ref="T80:V80" si="97">COUNT(T39:T45)</f>
        <v>5</v>
      </c>
      <c r="U80" s="365">
        <f t="shared" si="97"/>
        <v>5</v>
      </c>
      <c r="V80" s="365">
        <f t="shared" si="97"/>
        <v>5</v>
      </c>
      <c r="W80" s="365">
        <f t="shared" ref="W80" si="98">COUNT(W39:W45)</f>
        <v>5</v>
      </c>
      <c r="X80" s="363"/>
      <c r="Y80" s="19">
        <f t="shared" ref="Y80:AF80" si="99">COUNT(Y39:Y45)</f>
        <v>5</v>
      </c>
      <c r="Z80" s="19">
        <f t="shared" si="99"/>
        <v>5</v>
      </c>
      <c r="AA80" s="19">
        <f t="shared" si="99"/>
        <v>5</v>
      </c>
      <c r="AB80" s="19">
        <f t="shared" si="99"/>
        <v>5</v>
      </c>
      <c r="AC80" s="19">
        <f t="shared" si="99"/>
        <v>5</v>
      </c>
      <c r="AD80" s="19">
        <f t="shared" si="99"/>
        <v>5</v>
      </c>
      <c r="AE80" s="19">
        <f t="shared" si="99"/>
        <v>5</v>
      </c>
      <c r="AF80" s="19">
        <f t="shared" si="99"/>
        <v>5</v>
      </c>
      <c r="AG80" s="18"/>
      <c r="AH80" s="19">
        <f t="shared" ref="AH80:AO80" si="100">COUNT(AH39:AH45)</f>
        <v>5</v>
      </c>
      <c r="AI80" s="19">
        <f t="shared" si="100"/>
        <v>5</v>
      </c>
      <c r="AJ80" s="19">
        <f t="shared" si="100"/>
        <v>5</v>
      </c>
      <c r="AK80" s="19">
        <f t="shared" si="100"/>
        <v>5</v>
      </c>
      <c r="AL80" s="19">
        <f t="shared" si="100"/>
        <v>5</v>
      </c>
      <c r="AM80" s="19">
        <f t="shared" si="100"/>
        <v>5</v>
      </c>
      <c r="AN80" s="19">
        <f t="shared" si="100"/>
        <v>5</v>
      </c>
      <c r="AO80" s="19">
        <f t="shared" si="100"/>
        <v>5</v>
      </c>
      <c r="AP80" s="18"/>
      <c r="AQ80" s="19">
        <f>COUNT(AQ39:AQ45)</f>
        <v>5</v>
      </c>
    </row>
    <row r="81" spans="7:43">
      <c r="G81" s="19" t="s">
        <v>30</v>
      </c>
      <c r="H81" s="18"/>
      <c r="I81" s="19" t="s">
        <v>30</v>
      </c>
      <c r="J81" s="19">
        <f t="shared" ref="J81:M81" si="101">J79/SQRT(J80)</f>
        <v>1.2857142857142856</v>
      </c>
      <c r="K81" s="19">
        <f t="shared" si="101"/>
        <v>0.68013604081360479</v>
      </c>
      <c r="L81" s="19">
        <f t="shared" si="101"/>
        <v>1.203735681882337</v>
      </c>
      <c r="M81" s="19">
        <f t="shared" si="101"/>
        <v>1.5875793407780618</v>
      </c>
      <c r="N81" s="18"/>
      <c r="O81" s="19">
        <f t="shared" ref="O81:R81" si="102">O79/SQRT(O80)</f>
        <v>0.3400680204068024</v>
      </c>
      <c r="P81" s="19">
        <f t="shared" si="102"/>
        <v>0.2857142857142857</v>
      </c>
      <c r="Q81" s="19">
        <f t="shared" si="102"/>
        <v>0.97240846936486369</v>
      </c>
      <c r="R81" s="19">
        <f t="shared" si="102"/>
        <v>0.4592214648091883</v>
      </c>
      <c r="S81" s="18"/>
      <c r="T81" s="365">
        <f t="shared" ref="T81:V81" si="103">T79/SQRT(T80)</f>
        <v>9.3333333333333227E-2</v>
      </c>
      <c r="U81" s="365">
        <f t="shared" si="103"/>
        <v>0.26666666666666661</v>
      </c>
      <c r="V81" s="365">
        <f t="shared" si="103"/>
        <v>0.28425996710575863</v>
      </c>
      <c r="W81" s="365">
        <f t="shared" ref="W81" si="104">W79/SQRT(W80)</f>
        <v>0.25799466987722669</v>
      </c>
      <c r="X81" s="363"/>
      <c r="Y81" s="19">
        <f t="shared" ref="Y81:AF81" si="105">Y79/SQRT(Y80)</f>
        <v>0.10371451200290169</v>
      </c>
      <c r="Z81" s="19">
        <f t="shared" si="105"/>
        <v>7.7948701079620278E-2</v>
      </c>
      <c r="AA81" s="19">
        <f t="shared" si="105"/>
        <v>4.540660744869629E-2</v>
      </c>
      <c r="AB81" s="19">
        <f t="shared" si="105"/>
        <v>0.11534886215303584</v>
      </c>
      <c r="AC81" s="19">
        <f t="shared" si="105"/>
        <v>2.6944387170614709E-3</v>
      </c>
      <c r="AD81" s="19">
        <f t="shared" si="105"/>
        <v>2.4199999999999999E-2</v>
      </c>
      <c r="AE81" s="19">
        <f t="shared" si="105"/>
        <v>0.12529381469170842</v>
      </c>
      <c r="AF81" s="19">
        <f t="shared" si="105"/>
        <v>5.4399999999999955E-2</v>
      </c>
      <c r="AG81" s="18"/>
      <c r="AH81" s="19">
        <f t="shared" ref="AH81:AO81" si="106">AH79/SQRT(AH80)</f>
        <v>0.35853770296085258</v>
      </c>
      <c r="AI81" s="19">
        <f t="shared" si="106"/>
        <v>0.25607507579701</v>
      </c>
      <c r="AJ81" s="19">
        <f t="shared" si="106"/>
        <v>1.5595460165630817</v>
      </c>
      <c r="AK81" s="19">
        <f t="shared" si="106"/>
        <v>0.82398287468719467</v>
      </c>
      <c r="AL81" s="19">
        <f t="shared" si="106"/>
        <v>0.57757770040055589</v>
      </c>
      <c r="AM81" s="19">
        <f t="shared" si="106"/>
        <v>0.30328827504171296</v>
      </c>
      <c r="AN81" s="19">
        <f t="shared" si="106"/>
        <v>0.74204477253360401</v>
      </c>
      <c r="AO81" s="19">
        <f t="shared" si="106"/>
        <v>0.50871559397718014</v>
      </c>
      <c r="AP81" s="18"/>
      <c r="AQ81" s="19">
        <f t="shared" ref="AQ81" si="107">AQ79/SQRT(AQ80)</f>
        <v>1.889278771551105</v>
      </c>
    </row>
    <row r="82" spans="7:43"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363"/>
      <c r="U82" s="363"/>
      <c r="V82" s="363"/>
      <c r="W82" s="363"/>
      <c r="X82" s="363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</row>
    <row r="83" spans="7:43">
      <c r="G83" s="19" t="s">
        <v>28</v>
      </c>
      <c r="H83" s="29" t="s">
        <v>151</v>
      </c>
      <c r="I83" s="19" t="s">
        <v>28</v>
      </c>
      <c r="J83" s="19">
        <f t="shared" ref="J83:M83" si="108">AVERAGE(J46:J52)</f>
        <v>4.5714285714285712</v>
      </c>
      <c r="K83" s="19">
        <f t="shared" si="108"/>
        <v>2.5714285714285716</v>
      </c>
      <c r="L83" s="19">
        <f t="shared" si="108"/>
        <v>1.8571428571428572</v>
      </c>
      <c r="M83" s="19">
        <f t="shared" si="108"/>
        <v>5.7857142857142856</v>
      </c>
      <c r="N83" s="18"/>
      <c r="O83" s="19">
        <f t="shared" ref="O83:R83" si="109">AVERAGE(O46:O52)</f>
        <v>0.8571428571428571</v>
      </c>
      <c r="P83" s="19">
        <f t="shared" si="109"/>
        <v>1</v>
      </c>
      <c r="Q83" s="19">
        <f t="shared" si="109"/>
        <v>0.7142857142857143</v>
      </c>
      <c r="R83" s="19">
        <f t="shared" si="109"/>
        <v>1.7857142857142858</v>
      </c>
      <c r="S83" s="18"/>
      <c r="T83" s="365">
        <f t="shared" ref="T83:V83" si="110">AVERAGE(T46:T52)</f>
        <v>0.65714285714285714</v>
      </c>
      <c r="U83" s="365">
        <f t="shared" si="110"/>
        <v>0.44285714285714289</v>
      </c>
      <c r="V83" s="365">
        <f t="shared" si="110"/>
        <v>0.40476190476190477</v>
      </c>
      <c r="W83" s="365">
        <f t="shared" ref="W83" si="111">AVERAGE(W46:W52)</f>
        <v>0.97380952380952379</v>
      </c>
      <c r="X83" s="363"/>
      <c r="Y83" s="19">
        <f t="shared" ref="Y83:AF83" si="112">AVERAGE(Y46:Y52)</f>
        <v>1.4658333333333333</v>
      </c>
      <c r="Z83" s="19">
        <f t="shared" si="112"/>
        <v>1.4016666666666666</v>
      </c>
      <c r="AA83" s="19">
        <f t="shared" si="112"/>
        <v>1.3013333333333332</v>
      </c>
      <c r="AB83" s="19">
        <f t="shared" si="112"/>
        <v>1.3345</v>
      </c>
      <c r="AC83" s="19">
        <f t="shared" si="112"/>
        <v>1.5111666666666668</v>
      </c>
      <c r="AD83" s="19">
        <f t="shared" si="112"/>
        <v>1.5093333333333332</v>
      </c>
      <c r="AE83" s="19">
        <f t="shared" si="112"/>
        <v>1.4216666666666666</v>
      </c>
      <c r="AF83" s="19">
        <f t="shared" si="112"/>
        <v>1.3196666666666668</v>
      </c>
      <c r="AG83" s="18"/>
      <c r="AH83" s="19">
        <f t="shared" ref="AH83:AO83" si="113">AVERAGE(AH46:AH52)</f>
        <v>10.46095238095238</v>
      </c>
      <c r="AI83" s="19">
        <f t="shared" si="113"/>
        <v>9.1394761904761896</v>
      </c>
      <c r="AJ83" s="19">
        <f t="shared" si="113"/>
        <v>10.899444444444446</v>
      </c>
      <c r="AK83" s="19">
        <f t="shared" si="113"/>
        <v>12.246190476190476</v>
      </c>
      <c r="AL83" s="19">
        <f t="shared" si="113"/>
        <v>10.187619047619048</v>
      </c>
      <c r="AM83" s="19">
        <f t="shared" si="113"/>
        <v>10.053761904761904</v>
      </c>
      <c r="AN83" s="19">
        <f t="shared" si="113"/>
        <v>11.597222222222221</v>
      </c>
      <c r="AO83" s="19">
        <f t="shared" si="113"/>
        <v>12.659047619047621</v>
      </c>
      <c r="AP83" s="18"/>
      <c r="AQ83" s="19">
        <f>AVERAGE(AQ46:AQ52)</f>
        <v>32.429499072356215</v>
      </c>
    </row>
    <row r="84" spans="7:43">
      <c r="G84" s="19" t="s">
        <v>29</v>
      </c>
      <c r="H84" s="18"/>
      <c r="I84" s="19" t="s">
        <v>29</v>
      </c>
      <c r="J84" s="19">
        <f t="shared" ref="J84:M84" si="114">STDEV(J39:J45)</f>
        <v>3.4016802570830449</v>
      </c>
      <c r="K84" s="19">
        <f t="shared" si="114"/>
        <v>1.7994708216848749</v>
      </c>
      <c r="L84" s="19">
        <f t="shared" si="114"/>
        <v>3.1847852585154222</v>
      </c>
      <c r="M84" s="19">
        <f t="shared" si="114"/>
        <v>4.2003401222826158</v>
      </c>
      <c r="N84" s="18"/>
      <c r="O84" s="19">
        <f t="shared" ref="O84:R84" si="115">STDEV(O39:O45)</f>
        <v>0.89973541084243747</v>
      </c>
      <c r="P84" s="19">
        <f t="shared" si="115"/>
        <v>0.75592894601845451</v>
      </c>
      <c r="Q84" s="19">
        <f t="shared" si="115"/>
        <v>2.5727509827124</v>
      </c>
      <c r="R84" s="19">
        <f t="shared" si="115"/>
        <v>1.2149857925879117</v>
      </c>
      <c r="S84" s="18"/>
      <c r="T84" s="365">
        <f t="shared" ref="T84:V84" si="116">STDEV(T39:T45)</f>
        <v>0.20869967789998015</v>
      </c>
      <c r="U84" s="365">
        <f t="shared" si="116"/>
        <v>0.59628479399994383</v>
      </c>
      <c r="V84" s="365">
        <f t="shared" si="116"/>
        <v>0.63562460973033053</v>
      </c>
      <c r="W84" s="365">
        <f t="shared" ref="W84" si="117">STDEV(W39:W45)</f>
        <v>0.57689361967809627</v>
      </c>
      <c r="X84" s="363"/>
      <c r="Y84" s="19">
        <f t="shared" ref="Y84:AF84" si="118">STDEV(Y39:Y45)</f>
        <v>0.23191269909170606</v>
      </c>
      <c r="Z84" s="19">
        <f t="shared" si="118"/>
        <v>0.1742985943718422</v>
      </c>
      <c r="AA84" s="19">
        <f t="shared" si="118"/>
        <v>0.1015322608829332</v>
      </c>
      <c r="AB84" s="19">
        <f t="shared" si="118"/>
        <v>0.25792789690144091</v>
      </c>
      <c r="AC84" s="19">
        <f t="shared" si="118"/>
        <v>6.0249481325567716E-3</v>
      </c>
      <c r="AD84" s="19">
        <f t="shared" si="118"/>
        <v>5.4112845055494914E-2</v>
      </c>
      <c r="AE84" s="19">
        <f t="shared" si="118"/>
        <v>0.2801654868109219</v>
      </c>
      <c r="AF84" s="19">
        <f t="shared" si="118"/>
        <v>0.12164209797598846</v>
      </c>
      <c r="AG84" s="18"/>
      <c r="AH84" s="19">
        <f t="shared" ref="AH84:AO84" si="119">STDEV(AH39:AH45)</f>
        <v>0.80171467631709403</v>
      </c>
      <c r="AI84" s="19">
        <f t="shared" si="119"/>
        <v>0.57260127682552553</v>
      </c>
      <c r="AJ84" s="19">
        <f t="shared" si="119"/>
        <v>3.4872509070740638</v>
      </c>
      <c r="AK84" s="19">
        <f t="shared" si="119"/>
        <v>1.8424817200962582</v>
      </c>
      <c r="AL84" s="19">
        <f t="shared" si="119"/>
        <v>1.2915030003836505</v>
      </c>
      <c r="AM84" s="19">
        <f t="shared" si="119"/>
        <v>0.67817319977192303</v>
      </c>
      <c r="AN84" s="19">
        <f t="shared" si="119"/>
        <v>1.6592625537335075</v>
      </c>
      <c r="AO84" s="19">
        <f t="shared" si="119"/>
        <v>1.1375226493471575</v>
      </c>
      <c r="AP84" s="18"/>
      <c r="AQ84" s="19">
        <f>STDEV(AQ39:AQ45)</f>
        <v>4.2245557616355667</v>
      </c>
    </row>
    <row r="85" spans="7:43">
      <c r="G85" s="19" t="s">
        <v>7</v>
      </c>
      <c r="H85" s="18"/>
      <c r="I85" s="19" t="s">
        <v>7</v>
      </c>
      <c r="J85" s="19">
        <f t="shared" ref="J85:M85" si="120">COUNT(J39:J45)</f>
        <v>7</v>
      </c>
      <c r="K85" s="19">
        <f t="shared" si="120"/>
        <v>7</v>
      </c>
      <c r="L85" s="19">
        <f t="shared" si="120"/>
        <v>7</v>
      </c>
      <c r="M85" s="19">
        <f t="shared" si="120"/>
        <v>7</v>
      </c>
      <c r="N85" s="18"/>
      <c r="O85" s="19">
        <f t="shared" ref="O85:R85" si="121">COUNT(O39:O45)</f>
        <v>7</v>
      </c>
      <c r="P85" s="19">
        <f t="shared" si="121"/>
        <v>7</v>
      </c>
      <c r="Q85" s="19">
        <f t="shared" si="121"/>
        <v>7</v>
      </c>
      <c r="R85" s="19">
        <f t="shared" si="121"/>
        <v>7</v>
      </c>
      <c r="S85" s="18"/>
      <c r="T85" s="365">
        <f t="shared" ref="T85:V85" si="122">COUNT(T39:T45)</f>
        <v>5</v>
      </c>
      <c r="U85" s="365">
        <f t="shared" si="122"/>
        <v>5</v>
      </c>
      <c r="V85" s="365">
        <f t="shared" si="122"/>
        <v>5</v>
      </c>
      <c r="W85" s="365">
        <f t="shared" ref="W85" si="123">COUNT(W39:W45)</f>
        <v>5</v>
      </c>
      <c r="X85" s="363"/>
      <c r="Y85" s="19">
        <f t="shared" ref="Y85:AF85" si="124">COUNT(Y39:Y45)</f>
        <v>5</v>
      </c>
      <c r="Z85" s="19">
        <f t="shared" si="124"/>
        <v>5</v>
      </c>
      <c r="AA85" s="19">
        <f t="shared" si="124"/>
        <v>5</v>
      </c>
      <c r="AB85" s="19">
        <f t="shared" si="124"/>
        <v>5</v>
      </c>
      <c r="AC85" s="19">
        <f t="shared" si="124"/>
        <v>5</v>
      </c>
      <c r="AD85" s="19">
        <f t="shared" si="124"/>
        <v>5</v>
      </c>
      <c r="AE85" s="19">
        <f t="shared" si="124"/>
        <v>5</v>
      </c>
      <c r="AF85" s="19">
        <f t="shared" si="124"/>
        <v>5</v>
      </c>
      <c r="AG85" s="18"/>
      <c r="AH85" s="19">
        <f t="shared" ref="AH85:AO85" si="125">COUNT(AH39:AH45)</f>
        <v>5</v>
      </c>
      <c r="AI85" s="19">
        <f t="shared" si="125"/>
        <v>5</v>
      </c>
      <c r="AJ85" s="19">
        <f t="shared" si="125"/>
        <v>5</v>
      </c>
      <c r="AK85" s="19">
        <f t="shared" si="125"/>
        <v>5</v>
      </c>
      <c r="AL85" s="19">
        <f t="shared" si="125"/>
        <v>5</v>
      </c>
      <c r="AM85" s="19">
        <f t="shared" si="125"/>
        <v>5</v>
      </c>
      <c r="AN85" s="19">
        <f t="shared" si="125"/>
        <v>5</v>
      </c>
      <c r="AO85" s="19">
        <f t="shared" si="125"/>
        <v>5</v>
      </c>
      <c r="AP85" s="18"/>
      <c r="AQ85" s="19">
        <f>COUNT(AQ39:AQ45)</f>
        <v>5</v>
      </c>
    </row>
    <row r="86" spans="7:43">
      <c r="G86" s="19" t="s">
        <v>30</v>
      </c>
      <c r="H86" s="18"/>
      <c r="I86" s="19" t="s">
        <v>30</v>
      </c>
      <c r="J86" s="19">
        <f t="shared" ref="J86:M86" si="126">J84/SQRT(J85)</f>
        <v>1.2857142857142856</v>
      </c>
      <c r="K86" s="19">
        <f t="shared" si="126"/>
        <v>0.68013604081360479</v>
      </c>
      <c r="L86" s="19">
        <f t="shared" si="126"/>
        <v>1.203735681882337</v>
      </c>
      <c r="M86" s="19">
        <f t="shared" si="126"/>
        <v>1.5875793407780618</v>
      </c>
      <c r="N86" s="18"/>
      <c r="O86" s="19">
        <f t="shared" ref="O86:R86" si="127">O84/SQRT(O85)</f>
        <v>0.3400680204068024</v>
      </c>
      <c r="P86" s="19">
        <f t="shared" si="127"/>
        <v>0.2857142857142857</v>
      </c>
      <c r="Q86" s="19">
        <f t="shared" si="127"/>
        <v>0.97240846936486369</v>
      </c>
      <c r="R86" s="19">
        <f t="shared" si="127"/>
        <v>0.4592214648091883</v>
      </c>
      <c r="S86" s="18"/>
      <c r="T86" s="365">
        <f t="shared" ref="T86:V86" si="128">T84/SQRT(T85)</f>
        <v>9.3333333333333227E-2</v>
      </c>
      <c r="U86" s="365">
        <f t="shared" si="128"/>
        <v>0.26666666666666661</v>
      </c>
      <c r="V86" s="365">
        <f t="shared" si="128"/>
        <v>0.28425996710575863</v>
      </c>
      <c r="W86" s="365">
        <f t="shared" ref="W86" si="129">W84/SQRT(W85)</f>
        <v>0.25799466987722669</v>
      </c>
      <c r="X86" s="363"/>
      <c r="Y86" s="19">
        <f t="shared" ref="Y86:AF86" si="130">Y84/SQRT(Y85)</f>
        <v>0.10371451200290169</v>
      </c>
      <c r="Z86" s="19">
        <f t="shared" si="130"/>
        <v>7.7948701079620278E-2</v>
      </c>
      <c r="AA86" s="19">
        <f t="shared" si="130"/>
        <v>4.540660744869629E-2</v>
      </c>
      <c r="AB86" s="19">
        <f t="shared" si="130"/>
        <v>0.11534886215303584</v>
      </c>
      <c r="AC86" s="19">
        <f t="shared" si="130"/>
        <v>2.6944387170614709E-3</v>
      </c>
      <c r="AD86" s="19">
        <f t="shared" si="130"/>
        <v>2.4199999999999999E-2</v>
      </c>
      <c r="AE86" s="19">
        <f t="shared" si="130"/>
        <v>0.12529381469170842</v>
      </c>
      <c r="AF86" s="19">
        <f t="shared" si="130"/>
        <v>5.4399999999999955E-2</v>
      </c>
      <c r="AG86" s="18"/>
      <c r="AH86" s="19">
        <f t="shared" ref="AH86:AO86" si="131">AH84/SQRT(AH85)</f>
        <v>0.35853770296085258</v>
      </c>
      <c r="AI86" s="19">
        <f t="shared" si="131"/>
        <v>0.25607507579701</v>
      </c>
      <c r="AJ86" s="19">
        <f t="shared" si="131"/>
        <v>1.5595460165630817</v>
      </c>
      <c r="AK86" s="19">
        <f t="shared" si="131"/>
        <v>0.82398287468719467</v>
      </c>
      <c r="AL86" s="19">
        <f t="shared" si="131"/>
        <v>0.57757770040055589</v>
      </c>
      <c r="AM86" s="19">
        <f t="shared" si="131"/>
        <v>0.30328827504171296</v>
      </c>
      <c r="AN86" s="19">
        <f t="shared" si="131"/>
        <v>0.74204477253360401</v>
      </c>
      <c r="AO86" s="19">
        <f t="shared" si="131"/>
        <v>0.50871559397718014</v>
      </c>
      <c r="AP86" s="18"/>
      <c r="AQ86" s="19">
        <f t="shared" ref="AQ86" si="132">AQ84/SQRT(AQ85)</f>
        <v>1.889278771551105</v>
      </c>
    </row>
    <row r="87" spans="7:43"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363"/>
      <c r="U87" s="363"/>
      <c r="V87" s="363"/>
      <c r="W87" s="363"/>
      <c r="X87" s="363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</row>
    <row r="88" spans="7:43">
      <c r="G88" s="19" t="s">
        <v>28</v>
      </c>
      <c r="H88" s="30" t="s">
        <v>152</v>
      </c>
      <c r="I88" s="19" t="s">
        <v>28</v>
      </c>
      <c r="J88" s="19">
        <f t="shared" ref="J88:M88" si="133">AVERAGE(J53:J61)</f>
        <v>11</v>
      </c>
      <c r="K88" s="19">
        <f t="shared" si="133"/>
        <v>11.333333333333334</v>
      </c>
      <c r="L88" s="19">
        <f t="shared" si="133"/>
        <v>8.2222222222222214</v>
      </c>
      <c r="M88" s="19">
        <f t="shared" si="133"/>
        <v>20.944444444444443</v>
      </c>
      <c r="N88" s="18"/>
      <c r="O88" s="19">
        <f t="shared" ref="O88:R88" si="134">AVERAGE(O53:O61)</f>
        <v>1.6666666666666667</v>
      </c>
      <c r="P88" s="19">
        <f t="shared" si="134"/>
        <v>1.8888888888888888</v>
      </c>
      <c r="Q88" s="19">
        <f t="shared" si="134"/>
        <v>1.1111111111111112</v>
      </c>
      <c r="R88" s="19">
        <f t="shared" si="134"/>
        <v>3.2777777777777777</v>
      </c>
      <c r="S88" s="18"/>
      <c r="T88" s="365">
        <f t="shared" ref="T88:V88" si="135">AVERAGE(T53:T61)</f>
        <v>0.75755494505494514</v>
      </c>
      <c r="U88" s="365">
        <f t="shared" si="135"/>
        <v>0.72992424242424248</v>
      </c>
      <c r="V88" s="365">
        <f t="shared" si="135"/>
        <v>0.79154040404040393</v>
      </c>
      <c r="W88" s="365">
        <f t="shared" ref="W88" si="136">AVERAGE(W53:W61)</f>
        <v>1.5044719169719172</v>
      </c>
      <c r="X88" s="363"/>
      <c r="Y88" s="19">
        <f t="shared" ref="Y88:AF88" si="137">AVERAGE(Y53:Y61)</f>
        <v>1.4047777777777777</v>
      </c>
      <c r="Z88" s="19">
        <f t="shared" si="137"/>
        <v>0.30011111111111111</v>
      </c>
      <c r="AA88" s="19">
        <f t="shared" si="137"/>
        <v>0.37233333333333335</v>
      </c>
      <c r="AB88" s="19">
        <f t="shared" si="137"/>
        <v>0.63788888888888895</v>
      </c>
      <c r="AC88" s="19">
        <f t="shared" si="137"/>
        <v>1.3791111111111112</v>
      </c>
      <c r="AD88" s="19">
        <f t="shared" si="137"/>
        <v>1.3776666666666666</v>
      </c>
      <c r="AE88" s="19">
        <f t="shared" si="137"/>
        <v>1.3672222222222221</v>
      </c>
      <c r="AF88" s="19">
        <f t="shared" si="137"/>
        <v>1.4044444444444446</v>
      </c>
      <c r="AG88" s="18"/>
      <c r="AH88" s="19">
        <f t="shared" ref="AH88:AO88" si="138">AVERAGE(AH53:AH61)</f>
        <v>9.8085185185185182</v>
      </c>
      <c r="AI88" s="19">
        <f t="shared" si="138"/>
        <v>6.07462962962963</v>
      </c>
      <c r="AJ88" s="19">
        <f t="shared" si="138"/>
        <v>5.4848148148148148</v>
      </c>
      <c r="AK88" s="19">
        <f t="shared" si="138"/>
        <v>7.684444444444444</v>
      </c>
      <c r="AL88" s="19">
        <f t="shared" si="138"/>
        <v>10.424444444444445</v>
      </c>
      <c r="AM88" s="19">
        <f t="shared" si="138"/>
        <v>10.787407407407407</v>
      </c>
      <c r="AN88" s="19">
        <f t="shared" si="138"/>
        <v>10.16375</v>
      </c>
      <c r="AO88" s="19">
        <f t="shared" si="138"/>
        <v>10.750185185185186</v>
      </c>
      <c r="AP88" s="18"/>
      <c r="AQ88" s="19">
        <f>AVERAGE(AQ53:AQ61)</f>
        <v>34.535965512125003</v>
      </c>
    </row>
    <row r="89" spans="7:43">
      <c r="G89" s="19" t="s">
        <v>29</v>
      </c>
      <c r="H89" s="18"/>
      <c r="I89" s="19" t="s">
        <v>29</v>
      </c>
      <c r="J89" s="19">
        <f t="shared" ref="J89:M89" si="139">STDEV(J53:J61)</f>
        <v>7</v>
      </c>
      <c r="K89" s="19">
        <f t="shared" si="139"/>
        <v>9.1923881554251174</v>
      </c>
      <c r="L89" s="19">
        <f t="shared" si="139"/>
        <v>6.6101773383506472</v>
      </c>
      <c r="M89" s="19">
        <f t="shared" si="139"/>
        <v>14.864900866732269</v>
      </c>
      <c r="N89" s="18"/>
      <c r="O89" s="19">
        <f t="shared" ref="O89:R89" si="140">STDEV(O53:O61)</f>
        <v>2.6925824035672519</v>
      </c>
      <c r="P89" s="19">
        <f t="shared" si="140"/>
        <v>2.619372274250285</v>
      </c>
      <c r="Q89" s="19">
        <f t="shared" si="140"/>
        <v>1.9649710204252659</v>
      </c>
      <c r="R89" s="19">
        <f t="shared" si="140"/>
        <v>3.7592478562133205</v>
      </c>
      <c r="S89" s="18"/>
      <c r="T89" s="365">
        <f t="shared" ref="T89:V89" si="141">STDEV(T53:T61)</f>
        <v>0.28411880180556071</v>
      </c>
      <c r="U89" s="365">
        <f t="shared" si="141"/>
        <v>0.26899532983329605</v>
      </c>
      <c r="V89" s="365">
        <f t="shared" si="141"/>
        <v>0.2417968899792034</v>
      </c>
      <c r="W89" s="365">
        <f t="shared" ref="W89" si="142">STDEV(W53:W61)</f>
        <v>0.37804611896452334</v>
      </c>
      <c r="X89" s="363"/>
      <c r="Y89" s="19">
        <f t="shared" ref="Y89:AF89" si="143">STDEV(Y53:Y61)</f>
        <v>0.15659005218865316</v>
      </c>
      <c r="Z89" s="19">
        <f t="shared" si="143"/>
        <v>0.23182398735055681</v>
      </c>
      <c r="AA89" s="19">
        <f t="shared" si="143"/>
        <v>0.22755713568244784</v>
      </c>
      <c r="AB89" s="19">
        <f t="shared" si="143"/>
        <v>0.29704732133300082</v>
      </c>
      <c r="AC89" s="19">
        <f t="shared" si="143"/>
        <v>0.15937490740737909</v>
      </c>
      <c r="AD89" s="19">
        <f t="shared" si="143"/>
        <v>0.23514942058189278</v>
      </c>
      <c r="AE89" s="19">
        <f t="shared" si="143"/>
        <v>0.30726323314780773</v>
      </c>
      <c r="AF89" s="19">
        <f t="shared" si="143"/>
        <v>0.16182097446801205</v>
      </c>
      <c r="AG89" s="18"/>
      <c r="AH89" s="19">
        <f t="shared" ref="AH89:AO89" si="144">STDEV(AH53:AH61)</f>
        <v>2.5990517026574222</v>
      </c>
      <c r="AI89" s="19">
        <f t="shared" si="144"/>
        <v>1.5033545886749831</v>
      </c>
      <c r="AJ89" s="19">
        <f t="shared" si="144"/>
        <v>1.3691409118201627</v>
      </c>
      <c r="AK89" s="19">
        <f t="shared" si="144"/>
        <v>1.2542051489112782</v>
      </c>
      <c r="AL89" s="19">
        <f t="shared" si="144"/>
        <v>2.960312483505747</v>
      </c>
      <c r="AM89" s="19">
        <f t="shared" si="144"/>
        <v>2.0185086476143388</v>
      </c>
      <c r="AN89" s="19">
        <f t="shared" si="144"/>
        <v>2.2237444736585634</v>
      </c>
      <c r="AO89" s="19">
        <f t="shared" si="144"/>
        <v>2.1766967271476485</v>
      </c>
      <c r="AP89" s="18"/>
      <c r="AQ89" s="19">
        <f>STDEV(AQ53:AQ61)</f>
        <v>6.3235057576001452</v>
      </c>
    </row>
    <row r="90" spans="7:43">
      <c r="G90" s="19" t="s">
        <v>7</v>
      </c>
      <c r="H90" s="18"/>
      <c r="I90" s="19" t="s">
        <v>7</v>
      </c>
      <c r="J90" s="19">
        <f t="shared" ref="J90:M90" si="145">COUNT(J53:J61)</f>
        <v>9</v>
      </c>
      <c r="K90" s="19">
        <f t="shared" si="145"/>
        <v>9</v>
      </c>
      <c r="L90" s="19">
        <f t="shared" si="145"/>
        <v>9</v>
      </c>
      <c r="M90" s="19">
        <f t="shared" si="145"/>
        <v>9</v>
      </c>
      <c r="N90" s="18"/>
      <c r="O90" s="19">
        <f t="shared" ref="O90:R90" si="146">COUNT(O53:O61)</f>
        <v>9</v>
      </c>
      <c r="P90" s="19">
        <f t="shared" si="146"/>
        <v>9</v>
      </c>
      <c r="Q90" s="19">
        <f t="shared" si="146"/>
        <v>9</v>
      </c>
      <c r="R90" s="19">
        <f t="shared" si="146"/>
        <v>9</v>
      </c>
      <c r="S90" s="18"/>
      <c r="T90" s="365">
        <f t="shared" ref="T90:V90" si="147">COUNT(T53:T61)</f>
        <v>8</v>
      </c>
      <c r="U90" s="365">
        <f t="shared" si="147"/>
        <v>8</v>
      </c>
      <c r="V90" s="365">
        <f t="shared" si="147"/>
        <v>8</v>
      </c>
      <c r="W90" s="365">
        <f t="shared" ref="W90" si="148">COUNT(W53:W61)</f>
        <v>8</v>
      </c>
      <c r="X90" s="363"/>
      <c r="Y90" s="19">
        <f t="shared" ref="Y90:AF90" si="149">COUNT(Y53:Y61)</f>
        <v>9</v>
      </c>
      <c r="Z90" s="19">
        <f t="shared" si="149"/>
        <v>9</v>
      </c>
      <c r="AA90" s="19">
        <f t="shared" si="149"/>
        <v>9</v>
      </c>
      <c r="AB90" s="19">
        <f t="shared" si="149"/>
        <v>9</v>
      </c>
      <c r="AC90" s="19">
        <f t="shared" si="149"/>
        <v>9</v>
      </c>
      <c r="AD90" s="19">
        <f t="shared" si="149"/>
        <v>9</v>
      </c>
      <c r="AE90" s="19">
        <f t="shared" si="149"/>
        <v>9</v>
      </c>
      <c r="AF90" s="19">
        <f t="shared" si="149"/>
        <v>9</v>
      </c>
      <c r="AG90" s="18"/>
      <c r="AH90" s="19">
        <f t="shared" ref="AH90:AO90" si="150">COUNT(AH53:AH61)</f>
        <v>9</v>
      </c>
      <c r="AI90" s="19">
        <f t="shared" si="150"/>
        <v>9</v>
      </c>
      <c r="AJ90" s="19">
        <f t="shared" si="150"/>
        <v>9</v>
      </c>
      <c r="AK90" s="19">
        <f t="shared" si="150"/>
        <v>9</v>
      </c>
      <c r="AL90" s="19">
        <f t="shared" si="150"/>
        <v>9</v>
      </c>
      <c r="AM90" s="19">
        <f t="shared" si="150"/>
        <v>9</v>
      </c>
      <c r="AN90" s="19">
        <f t="shared" si="150"/>
        <v>8</v>
      </c>
      <c r="AO90" s="19">
        <f t="shared" si="150"/>
        <v>9</v>
      </c>
      <c r="AP90" s="18"/>
      <c r="AQ90" s="19">
        <f>COUNT(AQ53:AQ61)</f>
        <v>9</v>
      </c>
    </row>
    <row r="91" spans="7:43">
      <c r="G91" s="19" t="s">
        <v>30</v>
      </c>
      <c r="H91" s="18"/>
      <c r="I91" s="19" t="s">
        <v>30</v>
      </c>
      <c r="J91" s="19">
        <f t="shared" ref="J91:M91" si="151">J89/SQRT(J90)</f>
        <v>2.3333333333333335</v>
      </c>
      <c r="K91" s="19">
        <f t="shared" si="151"/>
        <v>3.064129385141706</v>
      </c>
      <c r="L91" s="19">
        <f t="shared" si="151"/>
        <v>2.2033924461168826</v>
      </c>
      <c r="M91" s="19">
        <f t="shared" si="151"/>
        <v>4.9549669555774232</v>
      </c>
      <c r="N91" s="18"/>
      <c r="O91" s="19">
        <f t="shared" ref="O91:R91" si="152">O89/SQRT(O90)</f>
        <v>0.89752746785575066</v>
      </c>
      <c r="P91" s="19">
        <f t="shared" si="152"/>
        <v>0.87312409141676162</v>
      </c>
      <c r="Q91" s="19">
        <f t="shared" si="152"/>
        <v>0.65499034014175528</v>
      </c>
      <c r="R91" s="19">
        <f t="shared" si="152"/>
        <v>1.2530826187377735</v>
      </c>
      <c r="S91" s="18"/>
      <c r="T91" s="365">
        <f t="shared" ref="T91:V91" si="153">T89/SQRT(T90)</f>
        <v>0.10045116570965433</v>
      </c>
      <c r="U91" s="365">
        <f t="shared" si="153"/>
        <v>9.5104210916317822E-2</v>
      </c>
      <c r="V91" s="365">
        <f t="shared" si="153"/>
        <v>8.5488110287056135E-2</v>
      </c>
      <c r="W91" s="365">
        <f t="shared" ref="W91" si="154">W89/SQRT(W90)</f>
        <v>0.13365948716053536</v>
      </c>
      <c r="X91" s="363"/>
      <c r="Y91" s="19">
        <f t="shared" ref="Y91:AF91" si="155">Y89/SQRT(Y90)</f>
        <v>5.2196684062884385E-2</v>
      </c>
      <c r="Z91" s="19">
        <f t="shared" si="155"/>
        <v>7.7274662450185605E-2</v>
      </c>
      <c r="AA91" s="19">
        <f t="shared" si="155"/>
        <v>7.5852378560815947E-2</v>
      </c>
      <c r="AB91" s="19">
        <f t="shared" si="155"/>
        <v>9.9015773777666946E-2</v>
      </c>
      <c r="AC91" s="19">
        <f t="shared" si="155"/>
        <v>5.3124969135793031E-2</v>
      </c>
      <c r="AD91" s="19">
        <f t="shared" si="155"/>
        <v>7.8383140193964265E-2</v>
      </c>
      <c r="AE91" s="19">
        <f t="shared" si="155"/>
        <v>0.10242107771593591</v>
      </c>
      <c r="AF91" s="19">
        <f t="shared" si="155"/>
        <v>5.3940324822670686E-2</v>
      </c>
      <c r="AG91" s="18"/>
      <c r="AH91" s="19">
        <f t="shared" ref="AH91:AO91" si="156">AH89/SQRT(AH90)</f>
        <v>0.86635056755247408</v>
      </c>
      <c r="AI91" s="19">
        <f t="shared" si="156"/>
        <v>0.50111819622499432</v>
      </c>
      <c r="AJ91" s="19">
        <f t="shared" si="156"/>
        <v>0.45638030394005424</v>
      </c>
      <c r="AK91" s="19">
        <f t="shared" si="156"/>
        <v>0.41806838297042609</v>
      </c>
      <c r="AL91" s="19">
        <f t="shared" si="156"/>
        <v>0.98677082783524905</v>
      </c>
      <c r="AM91" s="19">
        <f t="shared" si="156"/>
        <v>0.67283621587144626</v>
      </c>
      <c r="AN91" s="19">
        <f t="shared" si="156"/>
        <v>0.78621239847503999</v>
      </c>
      <c r="AO91" s="19">
        <f t="shared" si="156"/>
        <v>0.72556557571588287</v>
      </c>
      <c r="AP91" s="18"/>
      <c r="AQ91" s="19">
        <f t="shared" ref="AQ91" si="157">AQ89/SQRT(AQ90)</f>
        <v>2.1078352525333819</v>
      </c>
    </row>
  </sheetData>
  <mergeCells count="13">
    <mergeCell ref="Y10:AO10"/>
    <mergeCell ref="J10:R10"/>
    <mergeCell ref="Y11:AF11"/>
    <mergeCell ref="AH11:AO11"/>
    <mergeCell ref="AQ11:AQ12"/>
    <mergeCell ref="Y12:AB12"/>
    <mergeCell ref="T12:V12"/>
    <mergeCell ref="J11:R11"/>
    <mergeCell ref="AC12:AF12"/>
    <mergeCell ref="AH12:AK12"/>
    <mergeCell ref="AL12:AO12"/>
    <mergeCell ref="J12:L12"/>
    <mergeCell ref="O12:Q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J293"/>
  <sheetViews>
    <sheetView zoomScale="78" zoomScaleNormal="78" workbookViewId="0">
      <selection activeCell="Q41" sqref="Q41"/>
    </sheetView>
  </sheetViews>
  <sheetFormatPr baseColWidth="10" defaultColWidth="8.83203125" defaultRowHeight="15"/>
  <cols>
    <col min="2" max="6" width="13.33203125" customWidth="1"/>
  </cols>
  <sheetData>
    <row r="2" spans="1:6" ht="16" thickBot="1"/>
    <row r="3" spans="1:6" ht="16" thickBot="1">
      <c r="A3" s="40" t="s">
        <v>153</v>
      </c>
    </row>
    <row r="4" spans="1:6" ht="18">
      <c r="B4" s="72" t="s">
        <v>71</v>
      </c>
    </row>
    <row r="6" spans="1:6" ht="18">
      <c r="B6" s="41" t="s">
        <v>139</v>
      </c>
    </row>
    <row r="8" spans="1:6" ht="18">
      <c r="B8" s="41" t="s">
        <v>53</v>
      </c>
      <c r="C8" s="42"/>
      <c r="D8" s="42"/>
      <c r="E8" s="42"/>
    </row>
    <row r="9" spans="1:6">
      <c r="B9" s="42"/>
      <c r="C9" s="42"/>
      <c r="D9" s="42"/>
      <c r="E9" s="42"/>
    </row>
    <row r="10" spans="1:6" ht="18">
      <c r="B10" s="41" t="s">
        <v>54</v>
      </c>
      <c r="C10" s="42"/>
      <c r="D10" s="42"/>
      <c r="E10" s="42"/>
      <c r="F10" s="42"/>
    </row>
    <row r="11" spans="1:6" ht="16" thickBot="1">
      <c r="B11" s="423" t="s">
        <v>55</v>
      </c>
      <c r="C11" s="423"/>
      <c r="D11" s="423"/>
      <c r="E11" s="423"/>
      <c r="F11" s="423"/>
    </row>
    <row r="12" spans="1:6" ht="17" thickTop="1" thickBot="1">
      <c r="B12" s="43" t="s">
        <v>56</v>
      </c>
      <c r="C12" s="44" t="s">
        <v>57</v>
      </c>
      <c r="D12" s="45" t="s">
        <v>58</v>
      </c>
      <c r="E12" s="45" t="s">
        <v>59</v>
      </c>
      <c r="F12" s="46" t="s">
        <v>60</v>
      </c>
    </row>
    <row r="13" spans="1:6" ht="16" thickTop="1">
      <c r="B13" s="47" t="s">
        <v>61</v>
      </c>
      <c r="C13" s="48">
        <v>1</v>
      </c>
      <c r="D13" s="49">
        <v>125.49240095472294</v>
      </c>
      <c r="E13" s="49">
        <v>146.67749020147227</v>
      </c>
      <c r="F13" s="50">
        <v>7.6991483983578347E-23</v>
      </c>
    </row>
    <row r="14" spans="1:6">
      <c r="B14" s="51" t="s">
        <v>32</v>
      </c>
      <c r="C14" s="302">
        <v>1</v>
      </c>
      <c r="D14" s="303">
        <v>125.49240095472422</v>
      </c>
      <c r="E14" s="303">
        <v>5.1159309695287298</v>
      </c>
      <c r="F14" s="54">
        <v>2.5427579969266895E-2</v>
      </c>
    </row>
    <row r="15" spans="1:6">
      <c r="B15" s="55" t="s">
        <v>33</v>
      </c>
      <c r="C15" s="52">
        <v>2</v>
      </c>
      <c r="D15" s="53">
        <v>125.49240095472332</v>
      </c>
      <c r="E15" s="53">
        <v>2.9645771686572293</v>
      </c>
      <c r="F15" s="56">
        <v>5.520653686293063E-2</v>
      </c>
    </row>
    <row r="16" spans="1:6" ht="26">
      <c r="B16" s="51" t="s">
        <v>62</v>
      </c>
      <c r="C16" s="302">
        <v>2</v>
      </c>
      <c r="D16" s="303">
        <v>125.49240095472332</v>
      </c>
      <c r="E16" s="303">
        <v>9.6415696144536795</v>
      </c>
      <c r="F16" s="54">
        <v>1.2730811074449622E-4</v>
      </c>
    </row>
    <row r="17" spans="2:10">
      <c r="B17" s="55" t="s">
        <v>63</v>
      </c>
      <c r="C17" s="52">
        <v>2</v>
      </c>
      <c r="D17" s="53">
        <v>86.583036993536055</v>
      </c>
      <c r="E17" s="57">
        <v>0.96838448198008453</v>
      </c>
      <c r="F17" s="56">
        <v>0.38376976400756835</v>
      </c>
    </row>
    <row r="18" spans="2:10" ht="26">
      <c r="B18" s="55" t="s">
        <v>64</v>
      </c>
      <c r="C18" s="52">
        <v>2</v>
      </c>
      <c r="D18" s="53">
        <v>86.583036993536055</v>
      </c>
      <c r="E18" s="58">
        <v>3.7588332090010744E-2</v>
      </c>
      <c r="F18" s="56">
        <v>0.96312504778780306</v>
      </c>
    </row>
    <row r="19" spans="2:10" ht="26">
      <c r="B19" s="55" t="s">
        <v>65</v>
      </c>
      <c r="C19" s="52">
        <v>4</v>
      </c>
      <c r="D19" s="53">
        <v>86.583036993536055</v>
      </c>
      <c r="E19" s="57">
        <v>0.55615277834577492</v>
      </c>
      <c r="F19" s="56">
        <v>0.69506160995030297</v>
      </c>
    </row>
    <row r="20" spans="2:10" ht="40" thickBot="1">
      <c r="B20" s="55" t="s">
        <v>66</v>
      </c>
      <c r="C20" s="52">
        <v>4</v>
      </c>
      <c r="D20" s="53">
        <v>86.583036993536055</v>
      </c>
      <c r="E20" s="57">
        <v>0.27516974195591737</v>
      </c>
      <c r="F20" s="56">
        <v>0.89327319748604017</v>
      </c>
    </row>
    <row r="21" spans="2:10" ht="16" thickBot="1">
      <c r="B21" s="424" t="s">
        <v>51</v>
      </c>
      <c r="C21" s="425"/>
      <c r="D21" s="425"/>
      <c r="E21" s="425"/>
      <c r="F21" s="426"/>
    </row>
    <row r="24" spans="2:10" ht="16" thickBot="1">
      <c r="B24" s="423" t="s">
        <v>36</v>
      </c>
      <c r="C24" s="423"/>
      <c r="D24" s="423"/>
      <c r="E24" s="423"/>
      <c r="F24" s="423"/>
      <c r="G24" s="423"/>
      <c r="H24" s="423"/>
      <c r="I24" s="423"/>
      <c r="J24" s="423"/>
    </row>
    <row r="25" spans="2:10" ht="16" thickTop="1">
      <c r="B25" s="427" t="s">
        <v>32</v>
      </c>
      <c r="C25" s="428"/>
      <c r="D25" s="429"/>
      <c r="E25" s="433" t="s">
        <v>37</v>
      </c>
      <c r="F25" s="435" t="s">
        <v>38</v>
      </c>
      <c r="G25" s="435" t="s">
        <v>39</v>
      </c>
      <c r="H25" s="435" t="s">
        <v>40</v>
      </c>
      <c r="I25" s="435" t="s">
        <v>41</v>
      </c>
      <c r="J25" s="437"/>
    </row>
    <row r="26" spans="2:10" ht="28" thickBot="1">
      <c r="B26" s="430"/>
      <c r="C26" s="431"/>
      <c r="D26" s="432"/>
      <c r="E26" s="434"/>
      <c r="F26" s="436"/>
      <c r="G26" s="436"/>
      <c r="H26" s="436"/>
      <c r="I26" s="31" t="s">
        <v>42</v>
      </c>
      <c r="J26" s="32" t="s">
        <v>43</v>
      </c>
    </row>
    <row r="27" spans="2:10" ht="16" thickTop="1">
      <c r="B27" s="414" t="s">
        <v>8</v>
      </c>
      <c r="C27" s="416" t="s">
        <v>44</v>
      </c>
      <c r="D27" s="34" t="s">
        <v>45</v>
      </c>
      <c r="E27" s="35">
        <v>-5.9523809523808424E-2</v>
      </c>
      <c r="F27" s="36">
        <v>1.5094300173417372</v>
      </c>
      <c r="G27" s="36">
        <v>125.49240095472427</v>
      </c>
      <c r="H27" s="36">
        <v>1</v>
      </c>
      <c r="I27" s="36">
        <v>-3.7221494279473881</v>
      </c>
      <c r="J27" s="38">
        <v>3.6031018088997713</v>
      </c>
    </row>
    <row r="28" spans="2:10">
      <c r="B28" s="415"/>
      <c r="C28" s="417"/>
      <c r="D28" s="60" t="s">
        <v>46</v>
      </c>
      <c r="E28" s="61">
        <v>1.7500000000000124</v>
      </c>
      <c r="F28" s="62">
        <v>1.5094300173417365</v>
      </c>
      <c r="G28" s="62">
        <v>125.49240095472425</v>
      </c>
      <c r="H28" s="63">
        <v>0.74551006683852139</v>
      </c>
      <c r="I28" s="62">
        <v>-1.9126256184235215</v>
      </c>
      <c r="J28" s="64">
        <v>5.4126256184235464</v>
      </c>
    </row>
    <row r="29" spans="2:10">
      <c r="B29" s="415"/>
      <c r="C29" s="417" t="s">
        <v>45</v>
      </c>
      <c r="D29" s="60" t="s">
        <v>44</v>
      </c>
      <c r="E29" s="65">
        <v>5.9523809523808424E-2</v>
      </c>
      <c r="F29" s="62">
        <v>1.5094300173417372</v>
      </c>
      <c r="G29" s="62">
        <v>125.49240095472427</v>
      </c>
      <c r="H29" s="62">
        <v>1</v>
      </c>
      <c r="I29" s="62">
        <v>-3.6031018088997713</v>
      </c>
      <c r="J29" s="64">
        <v>3.7221494279473881</v>
      </c>
    </row>
    <row r="30" spans="2:10">
      <c r="B30" s="415"/>
      <c r="C30" s="417"/>
      <c r="D30" s="60" t="s">
        <v>46</v>
      </c>
      <c r="E30" s="61">
        <v>1.8095238095238213</v>
      </c>
      <c r="F30" s="62">
        <v>1.5589326185146999</v>
      </c>
      <c r="G30" s="62">
        <v>125.49240095472389</v>
      </c>
      <c r="H30" s="63">
        <v>0.74384632541742357</v>
      </c>
      <c r="I30" s="62">
        <v>-1.9732196634220416</v>
      </c>
      <c r="J30" s="64">
        <v>5.5922672824696846</v>
      </c>
    </row>
    <row r="31" spans="2:10">
      <c r="B31" s="415"/>
      <c r="C31" s="417" t="s">
        <v>46</v>
      </c>
      <c r="D31" s="60" t="s">
        <v>44</v>
      </c>
      <c r="E31" s="61">
        <v>-1.7500000000000124</v>
      </c>
      <c r="F31" s="62">
        <v>1.5094300173417365</v>
      </c>
      <c r="G31" s="62">
        <v>125.49240095472425</v>
      </c>
      <c r="H31" s="63">
        <v>0.74551006683852139</v>
      </c>
      <c r="I31" s="62">
        <v>-5.4126256184235464</v>
      </c>
      <c r="J31" s="64">
        <v>1.9126256184235215</v>
      </c>
    </row>
    <row r="32" spans="2:10">
      <c r="B32" s="415"/>
      <c r="C32" s="417"/>
      <c r="D32" s="60" t="s">
        <v>45</v>
      </c>
      <c r="E32" s="61">
        <v>-1.8095238095238213</v>
      </c>
      <c r="F32" s="62">
        <v>1.5589326185146999</v>
      </c>
      <c r="G32" s="62">
        <v>125.49240095472389</v>
      </c>
      <c r="H32" s="63">
        <v>0.74384632541742357</v>
      </c>
      <c r="I32" s="62">
        <v>-5.5922672824696846</v>
      </c>
      <c r="J32" s="64">
        <v>1.9732196634220416</v>
      </c>
    </row>
    <row r="33" spans="2:10">
      <c r="B33" s="418" t="s">
        <v>12</v>
      </c>
      <c r="C33" s="421" t="s">
        <v>44</v>
      </c>
      <c r="D33" s="66" t="s">
        <v>45</v>
      </c>
      <c r="E33" s="67">
        <v>1.1904761904761889</v>
      </c>
      <c r="F33" s="53">
        <v>1.4372648582320287</v>
      </c>
      <c r="G33" s="53">
        <v>125.49240095472403</v>
      </c>
      <c r="H33" s="53">
        <v>1</v>
      </c>
      <c r="I33" s="53">
        <v>-2.2970409714597326</v>
      </c>
      <c r="J33" s="68">
        <v>4.6779933524121109</v>
      </c>
    </row>
    <row r="34" spans="2:10">
      <c r="B34" s="419"/>
      <c r="C34" s="421"/>
      <c r="D34" s="304" t="s">
        <v>46</v>
      </c>
      <c r="E34" s="305" t="s">
        <v>67</v>
      </c>
      <c r="F34" s="306">
        <v>1.3400373769791181</v>
      </c>
      <c r="G34" s="306">
        <v>125.49240095472129</v>
      </c>
      <c r="H34" s="69">
        <v>2.0627991547828448E-4</v>
      </c>
      <c r="I34" s="306">
        <v>-8.7701136042003913</v>
      </c>
      <c r="J34" s="307">
        <v>-2.2669234328369989</v>
      </c>
    </row>
    <row r="35" spans="2:10">
      <c r="B35" s="418"/>
      <c r="C35" s="421" t="s">
        <v>45</v>
      </c>
      <c r="D35" s="60" t="s">
        <v>44</v>
      </c>
      <c r="E35" s="61">
        <v>-1.1904761904761889</v>
      </c>
      <c r="F35" s="62">
        <v>1.4372648582320287</v>
      </c>
      <c r="G35" s="62">
        <v>125.49240095472403</v>
      </c>
      <c r="H35" s="62">
        <v>1</v>
      </c>
      <c r="I35" s="62">
        <v>-4.6779933524121109</v>
      </c>
      <c r="J35" s="64">
        <v>2.2970409714597326</v>
      </c>
    </row>
    <row r="36" spans="2:10">
      <c r="B36" s="419"/>
      <c r="C36" s="421"/>
      <c r="D36" s="304" t="s">
        <v>46</v>
      </c>
      <c r="E36" s="305" t="s">
        <v>68</v>
      </c>
      <c r="F36" s="306">
        <v>1.4697757679528665</v>
      </c>
      <c r="G36" s="306">
        <v>125.49240095472211</v>
      </c>
      <c r="H36" s="69">
        <v>3.5296829927842469E-5</v>
      </c>
      <c r="I36" s="306">
        <v>-10.275399457273842</v>
      </c>
      <c r="J36" s="307">
        <v>-3.1425899607159247</v>
      </c>
    </row>
    <row r="37" spans="2:10">
      <c r="B37" s="419"/>
      <c r="C37" s="421" t="s">
        <v>46</v>
      </c>
      <c r="D37" s="308" t="s">
        <v>44</v>
      </c>
      <c r="E37" s="309" t="s">
        <v>69</v>
      </c>
      <c r="F37" s="303">
        <v>1.3400373769791181</v>
      </c>
      <c r="G37" s="303">
        <v>125.49240095472129</v>
      </c>
      <c r="H37" s="70">
        <v>2.0627991547828448E-4</v>
      </c>
      <c r="I37" s="303">
        <v>2.2669234328369989</v>
      </c>
      <c r="J37" s="310">
        <v>8.7701136042003913</v>
      </c>
    </row>
    <row r="38" spans="2:10" ht="16" thickBot="1">
      <c r="B38" s="420"/>
      <c r="C38" s="422"/>
      <c r="D38" s="311" t="s">
        <v>45</v>
      </c>
      <c r="E38" s="312" t="s">
        <v>70</v>
      </c>
      <c r="F38" s="313">
        <v>1.4697757679528665</v>
      </c>
      <c r="G38" s="313">
        <v>125.49240095472211</v>
      </c>
      <c r="H38" s="39">
        <v>3.5296829927842469E-5</v>
      </c>
      <c r="I38" s="313">
        <v>3.1425899607159247</v>
      </c>
      <c r="J38" s="314">
        <v>10.275399457273842</v>
      </c>
    </row>
    <row r="39" spans="2:10" ht="16" thickTop="1">
      <c r="B39" s="438" t="s">
        <v>49</v>
      </c>
      <c r="C39" s="438"/>
      <c r="D39" s="438"/>
      <c r="E39" s="438"/>
      <c r="F39" s="438"/>
      <c r="G39" s="438"/>
      <c r="H39" s="438"/>
      <c r="I39" s="438"/>
      <c r="J39" s="438"/>
    </row>
    <row r="40" spans="2:10">
      <c r="B40" s="438" t="s">
        <v>50</v>
      </c>
      <c r="C40" s="438"/>
      <c r="D40" s="438"/>
      <c r="E40" s="438"/>
      <c r="F40" s="438"/>
      <c r="G40" s="438"/>
      <c r="H40" s="438"/>
      <c r="I40" s="438"/>
      <c r="J40" s="438"/>
    </row>
    <row r="41" spans="2:10">
      <c r="B41" s="438" t="s">
        <v>51</v>
      </c>
      <c r="C41" s="438"/>
      <c r="D41" s="438"/>
      <c r="E41" s="438"/>
      <c r="F41" s="438"/>
      <c r="G41" s="438"/>
      <c r="H41" s="438"/>
      <c r="I41" s="438"/>
      <c r="J41" s="438"/>
    </row>
    <row r="42" spans="2:10">
      <c r="B42" s="438" t="s">
        <v>52</v>
      </c>
      <c r="C42" s="438"/>
      <c r="D42" s="438"/>
      <c r="E42" s="438"/>
      <c r="F42" s="438"/>
      <c r="G42" s="438"/>
      <c r="H42" s="438"/>
      <c r="I42" s="438"/>
      <c r="J42" s="438"/>
    </row>
    <row r="44" spans="2:10" ht="16" thickBot="1">
      <c r="B44" s="423" t="s">
        <v>36</v>
      </c>
      <c r="C44" s="423"/>
      <c r="D44" s="423"/>
      <c r="E44" s="423"/>
      <c r="F44" s="423"/>
      <c r="G44" s="423"/>
      <c r="H44" s="423"/>
      <c r="I44" s="423"/>
      <c r="J44" s="423"/>
    </row>
    <row r="45" spans="2:10" ht="16" thickTop="1">
      <c r="B45" s="427" t="s">
        <v>33</v>
      </c>
      <c r="C45" s="428"/>
      <c r="D45" s="429"/>
      <c r="E45" s="433" t="s">
        <v>37</v>
      </c>
      <c r="F45" s="435" t="s">
        <v>38</v>
      </c>
      <c r="G45" s="435" t="s">
        <v>39</v>
      </c>
      <c r="H45" s="435" t="s">
        <v>40</v>
      </c>
      <c r="I45" s="435" t="s">
        <v>41</v>
      </c>
      <c r="J45" s="437"/>
    </row>
    <row r="46" spans="2:10" ht="28" thickBot="1">
      <c r="B46" s="430"/>
      <c r="C46" s="431"/>
      <c r="D46" s="432"/>
      <c r="E46" s="434"/>
      <c r="F46" s="436"/>
      <c r="G46" s="436"/>
      <c r="H46" s="436"/>
      <c r="I46" s="31" t="s">
        <v>42</v>
      </c>
      <c r="J46" s="32" t="s">
        <v>43</v>
      </c>
    </row>
    <row r="47" spans="2:10" ht="16" thickTop="1">
      <c r="B47" s="414" t="s">
        <v>44</v>
      </c>
      <c r="C47" s="33" t="s">
        <v>8</v>
      </c>
      <c r="D47" s="34" t="s">
        <v>12</v>
      </c>
      <c r="E47" s="35">
        <v>8.3333333333341919E-2</v>
      </c>
      <c r="F47" s="36">
        <v>1.383415462141403</v>
      </c>
      <c r="G47" s="36">
        <v>125.49240095472452</v>
      </c>
      <c r="H47" s="37">
        <v>0.95206239311583585</v>
      </c>
      <c r="I47" s="36">
        <v>-2.6545125656437794</v>
      </c>
      <c r="J47" s="38">
        <v>2.8211792323104632</v>
      </c>
    </row>
    <row r="48" spans="2:10">
      <c r="B48" s="415"/>
      <c r="C48" s="71" t="s">
        <v>12</v>
      </c>
      <c r="D48" s="60" t="s">
        <v>8</v>
      </c>
      <c r="E48" s="65">
        <v>-8.3333333333341919E-2</v>
      </c>
      <c r="F48" s="62">
        <v>1.383415462141403</v>
      </c>
      <c r="G48" s="62">
        <v>125.49240095472452</v>
      </c>
      <c r="H48" s="63">
        <v>0.95206239311583585</v>
      </c>
      <c r="I48" s="62">
        <v>-2.8211792323104632</v>
      </c>
      <c r="J48" s="64">
        <v>2.6545125656437794</v>
      </c>
    </row>
    <row r="49" spans="2:10">
      <c r="B49" s="415" t="s">
        <v>45</v>
      </c>
      <c r="C49" s="71" t="s">
        <v>8</v>
      </c>
      <c r="D49" s="60" t="s">
        <v>12</v>
      </c>
      <c r="E49" s="61">
        <v>1.3333333333333399</v>
      </c>
      <c r="F49" s="62">
        <v>1.5589326185146997</v>
      </c>
      <c r="G49" s="62">
        <v>125.49240095472408</v>
      </c>
      <c r="H49" s="63">
        <v>0.39402278561613846</v>
      </c>
      <c r="I49" s="62">
        <v>-1.7518694804153585</v>
      </c>
      <c r="J49" s="64">
        <v>4.4185361470820386</v>
      </c>
    </row>
    <row r="50" spans="2:10">
      <c r="B50" s="415"/>
      <c r="C50" s="71" t="s">
        <v>12</v>
      </c>
      <c r="D50" s="60" t="s">
        <v>8</v>
      </c>
      <c r="E50" s="61">
        <v>-1.3333333333333399</v>
      </c>
      <c r="F50" s="62">
        <v>1.5589326185146997</v>
      </c>
      <c r="G50" s="62">
        <v>125.49240095472408</v>
      </c>
      <c r="H50" s="63">
        <v>0.39402278561613846</v>
      </c>
      <c r="I50" s="62">
        <v>-4.4185361470820386</v>
      </c>
      <c r="J50" s="64">
        <v>1.7518694804153585</v>
      </c>
    </row>
    <row r="51" spans="2:10">
      <c r="B51" s="418" t="s">
        <v>46</v>
      </c>
      <c r="C51" s="315" t="s">
        <v>8</v>
      </c>
      <c r="D51" s="304" t="s">
        <v>12</v>
      </c>
      <c r="E51" s="305" t="s">
        <v>47</v>
      </c>
      <c r="F51" s="306">
        <v>1.4697757679528651</v>
      </c>
      <c r="G51" s="306">
        <v>125.49240095472294</v>
      </c>
      <c r="H51" s="69">
        <v>3.0411733876229782E-6</v>
      </c>
      <c r="I51" s="306">
        <v>-10.093942293102099</v>
      </c>
      <c r="J51" s="307">
        <v>-4.2764280772686316</v>
      </c>
    </row>
    <row r="52" spans="2:10" ht="16" thickBot="1">
      <c r="B52" s="420"/>
      <c r="C52" s="316" t="s">
        <v>12</v>
      </c>
      <c r="D52" s="311" t="s">
        <v>8</v>
      </c>
      <c r="E52" s="312" t="s">
        <v>48</v>
      </c>
      <c r="F52" s="313">
        <v>1.4697757679528651</v>
      </c>
      <c r="G52" s="313">
        <v>125.49240095472294</v>
      </c>
      <c r="H52" s="39">
        <v>3.0411733876229782E-6</v>
      </c>
      <c r="I52" s="313">
        <v>4.2764280772686316</v>
      </c>
      <c r="J52" s="314">
        <v>10.093942293102099</v>
      </c>
    </row>
    <row r="53" spans="2:10" ht="16" thickTop="1">
      <c r="B53" s="438" t="s">
        <v>49</v>
      </c>
      <c r="C53" s="438"/>
      <c r="D53" s="438"/>
      <c r="E53" s="438"/>
      <c r="F53" s="438"/>
      <c r="G53" s="438"/>
      <c r="H53" s="438"/>
      <c r="I53" s="438"/>
      <c r="J53" s="438"/>
    </row>
    <row r="54" spans="2:10">
      <c r="B54" s="438" t="s">
        <v>50</v>
      </c>
      <c r="C54" s="438"/>
      <c r="D54" s="438"/>
      <c r="E54" s="438"/>
      <c r="F54" s="438"/>
      <c r="G54" s="438"/>
      <c r="H54" s="438"/>
      <c r="I54" s="438"/>
      <c r="J54" s="438"/>
    </row>
    <row r="55" spans="2:10">
      <c r="B55" s="438" t="s">
        <v>51</v>
      </c>
      <c r="C55" s="438"/>
      <c r="D55" s="438"/>
      <c r="E55" s="438"/>
      <c r="F55" s="438"/>
      <c r="G55" s="438"/>
      <c r="H55" s="438"/>
      <c r="I55" s="438"/>
      <c r="J55" s="438"/>
    </row>
    <row r="56" spans="2:10">
      <c r="B56" s="438" t="s">
        <v>52</v>
      </c>
      <c r="C56" s="438"/>
      <c r="D56" s="438"/>
      <c r="E56" s="438"/>
      <c r="F56" s="438"/>
      <c r="G56" s="438"/>
      <c r="H56" s="438"/>
      <c r="I56" s="438"/>
      <c r="J56" s="438"/>
    </row>
    <row r="59" spans="2:10" ht="18">
      <c r="B59" s="72" t="s">
        <v>72</v>
      </c>
    </row>
    <row r="60" spans="2:10" ht="18">
      <c r="B60" s="72"/>
    </row>
    <row r="61" spans="2:10" ht="18">
      <c r="B61" s="41" t="s">
        <v>139</v>
      </c>
    </row>
    <row r="63" spans="2:10" ht="16">
      <c r="B63" s="59" t="s">
        <v>138</v>
      </c>
    </row>
    <row r="64" spans="2:10" ht="16" thickBot="1">
      <c r="B64" s="446" t="s">
        <v>55</v>
      </c>
      <c r="C64" s="446"/>
      <c r="D64" s="446"/>
      <c r="E64" s="446"/>
      <c r="F64" s="446"/>
    </row>
    <row r="65" spans="2:10" ht="17" thickTop="1" thickBot="1">
      <c r="B65" s="77" t="s">
        <v>56</v>
      </c>
      <c r="C65" s="73" t="s">
        <v>57</v>
      </c>
      <c r="D65" s="78" t="s">
        <v>58</v>
      </c>
      <c r="E65" s="78" t="s">
        <v>59</v>
      </c>
      <c r="F65" s="74" t="s">
        <v>60</v>
      </c>
    </row>
    <row r="66" spans="2:10" ht="16" thickTop="1">
      <c r="B66" s="85" t="s">
        <v>61</v>
      </c>
      <c r="C66" s="86">
        <v>1</v>
      </c>
      <c r="D66" s="87">
        <v>41.999999999999822</v>
      </c>
      <c r="E66" s="88">
        <v>57.85611483047105</v>
      </c>
      <c r="F66" s="89">
        <v>1.9985106741846036E-9</v>
      </c>
    </row>
    <row r="67" spans="2:10">
      <c r="B67" s="79" t="s">
        <v>32</v>
      </c>
      <c r="C67" s="76">
        <v>1</v>
      </c>
      <c r="D67" s="80">
        <v>41.999999999999964</v>
      </c>
      <c r="E67" s="81">
        <v>2.239325293858395</v>
      </c>
      <c r="F67" s="82">
        <v>0.14201718990025064</v>
      </c>
    </row>
    <row r="68" spans="2:10">
      <c r="B68" s="79" t="s">
        <v>73</v>
      </c>
      <c r="C68" s="76">
        <v>2</v>
      </c>
      <c r="D68" s="80">
        <v>42.000000000000142</v>
      </c>
      <c r="E68" s="81">
        <v>1.5164853516088805</v>
      </c>
      <c r="F68" s="82">
        <v>0.23125575983599317</v>
      </c>
    </row>
    <row r="69" spans="2:10" ht="16" thickBot="1">
      <c r="B69" s="90" t="s">
        <v>74</v>
      </c>
      <c r="C69" s="91">
        <v>2</v>
      </c>
      <c r="D69" s="92">
        <v>42.000000000000142</v>
      </c>
      <c r="E69" s="93">
        <v>4.4769958247574007</v>
      </c>
      <c r="F69" s="94">
        <v>1.7277967604376724E-2</v>
      </c>
    </row>
    <row r="70" spans="2:10" ht="16" thickBot="1">
      <c r="B70" s="447" t="s">
        <v>76</v>
      </c>
      <c r="C70" s="448"/>
      <c r="D70" s="448"/>
      <c r="E70" s="448"/>
      <c r="F70" s="449"/>
    </row>
    <row r="72" spans="2:10" ht="16" thickBot="1">
      <c r="B72" s="446" t="s">
        <v>36</v>
      </c>
      <c r="C72" s="446"/>
      <c r="D72" s="446"/>
      <c r="E72" s="446"/>
      <c r="F72" s="446"/>
      <c r="G72" s="446"/>
      <c r="H72" s="446"/>
      <c r="I72" s="446"/>
      <c r="J72" s="446"/>
    </row>
    <row r="73" spans="2:10" ht="16" thickTop="1">
      <c r="B73" s="450" t="s">
        <v>73</v>
      </c>
      <c r="C73" s="451"/>
      <c r="D73" s="452"/>
      <c r="E73" s="456" t="s">
        <v>37</v>
      </c>
      <c r="F73" s="439" t="s">
        <v>38</v>
      </c>
      <c r="G73" s="439" t="s">
        <v>39</v>
      </c>
      <c r="H73" s="439" t="s">
        <v>40</v>
      </c>
      <c r="I73" s="439" t="s">
        <v>41</v>
      </c>
      <c r="J73" s="440"/>
    </row>
    <row r="74" spans="2:10" ht="28" thickBot="1">
      <c r="B74" s="453"/>
      <c r="C74" s="454"/>
      <c r="D74" s="455"/>
      <c r="E74" s="457"/>
      <c r="F74" s="458"/>
      <c r="G74" s="458"/>
      <c r="H74" s="458"/>
      <c r="I74" s="95" t="s">
        <v>42</v>
      </c>
      <c r="J74" s="96" t="s">
        <v>43</v>
      </c>
    </row>
    <row r="75" spans="2:10" ht="16" thickTop="1">
      <c r="B75" s="441" t="s">
        <v>9</v>
      </c>
      <c r="C75" s="97" t="s">
        <v>8</v>
      </c>
      <c r="D75" s="98" t="s">
        <v>12</v>
      </c>
      <c r="E75" s="99">
        <v>-6.2500000000001776E-2</v>
      </c>
      <c r="F75" s="100">
        <v>4.3264657896187622</v>
      </c>
      <c r="G75" s="101">
        <v>41.99999999999995</v>
      </c>
      <c r="H75" s="102">
        <v>0.98854258884887192</v>
      </c>
      <c r="I75" s="100">
        <v>-8.7936614478982822</v>
      </c>
      <c r="J75" s="103">
        <v>8.6686614478982786</v>
      </c>
    </row>
    <row r="76" spans="2:10">
      <c r="B76" s="442"/>
      <c r="C76" s="104" t="s">
        <v>12</v>
      </c>
      <c r="D76" s="105" t="s">
        <v>8</v>
      </c>
      <c r="E76" s="106">
        <v>6.2500000000001776E-2</v>
      </c>
      <c r="F76" s="107">
        <v>4.3264657896187622</v>
      </c>
      <c r="G76" s="108">
        <v>41.99999999999995</v>
      </c>
      <c r="H76" s="109">
        <v>0.98854258884887192</v>
      </c>
      <c r="I76" s="107">
        <v>-8.6686614478982786</v>
      </c>
      <c r="J76" s="110">
        <v>8.7936614478982822</v>
      </c>
    </row>
    <row r="77" spans="2:10">
      <c r="B77" s="442" t="s">
        <v>77</v>
      </c>
      <c r="C77" s="104" t="s">
        <v>8</v>
      </c>
      <c r="D77" s="105" t="s">
        <v>12</v>
      </c>
      <c r="E77" s="111">
        <v>3.2857142857142811</v>
      </c>
      <c r="F77" s="107">
        <v>4.8753746267115572</v>
      </c>
      <c r="G77" s="108">
        <v>42.000000000000036</v>
      </c>
      <c r="H77" s="109">
        <v>0.50404133161784903</v>
      </c>
      <c r="I77" s="107">
        <v>-6.5531900428361549</v>
      </c>
      <c r="J77" s="110">
        <v>13.124618614264717</v>
      </c>
    </row>
    <row r="78" spans="2:10">
      <c r="B78" s="442"/>
      <c r="C78" s="104" t="s">
        <v>12</v>
      </c>
      <c r="D78" s="105" t="s">
        <v>8</v>
      </c>
      <c r="E78" s="111">
        <v>-3.2857142857142811</v>
      </c>
      <c r="F78" s="107">
        <v>4.8753746267115572</v>
      </c>
      <c r="G78" s="108">
        <v>42.000000000000036</v>
      </c>
      <c r="H78" s="109">
        <v>0.50404133161784903</v>
      </c>
      <c r="I78" s="107">
        <v>-13.124618614264717</v>
      </c>
      <c r="J78" s="110">
        <v>6.5531900428361549</v>
      </c>
    </row>
    <row r="79" spans="2:10">
      <c r="B79" s="443" t="s">
        <v>78</v>
      </c>
      <c r="C79" s="112" t="s">
        <v>8</v>
      </c>
      <c r="D79" s="113" t="s">
        <v>12</v>
      </c>
      <c r="E79" s="114" t="s">
        <v>79</v>
      </c>
      <c r="F79" s="115">
        <v>4.596547279163433</v>
      </c>
      <c r="G79" s="116">
        <v>42.000000000000135</v>
      </c>
      <c r="H79" s="117">
        <v>1.9893030440104121E-3</v>
      </c>
      <c r="I79" s="115">
        <v>-24.434938118948391</v>
      </c>
      <c r="J79" s="118">
        <v>-5.8825221985119107</v>
      </c>
    </row>
    <row r="80" spans="2:10" ht="16" thickBot="1">
      <c r="B80" s="444"/>
      <c r="C80" s="119" t="s">
        <v>12</v>
      </c>
      <c r="D80" s="120" t="s">
        <v>8</v>
      </c>
      <c r="E80" s="121" t="s">
        <v>80</v>
      </c>
      <c r="F80" s="84">
        <v>4.596547279163433</v>
      </c>
      <c r="G80" s="83">
        <v>42.000000000000135</v>
      </c>
      <c r="H80" s="122">
        <v>1.9893030440104121E-3</v>
      </c>
      <c r="I80" s="84">
        <v>5.8825221985119107</v>
      </c>
      <c r="J80" s="123">
        <v>24.434938118948391</v>
      </c>
    </row>
    <row r="81" spans="2:10" ht="16" thickTop="1">
      <c r="B81" s="445" t="s">
        <v>49</v>
      </c>
      <c r="C81" s="445"/>
      <c r="D81" s="445"/>
      <c r="E81" s="445"/>
      <c r="F81" s="445"/>
      <c r="G81" s="445"/>
      <c r="H81" s="445"/>
      <c r="I81" s="445"/>
      <c r="J81" s="445"/>
    </row>
    <row r="82" spans="2:10">
      <c r="B82" s="445" t="s">
        <v>81</v>
      </c>
      <c r="C82" s="445"/>
      <c r="D82" s="445"/>
      <c r="E82" s="445"/>
      <c r="F82" s="445"/>
      <c r="G82" s="445"/>
      <c r="H82" s="445"/>
      <c r="I82" s="445"/>
      <c r="J82" s="445"/>
    </row>
    <row r="83" spans="2:10">
      <c r="B83" s="445" t="s">
        <v>76</v>
      </c>
      <c r="C83" s="445"/>
      <c r="D83" s="445"/>
      <c r="E83" s="445"/>
      <c r="F83" s="445"/>
      <c r="G83" s="445"/>
      <c r="H83" s="445"/>
      <c r="I83" s="445"/>
      <c r="J83" s="445"/>
    </row>
    <row r="84" spans="2:10">
      <c r="B84" s="445" t="s">
        <v>52</v>
      </c>
      <c r="C84" s="445"/>
      <c r="D84" s="445"/>
      <c r="E84" s="445"/>
      <c r="F84" s="445"/>
      <c r="G84" s="445"/>
      <c r="H84" s="445"/>
      <c r="I84" s="445"/>
      <c r="J84" s="445"/>
    </row>
    <row r="86" spans="2:10" ht="16" thickBot="1">
      <c r="B86" s="446" t="s">
        <v>36</v>
      </c>
      <c r="C86" s="446"/>
      <c r="D86" s="446"/>
      <c r="E86" s="446"/>
      <c r="F86" s="446"/>
      <c r="G86" s="446"/>
      <c r="H86" s="446"/>
      <c r="I86" s="446"/>
      <c r="J86" s="446"/>
    </row>
    <row r="87" spans="2:10" ht="16" thickTop="1">
      <c r="B87" s="450" t="s">
        <v>32</v>
      </c>
      <c r="C87" s="451"/>
      <c r="D87" s="452"/>
      <c r="E87" s="456" t="s">
        <v>37</v>
      </c>
      <c r="F87" s="439" t="s">
        <v>38</v>
      </c>
      <c r="G87" s="439" t="s">
        <v>39</v>
      </c>
      <c r="H87" s="439" t="s">
        <v>40</v>
      </c>
      <c r="I87" s="439" t="s">
        <v>41</v>
      </c>
      <c r="J87" s="440"/>
    </row>
    <row r="88" spans="2:10" ht="28" thickBot="1">
      <c r="B88" s="453"/>
      <c r="C88" s="454"/>
      <c r="D88" s="455"/>
      <c r="E88" s="457"/>
      <c r="F88" s="458"/>
      <c r="G88" s="458"/>
      <c r="H88" s="458"/>
      <c r="I88" s="95" t="s">
        <v>42</v>
      </c>
      <c r="J88" s="96" t="s">
        <v>43</v>
      </c>
    </row>
    <row r="89" spans="2:10" ht="27" thickTop="1">
      <c r="B89" s="441" t="s">
        <v>8</v>
      </c>
      <c r="C89" s="459" t="s">
        <v>9</v>
      </c>
      <c r="D89" s="98" t="s">
        <v>77</v>
      </c>
      <c r="E89" s="99">
        <v>-0.70535714285714235</v>
      </c>
      <c r="F89" s="100">
        <v>4.7205611839440156</v>
      </c>
      <c r="G89" s="101">
        <v>41.999999999999993</v>
      </c>
      <c r="H89" s="100">
        <v>1</v>
      </c>
      <c r="I89" s="100">
        <v>-12.476866570968197</v>
      </c>
      <c r="J89" s="103">
        <v>11.066152285253912</v>
      </c>
    </row>
    <row r="90" spans="2:10" ht="26">
      <c r="B90" s="442"/>
      <c r="C90" s="460"/>
      <c r="D90" s="105" t="s">
        <v>78</v>
      </c>
      <c r="E90" s="111">
        <v>3.1517857142857135</v>
      </c>
      <c r="F90" s="107">
        <v>4.7205611839440156</v>
      </c>
      <c r="G90" s="108">
        <v>42.000000000000014</v>
      </c>
      <c r="H90" s="107">
        <v>1</v>
      </c>
      <c r="I90" s="107">
        <v>-8.6197237138253424</v>
      </c>
      <c r="J90" s="110">
        <v>14.923295142396769</v>
      </c>
    </row>
    <row r="91" spans="2:10">
      <c r="B91" s="442"/>
      <c r="C91" s="460" t="s">
        <v>77</v>
      </c>
      <c r="D91" s="105" t="s">
        <v>9</v>
      </c>
      <c r="E91" s="106">
        <v>0.70535714285714235</v>
      </c>
      <c r="F91" s="107">
        <v>4.7205611839440156</v>
      </c>
      <c r="G91" s="108">
        <v>41.999999999999993</v>
      </c>
      <c r="H91" s="107">
        <v>1</v>
      </c>
      <c r="I91" s="107">
        <v>-11.066152285253912</v>
      </c>
      <c r="J91" s="110">
        <v>12.476866570968197</v>
      </c>
    </row>
    <row r="92" spans="2:10" ht="26">
      <c r="B92" s="442"/>
      <c r="C92" s="460"/>
      <c r="D92" s="105" t="s">
        <v>78</v>
      </c>
      <c r="E92" s="111">
        <v>3.8571428571428577</v>
      </c>
      <c r="F92" s="107">
        <v>4.8753746267115572</v>
      </c>
      <c r="G92" s="108">
        <v>42.000000000000099</v>
      </c>
      <c r="H92" s="107">
        <v>1</v>
      </c>
      <c r="I92" s="107">
        <v>-8.3004198028031766</v>
      </c>
      <c r="J92" s="110">
        <v>16.014705517088892</v>
      </c>
    </row>
    <row r="93" spans="2:10">
      <c r="B93" s="442"/>
      <c r="C93" s="460" t="s">
        <v>78</v>
      </c>
      <c r="D93" s="105" t="s">
        <v>9</v>
      </c>
      <c r="E93" s="111">
        <v>-3.1517857142857135</v>
      </c>
      <c r="F93" s="107">
        <v>4.7205611839440156</v>
      </c>
      <c r="G93" s="108">
        <v>42.000000000000014</v>
      </c>
      <c r="H93" s="107">
        <v>1</v>
      </c>
      <c r="I93" s="107">
        <v>-14.923295142396769</v>
      </c>
      <c r="J93" s="110">
        <v>8.6197237138253424</v>
      </c>
    </row>
    <row r="94" spans="2:10" ht="26">
      <c r="B94" s="442"/>
      <c r="C94" s="460"/>
      <c r="D94" s="105" t="s">
        <v>77</v>
      </c>
      <c r="E94" s="111">
        <v>-3.8571428571428577</v>
      </c>
      <c r="F94" s="107">
        <v>4.8753746267115572</v>
      </c>
      <c r="G94" s="108">
        <v>42.000000000000099</v>
      </c>
      <c r="H94" s="107">
        <v>1</v>
      </c>
      <c r="I94" s="107">
        <v>-16.014705517088892</v>
      </c>
      <c r="J94" s="110">
        <v>8.3004198028031766</v>
      </c>
    </row>
    <row r="95" spans="2:10" ht="26">
      <c r="B95" s="443" t="s">
        <v>12</v>
      </c>
      <c r="C95" s="462" t="s">
        <v>9</v>
      </c>
      <c r="D95" s="75" t="s">
        <v>77</v>
      </c>
      <c r="E95" s="124">
        <v>2.6428571428571388</v>
      </c>
      <c r="F95" s="81">
        <v>4.4948733116924915</v>
      </c>
      <c r="G95" s="80">
        <v>41.999999999999964</v>
      </c>
      <c r="H95" s="81">
        <v>1</v>
      </c>
      <c r="I95" s="81">
        <v>-8.5658618007125273</v>
      </c>
      <c r="J95" s="125">
        <v>13.851576086426805</v>
      </c>
    </row>
    <row r="96" spans="2:10" ht="26">
      <c r="B96" s="461"/>
      <c r="C96" s="462"/>
      <c r="D96" s="113" t="s">
        <v>78</v>
      </c>
      <c r="E96" s="114" t="s">
        <v>82</v>
      </c>
      <c r="F96" s="115">
        <v>4.1908060354742407</v>
      </c>
      <c r="G96" s="116">
        <v>41.999999999999915</v>
      </c>
      <c r="H96" s="117">
        <v>2.0233536621343452E-2</v>
      </c>
      <c r="I96" s="115">
        <v>-22.394920740729404</v>
      </c>
      <c r="J96" s="118">
        <v>-1.4939681481594693</v>
      </c>
    </row>
    <row r="97" spans="1:10">
      <c r="B97" s="461"/>
      <c r="C97" s="462" t="s">
        <v>77</v>
      </c>
      <c r="D97" s="75" t="s">
        <v>9</v>
      </c>
      <c r="E97" s="124">
        <v>-2.6428571428571388</v>
      </c>
      <c r="F97" s="81">
        <v>4.4948733116924915</v>
      </c>
      <c r="G97" s="80">
        <v>41.999999999999964</v>
      </c>
      <c r="H97" s="81">
        <v>1</v>
      </c>
      <c r="I97" s="81">
        <v>-13.851576086426805</v>
      </c>
      <c r="J97" s="125">
        <v>8.5658618007125273</v>
      </c>
    </row>
    <row r="98" spans="1:10" ht="26">
      <c r="B98" s="461"/>
      <c r="C98" s="462"/>
      <c r="D98" s="136" t="s">
        <v>78</v>
      </c>
      <c r="E98" s="137" t="s">
        <v>83</v>
      </c>
      <c r="F98" s="138">
        <v>4.5965472791634321</v>
      </c>
      <c r="G98" s="139">
        <v>42.000000000000249</v>
      </c>
      <c r="H98" s="140">
        <v>8.4490799486279852E-3</v>
      </c>
      <c r="I98" s="138">
        <v>-26.049561586699202</v>
      </c>
      <c r="J98" s="141">
        <v>-3.1250415879039473</v>
      </c>
    </row>
    <row r="99" spans="1:10">
      <c r="B99" s="461"/>
      <c r="C99" s="462" t="s">
        <v>78</v>
      </c>
      <c r="D99" s="126" t="s">
        <v>9</v>
      </c>
      <c r="E99" s="127" t="s">
        <v>84</v>
      </c>
      <c r="F99" s="93">
        <v>4.1908060354742407</v>
      </c>
      <c r="G99" s="92">
        <v>41.999999999999915</v>
      </c>
      <c r="H99" s="128">
        <v>2.0233536621343452E-2</v>
      </c>
      <c r="I99" s="93">
        <v>1.4939681481594693</v>
      </c>
      <c r="J99" s="129">
        <v>22.394920740729404</v>
      </c>
    </row>
    <row r="100" spans="1:10" ht="27" thickBot="1">
      <c r="B100" s="444"/>
      <c r="C100" s="463"/>
      <c r="D100" s="130" t="s">
        <v>77</v>
      </c>
      <c r="E100" s="131" t="s">
        <v>85</v>
      </c>
      <c r="F100" s="132">
        <v>4.5965472791634321</v>
      </c>
      <c r="G100" s="133">
        <v>42.000000000000249</v>
      </c>
      <c r="H100" s="134">
        <v>8.4490799486279852E-3</v>
      </c>
      <c r="I100" s="132">
        <v>3.1250415879039473</v>
      </c>
      <c r="J100" s="135">
        <v>26.049561586699202</v>
      </c>
    </row>
    <row r="101" spans="1:10" ht="16" thickTop="1">
      <c r="B101" s="445" t="s">
        <v>49</v>
      </c>
      <c r="C101" s="445"/>
      <c r="D101" s="445"/>
      <c r="E101" s="445"/>
      <c r="F101" s="445"/>
      <c r="G101" s="445"/>
      <c r="H101" s="445"/>
      <c r="I101" s="445"/>
      <c r="J101" s="445"/>
    </row>
    <row r="102" spans="1:10">
      <c r="B102" s="445" t="s">
        <v>81</v>
      </c>
      <c r="C102" s="445"/>
      <c r="D102" s="445"/>
      <c r="E102" s="445"/>
      <c r="F102" s="445"/>
      <c r="G102" s="445"/>
      <c r="H102" s="445"/>
      <c r="I102" s="445"/>
      <c r="J102" s="445"/>
    </row>
    <row r="103" spans="1:10">
      <c r="B103" s="445" t="s">
        <v>76</v>
      </c>
      <c r="C103" s="445"/>
      <c r="D103" s="445"/>
      <c r="E103" s="445"/>
      <c r="F103" s="445"/>
      <c r="G103" s="445"/>
      <c r="H103" s="445"/>
      <c r="I103" s="445"/>
      <c r="J103" s="445"/>
    </row>
    <row r="104" spans="1:10">
      <c r="B104" s="445" t="s">
        <v>52</v>
      </c>
      <c r="C104" s="445"/>
      <c r="D104" s="445"/>
      <c r="E104" s="445"/>
      <c r="F104" s="445"/>
      <c r="G104" s="445"/>
      <c r="H104" s="445"/>
      <c r="I104" s="445"/>
      <c r="J104" s="445"/>
    </row>
    <row r="105" spans="1:10" ht="16" thickBot="1"/>
    <row r="106" spans="1:10" ht="16" thickBot="1">
      <c r="A106" s="40" t="s">
        <v>154</v>
      </c>
    </row>
    <row r="107" spans="1:10" ht="18">
      <c r="B107" s="72" t="s">
        <v>86</v>
      </c>
    </row>
    <row r="109" spans="1:10" ht="21">
      <c r="B109" s="361" t="s">
        <v>140</v>
      </c>
    </row>
    <row r="110" spans="1:10" ht="16">
      <c r="B110" s="142"/>
    </row>
    <row r="111" spans="1:10" ht="18">
      <c r="B111" s="41" t="s">
        <v>53</v>
      </c>
    </row>
    <row r="112" spans="1:10" ht="13.5" customHeight="1">
      <c r="B112" s="41"/>
    </row>
    <row r="113" spans="2:9" ht="18">
      <c r="B113" s="143" t="s">
        <v>54</v>
      </c>
      <c r="C113" s="144"/>
      <c r="D113" s="145"/>
      <c r="E113" s="144"/>
      <c r="F113" s="144"/>
    </row>
    <row r="114" spans="2:9" ht="16" thickBot="1">
      <c r="B114" s="475" t="s">
        <v>55</v>
      </c>
      <c r="C114" s="475"/>
      <c r="D114" s="475"/>
      <c r="E114" s="475"/>
      <c r="F114" s="475"/>
    </row>
    <row r="115" spans="2:9" ht="17" thickTop="1" thickBot="1">
      <c r="B115" s="146" t="s">
        <v>56</v>
      </c>
      <c r="C115" s="147" t="s">
        <v>57</v>
      </c>
      <c r="D115" s="148" t="s">
        <v>58</v>
      </c>
      <c r="E115" s="148" t="s">
        <v>59</v>
      </c>
      <c r="F115" s="149" t="s">
        <v>60</v>
      </c>
    </row>
    <row r="116" spans="2:9" ht="16" thickTop="1">
      <c r="B116" s="150" t="s">
        <v>61</v>
      </c>
      <c r="C116" s="151">
        <v>1</v>
      </c>
      <c r="D116" s="152">
        <v>100.54656064342498</v>
      </c>
      <c r="E116" s="152">
        <v>2565.9127103365613</v>
      </c>
      <c r="F116" s="153">
        <v>2.1899670328243401E-73</v>
      </c>
    </row>
    <row r="117" spans="2:9">
      <c r="B117" s="317" t="s">
        <v>87</v>
      </c>
      <c r="C117" s="318">
        <v>2</v>
      </c>
      <c r="D117" s="319">
        <v>75.066554495259595</v>
      </c>
      <c r="E117" s="319">
        <v>9.0990707635031196</v>
      </c>
      <c r="F117" s="320">
        <v>2.8953965717930805E-4</v>
      </c>
    </row>
    <row r="118" spans="2:9">
      <c r="B118" s="154" t="s">
        <v>32</v>
      </c>
      <c r="C118" s="155">
        <v>1</v>
      </c>
      <c r="D118" s="156">
        <v>100.5465606434252</v>
      </c>
      <c r="E118" s="156">
        <v>185.59659139942559</v>
      </c>
      <c r="F118" s="157">
        <v>1.4337804387376525E-24</v>
      </c>
    </row>
    <row r="119" spans="2:9">
      <c r="B119" s="158" t="s">
        <v>73</v>
      </c>
      <c r="C119" s="159">
        <v>2</v>
      </c>
      <c r="D119" s="160">
        <v>100.5244324278337</v>
      </c>
      <c r="E119" s="160">
        <v>3.0180597348962723</v>
      </c>
      <c r="F119" s="161">
        <v>5.3347963772855965E-2</v>
      </c>
    </row>
    <row r="120" spans="2:9">
      <c r="B120" s="158" t="s">
        <v>88</v>
      </c>
      <c r="C120" s="159">
        <v>2</v>
      </c>
      <c r="D120" s="160">
        <v>75.066554495259595</v>
      </c>
      <c r="E120" s="160">
        <v>1.0873985036367477</v>
      </c>
      <c r="F120" s="161">
        <v>0.34234220223299672</v>
      </c>
    </row>
    <row r="121" spans="2:9">
      <c r="B121" s="154" t="s">
        <v>89</v>
      </c>
      <c r="C121" s="155">
        <v>4</v>
      </c>
      <c r="D121" s="156">
        <v>75.030130133577543</v>
      </c>
      <c r="E121" s="156">
        <v>4.3908410946572918</v>
      </c>
      <c r="F121" s="157">
        <v>3.0376254744211898E-3</v>
      </c>
    </row>
    <row r="122" spans="2:9">
      <c r="B122" s="158" t="s">
        <v>74</v>
      </c>
      <c r="C122" s="159">
        <v>2</v>
      </c>
      <c r="D122" s="160">
        <v>100.52443242783478</v>
      </c>
      <c r="E122" s="160">
        <v>2.0843191941894119</v>
      </c>
      <c r="F122" s="161">
        <v>0.129735075730809</v>
      </c>
    </row>
    <row r="123" spans="2:9" ht="27" thickBot="1">
      <c r="B123" s="162" t="s">
        <v>90</v>
      </c>
      <c r="C123" s="163">
        <v>4</v>
      </c>
      <c r="D123" s="164">
        <v>75.030130133578126</v>
      </c>
      <c r="E123" s="164">
        <v>1.598947250113</v>
      </c>
      <c r="F123" s="165">
        <v>0.18341652220545396</v>
      </c>
    </row>
    <row r="124" spans="2:9" ht="16" thickTop="1">
      <c r="B124" s="476" t="s">
        <v>91</v>
      </c>
      <c r="C124" s="476"/>
      <c r="D124" s="476"/>
      <c r="E124" s="476"/>
      <c r="F124" s="476"/>
    </row>
    <row r="126" spans="2:9" ht="15.75" customHeight="1" thickBot="1">
      <c r="B126" s="464" t="s">
        <v>36</v>
      </c>
      <c r="C126" s="464"/>
      <c r="D126" s="464"/>
      <c r="E126" s="464"/>
      <c r="F126" s="464"/>
      <c r="G126" s="464"/>
      <c r="H126" s="464"/>
      <c r="I126" s="464"/>
    </row>
    <row r="127" spans="2:9" ht="15.75" customHeight="1" thickTop="1">
      <c r="B127" s="465" t="s">
        <v>92</v>
      </c>
      <c r="C127" s="466"/>
      <c r="D127" s="469" t="s">
        <v>37</v>
      </c>
      <c r="E127" s="471" t="s">
        <v>38</v>
      </c>
      <c r="F127" s="471" t="s">
        <v>39</v>
      </c>
      <c r="G127" s="471" t="s">
        <v>40</v>
      </c>
      <c r="H127" s="473" t="s">
        <v>41</v>
      </c>
      <c r="I127" s="474"/>
    </row>
    <row r="128" spans="2:9" ht="28" thickBot="1">
      <c r="B128" s="467"/>
      <c r="C128" s="468"/>
      <c r="D128" s="470"/>
      <c r="E128" s="472"/>
      <c r="F128" s="472"/>
      <c r="G128" s="472"/>
      <c r="H128" s="166" t="s">
        <v>42</v>
      </c>
      <c r="I128" s="167" t="s">
        <v>43</v>
      </c>
    </row>
    <row r="129" spans="2:9" ht="16" thickTop="1">
      <c r="B129" s="487" t="s">
        <v>93</v>
      </c>
      <c r="C129" s="168" t="s">
        <v>94</v>
      </c>
      <c r="D129" s="321" t="s">
        <v>95</v>
      </c>
      <c r="E129" s="322">
        <v>0.38997262344388506</v>
      </c>
      <c r="F129" s="323">
        <v>64.606132278086619</v>
      </c>
      <c r="G129" s="322">
        <v>6.4872314684208507E-4</v>
      </c>
      <c r="H129" s="322">
        <v>0.57039339342700268</v>
      </c>
      <c r="I129" s="324">
        <v>2.4874302838216709</v>
      </c>
    </row>
    <row r="130" spans="2:9">
      <c r="B130" s="488"/>
      <c r="C130" s="169" t="s">
        <v>96</v>
      </c>
      <c r="D130" s="325" t="s">
        <v>97</v>
      </c>
      <c r="E130" s="326">
        <v>0.36901025780681379</v>
      </c>
      <c r="F130" s="327">
        <v>66.112862092977807</v>
      </c>
      <c r="G130" s="326">
        <v>1.6486037693673315E-2</v>
      </c>
      <c r="H130" s="326">
        <v>0.15289859568812025</v>
      </c>
      <c r="I130" s="328">
        <v>1.9657864572219501</v>
      </c>
    </row>
    <row r="131" spans="2:9">
      <c r="B131" s="489" t="s">
        <v>94</v>
      </c>
      <c r="C131" s="170" t="s">
        <v>93</v>
      </c>
      <c r="D131" s="329" t="s">
        <v>98</v>
      </c>
      <c r="E131" s="330">
        <v>0.38997262344388506</v>
      </c>
      <c r="F131" s="319">
        <v>64.606132278086619</v>
      </c>
      <c r="G131" s="330">
        <v>6.4872314684208507E-4</v>
      </c>
      <c r="H131" s="319">
        <v>-2.4874302838216709</v>
      </c>
      <c r="I131" s="320">
        <v>-0.57039339342700268</v>
      </c>
    </row>
    <row r="132" spans="2:9">
      <c r="B132" s="488"/>
      <c r="C132" s="169" t="s">
        <v>96</v>
      </c>
      <c r="D132" s="331">
        <v>-0.46956931216930164</v>
      </c>
      <c r="E132" s="326">
        <v>0.44063435468620543</v>
      </c>
      <c r="F132" s="327">
        <v>72.661523474971048</v>
      </c>
      <c r="G132" s="326">
        <v>0.87030806388580684</v>
      </c>
      <c r="H132" s="327">
        <v>-1.5494171266178662</v>
      </c>
      <c r="I132" s="332">
        <v>0.61027850227926295</v>
      </c>
    </row>
    <row r="133" spans="2:9">
      <c r="B133" s="489" t="s">
        <v>96</v>
      </c>
      <c r="C133" s="170" t="s">
        <v>93</v>
      </c>
      <c r="D133" s="329" t="s">
        <v>99</v>
      </c>
      <c r="E133" s="330">
        <v>0.36901025780681379</v>
      </c>
      <c r="F133" s="319">
        <v>66.112862092977807</v>
      </c>
      <c r="G133" s="330">
        <v>1.6486037693673315E-2</v>
      </c>
      <c r="H133" s="319">
        <v>-1.9657864572219501</v>
      </c>
      <c r="I133" s="320">
        <v>-0.15289859568812025</v>
      </c>
    </row>
    <row r="134" spans="2:9" ht="16" thickBot="1">
      <c r="B134" s="490"/>
      <c r="C134" s="174" t="s">
        <v>94</v>
      </c>
      <c r="D134" s="333">
        <v>0.46956931216930164</v>
      </c>
      <c r="E134" s="334">
        <v>0.44063435468620543</v>
      </c>
      <c r="F134" s="335">
        <v>72.661523474971048</v>
      </c>
      <c r="G134" s="334">
        <v>0.87030806388580684</v>
      </c>
      <c r="H134" s="334">
        <v>-0.61027850227926295</v>
      </c>
      <c r="I134" s="336">
        <v>1.5494171266178662</v>
      </c>
    </row>
    <row r="135" spans="2:9" ht="15.75" customHeight="1" thickTop="1">
      <c r="B135" s="491" t="s">
        <v>49</v>
      </c>
      <c r="C135" s="491"/>
      <c r="D135" s="491"/>
      <c r="E135" s="491"/>
      <c r="F135" s="491"/>
      <c r="G135" s="491"/>
      <c r="H135" s="491"/>
      <c r="I135" s="491"/>
    </row>
    <row r="136" spans="2:9" ht="15" customHeight="1">
      <c r="B136" s="476" t="s">
        <v>81</v>
      </c>
      <c r="C136" s="476"/>
      <c r="D136" s="476"/>
      <c r="E136" s="476"/>
      <c r="F136" s="476"/>
      <c r="G136" s="476"/>
      <c r="H136" s="476"/>
      <c r="I136" s="476"/>
    </row>
    <row r="137" spans="2:9" ht="15" customHeight="1">
      <c r="B137" s="476" t="s">
        <v>91</v>
      </c>
      <c r="C137" s="476"/>
      <c r="D137" s="476"/>
      <c r="E137" s="476"/>
      <c r="F137" s="476"/>
      <c r="G137" s="476"/>
      <c r="H137" s="476"/>
      <c r="I137" s="476"/>
    </row>
    <row r="138" spans="2:9" ht="15" customHeight="1">
      <c r="B138" s="476" t="s">
        <v>52</v>
      </c>
      <c r="C138" s="476"/>
      <c r="D138" s="476"/>
      <c r="E138" s="476"/>
      <c r="F138" s="476"/>
      <c r="G138" s="476"/>
      <c r="H138" s="476"/>
      <c r="I138" s="476"/>
    </row>
    <row r="140" spans="2:9" ht="16" thickBot="1">
      <c r="B140" s="477" t="s">
        <v>36</v>
      </c>
      <c r="C140" s="477"/>
      <c r="D140" s="477"/>
      <c r="E140" s="477"/>
      <c r="F140" s="477"/>
      <c r="G140" s="477"/>
      <c r="H140" s="477"/>
      <c r="I140" s="477"/>
    </row>
    <row r="141" spans="2:9" ht="16" thickTop="1">
      <c r="B141" s="478" t="s">
        <v>100</v>
      </c>
      <c r="C141" s="479"/>
      <c r="D141" s="482" t="s">
        <v>37</v>
      </c>
      <c r="E141" s="484" t="s">
        <v>38</v>
      </c>
      <c r="F141" s="484" t="s">
        <v>39</v>
      </c>
      <c r="G141" s="484" t="s">
        <v>40</v>
      </c>
      <c r="H141" s="484" t="s">
        <v>41</v>
      </c>
      <c r="I141" s="486"/>
    </row>
    <row r="142" spans="2:9" ht="28" thickBot="1">
      <c r="B142" s="480"/>
      <c r="C142" s="481"/>
      <c r="D142" s="483"/>
      <c r="E142" s="485"/>
      <c r="F142" s="485"/>
      <c r="G142" s="485"/>
      <c r="H142" s="178" t="s">
        <v>42</v>
      </c>
      <c r="I142" s="179" t="s">
        <v>43</v>
      </c>
    </row>
    <row r="143" spans="2:9" ht="16" thickTop="1">
      <c r="B143" s="180" t="s">
        <v>8</v>
      </c>
      <c r="C143" s="181" t="s">
        <v>12</v>
      </c>
      <c r="D143" s="182" t="s">
        <v>102</v>
      </c>
      <c r="E143" s="183">
        <v>3.9132660994808097E-2</v>
      </c>
      <c r="F143" s="184">
        <v>106.89987586195643</v>
      </c>
      <c r="G143" s="185">
        <v>6.8819768784308743E-46</v>
      </c>
      <c r="H143" s="183">
        <v>0.88667627502090429</v>
      </c>
      <c r="I143" s="186">
        <v>1.0418298096351757</v>
      </c>
    </row>
    <row r="144" spans="2:9" ht="16" thickBot="1">
      <c r="B144" s="187" t="s">
        <v>12</v>
      </c>
      <c r="C144" s="188" t="s">
        <v>8</v>
      </c>
      <c r="D144" s="189" t="s">
        <v>103</v>
      </c>
      <c r="E144" s="190">
        <v>3.9132660994808097E-2</v>
      </c>
      <c r="F144" s="191">
        <v>106.89987586195643</v>
      </c>
      <c r="G144" s="192">
        <v>6.8819768784308743E-46</v>
      </c>
      <c r="H144" s="191">
        <v>-1.0418298096351757</v>
      </c>
      <c r="I144" s="193">
        <v>-0.88667627502090429</v>
      </c>
    </row>
    <row r="145" spans="2:10" ht="16" thickTop="1">
      <c r="B145" s="492" t="s">
        <v>49</v>
      </c>
      <c r="C145" s="492"/>
      <c r="D145" s="492"/>
      <c r="E145" s="492"/>
      <c r="F145" s="492"/>
      <c r="G145" s="492"/>
      <c r="H145" s="492"/>
      <c r="I145" s="492"/>
    </row>
    <row r="146" spans="2:10">
      <c r="B146" s="492" t="s">
        <v>81</v>
      </c>
      <c r="C146" s="492"/>
      <c r="D146" s="492"/>
      <c r="E146" s="492"/>
      <c r="F146" s="492"/>
      <c r="G146" s="492"/>
      <c r="H146" s="492"/>
      <c r="I146" s="492"/>
    </row>
    <row r="147" spans="2:10">
      <c r="B147" s="492" t="s">
        <v>104</v>
      </c>
      <c r="C147" s="492"/>
      <c r="D147" s="492"/>
      <c r="E147" s="492"/>
      <c r="F147" s="492"/>
      <c r="G147" s="492"/>
      <c r="H147" s="492"/>
      <c r="I147" s="492"/>
    </row>
    <row r="148" spans="2:10">
      <c r="B148" s="492" t="s">
        <v>52</v>
      </c>
      <c r="C148" s="492"/>
      <c r="D148" s="492"/>
      <c r="E148" s="492"/>
      <c r="F148" s="492"/>
      <c r="G148" s="492"/>
      <c r="H148" s="492"/>
      <c r="I148" s="492"/>
    </row>
    <row r="151" spans="2:10" ht="16" thickBot="1">
      <c r="B151" s="464" t="s">
        <v>36</v>
      </c>
      <c r="C151" s="464"/>
      <c r="D151" s="464"/>
      <c r="E151" s="464"/>
      <c r="F151" s="464"/>
      <c r="G151" s="464"/>
      <c r="H151" s="464"/>
      <c r="I151" s="464"/>
      <c r="J151" s="464"/>
    </row>
    <row r="152" spans="2:10" ht="16" thickTop="1">
      <c r="B152" s="465" t="s">
        <v>87</v>
      </c>
      <c r="C152" s="493"/>
      <c r="D152" s="466"/>
      <c r="E152" s="495" t="s">
        <v>37</v>
      </c>
      <c r="F152" s="497" t="s">
        <v>38</v>
      </c>
      <c r="G152" s="497" t="s">
        <v>39</v>
      </c>
      <c r="H152" s="497" t="s">
        <v>40</v>
      </c>
      <c r="I152" s="497" t="s">
        <v>41</v>
      </c>
      <c r="J152" s="502"/>
    </row>
    <row r="153" spans="2:10" ht="28" thickBot="1">
      <c r="B153" s="467"/>
      <c r="C153" s="494"/>
      <c r="D153" s="468"/>
      <c r="E153" s="496"/>
      <c r="F153" s="498"/>
      <c r="G153" s="498"/>
      <c r="H153" s="498"/>
      <c r="I153" s="166" t="s">
        <v>42</v>
      </c>
      <c r="J153" s="167" t="s">
        <v>43</v>
      </c>
    </row>
    <row r="154" spans="2:10" ht="16" thickTop="1">
      <c r="B154" s="503" t="s">
        <v>93</v>
      </c>
      <c r="C154" s="506">
        <v>0</v>
      </c>
      <c r="D154" s="337" t="s">
        <v>10</v>
      </c>
      <c r="E154" s="321" t="s">
        <v>105</v>
      </c>
      <c r="F154" s="322">
        <v>0.54684647299097267</v>
      </c>
      <c r="G154" s="338">
        <v>37.00000000000594</v>
      </c>
      <c r="H154" s="322">
        <v>6.2983947520919327E-5</v>
      </c>
      <c r="I154" s="323">
        <v>-4.0350843068029629</v>
      </c>
      <c r="J154" s="324">
        <v>-1.2923906931970328</v>
      </c>
    </row>
    <row r="155" spans="2:10">
      <c r="B155" s="504"/>
      <c r="C155" s="507"/>
      <c r="D155" s="339" t="s">
        <v>11</v>
      </c>
      <c r="E155" s="325" t="s">
        <v>106</v>
      </c>
      <c r="F155" s="326">
        <v>0.50548582547506615</v>
      </c>
      <c r="G155" s="340">
        <v>37.00000000000594</v>
      </c>
      <c r="H155" s="326">
        <v>3.7576607427663758E-5</v>
      </c>
      <c r="I155" s="327">
        <v>-3.8144833403241774</v>
      </c>
      <c r="J155" s="328">
        <v>-1.2792329295170624</v>
      </c>
    </row>
    <row r="156" spans="2:10">
      <c r="B156" s="505"/>
      <c r="C156" s="507" t="s">
        <v>10</v>
      </c>
      <c r="D156" s="339" t="s">
        <v>101</v>
      </c>
      <c r="E156" s="325" t="s">
        <v>107</v>
      </c>
      <c r="F156" s="326">
        <v>0.54684647299097267</v>
      </c>
      <c r="G156" s="340">
        <v>37.00000000000594</v>
      </c>
      <c r="H156" s="326">
        <v>6.2983947520919327E-5</v>
      </c>
      <c r="I156" s="327">
        <v>1.2923906931970328</v>
      </c>
      <c r="J156" s="328">
        <v>4.0350843068029629</v>
      </c>
    </row>
    <row r="157" spans="2:10">
      <c r="B157" s="504"/>
      <c r="C157" s="507"/>
      <c r="D157" s="339" t="s">
        <v>11</v>
      </c>
      <c r="E157" s="331">
        <v>0.11687936507937824</v>
      </c>
      <c r="F157" s="326">
        <v>0.54059250926625213</v>
      </c>
      <c r="G157" s="340">
        <v>37.00000000000594</v>
      </c>
      <c r="H157" s="327">
        <v>1</v>
      </c>
      <c r="I157" s="327">
        <v>-1.2387841492322795</v>
      </c>
      <c r="J157" s="328">
        <v>1.472542879391036</v>
      </c>
    </row>
    <row r="158" spans="2:10">
      <c r="B158" s="504"/>
      <c r="C158" s="507" t="s">
        <v>11</v>
      </c>
      <c r="D158" s="341" t="s">
        <v>101</v>
      </c>
      <c r="E158" s="329" t="s">
        <v>108</v>
      </c>
      <c r="F158" s="330">
        <v>0.50548582547506615</v>
      </c>
      <c r="G158" s="342">
        <v>37.00000000000594</v>
      </c>
      <c r="H158" s="330">
        <v>3.7576607427663758E-5</v>
      </c>
      <c r="I158" s="319">
        <v>1.2792329295170624</v>
      </c>
      <c r="J158" s="343">
        <v>3.8144833403241774</v>
      </c>
    </row>
    <row r="159" spans="2:10">
      <c r="B159" s="505"/>
      <c r="C159" s="507"/>
      <c r="D159" s="339" t="s">
        <v>10</v>
      </c>
      <c r="E159" s="331">
        <v>-0.11687936507937824</v>
      </c>
      <c r="F159" s="326">
        <v>0.54059250926625213</v>
      </c>
      <c r="G159" s="340">
        <v>37.00000000000594</v>
      </c>
      <c r="H159" s="327">
        <v>1</v>
      </c>
      <c r="I159" s="327">
        <v>-1.472542879391036</v>
      </c>
      <c r="J159" s="328">
        <v>1.2387841492322795</v>
      </c>
    </row>
    <row r="160" spans="2:10">
      <c r="B160" s="488" t="s">
        <v>94</v>
      </c>
      <c r="C160" s="500" t="s">
        <v>101</v>
      </c>
      <c r="D160" s="170" t="s">
        <v>10</v>
      </c>
      <c r="E160" s="196">
        <v>0.59699999999999742</v>
      </c>
      <c r="F160" s="197">
        <v>0.81710456566379952</v>
      </c>
      <c r="G160" s="198">
        <v>37.000000000002586</v>
      </c>
      <c r="H160" s="160">
        <v>1</v>
      </c>
      <c r="I160" s="160">
        <v>-1.4520828638217784</v>
      </c>
      <c r="J160" s="199">
        <v>2.646082863821773</v>
      </c>
    </row>
    <row r="161" spans="2:10">
      <c r="B161" s="499"/>
      <c r="C161" s="500"/>
      <c r="D161" s="169" t="s">
        <v>11</v>
      </c>
      <c r="E161" s="171">
        <v>0.3275952380952446</v>
      </c>
      <c r="F161" s="172">
        <v>0.75530298954827457</v>
      </c>
      <c r="G161" s="194">
        <v>37.000000000002622</v>
      </c>
      <c r="H161" s="173">
        <v>1</v>
      </c>
      <c r="I161" s="173">
        <v>-1.5665055635805154</v>
      </c>
      <c r="J161" s="195">
        <v>2.2216960397710044</v>
      </c>
    </row>
    <row r="162" spans="2:10">
      <c r="B162" s="488"/>
      <c r="C162" s="500" t="s">
        <v>10</v>
      </c>
      <c r="D162" s="169" t="s">
        <v>101</v>
      </c>
      <c r="E162" s="171">
        <v>-0.59699999999999742</v>
      </c>
      <c r="F162" s="172">
        <v>0.81710456566379952</v>
      </c>
      <c r="G162" s="194">
        <v>37.000000000002586</v>
      </c>
      <c r="H162" s="173">
        <v>1</v>
      </c>
      <c r="I162" s="173">
        <v>-2.646082863821773</v>
      </c>
      <c r="J162" s="195">
        <v>1.4520828638217784</v>
      </c>
    </row>
    <row r="163" spans="2:10">
      <c r="B163" s="499"/>
      <c r="C163" s="500"/>
      <c r="D163" s="169" t="s">
        <v>11</v>
      </c>
      <c r="E163" s="171">
        <v>-0.26940476190475282</v>
      </c>
      <c r="F163" s="172">
        <v>0.80775981797800878</v>
      </c>
      <c r="G163" s="194">
        <v>37.00000000000265</v>
      </c>
      <c r="H163" s="173">
        <v>1</v>
      </c>
      <c r="I163" s="173">
        <v>-2.2950534617843186</v>
      </c>
      <c r="J163" s="195">
        <v>1.7562439379748129</v>
      </c>
    </row>
    <row r="164" spans="2:10">
      <c r="B164" s="499"/>
      <c r="C164" s="500" t="s">
        <v>11</v>
      </c>
      <c r="D164" s="170" t="s">
        <v>101</v>
      </c>
      <c r="E164" s="196">
        <v>-0.3275952380952446</v>
      </c>
      <c r="F164" s="197">
        <v>0.75530298954827457</v>
      </c>
      <c r="G164" s="198">
        <v>37.000000000002622</v>
      </c>
      <c r="H164" s="160">
        <v>1</v>
      </c>
      <c r="I164" s="160">
        <v>-2.2216960397710044</v>
      </c>
      <c r="J164" s="199">
        <v>1.5665055635805154</v>
      </c>
    </row>
    <row r="165" spans="2:10">
      <c r="B165" s="488"/>
      <c r="C165" s="500"/>
      <c r="D165" s="169" t="s">
        <v>10</v>
      </c>
      <c r="E165" s="171">
        <v>0.26940476190475282</v>
      </c>
      <c r="F165" s="172">
        <v>0.80775981797800878</v>
      </c>
      <c r="G165" s="194">
        <v>37.00000000000265</v>
      </c>
      <c r="H165" s="173">
        <v>1</v>
      </c>
      <c r="I165" s="173">
        <v>-1.7562439379748129</v>
      </c>
      <c r="J165" s="195">
        <v>2.2950534617843186</v>
      </c>
    </row>
    <row r="166" spans="2:10">
      <c r="B166" s="488" t="s">
        <v>96</v>
      </c>
      <c r="C166" s="500" t="s">
        <v>101</v>
      </c>
      <c r="D166" s="170" t="s">
        <v>10</v>
      </c>
      <c r="E166" s="196">
        <v>-0.36770000000000214</v>
      </c>
      <c r="F166" s="197">
        <v>0.7425257727571607</v>
      </c>
      <c r="G166" s="198">
        <v>36.000000000000931</v>
      </c>
      <c r="H166" s="160">
        <v>1</v>
      </c>
      <c r="I166" s="160">
        <v>-2.2322121802036801</v>
      </c>
      <c r="J166" s="199">
        <v>1.496812180203676</v>
      </c>
    </row>
    <row r="167" spans="2:10">
      <c r="B167" s="499"/>
      <c r="C167" s="500"/>
      <c r="D167" s="169" t="s">
        <v>11</v>
      </c>
      <c r="E167" s="171">
        <v>-0.32791269841269011</v>
      </c>
      <c r="F167" s="172">
        <v>0.70184881598641113</v>
      </c>
      <c r="G167" s="194">
        <v>36.000000000000917</v>
      </c>
      <c r="H167" s="173">
        <v>1</v>
      </c>
      <c r="I167" s="173">
        <v>-2.090283398636406</v>
      </c>
      <c r="J167" s="195">
        <v>1.434458001811026</v>
      </c>
    </row>
    <row r="168" spans="2:10">
      <c r="B168" s="499"/>
      <c r="C168" s="500" t="s">
        <v>10</v>
      </c>
      <c r="D168" s="170" t="s">
        <v>101</v>
      </c>
      <c r="E168" s="196">
        <v>0.36770000000000214</v>
      </c>
      <c r="F168" s="197">
        <v>0.7425257727571607</v>
      </c>
      <c r="G168" s="198">
        <v>36.000000000000931</v>
      </c>
      <c r="H168" s="160">
        <v>1</v>
      </c>
      <c r="I168" s="160">
        <v>-1.496812180203676</v>
      </c>
      <c r="J168" s="199">
        <v>2.2322121802036801</v>
      </c>
    </row>
    <row r="169" spans="2:10">
      <c r="B169" s="499"/>
      <c r="C169" s="500"/>
      <c r="D169" s="169" t="s">
        <v>11</v>
      </c>
      <c r="E169" s="171">
        <v>3.9787301587312029E-2</v>
      </c>
      <c r="F169" s="172">
        <v>0.74853238876879546</v>
      </c>
      <c r="G169" s="194">
        <v>36.000000000000888</v>
      </c>
      <c r="H169" s="173">
        <v>1</v>
      </c>
      <c r="I169" s="173">
        <v>-1.8398077338200496</v>
      </c>
      <c r="J169" s="195">
        <v>1.9193823369946736</v>
      </c>
    </row>
    <row r="170" spans="2:10">
      <c r="B170" s="499"/>
      <c r="C170" s="500" t="s">
        <v>11</v>
      </c>
      <c r="D170" s="170" t="s">
        <v>101</v>
      </c>
      <c r="E170" s="196">
        <v>0.32791269841269011</v>
      </c>
      <c r="F170" s="197">
        <v>0.70184881598641113</v>
      </c>
      <c r="G170" s="198">
        <v>36.000000000000917</v>
      </c>
      <c r="H170" s="160">
        <v>1</v>
      </c>
      <c r="I170" s="160">
        <v>-1.434458001811026</v>
      </c>
      <c r="J170" s="199">
        <v>2.090283398636406</v>
      </c>
    </row>
    <row r="171" spans="2:10" ht="16" thickBot="1">
      <c r="B171" s="490"/>
      <c r="C171" s="501"/>
      <c r="D171" s="174" t="s">
        <v>10</v>
      </c>
      <c r="E171" s="175">
        <v>-3.9787301587312029E-2</v>
      </c>
      <c r="F171" s="176">
        <v>0.74853238876879546</v>
      </c>
      <c r="G171" s="200">
        <v>36.000000000000888</v>
      </c>
      <c r="H171" s="164">
        <v>1</v>
      </c>
      <c r="I171" s="164">
        <v>-1.9193823369946736</v>
      </c>
      <c r="J171" s="177">
        <v>1.8398077338200496</v>
      </c>
    </row>
    <row r="172" spans="2:10" ht="16" thickTop="1">
      <c r="B172" s="491" t="s">
        <v>49</v>
      </c>
      <c r="C172" s="491"/>
      <c r="D172" s="491"/>
      <c r="E172" s="491"/>
      <c r="F172" s="491"/>
      <c r="G172" s="491"/>
      <c r="H172" s="491"/>
      <c r="I172" s="491"/>
      <c r="J172" s="491"/>
    </row>
    <row r="173" spans="2:10">
      <c r="B173" s="476" t="s">
        <v>81</v>
      </c>
      <c r="C173" s="476"/>
      <c r="D173" s="476"/>
      <c r="E173" s="476"/>
      <c r="F173" s="476"/>
      <c r="G173" s="476"/>
      <c r="H173" s="476"/>
      <c r="I173" s="476"/>
      <c r="J173" s="476"/>
    </row>
    <row r="174" spans="2:10">
      <c r="B174" s="476" t="s">
        <v>91</v>
      </c>
      <c r="C174" s="476"/>
      <c r="D174" s="476"/>
      <c r="E174" s="476"/>
      <c r="F174" s="476"/>
      <c r="G174" s="476"/>
      <c r="H174" s="476"/>
      <c r="I174" s="476"/>
      <c r="J174" s="476"/>
    </row>
    <row r="175" spans="2:10">
      <c r="B175" s="476" t="s">
        <v>52</v>
      </c>
      <c r="C175" s="476"/>
      <c r="D175" s="476"/>
      <c r="E175" s="476"/>
      <c r="F175" s="476"/>
      <c r="G175" s="476"/>
      <c r="H175" s="476"/>
      <c r="I175" s="476"/>
      <c r="J175" s="476"/>
    </row>
    <row r="177" spans="2:10" ht="16" thickBot="1">
      <c r="B177" s="508" t="s">
        <v>36</v>
      </c>
      <c r="C177" s="508"/>
      <c r="D177" s="508"/>
      <c r="E177" s="508"/>
      <c r="F177" s="508"/>
      <c r="G177" s="508"/>
      <c r="H177" s="508"/>
      <c r="I177" s="508"/>
      <c r="J177" s="508"/>
    </row>
    <row r="178" spans="2:10" ht="16" thickTop="1">
      <c r="B178" s="509" t="s">
        <v>73</v>
      </c>
      <c r="C178" s="510"/>
      <c r="D178" s="511"/>
      <c r="E178" s="515" t="s">
        <v>37</v>
      </c>
      <c r="F178" s="517" t="s">
        <v>38</v>
      </c>
      <c r="G178" s="517" t="s">
        <v>39</v>
      </c>
      <c r="H178" s="517" t="s">
        <v>40</v>
      </c>
      <c r="I178" s="517" t="s">
        <v>41</v>
      </c>
      <c r="J178" s="519"/>
    </row>
    <row r="179" spans="2:10" ht="28" thickBot="1">
      <c r="B179" s="512"/>
      <c r="C179" s="513"/>
      <c r="D179" s="514"/>
      <c r="E179" s="516"/>
      <c r="F179" s="518"/>
      <c r="G179" s="518"/>
      <c r="H179" s="518"/>
      <c r="I179" s="201" t="s">
        <v>42</v>
      </c>
      <c r="J179" s="202" t="s">
        <v>43</v>
      </c>
    </row>
    <row r="180" spans="2:10" ht="16" thickTop="1">
      <c r="B180" s="526" t="s">
        <v>101</v>
      </c>
      <c r="C180" s="529" t="s">
        <v>93</v>
      </c>
      <c r="D180" s="203" t="s">
        <v>94</v>
      </c>
      <c r="E180" s="204">
        <v>-0.51615178571428366</v>
      </c>
      <c r="F180" s="205">
        <v>0.65114640343528563</v>
      </c>
      <c r="G180" s="206">
        <v>64.606132278086605</v>
      </c>
      <c r="H180" s="206">
        <v>1</v>
      </c>
      <c r="I180" s="206">
        <v>-2.1166124352461018</v>
      </c>
      <c r="J180" s="207">
        <v>1.0843088638175344</v>
      </c>
    </row>
    <row r="181" spans="2:10">
      <c r="B181" s="527"/>
      <c r="C181" s="530"/>
      <c r="D181" s="208" t="s">
        <v>96</v>
      </c>
      <c r="E181" s="209">
        <v>-0.44565178571427355</v>
      </c>
      <c r="F181" s="210">
        <v>0.61071772136491975</v>
      </c>
      <c r="G181" s="211">
        <v>66.583904912721252</v>
      </c>
      <c r="H181" s="211">
        <v>1</v>
      </c>
      <c r="I181" s="211">
        <v>-1.9455542574847229</v>
      </c>
      <c r="J181" s="212">
        <v>1.0542506860561756</v>
      </c>
    </row>
    <row r="182" spans="2:10">
      <c r="B182" s="527"/>
      <c r="C182" s="530" t="s">
        <v>94</v>
      </c>
      <c r="D182" s="213" t="s">
        <v>93</v>
      </c>
      <c r="E182" s="214">
        <v>0.51615178571428366</v>
      </c>
      <c r="F182" s="215">
        <v>0.65114640343528563</v>
      </c>
      <c r="G182" s="216">
        <v>64.606132278086605</v>
      </c>
      <c r="H182" s="216">
        <v>1</v>
      </c>
      <c r="I182" s="216">
        <v>-1.0843088638175344</v>
      </c>
      <c r="J182" s="217">
        <v>2.1166124352461018</v>
      </c>
    </row>
    <row r="183" spans="2:10">
      <c r="B183" s="527"/>
      <c r="C183" s="530"/>
      <c r="D183" s="208" t="s">
        <v>96</v>
      </c>
      <c r="E183" s="209">
        <v>7.0500000000010221E-2</v>
      </c>
      <c r="F183" s="210">
        <v>0.73119836582952935</v>
      </c>
      <c r="G183" s="211">
        <v>72.515641874576701</v>
      </c>
      <c r="H183" s="211">
        <v>1</v>
      </c>
      <c r="I183" s="211">
        <v>-1.721508527065982</v>
      </c>
      <c r="J183" s="212">
        <v>1.8625085270660025</v>
      </c>
    </row>
    <row r="184" spans="2:10">
      <c r="B184" s="527"/>
      <c r="C184" s="530" t="s">
        <v>96</v>
      </c>
      <c r="D184" s="213" t="s">
        <v>93</v>
      </c>
      <c r="E184" s="214">
        <v>0.44565178571427355</v>
      </c>
      <c r="F184" s="215">
        <v>0.61071772136491975</v>
      </c>
      <c r="G184" s="216">
        <v>66.583904912721252</v>
      </c>
      <c r="H184" s="216">
        <v>1</v>
      </c>
      <c r="I184" s="216">
        <v>-1.0542506860561756</v>
      </c>
      <c r="J184" s="217">
        <v>1.9455542574847229</v>
      </c>
    </row>
    <row r="185" spans="2:10">
      <c r="B185" s="528"/>
      <c r="C185" s="530"/>
      <c r="D185" s="208" t="s">
        <v>94</v>
      </c>
      <c r="E185" s="209">
        <v>-7.0500000000010221E-2</v>
      </c>
      <c r="F185" s="210">
        <v>0.73119836582952935</v>
      </c>
      <c r="G185" s="211">
        <v>72.515641874576701</v>
      </c>
      <c r="H185" s="211">
        <v>1</v>
      </c>
      <c r="I185" s="211">
        <v>-1.8625085270660025</v>
      </c>
      <c r="J185" s="212">
        <v>1.721508527065982</v>
      </c>
    </row>
    <row r="186" spans="2:10">
      <c r="B186" s="520" t="s">
        <v>10</v>
      </c>
      <c r="C186" s="523" t="s">
        <v>93</v>
      </c>
      <c r="D186" s="218" t="s">
        <v>94</v>
      </c>
      <c r="E186" s="219" t="s">
        <v>109</v>
      </c>
      <c r="F186" s="220">
        <v>0.73668805986291497</v>
      </c>
      <c r="G186" s="221">
        <v>64.606132278086562</v>
      </c>
      <c r="H186" s="220">
        <v>1.2354924124865266E-3</v>
      </c>
      <c r="I186" s="220">
        <v>0.93387118899584109</v>
      </c>
      <c r="J186" s="222">
        <v>4.5553002395755824</v>
      </c>
    </row>
    <row r="187" spans="2:10">
      <c r="B187" s="521"/>
      <c r="C187" s="523"/>
      <c r="D187" s="223" t="s">
        <v>96</v>
      </c>
      <c r="E187" s="224" t="s">
        <v>110</v>
      </c>
      <c r="F187" s="225">
        <v>0.69094822746869011</v>
      </c>
      <c r="G187" s="226">
        <v>66.583904912721266</v>
      </c>
      <c r="H187" s="225">
        <v>2.7954711629223167E-2</v>
      </c>
      <c r="I187" s="225">
        <v>0.15343978003395931</v>
      </c>
      <c r="J187" s="227">
        <v>3.5473316485374853</v>
      </c>
    </row>
    <row r="188" spans="2:10">
      <c r="B188" s="521"/>
      <c r="C188" s="523" t="s">
        <v>94</v>
      </c>
      <c r="D188" s="218" t="s">
        <v>93</v>
      </c>
      <c r="E188" s="219" t="s">
        <v>111</v>
      </c>
      <c r="F188" s="220">
        <v>0.73668805986291497</v>
      </c>
      <c r="G188" s="221">
        <v>64.606132278086562</v>
      </c>
      <c r="H188" s="220">
        <v>1.2354924124865266E-3</v>
      </c>
      <c r="I188" s="221">
        <v>-4.5553002395755824</v>
      </c>
      <c r="J188" s="228">
        <v>-0.93387118899584109</v>
      </c>
    </row>
    <row r="189" spans="2:10">
      <c r="B189" s="521"/>
      <c r="C189" s="523"/>
      <c r="D189" s="208" t="s">
        <v>96</v>
      </c>
      <c r="E189" s="209">
        <v>-0.89419999999998945</v>
      </c>
      <c r="F189" s="210">
        <v>0.82725651659293142</v>
      </c>
      <c r="G189" s="211">
        <v>72.515641874576602</v>
      </c>
      <c r="H189" s="210">
        <v>0.84994031924579072</v>
      </c>
      <c r="I189" s="211">
        <v>-2.9216262102919615</v>
      </c>
      <c r="J189" s="212">
        <v>1.1332262102919826</v>
      </c>
    </row>
    <row r="190" spans="2:10">
      <c r="B190" s="521"/>
      <c r="C190" s="523" t="s">
        <v>96</v>
      </c>
      <c r="D190" s="218" t="s">
        <v>93</v>
      </c>
      <c r="E190" s="219" t="s">
        <v>112</v>
      </c>
      <c r="F190" s="220">
        <v>0.69094822746869011</v>
      </c>
      <c r="G190" s="221">
        <v>66.583904912721266</v>
      </c>
      <c r="H190" s="220">
        <v>2.7954711629223167E-2</v>
      </c>
      <c r="I190" s="221">
        <v>-3.5473316485374853</v>
      </c>
      <c r="J190" s="228">
        <v>-0.15343978003395931</v>
      </c>
    </row>
    <row r="191" spans="2:10">
      <c r="B191" s="520"/>
      <c r="C191" s="523"/>
      <c r="D191" s="208" t="s">
        <v>94</v>
      </c>
      <c r="E191" s="209">
        <v>0.89419999999998945</v>
      </c>
      <c r="F191" s="210">
        <v>0.82725651659293142</v>
      </c>
      <c r="G191" s="211">
        <v>72.515641874576602</v>
      </c>
      <c r="H191" s="210">
        <v>0.84994031924579072</v>
      </c>
      <c r="I191" s="211">
        <v>-1.1332262102919826</v>
      </c>
      <c r="J191" s="212">
        <v>2.9216262102919615</v>
      </c>
    </row>
    <row r="192" spans="2:10">
      <c r="B192" s="520" t="s">
        <v>11</v>
      </c>
      <c r="C192" s="523" t="s">
        <v>93</v>
      </c>
      <c r="D192" s="218" t="s">
        <v>94</v>
      </c>
      <c r="E192" s="219" t="s">
        <v>113</v>
      </c>
      <c r="F192" s="220">
        <v>0.63404013048864871</v>
      </c>
      <c r="G192" s="221">
        <v>64.606132278086932</v>
      </c>
      <c r="H192" s="220">
        <v>1.26024926176075E-3</v>
      </c>
      <c r="I192" s="220">
        <v>0.79988665370523249</v>
      </c>
      <c r="J192" s="222">
        <v>3.9167165208979289</v>
      </c>
    </row>
    <row r="193" spans="2:10">
      <c r="B193" s="521"/>
      <c r="C193" s="523"/>
      <c r="D193" s="223" t="s">
        <v>96</v>
      </c>
      <c r="E193" s="224" t="s">
        <v>114</v>
      </c>
      <c r="F193" s="225">
        <v>0.61247983237701498</v>
      </c>
      <c r="G193" s="226">
        <v>65.004036349233672</v>
      </c>
      <c r="H193" s="225">
        <v>1.5461222753405562E-2</v>
      </c>
      <c r="I193" s="225">
        <v>0.26811771306526189</v>
      </c>
      <c r="J193" s="227">
        <v>3.2784695885220501</v>
      </c>
    </row>
    <row r="194" spans="2:10">
      <c r="B194" s="521"/>
      <c r="C194" s="523" t="s">
        <v>94</v>
      </c>
      <c r="D194" s="218" t="s">
        <v>93</v>
      </c>
      <c r="E194" s="219" t="s">
        <v>115</v>
      </c>
      <c r="F194" s="220">
        <v>0.63404013048864871</v>
      </c>
      <c r="G194" s="221">
        <v>64.606132278086932</v>
      </c>
      <c r="H194" s="220">
        <v>1.26024926176075E-3</v>
      </c>
      <c r="I194" s="221">
        <v>-3.9167165208979289</v>
      </c>
      <c r="J194" s="228">
        <v>-0.79988665370523249</v>
      </c>
    </row>
    <row r="195" spans="2:10">
      <c r="B195" s="521"/>
      <c r="C195" s="523"/>
      <c r="D195" s="208" t="s">
        <v>96</v>
      </c>
      <c r="E195" s="209">
        <v>-0.5850079365079246</v>
      </c>
      <c r="F195" s="210">
        <v>0.72692731158645685</v>
      </c>
      <c r="G195" s="211">
        <v>72.899312277730004</v>
      </c>
      <c r="H195" s="211">
        <v>1</v>
      </c>
      <c r="I195" s="211">
        <v>-2.3663268832326212</v>
      </c>
      <c r="J195" s="212">
        <v>1.1963110102167718</v>
      </c>
    </row>
    <row r="196" spans="2:10">
      <c r="B196" s="521"/>
      <c r="C196" s="523" t="s">
        <v>96</v>
      </c>
      <c r="D196" s="218" t="s">
        <v>93</v>
      </c>
      <c r="E196" s="219" t="s">
        <v>116</v>
      </c>
      <c r="F196" s="220">
        <v>0.61247983237701498</v>
      </c>
      <c r="G196" s="221">
        <v>65.004036349233672</v>
      </c>
      <c r="H196" s="220">
        <v>1.5461222753405562E-2</v>
      </c>
      <c r="I196" s="221">
        <v>-3.2784695885220501</v>
      </c>
      <c r="J196" s="228">
        <v>-0.26811771306526189</v>
      </c>
    </row>
    <row r="197" spans="2:10" ht="16" thickBot="1">
      <c r="B197" s="522"/>
      <c r="C197" s="524"/>
      <c r="D197" s="229" t="s">
        <v>94</v>
      </c>
      <c r="E197" s="230">
        <v>0.5850079365079246</v>
      </c>
      <c r="F197" s="231">
        <v>0.72692731158645685</v>
      </c>
      <c r="G197" s="232">
        <v>72.899312277730004</v>
      </c>
      <c r="H197" s="232">
        <v>1</v>
      </c>
      <c r="I197" s="232">
        <v>-1.1963110102167718</v>
      </c>
      <c r="J197" s="233">
        <v>2.3663268832326212</v>
      </c>
    </row>
    <row r="198" spans="2:10" ht="16" thickTop="1">
      <c r="B198" s="525" t="s">
        <v>49</v>
      </c>
      <c r="C198" s="525"/>
      <c r="D198" s="525"/>
      <c r="E198" s="525"/>
      <c r="F198" s="525"/>
      <c r="G198" s="525"/>
      <c r="H198" s="525"/>
      <c r="I198" s="525"/>
      <c r="J198" s="525"/>
    </row>
    <row r="199" spans="2:10">
      <c r="B199" s="525" t="s">
        <v>81</v>
      </c>
      <c r="C199" s="525"/>
      <c r="D199" s="525"/>
      <c r="E199" s="525"/>
      <c r="F199" s="525"/>
      <c r="G199" s="525"/>
      <c r="H199" s="525"/>
      <c r="I199" s="525"/>
      <c r="J199" s="525"/>
    </row>
    <row r="200" spans="2:10">
      <c r="B200" s="525" t="s">
        <v>91</v>
      </c>
      <c r="C200" s="525"/>
      <c r="D200" s="525"/>
      <c r="E200" s="525"/>
      <c r="F200" s="525"/>
      <c r="G200" s="525"/>
      <c r="H200" s="525"/>
      <c r="I200" s="525"/>
      <c r="J200" s="525"/>
    </row>
    <row r="201" spans="2:10">
      <c r="B201" s="525" t="s">
        <v>52</v>
      </c>
      <c r="C201" s="525"/>
      <c r="D201" s="525"/>
      <c r="E201" s="525"/>
      <c r="F201" s="525"/>
      <c r="G201" s="525"/>
      <c r="H201" s="525"/>
      <c r="I201" s="525"/>
      <c r="J201" s="525"/>
    </row>
    <row r="203" spans="2:10" ht="18">
      <c r="B203" s="72" t="s">
        <v>117</v>
      </c>
    </row>
    <row r="205" spans="2:10" ht="21">
      <c r="B205" s="361" t="s">
        <v>140</v>
      </c>
    </row>
    <row r="206" spans="2:10" ht="16">
      <c r="B206" s="142"/>
    </row>
    <row r="207" spans="2:10" ht="18">
      <c r="B207" s="41" t="s">
        <v>53</v>
      </c>
    </row>
    <row r="208" spans="2:10" ht="18">
      <c r="B208" s="41"/>
    </row>
    <row r="209" spans="2:9" ht="18">
      <c r="B209" s="143" t="s">
        <v>54</v>
      </c>
    </row>
    <row r="210" spans="2:9" ht="16" thickBot="1">
      <c r="B210" s="531" t="s">
        <v>55</v>
      </c>
      <c r="C210" s="531"/>
      <c r="D210" s="531"/>
      <c r="E210" s="531"/>
      <c r="F210" s="531"/>
    </row>
    <row r="211" spans="2:9" ht="17" thickTop="1" thickBot="1">
      <c r="B211" s="234" t="s">
        <v>56</v>
      </c>
      <c r="C211" s="235" t="s">
        <v>57</v>
      </c>
      <c r="D211" s="236" t="s">
        <v>58</v>
      </c>
      <c r="E211" s="236" t="s">
        <v>59</v>
      </c>
      <c r="F211" s="237" t="s">
        <v>60</v>
      </c>
    </row>
    <row r="212" spans="2:9" ht="16" thickTop="1">
      <c r="B212" s="238" t="s">
        <v>61</v>
      </c>
      <c r="C212" s="239">
        <v>1</v>
      </c>
      <c r="D212" s="240">
        <v>106.89987586195659</v>
      </c>
      <c r="E212" s="240">
        <v>2097.9160064303665</v>
      </c>
      <c r="F212" s="241">
        <v>4.3922490739019517E-72</v>
      </c>
    </row>
    <row r="213" spans="2:9">
      <c r="B213" s="344" t="s">
        <v>87</v>
      </c>
      <c r="C213" s="345">
        <v>2</v>
      </c>
      <c r="D213" s="346">
        <v>70.292524715134675</v>
      </c>
      <c r="E213" s="346">
        <v>3.3536281204493177</v>
      </c>
      <c r="F213" s="347">
        <v>4.0634855912942962E-2</v>
      </c>
    </row>
    <row r="214" spans="2:9">
      <c r="B214" s="242" t="s">
        <v>32</v>
      </c>
      <c r="C214" s="243">
        <v>1</v>
      </c>
      <c r="D214" s="244">
        <v>106.89987586195662</v>
      </c>
      <c r="E214" s="244">
        <v>607.16017056503301</v>
      </c>
      <c r="F214" s="245">
        <v>6.8819768784300917E-46</v>
      </c>
    </row>
    <row r="215" spans="2:9">
      <c r="B215" s="246" t="s">
        <v>73</v>
      </c>
      <c r="C215" s="247">
        <v>2</v>
      </c>
      <c r="D215" s="248">
        <v>106.89701713123411</v>
      </c>
      <c r="E215" s="249">
        <v>1.6474603484723793E-2</v>
      </c>
      <c r="F215" s="250">
        <v>0.98366285763206573</v>
      </c>
    </row>
    <row r="216" spans="2:9">
      <c r="B216" s="246" t="s">
        <v>88</v>
      </c>
      <c r="C216" s="247">
        <v>2</v>
      </c>
      <c r="D216" s="248">
        <v>70.292524715134675</v>
      </c>
      <c r="E216" s="248">
        <v>2.9794628426381418</v>
      </c>
      <c r="F216" s="250">
        <v>5.7275304397986081E-2</v>
      </c>
    </row>
    <row r="217" spans="2:9">
      <c r="B217" s="246" t="s">
        <v>89</v>
      </c>
      <c r="C217" s="247">
        <v>4</v>
      </c>
      <c r="D217" s="248">
        <v>70.468582057466392</v>
      </c>
      <c r="E217" s="248">
        <v>1.0444233151353872</v>
      </c>
      <c r="F217" s="250">
        <v>0.39060575938520958</v>
      </c>
    </row>
    <row r="218" spans="2:9">
      <c r="B218" s="246" t="s">
        <v>74</v>
      </c>
      <c r="C218" s="247">
        <v>2</v>
      </c>
      <c r="D218" s="248">
        <v>106.89701713123411</v>
      </c>
      <c r="E218" s="248">
        <v>1.1220907396327147</v>
      </c>
      <c r="F218" s="250">
        <v>0.32940261341667121</v>
      </c>
    </row>
    <row r="219" spans="2:9" ht="27" thickBot="1">
      <c r="B219" s="251" t="s">
        <v>90</v>
      </c>
      <c r="C219" s="252">
        <v>4</v>
      </c>
      <c r="D219" s="253">
        <v>70.468582057465866</v>
      </c>
      <c r="E219" s="253">
        <v>2.0764216589093274</v>
      </c>
      <c r="F219" s="254">
        <v>9.3010783540026107E-2</v>
      </c>
    </row>
    <row r="220" spans="2:9" ht="16" thickTop="1">
      <c r="B220" s="532" t="s">
        <v>104</v>
      </c>
      <c r="C220" s="532"/>
      <c r="D220" s="532"/>
      <c r="E220" s="532"/>
      <c r="F220" s="532"/>
    </row>
    <row r="222" spans="2:9" ht="16" thickBot="1">
      <c r="B222" s="531" t="s">
        <v>36</v>
      </c>
      <c r="C222" s="531"/>
      <c r="D222" s="531"/>
      <c r="E222" s="531"/>
      <c r="F222" s="531"/>
      <c r="G222" s="531"/>
      <c r="H222" s="531"/>
      <c r="I222" s="531"/>
    </row>
    <row r="223" spans="2:9" ht="16" thickTop="1">
      <c r="B223" s="533" t="s">
        <v>92</v>
      </c>
      <c r="C223" s="534"/>
      <c r="D223" s="537" t="s">
        <v>37</v>
      </c>
      <c r="E223" s="539" t="s">
        <v>38</v>
      </c>
      <c r="F223" s="539" t="s">
        <v>39</v>
      </c>
      <c r="G223" s="539" t="s">
        <v>118</v>
      </c>
      <c r="H223" s="539" t="s">
        <v>119</v>
      </c>
      <c r="I223" s="541"/>
    </row>
    <row r="224" spans="2:9" ht="28" thickBot="1">
      <c r="B224" s="535"/>
      <c r="C224" s="536"/>
      <c r="D224" s="538"/>
      <c r="E224" s="540"/>
      <c r="F224" s="540"/>
      <c r="G224" s="540"/>
      <c r="H224" s="255" t="s">
        <v>42</v>
      </c>
      <c r="I224" s="256" t="s">
        <v>43</v>
      </c>
    </row>
    <row r="225" spans="2:9" ht="16" thickTop="1">
      <c r="B225" s="542" t="s">
        <v>93</v>
      </c>
      <c r="C225" s="257" t="s">
        <v>94</v>
      </c>
      <c r="D225" s="258">
        <v>9.9228042328042387E-2</v>
      </c>
      <c r="E225" s="259">
        <v>4.7316449728954102E-2</v>
      </c>
      <c r="F225" s="240">
        <v>70.990348700530447</v>
      </c>
      <c r="G225" s="259">
        <v>0.11863877177902789</v>
      </c>
      <c r="H225" s="259">
        <v>-1.6793376317630018E-2</v>
      </c>
      <c r="I225" s="241">
        <v>0.21524946097371478</v>
      </c>
    </row>
    <row r="226" spans="2:9">
      <c r="B226" s="543"/>
      <c r="C226" s="260" t="s">
        <v>96</v>
      </c>
      <c r="D226" s="261">
        <v>0.11475429894179648</v>
      </c>
      <c r="E226" s="262">
        <v>4.8527991295024449E-2</v>
      </c>
      <c r="F226" s="263">
        <v>71.955621147441249</v>
      </c>
      <c r="G226" s="262">
        <v>6.2233581815345058E-2</v>
      </c>
      <c r="H226" s="262">
        <v>-4.199214675245283E-3</v>
      </c>
      <c r="I226" s="264">
        <v>0.23370781255883824</v>
      </c>
    </row>
    <row r="227" spans="2:9">
      <c r="B227" s="543" t="s">
        <v>94</v>
      </c>
      <c r="C227" s="265" t="s">
        <v>93</v>
      </c>
      <c r="D227" s="266">
        <v>-9.9228042328042387E-2</v>
      </c>
      <c r="E227" s="249">
        <v>4.7316449728954102E-2</v>
      </c>
      <c r="F227" s="248">
        <v>70.990348700530447</v>
      </c>
      <c r="G227" s="249">
        <v>0.11863877177902789</v>
      </c>
      <c r="H227" s="249">
        <v>-0.21524946097371478</v>
      </c>
      <c r="I227" s="250">
        <v>1.6793376317630018E-2</v>
      </c>
    </row>
    <row r="228" spans="2:9">
      <c r="B228" s="543"/>
      <c r="C228" s="260" t="s">
        <v>96</v>
      </c>
      <c r="D228" s="261">
        <v>1.5526256613754078E-2</v>
      </c>
      <c r="E228" s="262">
        <v>4.7930479345850381E-2</v>
      </c>
      <c r="F228" s="263">
        <v>70.905719427556249</v>
      </c>
      <c r="G228" s="263">
        <v>1</v>
      </c>
      <c r="H228" s="262">
        <v>-0.1020041788502679</v>
      </c>
      <c r="I228" s="264">
        <v>0.13305669207777604</v>
      </c>
    </row>
    <row r="229" spans="2:9">
      <c r="B229" s="543" t="s">
        <v>96</v>
      </c>
      <c r="C229" s="265" t="s">
        <v>93</v>
      </c>
      <c r="D229" s="266">
        <v>-0.11475429894179648</v>
      </c>
      <c r="E229" s="249">
        <v>4.8527991295024449E-2</v>
      </c>
      <c r="F229" s="248">
        <v>71.955621147441249</v>
      </c>
      <c r="G229" s="249">
        <v>6.2233581815345058E-2</v>
      </c>
      <c r="H229" s="249">
        <v>-0.23370781255883824</v>
      </c>
      <c r="I229" s="250">
        <v>4.199214675245283E-3</v>
      </c>
    </row>
    <row r="230" spans="2:9" ht="16" thickBot="1">
      <c r="B230" s="544"/>
      <c r="C230" s="267" t="s">
        <v>94</v>
      </c>
      <c r="D230" s="268">
        <v>-1.5526256613754078E-2</v>
      </c>
      <c r="E230" s="269">
        <v>4.7930479345850381E-2</v>
      </c>
      <c r="F230" s="253">
        <v>70.905719427556249</v>
      </c>
      <c r="G230" s="253">
        <v>1</v>
      </c>
      <c r="H230" s="269">
        <v>-0.13305669207777604</v>
      </c>
      <c r="I230" s="254">
        <v>0.1020041788502679</v>
      </c>
    </row>
    <row r="231" spans="2:9" ht="16" thickTop="1">
      <c r="B231" s="532" t="s">
        <v>49</v>
      </c>
      <c r="C231" s="532"/>
      <c r="D231" s="532"/>
      <c r="E231" s="532"/>
      <c r="F231" s="532"/>
      <c r="G231" s="532"/>
      <c r="H231" s="532"/>
      <c r="I231" s="532"/>
    </row>
    <row r="232" spans="2:9">
      <c r="B232" s="532" t="s">
        <v>104</v>
      </c>
      <c r="C232" s="532"/>
      <c r="D232" s="532"/>
      <c r="E232" s="532"/>
      <c r="F232" s="532"/>
      <c r="G232" s="532"/>
      <c r="H232" s="532"/>
      <c r="I232" s="532"/>
    </row>
    <row r="233" spans="2:9">
      <c r="B233" s="532" t="s">
        <v>120</v>
      </c>
      <c r="C233" s="532"/>
      <c r="D233" s="532"/>
      <c r="E233" s="532"/>
      <c r="F233" s="532"/>
      <c r="G233" s="532"/>
      <c r="H233" s="532"/>
      <c r="I233" s="532"/>
    </row>
    <row r="236" spans="2:9" ht="16" thickBot="1">
      <c r="B236" s="531" t="s">
        <v>36</v>
      </c>
      <c r="C236" s="531"/>
      <c r="D236" s="531"/>
      <c r="E236" s="531"/>
      <c r="F236" s="531"/>
      <c r="G236" s="531"/>
      <c r="H236" s="531"/>
      <c r="I236" s="531"/>
    </row>
    <row r="237" spans="2:9" ht="16" thickTop="1">
      <c r="B237" s="533" t="s">
        <v>100</v>
      </c>
      <c r="C237" s="534"/>
      <c r="D237" s="537" t="s">
        <v>37</v>
      </c>
      <c r="E237" s="539" t="s">
        <v>38</v>
      </c>
      <c r="F237" s="539" t="s">
        <v>39</v>
      </c>
      <c r="G237" s="539" t="s">
        <v>40</v>
      </c>
      <c r="H237" s="539" t="s">
        <v>41</v>
      </c>
      <c r="I237" s="541"/>
    </row>
    <row r="238" spans="2:9" ht="28" thickBot="1">
      <c r="B238" s="535"/>
      <c r="C238" s="536"/>
      <c r="D238" s="538"/>
      <c r="E238" s="540"/>
      <c r="F238" s="540"/>
      <c r="G238" s="540"/>
      <c r="H238" s="255" t="s">
        <v>42</v>
      </c>
      <c r="I238" s="256" t="s">
        <v>43</v>
      </c>
    </row>
    <row r="239" spans="2:9" ht="16" thickTop="1">
      <c r="B239" s="348" t="s">
        <v>8</v>
      </c>
      <c r="C239" s="349" t="s">
        <v>12</v>
      </c>
      <c r="D239" s="350" t="s">
        <v>102</v>
      </c>
      <c r="E239" s="270">
        <v>3.9132660994808097E-2</v>
      </c>
      <c r="F239" s="351">
        <v>106.89987586195643</v>
      </c>
      <c r="G239" s="270">
        <v>6.8819768784308743E-46</v>
      </c>
      <c r="H239" s="270">
        <v>0.88667627502090429</v>
      </c>
      <c r="I239" s="352">
        <v>1.0418298096351757</v>
      </c>
    </row>
    <row r="240" spans="2:9" ht="16" thickBot="1">
      <c r="B240" s="353" t="s">
        <v>12</v>
      </c>
      <c r="C240" s="354" t="s">
        <v>8</v>
      </c>
      <c r="D240" s="355" t="s">
        <v>103</v>
      </c>
      <c r="E240" s="271">
        <v>3.9132660994808097E-2</v>
      </c>
      <c r="F240" s="356">
        <v>106.89987586195643</v>
      </c>
      <c r="G240" s="271">
        <v>6.8819768784308743E-46</v>
      </c>
      <c r="H240" s="356">
        <v>-1.0418298096351757</v>
      </c>
      <c r="I240" s="357">
        <v>-0.88667627502090429</v>
      </c>
    </row>
    <row r="241" spans="1:9" ht="16" thickTop="1">
      <c r="B241" s="532" t="s">
        <v>49</v>
      </c>
      <c r="C241" s="532"/>
      <c r="D241" s="532"/>
      <c r="E241" s="532"/>
      <c r="F241" s="532"/>
      <c r="G241" s="532"/>
      <c r="H241" s="532"/>
      <c r="I241" s="532"/>
    </row>
    <row r="242" spans="1:9">
      <c r="B242" s="532" t="s">
        <v>81</v>
      </c>
      <c r="C242" s="532"/>
      <c r="D242" s="532"/>
      <c r="E242" s="532"/>
      <c r="F242" s="532"/>
      <c r="G242" s="532"/>
      <c r="H242" s="532"/>
      <c r="I242" s="532"/>
    </row>
    <row r="243" spans="1:9">
      <c r="B243" s="532" t="s">
        <v>104</v>
      </c>
      <c r="C243" s="532"/>
      <c r="D243" s="532"/>
      <c r="E243" s="532"/>
      <c r="F243" s="532"/>
      <c r="G243" s="532"/>
      <c r="H243" s="532"/>
      <c r="I243" s="532"/>
    </row>
    <row r="244" spans="1:9">
      <c r="B244" s="532" t="s">
        <v>52</v>
      </c>
      <c r="C244" s="532"/>
      <c r="D244" s="532"/>
      <c r="E244" s="532"/>
      <c r="F244" s="532"/>
      <c r="G244" s="532"/>
      <c r="H244" s="532"/>
      <c r="I244" s="532"/>
    </row>
    <row r="246" spans="1:9" ht="16" thickBot="1"/>
    <row r="247" spans="1:9" ht="19" thickBot="1">
      <c r="A247" s="40" t="s">
        <v>155</v>
      </c>
      <c r="B247" s="72" t="s">
        <v>131</v>
      </c>
    </row>
    <row r="248" spans="1:9" ht="11.25" customHeight="1">
      <c r="A248" s="360"/>
      <c r="B248" s="72"/>
    </row>
    <row r="249" spans="1:9" ht="16">
      <c r="A249" s="360"/>
      <c r="B249" s="59" t="s">
        <v>138</v>
      </c>
    </row>
    <row r="250" spans="1:9" ht="16" thickBot="1">
      <c r="B250" s="559" t="s">
        <v>121</v>
      </c>
      <c r="C250" s="559"/>
      <c r="D250" s="559"/>
      <c r="E250" s="559"/>
      <c r="F250" s="559"/>
      <c r="G250" s="559"/>
      <c r="H250" s="559"/>
    </row>
    <row r="251" spans="1:9" ht="29" thickTop="1" thickBot="1">
      <c r="B251" s="560" t="s">
        <v>56</v>
      </c>
      <c r="C251" s="561"/>
      <c r="D251" s="377" t="s">
        <v>122</v>
      </c>
      <c r="E251" s="378" t="s">
        <v>39</v>
      </c>
      <c r="F251" s="378" t="s">
        <v>123</v>
      </c>
      <c r="G251" s="378" t="s">
        <v>59</v>
      </c>
      <c r="H251" s="381" t="s">
        <v>60</v>
      </c>
      <c r="I251" s="380"/>
    </row>
    <row r="252" spans="1:9" ht="15.75" customHeight="1" thickTop="1">
      <c r="B252" s="388" t="s">
        <v>124</v>
      </c>
      <c r="C252" s="272" t="s">
        <v>125</v>
      </c>
      <c r="D252" s="273" t="s">
        <v>126</v>
      </c>
      <c r="E252" s="274">
        <v>5</v>
      </c>
      <c r="F252" s="275">
        <v>105.86323921914159</v>
      </c>
      <c r="G252" s="275">
        <v>3.512327195825609</v>
      </c>
      <c r="H252" s="379">
        <v>1.1481321115801951E-2</v>
      </c>
      <c r="I252" s="380"/>
    </row>
    <row r="253" spans="1:9">
      <c r="B253" s="387" t="s">
        <v>61</v>
      </c>
      <c r="C253" s="278" t="s">
        <v>125</v>
      </c>
      <c r="D253" s="279">
        <v>35206.564607061795</v>
      </c>
      <c r="E253" s="280">
        <v>1</v>
      </c>
      <c r="F253" s="281">
        <v>35206.564607061795</v>
      </c>
      <c r="G253" s="281">
        <v>1168.0822847768627</v>
      </c>
      <c r="H253" s="382">
        <v>6.5335295451966868E-28</v>
      </c>
      <c r="I253" s="380"/>
    </row>
    <row r="254" spans="1:9">
      <c r="A254" s="386"/>
      <c r="B254" s="373" t="s">
        <v>32</v>
      </c>
      <c r="C254" s="278" t="s">
        <v>125</v>
      </c>
      <c r="D254" s="279">
        <v>30.437113823062713</v>
      </c>
      <c r="E254" s="280">
        <v>1</v>
      </c>
      <c r="F254" s="281">
        <v>30.437113823062713</v>
      </c>
      <c r="G254" s="281">
        <v>1.009841597817392</v>
      </c>
      <c r="H254" s="383">
        <v>0.32203941780400153</v>
      </c>
      <c r="I254" s="380"/>
    </row>
    <row r="255" spans="1:9">
      <c r="A255" s="386"/>
      <c r="B255" s="372" t="s">
        <v>73</v>
      </c>
      <c r="C255" s="294" t="s">
        <v>125</v>
      </c>
      <c r="D255" s="358">
        <v>204.25364237520975</v>
      </c>
      <c r="E255" s="359">
        <v>2</v>
      </c>
      <c r="F255" s="297">
        <v>102.12682118760488</v>
      </c>
      <c r="G255" s="297">
        <v>3.3883604367887608</v>
      </c>
      <c r="H255" s="384">
        <v>4.5512691343644607E-2</v>
      </c>
      <c r="I255" s="380"/>
    </row>
    <row r="256" spans="1:9">
      <c r="A256" s="386"/>
      <c r="B256" s="372" t="s">
        <v>74</v>
      </c>
      <c r="C256" s="294" t="s">
        <v>125</v>
      </c>
      <c r="D256" s="358">
        <v>237.38574401016606</v>
      </c>
      <c r="E256" s="359">
        <v>2</v>
      </c>
      <c r="F256" s="297">
        <v>118.69287200508303</v>
      </c>
      <c r="G256" s="297">
        <v>3.9379883458045737</v>
      </c>
      <c r="H256" s="384">
        <v>2.8955925454111034E-2</v>
      </c>
      <c r="I256" s="380"/>
    </row>
    <row r="257" spans="1:10">
      <c r="A257" s="386"/>
      <c r="B257" s="373" t="s">
        <v>127</v>
      </c>
      <c r="C257" s="278" t="s">
        <v>125</v>
      </c>
      <c r="D257" s="279">
        <v>1024.7764324828938</v>
      </c>
      <c r="E257" s="280">
        <v>34</v>
      </c>
      <c r="F257" s="281">
        <v>30.140483308320405</v>
      </c>
      <c r="G257" s="284"/>
      <c r="H257" s="385"/>
      <c r="I257" s="380"/>
    </row>
    <row r="258" spans="1:10">
      <c r="A258" s="386"/>
      <c r="B258" s="373" t="s">
        <v>75</v>
      </c>
      <c r="C258" s="278" t="s">
        <v>125</v>
      </c>
      <c r="D258" s="279">
        <v>38857.44362751874</v>
      </c>
      <c r="E258" s="280">
        <v>40</v>
      </c>
      <c r="F258" s="284"/>
      <c r="G258" s="284"/>
      <c r="H258" s="385"/>
      <c r="I258" s="380"/>
    </row>
    <row r="259" spans="1:10" ht="16" thickBot="1">
      <c r="A259" s="386"/>
      <c r="B259" s="370" t="s">
        <v>128</v>
      </c>
      <c r="C259" s="278" t="s">
        <v>125</v>
      </c>
      <c r="D259" s="279">
        <v>1554.0926285786018</v>
      </c>
      <c r="E259" s="280">
        <v>39</v>
      </c>
      <c r="F259" s="284"/>
      <c r="G259" s="284"/>
      <c r="H259" s="385"/>
      <c r="I259" s="380"/>
    </row>
    <row r="260" spans="1:10" ht="16" thickTop="1">
      <c r="B260" s="545" t="s">
        <v>129</v>
      </c>
      <c r="C260" s="545"/>
      <c r="D260" s="545"/>
      <c r="E260" s="545"/>
      <c r="F260" s="545"/>
      <c r="G260" s="545"/>
      <c r="H260" s="545"/>
    </row>
    <row r="261" spans="1:10">
      <c r="B261" s="546" t="s">
        <v>130</v>
      </c>
      <c r="C261" s="546"/>
      <c r="D261" s="546"/>
      <c r="E261" s="546"/>
      <c r="F261" s="546"/>
      <c r="G261" s="546"/>
      <c r="H261" s="546"/>
    </row>
    <row r="263" spans="1:10" ht="16" thickBot="1">
      <c r="B263" s="547" t="s">
        <v>132</v>
      </c>
      <c r="C263" s="547"/>
      <c r="D263" s="547"/>
      <c r="E263" s="547"/>
      <c r="F263" s="547"/>
      <c r="G263" s="547"/>
      <c r="H263" s="547"/>
      <c r="I263" s="547"/>
      <c r="J263" s="547"/>
    </row>
    <row r="264" spans="1:10" ht="16" thickTop="1">
      <c r="A264" s="386"/>
      <c r="B264" s="548" t="s">
        <v>133</v>
      </c>
      <c r="C264" s="549"/>
      <c r="D264" s="549"/>
      <c r="E264" s="550"/>
      <c r="F264" s="554" t="s">
        <v>37</v>
      </c>
      <c r="G264" s="556" t="s">
        <v>38</v>
      </c>
      <c r="H264" s="556" t="s">
        <v>118</v>
      </c>
      <c r="I264" s="556" t="s">
        <v>119</v>
      </c>
      <c r="J264" s="558"/>
    </row>
    <row r="265" spans="1:10" ht="28" thickBot="1">
      <c r="A265" s="386"/>
      <c r="B265" s="551"/>
      <c r="C265" s="552"/>
      <c r="D265" s="552"/>
      <c r="E265" s="553"/>
      <c r="F265" s="555"/>
      <c r="G265" s="557"/>
      <c r="H265" s="557"/>
      <c r="I265" s="376" t="s">
        <v>42</v>
      </c>
      <c r="J265" s="389" t="s">
        <v>43</v>
      </c>
    </row>
    <row r="266" spans="1:10" ht="16" thickTop="1">
      <c r="A266" s="386"/>
      <c r="B266" s="562" t="s">
        <v>125</v>
      </c>
      <c r="C266" s="566" t="s">
        <v>8</v>
      </c>
      <c r="D266" s="566" t="s">
        <v>101</v>
      </c>
      <c r="E266" s="272" t="s">
        <v>10</v>
      </c>
      <c r="F266" s="285">
        <v>4.4577477929999922</v>
      </c>
      <c r="G266" s="275">
        <v>3.3243812275947158</v>
      </c>
      <c r="H266" s="286">
        <v>0.56650471262720981</v>
      </c>
      <c r="I266" s="275">
        <v>-3.9139058340552353</v>
      </c>
      <c r="J266" s="390">
        <v>12.82940142005522</v>
      </c>
    </row>
    <row r="267" spans="1:10">
      <c r="A267" s="386"/>
      <c r="B267" s="563"/>
      <c r="C267" s="546"/>
      <c r="D267" s="567"/>
      <c r="E267" s="276" t="s">
        <v>11</v>
      </c>
      <c r="F267" s="287">
        <v>0.54147623357143182</v>
      </c>
      <c r="G267" s="277">
        <v>3.0543734569433592</v>
      </c>
      <c r="H267" s="277">
        <v>1</v>
      </c>
      <c r="I267" s="277">
        <v>-7.1502278396409595</v>
      </c>
      <c r="J267" s="391">
        <v>8.2331803067838223</v>
      </c>
    </row>
    <row r="268" spans="1:10">
      <c r="A268" s="386"/>
      <c r="B268" s="564"/>
      <c r="C268" s="567"/>
      <c r="D268" s="567" t="s">
        <v>10</v>
      </c>
      <c r="E268" s="276" t="s">
        <v>101</v>
      </c>
      <c r="F268" s="282">
        <v>-4.4577477929999922</v>
      </c>
      <c r="G268" s="277">
        <v>3.3243812275947158</v>
      </c>
      <c r="H268" s="283">
        <v>0.56650471262720981</v>
      </c>
      <c r="I268" s="277">
        <v>-12.82940142005522</v>
      </c>
      <c r="J268" s="391">
        <v>3.9139058340552353</v>
      </c>
    </row>
    <row r="269" spans="1:10">
      <c r="A269" s="386"/>
      <c r="B269" s="563"/>
      <c r="C269" s="546"/>
      <c r="D269" s="567"/>
      <c r="E269" s="276" t="s">
        <v>11</v>
      </c>
      <c r="F269" s="282">
        <v>-3.9162715594285595</v>
      </c>
      <c r="G269" s="277">
        <v>3.2146352812448482</v>
      </c>
      <c r="H269" s="283">
        <v>0.6945315575730675</v>
      </c>
      <c r="I269" s="277">
        <v>-12.011556446885525</v>
      </c>
      <c r="J269" s="391">
        <v>4.1790133280284048</v>
      </c>
    </row>
    <row r="270" spans="1:10">
      <c r="A270" s="386"/>
      <c r="B270" s="563"/>
      <c r="C270" s="546"/>
      <c r="D270" s="567" t="s">
        <v>11</v>
      </c>
      <c r="E270" s="278" t="s">
        <v>101</v>
      </c>
      <c r="F270" s="288">
        <v>-0.54147623357143182</v>
      </c>
      <c r="G270" s="281">
        <v>3.0543734569433592</v>
      </c>
      <c r="H270" s="281">
        <v>1</v>
      </c>
      <c r="I270" s="281">
        <v>-8.2331803067838223</v>
      </c>
      <c r="J270" s="392">
        <v>7.1502278396409595</v>
      </c>
    </row>
    <row r="271" spans="1:10">
      <c r="A271" s="386"/>
      <c r="B271" s="564"/>
      <c r="C271" s="567"/>
      <c r="D271" s="567"/>
      <c r="E271" s="276" t="s">
        <v>10</v>
      </c>
      <c r="F271" s="282">
        <v>3.9162715594285595</v>
      </c>
      <c r="G271" s="277">
        <v>3.2146352812448482</v>
      </c>
      <c r="H271" s="283">
        <v>0.6945315575730675</v>
      </c>
      <c r="I271" s="277">
        <v>-4.1790133280284048</v>
      </c>
      <c r="J271" s="391">
        <v>12.011556446885525</v>
      </c>
    </row>
    <row r="272" spans="1:10">
      <c r="A272" s="386"/>
      <c r="B272" s="563"/>
      <c r="C272" s="568" t="s">
        <v>12</v>
      </c>
      <c r="D272" s="568" t="s">
        <v>101</v>
      </c>
      <c r="E272" s="278" t="s">
        <v>10</v>
      </c>
      <c r="F272" s="279">
        <v>-5.184049647000001</v>
      </c>
      <c r="G272" s="281">
        <v>3.1298014434152419</v>
      </c>
      <c r="H272" s="289">
        <v>0.3205575425683716</v>
      </c>
      <c r="I272" s="281">
        <v>-13.065700941453828</v>
      </c>
      <c r="J272" s="392">
        <v>2.6976016474538262</v>
      </c>
    </row>
    <row r="273" spans="1:10">
      <c r="A273" s="386"/>
      <c r="B273" s="563"/>
      <c r="C273" s="569"/>
      <c r="D273" s="568"/>
      <c r="E273" s="290" t="s">
        <v>11</v>
      </c>
      <c r="F273" s="291" t="s">
        <v>134</v>
      </c>
      <c r="G273" s="292">
        <v>2.6676774548946938</v>
      </c>
      <c r="H273" s="293">
        <v>1.7451123480455451E-3</v>
      </c>
      <c r="I273" s="292">
        <v>-16.839486903769682</v>
      </c>
      <c r="J273" s="393">
        <v>-3.4036802906748962</v>
      </c>
    </row>
    <row r="274" spans="1:10">
      <c r="A274" s="386"/>
      <c r="B274" s="564"/>
      <c r="C274" s="568"/>
      <c r="D274" s="567" t="s">
        <v>10</v>
      </c>
      <c r="E274" s="276" t="s">
        <v>101</v>
      </c>
      <c r="F274" s="282">
        <v>5.184049647000001</v>
      </c>
      <c r="G274" s="277">
        <v>3.1298014434152419</v>
      </c>
      <c r="H274" s="283">
        <v>0.3205575425683716</v>
      </c>
      <c r="I274" s="277">
        <v>-2.6976016474538262</v>
      </c>
      <c r="J274" s="391">
        <v>13.065700941453828</v>
      </c>
    </row>
    <row r="275" spans="1:10">
      <c r="A275" s="386"/>
      <c r="B275" s="563"/>
      <c r="C275" s="569"/>
      <c r="D275" s="567"/>
      <c r="E275" s="276" t="s">
        <v>11</v>
      </c>
      <c r="F275" s="282">
        <v>-4.9375339502222877</v>
      </c>
      <c r="G275" s="277">
        <v>3.0621951687437328</v>
      </c>
      <c r="H275" s="283">
        <v>0.34834954417638153</v>
      </c>
      <c r="I275" s="277">
        <v>-12.648935121174205</v>
      </c>
      <c r="J275" s="391">
        <v>2.7738672207296293</v>
      </c>
    </row>
    <row r="276" spans="1:10">
      <c r="A276" s="386"/>
      <c r="B276" s="563"/>
      <c r="C276" s="569"/>
      <c r="D276" s="568" t="s">
        <v>11</v>
      </c>
      <c r="E276" s="294" t="s">
        <v>101</v>
      </c>
      <c r="F276" s="296" t="s">
        <v>135</v>
      </c>
      <c r="G276" s="297">
        <v>2.6676774548946938</v>
      </c>
      <c r="H276" s="295">
        <v>1.7451123480455451E-3</v>
      </c>
      <c r="I276" s="297">
        <v>3.4036802906748962</v>
      </c>
      <c r="J276" s="394">
        <v>16.839486903769682</v>
      </c>
    </row>
    <row r="277" spans="1:10" ht="16" thickBot="1">
      <c r="A277" s="386"/>
      <c r="B277" s="565"/>
      <c r="C277" s="570"/>
      <c r="D277" s="570"/>
      <c r="E277" s="395" t="s">
        <v>10</v>
      </c>
      <c r="F277" s="396">
        <v>4.9375339502222877</v>
      </c>
      <c r="G277" s="397">
        <v>3.0621951687437328</v>
      </c>
      <c r="H277" s="398">
        <v>0.34834954417638153</v>
      </c>
      <c r="I277" s="397">
        <v>-2.7738672207296293</v>
      </c>
      <c r="J277" s="399">
        <v>12.648935121174205</v>
      </c>
    </row>
    <row r="278" spans="1:10" ht="16" thickTop="1">
      <c r="B278" s="546" t="s">
        <v>49</v>
      </c>
      <c r="C278" s="546"/>
      <c r="D278" s="546"/>
      <c r="E278" s="546"/>
      <c r="F278" s="546"/>
      <c r="G278" s="546"/>
      <c r="H278" s="546"/>
      <c r="I278" s="546"/>
      <c r="J278" s="546"/>
    </row>
    <row r="279" spans="1:10">
      <c r="B279" s="546" t="s">
        <v>81</v>
      </c>
      <c r="C279" s="546"/>
      <c r="D279" s="546"/>
      <c r="E279" s="546"/>
      <c r="F279" s="546"/>
      <c r="G279" s="546"/>
      <c r="H279" s="546"/>
      <c r="I279" s="546"/>
      <c r="J279" s="546"/>
    </row>
    <row r="280" spans="1:10">
      <c r="B280" s="546" t="s">
        <v>120</v>
      </c>
      <c r="C280" s="546"/>
      <c r="D280" s="546"/>
      <c r="E280" s="546"/>
      <c r="F280" s="546"/>
      <c r="G280" s="546"/>
      <c r="H280" s="546"/>
      <c r="I280" s="546"/>
      <c r="J280" s="546"/>
    </row>
    <row r="282" spans="1:10" ht="16" thickBot="1">
      <c r="B282" s="547" t="s">
        <v>132</v>
      </c>
      <c r="C282" s="547"/>
      <c r="D282" s="547"/>
      <c r="E282" s="547"/>
      <c r="F282" s="547"/>
      <c r="G282" s="547"/>
      <c r="H282" s="547"/>
      <c r="I282" s="547"/>
      <c r="J282" s="547"/>
    </row>
    <row r="283" spans="1:10" ht="16" thickTop="1">
      <c r="B283" s="548" t="s">
        <v>133</v>
      </c>
      <c r="C283" s="549"/>
      <c r="D283" s="549"/>
      <c r="E283" s="550"/>
      <c r="F283" s="554" t="s">
        <v>37</v>
      </c>
      <c r="G283" s="556" t="s">
        <v>38</v>
      </c>
      <c r="H283" s="556" t="s">
        <v>118</v>
      </c>
      <c r="I283" s="556" t="s">
        <v>119</v>
      </c>
      <c r="J283" s="558"/>
    </row>
    <row r="284" spans="1:10" ht="28" thickBot="1">
      <c r="B284" s="551"/>
      <c r="C284" s="552"/>
      <c r="D284" s="552"/>
      <c r="E284" s="553"/>
      <c r="F284" s="555"/>
      <c r="G284" s="557"/>
      <c r="H284" s="557"/>
      <c r="I284" s="376" t="s">
        <v>42</v>
      </c>
      <c r="J284" s="389" t="s">
        <v>43</v>
      </c>
    </row>
    <row r="285" spans="1:10" ht="16" thickTop="1">
      <c r="B285" s="562" t="s">
        <v>125</v>
      </c>
      <c r="C285" s="571" t="s">
        <v>101</v>
      </c>
      <c r="D285" s="371" t="s">
        <v>8</v>
      </c>
      <c r="E285" s="298" t="s">
        <v>12</v>
      </c>
      <c r="F285" s="300" t="s">
        <v>136</v>
      </c>
      <c r="G285" s="301">
        <v>2.9649577228453228</v>
      </c>
      <c r="H285" s="299">
        <v>6.7337965279942224E-3</v>
      </c>
      <c r="I285" s="301">
        <v>2.5310743373891604</v>
      </c>
      <c r="J285" s="400">
        <v>14.582112442610836</v>
      </c>
    </row>
    <row r="286" spans="1:10">
      <c r="B286" s="563"/>
      <c r="C286" s="568"/>
      <c r="D286" s="372" t="s">
        <v>12</v>
      </c>
      <c r="E286" s="290" t="s">
        <v>8</v>
      </c>
      <c r="F286" s="291" t="s">
        <v>137</v>
      </c>
      <c r="G286" s="292">
        <v>2.9649577228453228</v>
      </c>
      <c r="H286" s="293">
        <v>6.7337965279942224E-3</v>
      </c>
      <c r="I286" s="292">
        <v>-14.582112442610836</v>
      </c>
      <c r="J286" s="393">
        <v>-2.5310743373891604</v>
      </c>
    </row>
    <row r="287" spans="1:10">
      <c r="B287" s="563"/>
      <c r="C287" s="567" t="s">
        <v>10</v>
      </c>
      <c r="D287" s="373" t="s">
        <v>8</v>
      </c>
      <c r="E287" s="276" t="s">
        <v>12</v>
      </c>
      <c r="F287" s="282">
        <v>-1.0852040499999944</v>
      </c>
      <c r="G287" s="277">
        <v>3.4722029496168796</v>
      </c>
      <c r="H287" s="283">
        <v>0.75653872990786342</v>
      </c>
      <c r="I287" s="277">
        <v>-8.1415694295948242</v>
      </c>
      <c r="J287" s="391">
        <v>5.9711613295948345</v>
      </c>
    </row>
    <row r="288" spans="1:10">
      <c r="B288" s="563"/>
      <c r="C288" s="567"/>
      <c r="D288" s="373" t="s">
        <v>12</v>
      </c>
      <c r="E288" s="276" t="s">
        <v>8</v>
      </c>
      <c r="F288" s="282">
        <v>1.0852040499999944</v>
      </c>
      <c r="G288" s="277">
        <v>3.4722029496168796</v>
      </c>
      <c r="H288" s="283">
        <v>0.75653872990786342</v>
      </c>
      <c r="I288" s="277">
        <v>-5.9711613295948345</v>
      </c>
      <c r="J288" s="391">
        <v>8.1415694295948242</v>
      </c>
    </row>
    <row r="289" spans="2:10">
      <c r="B289" s="563"/>
      <c r="C289" s="567" t="s">
        <v>11</v>
      </c>
      <c r="D289" s="373" t="s">
        <v>8</v>
      </c>
      <c r="E289" s="276" t="s">
        <v>12</v>
      </c>
      <c r="F289" s="282">
        <v>-2.1064664407937226</v>
      </c>
      <c r="G289" s="277">
        <v>2.766717535198242</v>
      </c>
      <c r="H289" s="283">
        <v>0.45169122633746794</v>
      </c>
      <c r="I289" s="277">
        <v>-7.7291129605327153</v>
      </c>
      <c r="J289" s="391">
        <v>3.5161800789452702</v>
      </c>
    </row>
    <row r="290" spans="2:10" ht="16" thickBot="1">
      <c r="B290" s="565"/>
      <c r="C290" s="572"/>
      <c r="D290" s="401" t="s">
        <v>12</v>
      </c>
      <c r="E290" s="395" t="s">
        <v>8</v>
      </c>
      <c r="F290" s="396">
        <v>2.1064664407937226</v>
      </c>
      <c r="G290" s="397">
        <v>2.766717535198242</v>
      </c>
      <c r="H290" s="398">
        <v>0.45169122633746794</v>
      </c>
      <c r="I290" s="397">
        <v>-3.5161800789452702</v>
      </c>
      <c r="J290" s="399">
        <v>7.7291129605327153</v>
      </c>
    </row>
    <row r="291" spans="2:10" ht="16" thickTop="1">
      <c r="B291" s="546" t="s">
        <v>49</v>
      </c>
      <c r="C291" s="546"/>
      <c r="D291" s="546"/>
      <c r="E291" s="546"/>
      <c r="F291" s="546"/>
      <c r="G291" s="546"/>
      <c r="H291" s="546"/>
      <c r="I291" s="546"/>
      <c r="J291" s="546"/>
    </row>
    <row r="292" spans="2:10">
      <c r="B292" s="546" t="s">
        <v>81</v>
      </c>
      <c r="C292" s="546"/>
      <c r="D292" s="546"/>
      <c r="E292" s="546"/>
      <c r="F292" s="546"/>
      <c r="G292" s="546"/>
      <c r="H292" s="546"/>
      <c r="I292" s="546"/>
      <c r="J292" s="546"/>
    </row>
    <row r="293" spans="2:10">
      <c r="B293" s="546" t="s">
        <v>120</v>
      </c>
      <c r="C293" s="546"/>
      <c r="D293" s="546"/>
      <c r="E293" s="546"/>
      <c r="F293" s="546"/>
      <c r="G293" s="546"/>
      <c r="H293" s="546"/>
      <c r="I293" s="546"/>
      <c r="J293" s="546"/>
    </row>
  </sheetData>
  <mergeCells count="204">
    <mergeCell ref="B291:J291"/>
    <mergeCell ref="B292:J292"/>
    <mergeCell ref="B293:J293"/>
    <mergeCell ref="B285:B290"/>
    <mergeCell ref="C285:C286"/>
    <mergeCell ref="C287:C288"/>
    <mergeCell ref="C289:C290"/>
    <mergeCell ref="B278:J278"/>
    <mergeCell ref="B279:J279"/>
    <mergeCell ref="B280:J280"/>
    <mergeCell ref="B282:J282"/>
    <mergeCell ref="B283:E284"/>
    <mergeCell ref="F283:F284"/>
    <mergeCell ref="G283:G284"/>
    <mergeCell ref="H283:H284"/>
    <mergeCell ref="I283:J283"/>
    <mergeCell ref="B266:B277"/>
    <mergeCell ref="C266:C271"/>
    <mergeCell ref="D266:D267"/>
    <mergeCell ref="D268:D269"/>
    <mergeCell ref="D270:D271"/>
    <mergeCell ref="C272:C277"/>
    <mergeCell ref="D272:D273"/>
    <mergeCell ref="D274:D275"/>
    <mergeCell ref="D276:D277"/>
    <mergeCell ref="B260:H260"/>
    <mergeCell ref="B261:H261"/>
    <mergeCell ref="B263:J263"/>
    <mergeCell ref="B264:E265"/>
    <mergeCell ref="F264:F265"/>
    <mergeCell ref="G264:G265"/>
    <mergeCell ref="H264:H265"/>
    <mergeCell ref="I264:J264"/>
    <mergeCell ref="B241:I241"/>
    <mergeCell ref="B242:I242"/>
    <mergeCell ref="B243:I243"/>
    <mergeCell ref="B244:I244"/>
    <mergeCell ref="B250:H250"/>
    <mergeCell ref="B251:C251"/>
    <mergeCell ref="B233:I233"/>
    <mergeCell ref="B236:I236"/>
    <mergeCell ref="B237:C238"/>
    <mergeCell ref="D237:D238"/>
    <mergeCell ref="E237:E238"/>
    <mergeCell ref="F237:F238"/>
    <mergeCell ref="G237:G238"/>
    <mergeCell ref="H237:I237"/>
    <mergeCell ref="H223:I223"/>
    <mergeCell ref="B225:B226"/>
    <mergeCell ref="B227:B228"/>
    <mergeCell ref="B229:B230"/>
    <mergeCell ref="B231:I231"/>
    <mergeCell ref="B232:I232"/>
    <mergeCell ref="B200:J200"/>
    <mergeCell ref="B201:J201"/>
    <mergeCell ref="B210:F210"/>
    <mergeCell ref="B220:F220"/>
    <mergeCell ref="B222:I222"/>
    <mergeCell ref="B223:C224"/>
    <mergeCell ref="D223:D224"/>
    <mergeCell ref="E223:E224"/>
    <mergeCell ref="F223:F224"/>
    <mergeCell ref="G223:G224"/>
    <mergeCell ref="B192:B197"/>
    <mergeCell ref="C192:C193"/>
    <mergeCell ref="C194:C195"/>
    <mergeCell ref="C196:C197"/>
    <mergeCell ref="B198:J198"/>
    <mergeCell ref="B199:J199"/>
    <mergeCell ref="B180:B185"/>
    <mergeCell ref="C180:C181"/>
    <mergeCell ref="C182:C183"/>
    <mergeCell ref="C184:C185"/>
    <mergeCell ref="B186:B191"/>
    <mergeCell ref="C186:C187"/>
    <mergeCell ref="C188:C189"/>
    <mergeCell ref="C190:C191"/>
    <mergeCell ref="B174:J174"/>
    <mergeCell ref="B175:J175"/>
    <mergeCell ref="B177:J177"/>
    <mergeCell ref="B178:D179"/>
    <mergeCell ref="E178:E179"/>
    <mergeCell ref="F178:F179"/>
    <mergeCell ref="G178:G179"/>
    <mergeCell ref="H178:H179"/>
    <mergeCell ref="I178:J178"/>
    <mergeCell ref="B166:B171"/>
    <mergeCell ref="C166:C167"/>
    <mergeCell ref="C168:C169"/>
    <mergeCell ref="C170:C171"/>
    <mergeCell ref="B172:J172"/>
    <mergeCell ref="B173:J173"/>
    <mergeCell ref="I152:J152"/>
    <mergeCell ref="B154:B159"/>
    <mergeCell ref="C154:C155"/>
    <mergeCell ref="C156:C157"/>
    <mergeCell ref="C158:C159"/>
    <mergeCell ref="B160:B165"/>
    <mergeCell ref="C160:C161"/>
    <mergeCell ref="C162:C163"/>
    <mergeCell ref="C164:C165"/>
    <mergeCell ref="B145:I145"/>
    <mergeCell ref="B146:I146"/>
    <mergeCell ref="B147:I147"/>
    <mergeCell ref="B148:I148"/>
    <mergeCell ref="B151:J151"/>
    <mergeCell ref="B152:D153"/>
    <mergeCell ref="E152:E153"/>
    <mergeCell ref="F152:F153"/>
    <mergeCell ref="G152:G153"/>
    <mergeCell ref="H152:H153"/>
    <mergeCell ref="B138:I138"/>
    <mergeCell ref="B140:I140"/>
    <mergeCell ref="B141:C142"/>
    <mergeCell ref="D141:D142"/>
    <mergeCell ref="E141:E142"/>
    <mergeCell ref="F141:F142"/>
    <mergeCell ref="G141:G142"/>
    <mergeCell ref="H141:I141"/>
    <mergeCell ref="B129:B130"/>
    <mergeCell ref="B131:B132"/>
    <mergeCell ref="B133:B134"/>
    <mergeCell ref="B135:I135"/>
    <mergeCell ref="B136:I136"/>
    <mergeCell ref="B137:I137"/>
    <mergeCell ref="B126:I126"/>
    <mergeCell ref="B127:C128"/>
    <mergeCell ref="D127:D128"/>
    <mergeCell ref="E127:E128"/>
    <mergeCell ref="F127:F128"/>
    <mergeCell ref="G127:G128"/>
    <mergeCell ref="H127:I127"/>
    <mergeCell ref="B101:J101"/>
    <mergeCell ref="B102:J102"/>
    <mergeCell ref="B103:J103"/>
    <mergeCell ref="B104:J104"/>
    <mergeCell ref="B114:F114"/>
    <mergeCell ref="B124:F124"/>
    <mergeCell ref="B89:B94"/>
    <mergeCell ref="C89:C90"/>
    <mergeCell ref="C91:C92"/>
    <mergeCell ref="C93:C94"/>
    <mergeCell ref="B95:B100"/>
    <mergeCell ref="C95:C96"/>
    <mergeCell ref="C97:C98"/>
    <mergeCell ref="C99:C100"/>
    <mergeCell ref="B83:J83"/>
    <mergeCell ref="B84:J84"/>
    <mergeCell ref="B86:J86"/>
    <mergeCell ref="B87:D88"/>
    <mergeCell ref="E87:E88"/>
    <mergeCell ref="F87:F88"/>
    <mergeCell ref="G87:G88"/>
    <mergeCell ref="H87:H88"/>
    <mergeCell ref="I87:J87"/>
    <mergeCell ref="I73:J73"/>
    <mergeCell ref="B75:B76"/>
    <mergeCell ref="B77:B78"/>
    <mergeCell ref="B79:B80"/>
    <mergeCell ref="B81:J81"/>
    <mergeCell ref="B82:J82"/>
    <mergeCell ref="B64:F64"/>
    <mergeCell ref="B70:F70"/>
    <mergeCell ref="B72:J72"/>
    <mergeCell ref="B73:D74"/>
    <mergeCell ref="E73:E74"/>
    <mergeCell ref="F73:F74"/>
    <mergeCell ref="G73:G74"/>
    <mergeCell ref="H73:H74"/>
    <mergeCell ref="B55:J55"/>
    <mergeCell ref="B56:J56"/>
    <mergeCell ref="I45:J45"/>
    <mergeCell ref="B47:B48"/>
    <mergeCell ref="B49:B50"/>
    <mergeCell ref="B51:B52"/>
    <mergeCell ref="B53:J53"/>
    <mergeCell ref="B54:J54"/>
    <mergeCell ref="B39:J39"/>
    <mergeCell ref="B40:J40"/>
    <mergeCell ref="B41:J41"/>
    <mergeCell ref="B42:J42"/>
    <mergeCell ref="B44:J44"/>
    <mergeCell ref="B45:D46"/>
    <mergeCell ref="E45:E46"/>
    <mergeCell ref="F45:F46"/>
    <mergeCell ref="G45:G46"/>
    <mergeCell ref="H45:H46"/>
    <mergeCell ref="B27:B32"/>
    <mergeCell ref="C27:C28"/>
    <mergeCell ref="C29:C30"/>
    <mergeCell ref="C31:C32"/>
    <mergeCell ref="B33:B38"/>
    <mergeCell ref="C33:C34"/>
    <mergeCell ref="C35:C36"/>
    <mergeCell ref="C37:C38"/>
    <mergeCell ref="B11:F11"/>
    <mergeCell ref="B21:F21"/>
    <mergeCell ref="B24:J24"/>
    <mergeCell ref="B25:D26"/>
    <mergeCell ref="E25:E26"/>
    <mergeCell ref="F25:F26"/>
    <mergeCell ref="G25:G26"/>
    <mergeCell ref="H25:H26"/>
    <mergeCell ref="I25:J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Figure1_RawData</vt:lpstr>
      <vt:lpstr>Figure1_Stats</vt:lpstr>
    </vt:vector>
  </TitlesOfParts>
  <Company>Universitat Pompeu Fabra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u112213</dc:creator>
  <cp:lastModifiedBy>David Cabañero</cp:lastModifiedBy>
  <dcterms:created xsi:type="dcterms:W3CDTF">2019-02-04T14:37:27Z</dcterms:created>
  <dcterms:modified xsi:type="dcterms:W3CDTF">2020-07-06T20:38:57Z</dcterms:modified>
</cp:coreProperties>
</file>