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F6C05402-BCAA-0D4D-B75C-7FF866C62602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2_RawData" sheetId="22" r:id="rId1"/>
    <sheet name="Figure2_Stat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22" l="1"/>
  <c r="T11" i="22"/>
  <c r="U11" i="22"/>
  <c r="S12" i="22"/>
  <c r="T12" i="22"/>
  <c r="U12" i="22"/>
  <c r="S13" i="22"/>
  <c r="T13" i="22"/>
  <c r="U13" i="22"/>
  <c r="S14" i="22"/>
  <c r="T14" i="22"/>
  <c r="U14" i="22"/>
  <c r="S15" i="22"/>
  <c r="T15" i="22"/>
  <c r="U15" i="22"/>
  <c r="S16" i="22"/>
  <c r="T16" i="22"/>
  <c r="U16" i="22"/>
  <c r="S17" i="22"/>
  <c r="T17" i="22"/>
  <c r="U17" i="22"/>
  <c r="S18" i="22"/>
  <c r="T18" i="22"/>
  <c r="U18" i="22"/>
  <c r="S19" i="22"/>
  <c r="T19" i="22"/>
  <c r="U19" i="22"/>
  <c r="S20" i="22"/>
  <c r="T20" i="22"/>
  <c r="U20" i="22"/>
  <c r="S21" i="22"/>
  <c r="T21" i="22"/>
  <c r="U21" i="22"/>
  <c r="S22" i="22"/>
  <c r="T22" i="22"/>
  <c r="U22" i="22"/>
  <c r="S23" i="22"/>
  <c r="T23" i="22"/>
  <c r="U23" i="22"/>
  <c r="S24" i="22"/>
  <c r="T24" i="22"/>
  <c r="U24" i="22"/>
  <c r="S25" i="22"/>
  <c r="T25" i="22"/>
  <c r="U25" i="22"/>
  <c r="S26" i="22"/>
  <c r="T26" i="22"/>
  <c r="U26" i="22"/>
  <c r="S27" i="22"/>
  <c r="T27" i="22"/>
  <c r="U27" i="22"/>
  <c r="S28" i="22"/>
  <c r="T28" i="22"/>
  <c r="U28" i="22"/>
  <c r="S29" i="22"/>
  <c r="T29" i="22"/>
  <c r="U29" i="22"/>
  <c r="S30" i="22"/>
  <c r="T30" i="22"/>
  <c r="U30" i="22"/>
  <c r="S31" i="22"/>
  <c r="T31" i="22"/>
  <c r="U31" i="22"/>
  <c r="S32" i="22"/>
  <c r="T32" i="22"/>
  <c r="U32" i="22"/>
  <c r="S33" i="22"/>
  <c r="T33" i="22"/>
  <c r="U33" i="22"/>
  <c r="S34" i="22"/>
  <c r="T34" i="22"/>
  <c r="U34" i="22"/>
  <c r="S35" i="22"/>
  <c r="T35" i="22"/>
  <c r="U35" i="22"/>
  <c r="S37" i="22"/>
  <c r="T37" i="22"/>
  <c r="U37" i="22"/>
  <c r="S38" i="22"/>
  <c r="T38" i="22"/>
  <c r="U38" i="22"/>
  <c r="S39" i="22"/>
  <c r="T39" i="22"/>
  <c r="U39" i="22"/>
  <c r="S40" i="22"/>
  <c r="T40" i="22"/>
  <c r="U40" i="22"/>
  <c r="S41" i="22"/>
  <c r="T41" i="22"/>
  <c r="U41" i="22"/>
  <c r="S42" i="22"/>
  <c r="T42" i="22"/>
  <c r="U42" i="22"/>
  <c r="S43" i="22"/>
  <c r="T43" i="22"/>
  <c r="U43" i="22"/>
  <c r="S44" i="22"/>
  <c r="T44" i="22"/>
  <c r="U44" i="22"/>
  <c r="U10" i="22"/>
  <c r="U47" i="22" s="1"/>
  <c r="T10" i="22"/>
  <c r="S10" i="22"/>
  <c r="AP53" i="22"/>
  <c r="AN53" i="22"/>
  <c r="AM53" i="22"/>
  <c r="AL53" i="22"/>
  <c r="AK53" i="22"/>
  <c r="AJ53" i="22"/>
  <c r="AI53" i="22"/>
  <c r="AH53" i="22"/>
  <c r="AG53" i="22"/>
  <c r="AE53" i="22"/>
  <c r="AD53" i="22"/>
  <c r="AC53" i="22"/>
  <c r="AB53" i="22"/>
  <c r="AA53" i="22"/>
  <c r="Z53" i="22"/>
  <c r="Y53" i="22"/>
  <c r="X53" i="22"/>
  <c r="Q53" i="22"/>
  <c r="Q54" i="22" s="1"/>
  <c r="P53" i="22"/>
  <c r="O53" i="22"/>
  <c r="N53" i="22"/>
  <c r="L53" i="22"/>
  <c r="K53" i="22"/>
  <c r="J53" i="22"/>
  <c r="I53" i="22"/>
  <c r="AP52" i="22"/>
  <c r="AP54" i="22" s="1"/>
  <c r="AN52" i="22"/>
  <c r="AM52" i="22"/>
  <c r="AM54" i="22" s="1"/>
  <c r="AL52" i="22"/>
  <c r="AK52" i="22"/>
  <c r="AJ52" i="22"/>
  <c r="AI52" i="22"/>
  <c r="AH52" i="22"/>
  <c r="AG52" i="22"/>
  <c r="AE52" i="22"/>
  <c r="AD52" i="22"/>
  <c r="AD54" i="22" s="1"/>
  <c r="AC52" i="22"/>
  <c r="AB52" i="22"/>
  <c r="AA52" i="22"/>
  <c r="Z52" i="22"/>
  <c r="Z54" i="22" s="1"/>
  <c r="Y52" i="22"/>
  <c r="X52" i="22"/>
  <c r="Q52" i="22"/>
  <c r="P52" i="22"/>
  <c r="O52" i="22"/>
  <c r="N52" i="22"/>
  <c r="L52" i="22"/>
  <c r="K52" i="22"/>
  <c r="J52" i="22"/>
  <c r="I52" i="22"/>
  <c r="I54" i="22" s="1"/>
  <c r="AP51" i="22"/>
  <c r="AN51" i="22"/>
  <c r="AM51" i="22"/>
  <c r="AL51" i="22"/>
  <c r="AK51" i="22"/>
  <c r="AJ51" i="22"/>
  <c r="AI51" i="22"/>
  <c r="AH51" i="22"/>
  <c r="AG51" i="22"/>
  <c r="AE51" i="22"/>
  <c r="AD51" i="22"/>
  <c r="AC51" i="22"/>
  <c r="AB51" i="22"/>
  <c r="AA51" i="22"/>
  <c r="Z51" i="22"/>
  <c r="Y51" i="22"/>
  <c r="X51" i="22"/>
  <c r="Q51" i="22"/>
  <c r="P51" i="22"/>
  <c r="O51" i="22"/>
  <c r="N51" i="22"/>
  <c r="L51" i="22"/>
  <c r="K51" i="22"/>
  <c r="J51" i="22"/>
  <c r="I51" i="22"/>
  <c r="AP48" i="22"/>
  <c r="AN48" i="22"/>
  <c r="AN49" i="22" s="1"/>
  <c r="AM48" i="22"/>
  <c r="AL48" i="22"/>
  <c r="AK48" i="22"/>
  <c r="AJ48" i="22"/>
  <c r="AI48" i="22"/>
  <c r="AH48" i="22"/>
  <c r="AG48" i="22"/>
  <c r="AE48" i="22"/>
  <c r="AE49" i="22" s="1"/>
  <c r="AD48" i="22"/>
  <c r="AC48" i="22"/>
  <c r="AB48" i="22"/>
  <c r="AA48" i="22"/>
  <c r="Z48" i="22"/>
  <c r="Y48" i="22"/>
  <c r="X48" i="22"/>
  <c r="Q48" i="22"/>
  <c r="Q49" i="22" s="1"/>
  <c r="P48" i="22"/>
  <c r="O48" i="22"/>
  <c r="N48" i="22"/>
  <c r="L48" i="22"/>
  <c r="K48" i="22"/>
  <c r="J48" i="22"/>
  <c r="I48" i="22"/>
  <c r="AP47" i="22"/>
  <c r="AP49" i="22" s="1"/>
  <c r="AN47" i="22"/>
  <c r="AM47" i="22"/>
  <c r="AL47" i="22"/>
  <c r="AK47" i="22"/>
  <c r="AK49" i="22" s="1"/>
  <c r="AJ47" i="22"/>
  <c r="AI47" i="22"/>
  <c r="AH47" i="22"/>
  <c r="AG47" i="22"/>
  <c r="AG49" i="22" s="1"/>
  <c r="AE47" i="22"/>
  <c r="AD47" i="22"/>
  <c r="AC47" i="22"/>
  <c r="AB47" i="22"/>
  <c r="AB49" i="22" s="1"/>
  <c r="AA47" i="22"/>
  <c r="Z47" i="22"/>
  <c r="Y47" i="22"/>
  <c r="X47" i="22"/>
  <c r="X49" i="22" s="1"/>
  <c r="Q47" i="22"/>
  <c r="P47" i="22"/>
  <c r="O47" i="22"/>
  <c r="N47" i="22"/>
  <c r="N49" i="22" s="1"/>
  <c r="L47" i="22"/>
  <c r="K47" i="22"/>
  <c r="K49" i="22" s="1"/>
  <c r="J47" i="22"/>
  <c r="I47" i="22"/>
  <c r="I49" i="22" s="1"/>
  <c r="AP46" i="22"/>
  <c r="AN46" i="22"/>
  <c r="AM46" i="22"/>
  <c r="AL46" i="22"/>
  <c r="AK46" i="22"/>
  <c r="AJ46" i="22"/>
  <c r="AI46" i="22"/>
  <c r="AH46" i="22"/>
  <c r="AG46" i="22"/>
  <c r="AE46" i="22"/>
  <c r="AD46" i="22"/>
  <c r="AC46" i="22"/>
  <c r="AB46" i="22"/>
  <c r="AA46" i="22"/>
  <c r="Z46" i="22"/>
  <c r="Y46" i="22"/>
  <c r="X46" i="22"/>
  <c r="Q46" i="22"/>
  <c r="P46" i="22"/>
  <c r="O46" i="22"/>
  <c r="N46" i="22"/>
  <c r="L46" i="22"/>
  <c r="K46" i="22"/>
  <c r="J46" i="22"/>
  <c r="I46" i="22"/>
  <c r="AA49" i="22"/>
  <c r="AJ49" i="22"/>
  <c r="P54" i="22"/>
  <c r="AI54" i="22"/>
  <c r="L54" i="22" l="1"/>
  <c r="J49" i="22"/>
  <c r="Y49" i="22"/>
  <c r="AC49" i="22"/>
  <c r="AH49" i="22"/>
  <c r="K54" i="22"/>
  <c r="V41" i="22"/>
  <c r="V37" i="22"/>
  <c r="V32" i="22"/>
  <c r="V52" i="22" s="1"/>
  <c r="V28" i="22"/>
  <c r="V24" i="22"/>
  <c r="V20" i="22"/>
  <c r="V16" i="22"/>
  <c r="V12" i="22"/>
  <c r="L49" i="22"/>
  <c r="AA54" i="22"/>
  <c r="AE54" i="22"/>
  <c r="AN54" i="22"/>
  <c r="U53" i="22"/>
  <c r="V42" i="22"/>
  <c r="V38" i="22"/>
  <c r="V33" i="22"/>
  <c r="V25" i="22"/>
  <c r="V21" i="22"/>
  <c r="V17" i="22"/>
  <c r="V13" i="22"/>
  <c r="V43" i="22"/>
  <c r="V39" i="22"/>
  <c r="V34" i="22"/>
  <c r="V30" i="22"/>
  <c r="V26" i="22"/>
  <c r="V22" i="22"/>
  <c r="V18" i="22"/>
  <c r="V14" i="22"/>
  <c r="T48" i="22"/>
  <c r="V44" i="22"/>
  <c r="V40" i="22"/>
  <c r="V35" i="22"/>
  <c r="V31" i="22"/>
  <c r="V27" i="22"/>
  <c r="V23" i="22"/>
  <c r="V19" i="22"/>
  <c r="V15" i="22"/>
  <c r="S48" i="22"/>
  <c r="X54" i="22"/>
  <c r="AB54" i="22"/>
  <c r="AJ54" i="22"/>
  <c r="AG54" i="22"/>
  <c r="AD49" i="22"/>
  <c r="AC54" i="22"/>
  <c r="O49" i="22"/>
  <c r="AI49" i="22"/>
  <c r="AL49" i="22"/>
  <c r="N54" i="22"/>
  <c r="AH54" i="22"/>
  <c r="AK54" i="22"/>
  <c r="P49" i="22"/>
  <c r="AM49" i="22"/>
  <c r="J54" i="22"/>
  <c r="O54" i="22"/>
  <c r="AL54" i="22"/>
  <c r="Z49" i="22"/>
  <c r="Y54" i="22"/>
  <c r="S52" i="22"/>
  <c r="U48" i="22"/>
  <c r="U49" i="22" s="1"/>
  <c r="V10" i="22"/>
  <c r="V47" i="22" s="1"/>
  <c r="V29" i="22"/>
  <c r="V11" i="22"/>
  <c r="S46" i="22"/>
  <c r="S51" i="22"/>
  <c r="S47" i="22"/>
  <c r="S49" i="22" s="1"/>
  <c r="U52" i="22"/>
  <c r="U46" i="22"/>
  <c r="U51" i="22"/>
  <c r="T53" i="22"/>
  <c r="S53" i="22"/>
  <c r="T46" i="22"/>
  <c r="T47" i="22"/>
  <c r="T49" i="22" s="1"/>
  <c r="T51" i="22"/>
  <c r="T52" i="22"/>
  <c r="V51" i="22" l="1"/>
  <c r="U54" i="22"/>
  <c r="V53" i="22"/>
  <c r="V54" i="22" s="1"/>
  <c r="V46" i="22"/>
  <c r="S54" i="22"/>
  <c r="T54" i="22"/>
  <c r="V48" i="22"/>
  <c r="V49" i="22" s="1"/>
</calcChain>
</file>

<file path=xl/sharedStrings.xml><?xml version="1.0" encoding="utf-8"?>
<sst xmlns="http://schemas.openxmlformats.org/spreadsheetml/2006/main" count="554" uniqueCount="182">
  <si>
    <t>Mouse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</si>
  <si>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</si>
  <si>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</si>
  <si>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</si>
  <si>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</si>
  <si>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</si>
  <si>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</si>
  <si>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</si>
  <si>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</si>
  <si>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AUC  LAST         3 days ACTIVE</t>
  </si>
  <si>
    <t>AUC  LAST         3 days INACTIVE</t>
  </si>
  <si>
    <t>VF IPSI</t>
  </si>
  <si>
    <t>Day-1</t>
  </si>
  <si>
    <t>Day3</t>
  </si>
  <si>
    <t>Day6</t>
  </si>
  <si>
    <t>Day18</t>
  </si>
  <si>
    <t>VF CONTRA</t>
  </si>
  <si>
    <t>PT  IPSI</t>
  </si>
  <si>
    <t>PT  CONTRA</t>
  </si>
  <si>
    <t>% Entries Open Arms</t>
  </si>
  <si>
    <t>Elevated Plus Maze</t>
  </si>
  <si>
    <t>Von Frey test</t>
  </si>
  <si>
    <t>Plantar test</t>
  </si>
  <si>
    <t>ConstitutiveKO</t>
  </si>
  <si>
    <t>V2</t>
  </si>
  <si>
    <t>V13</t>
  </si>
  <si>
    <t>V14</t>
  </si>
  <si>
    <t>W6</t>
  </si>
  <si>
    <t>W10</t>
  </si>
  <si>
    <t>X15</t>
  </si>
  <si>
    <t>Z1</t>
  </si>
  <si>
    <t>Z2</t>
  </si>
  <si>
    <t>Z3</t>
  </si>
  <si>
    <t>Z4</t>
  </si>
  <si>
    <t>O1</t>
  </si>
  <si>
    <t>O2</t>
  </si>
  <si>
    <t>O3</t>
  </si>
  <si>
    <t>O4</t>
  </si>
  <si>
    <t>O9</t>
  </si>
  <si>
    <t>O11</t>
  </si>
  <si>
    <t>O13</t>
  </si>
  <si>
    <t>A8</t>
  </si>
  <si>
    <t>A11</t>
  </si>
  <si>
    <t>V6</t>
  </si>
  <si>
    <t>V12</t>
  </si>
  <si>
    <t>W15</t>
  </si>
  <si>
    <t>L11</t>
  </si>
  <si>
    <t>M12</t>
  </si>
  <si>
    <t>N4</t>
  </si>
  <si>
    <t>N10</t>
  </si>
  <si>
    <t>B8</t>
  </si>
  <si>
    <t>B12</t>
  </si>
  <si>
    <t>C6</t>
  </si>
  <si>
    <t>C14</t>
  </si>
  <si>
    <t>D7</t>
  </si>
  <si>
    <t>H6</t>
  </si>
  <si>
    <t>H10</t>
  </si>
  <si>
    <t>I2</t>
  </si>
  <si>
    <t>J15</t>
  </si>
  <si>
    <t>Genotype</t>
  </si>
  <si>
    <t>Average</t>
  </si>
  <si>
    <t>SD</t>
  </si>
  <si>
    <t>SEM</t>
  </si>
  <si>
    <t>C57BL/6J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</si>
  <si>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</si>
  <si>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</si>
  <si>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</si>
  <si>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</si>
  <si>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</si>
  <si>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</si>
  <si>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</si>
  <si>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</si>
  <si>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</si>
  <si>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</si>
  <si>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</si>
  <si>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</si>
  <si>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</si>
  <si>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</si>
  <si>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</si>
  <si>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</si>
  <si>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</si>
  <si>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</si>
  <si>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</si>
  <si>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Session Responding</t>
  </si>
  <si>
    <t>Overall Responding</t>
  </si>
  <si>
    <t/>
  </si>
  <si>
    <t>Total</t>
  </si>
  <si>
    <t>a. Dependent Variable: Active.</t>
  </si>
  <si>
    <t>*. The mean difference is significant at the .05 level.</t>
  </si>
  <si>
    <t>Heat</t>
  </si>
  <si>
    <t>Day</t>
  </si>
  <si>
    <t>(I) Day</t>
  </si>
  <si>
    <t>Mechanical</t>
  </si>
  <si>
    <r>
      <t>Sig.</t>
    </r>
    <r>
      <rPr>
        <vertAlign val="superscript"/>
        <sz val="9"/>
        <color indexed="8"/>
        <rFont val="Arial"/>
        <family val="2"/>
      </rPr>
      <t>b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</si>
  <si>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b</t>
    </r>
  </si>
  <si>
    <t>b. Adjustment for multiple comparisons: Bonferroni.</t>
  </si>
  <si>
    <t>Tests of Between-Subjects Effects</t>
  </si>
  <si>
    <t>Type III Sum of Squares</t>
  </si>
  <si>
    <t>Mean Square</t>
  </si>
  <si>
    <t>Corrected Model</t>
  </si>
  <si>
    <t>Error</t>
  </si>
  <si>
    <t>Corrected Total</t>
  </si>
  <si>
    <t>Anxiety-like behavior</t>
  </si>
  <si>
    <t>Pairwise Comparisons</t>
  </si>
  <si>
    <t>2-Way ANOVA</t>
  </si>
  <si>
    <t>Active</t>
  </si>
  <si>
    <t>Ipsilateral paw</t>
  </si>
  <si>
    <t>Genotype * Day</t>
  </si>
  <si>
    <t>(I) Genotype</t>
  </si>
  <si>
    <t>C57Bl6/J</t>
  </si>
  <si>
    <t>CB2KO</t>
  </si>
  <si>
    <r>
      <t>5.069</t>
    </r>
    <r>
      <rPr>
        <vertAlign val="superscript"/>
        <sz val="9"/>
        <color indexed="8"/>
        <rFont val="Arial"/>
        <family val="2"/>
      </rPr>
      <t>*</t>
    </r>
  </si>
  <si>
    <r>
      <t>-5.069</t>
    </r>
    <r>
      <rPr>
        <vertAlign val="superscript"/>
        <sz val="9"/>
        <color indexed="8"/>
        <rFont val="Arial"/>
        <family val="2"/>
      </rPr>
      <t>*</t>
    </r>
  </si>
  <si>
    <t xml:space="preserve">Dependent Variable: </t>
  </si>
  <si>
    <t>AUC</t>
  </si>
  <si>
    <r>
      <t>6117.870</t>
    </r>
    <r>
      <rPr>
        <vertAlign val="superscript"/>
        <sz val="9"/>
        <color indexed="8"/>
        <rFont val="Arial"/>
        <family val="2"/>
      </rPr>
      <t>a</t>
    </r>
  </si>
  <si>
    <t>Sensor</t>
  </si>
  <si>
    <t>Sensor * Genotype</t>
  </si>
  <si>
    <t>a. R Squared = .454 (Adjusted R Squared = .429)</t>
  </si>
  <si>
    <r>
      <t>10.640</t>
    </r>
    <r>
      <rPr>
        <vertAlign val="superscript"/>
        <sz val="9"/>
        <color indexed="8"/>
        <rFont val="Arial"/>
        <family val="2"/>
      </rPr>
      <t>*</t>
    </r>
  </si>
  <si>
    <r>
      <t>-10.640</t>
    </r>
    <r>
      <rPr>
        <vertAlign val="superscript"/>
        <sz val="9"/>
        <color indexed="8"/>
        <rFont val="Arial"/>
        <family val="2"/>
      </rPr>
      <t>*</t>
    </r>
  </si>
  <si>
    <t>*. The mean difference is significant at the 0.05 level.</t>
  </si>
  <si>
    <t>Inactive</t>
  </si>
  <si>
    <t>a. Dependent Variable: PTipsi.</t>
  </si>
  <si>
    <r>
      <t>1.021</t>
    </r>
    <r>
      <rPr>
        <vertAlign val="superscript"/>
        <sz val="9"/>
        <color indexed="8"/>
        <rFont val="Arial"/>
        <family val="2"/>
      </rPr>
      <t>*</t>
    </r>
  </si>
  <si>
    <r>
      <t>-1.021</t>
    </r>
    <r>
      <rPr>
        <vertAlign val="superscript"/>
        <sz val="9"/>
        <color indexed="8"/>
        <rFont val="Arial"/>
        <family val="2"/>
      </rPr>
      <t>*</t>
    </r>
  </si>
  <si>
    <t>3.00</t>
  </si>
  <si>
    <t>6.00</t>
  </si>
  <si>
    <t>18.00</t>
  </si>
  <si>
    <r>
      <t>-1.898</t>
    </r>
    <r>
      <rPr>
        <vertAlign val="superscript"/>
        <sz val="9"/>
        <color indexed="8"/>
        <rFont val="Arial"/>
        <family val="2"/>
      </rPr>
      <t>*</t>
    </r>
  </si>
  <si>
    <r>
      <t>-2.255</t>
    </r>
    <r>
      <rPr>
        <vertAlign val="superscript"/>
        <sz val="9"/>
        <color indexed="8"/>
        <rFont val="Arial"/>
        <family val="2"/>
      </rPr>
      <t>*</t>
    </r>
  </si>
  <si>
    <r>
      <t>1.898</t>
    </r>
    <r>
      <rPr>
        <vertAlign val="superscript"/>
        <sz val="9"/>
        <color indexed="8"/>
        <rFont val="Arial"/>
        <family val="2"/>
      </rPr>
      <t>*</t>
    </r>
  </si>
  <si>
    <r>
      <t>2.255</t>
    </r>
    <r>
      <rPr>
        <vertAlign val="superscript"/>
        <sz val="9"/>
        <color indexed="8"/>
        <rFont val="Arial"/>
        <family val="2"/>
      </rPr>
      <t>*</t>
    </r>
  </si>
  <si>
    <t>a. Dependent Variable: PTcontra.</t>
  </si>
  <si>
    <t>Contralateral paw</t>
  </si>
  <si>
    <r>
      <t>1.424</t>
    </r>
    <r>
      <rPr>
        <vertAlign val="superscript"/>
        <sz val="9"/>
        <color indexed="8"/>
        <rFont val="Arial"/>
        <family val="2"/>
      </rPr>
      <t>*</t>
    </r>
  </si>
  <si>
    <r>
      <t>-1.424</t>
    </r>
    <r>
      <rPr>
        <vertAlign val="superscript"/>
        <sz val="9"/>
        <color indexed="8"/>
        <rFont val="Arial"/>
        <family val="2"/>
      </rPr>
      <t>*</t>
    </r>
  </si>
  <si>
    <r>
      <t>-1.421</t>
    </r>
    <r>
      <rPr>
        <vertAlign val="superscript"/>
        <sz val="9"/>
        <color indexed="8"/>
        <rFont val="Arial"/>
        <family val="2"/>
      </rPr>
      <t>*</t>
    </r>
  </si>
  <si>
    <r>
      <t>1.421</t>
    </r>
    <r>
      <rPr>
        <vertAlign val="superscript"/>
        <sz val="9"/>
        <color indexed="8"/>
        <rFont val="Arial"/>
        <family val="2"/>
      </rPr>
      <t>*</t>
    </r>
  </si>
  <si>
    <t>a. Dependent Variable: VFipsi.</t>
  </si>
  <si>
    <r>
      <t>.246</t>
    </r>
    <r>
      <rPr>
        <vertAlign val="superscript"/>
        <sz val="9"/>
        <color indexed="8"/>
        <rFont val="Arial"/>
        <family val="2"/>
      </rPr>
      <t>*</t>
    </r>
  </si>
  <si>
    <r>
      <t>-.246</t>
    </r>
    <r>
      <rPr>
        <vertAlign val="superscript"/>
        <sz val="9"/>
        <color indexed="8"/>
        <rFont val="Arial"/>
        <family val="2"/>
      </rPr>
      <t>*</t>
    </r>
  </si>
  <si>
    <r>
      <t>.532</t>
    </r>
    <r>
      <rPr>
        <vertAlign val="superscript"/>
        <sz val="9"/>
        <color indexed="8"/>
        <rFont val="Arial"/>
        <family val="2"/>
      </rPr>
      <t>*</t>
    </r>
  </si>
  <si>
    <r>
      <t>-.532</t>
    </r>
    <r>
      <rPr>
        <vertAlign val="superscript"/>
        <sz val="9"/>
        <color indexed="8"/>
        <rFont val="Arial"/>
        <family val="2"/>
      </rPr>
      <t>*</t>
    </r>
  </si>
  <si>
    <r>
      <t>-.337</t>
    </r>
    <r>
      <rPr>
        <vertAlign val="superscript"/>
        <sz val="9"/>
        <color indexed="8"/>
        <rFont val="Arial"/>
        <family val="2"/>
      </rPr>
      <t>*</t>
    </r>
  </si>
  <si>
    <r>
      <t>-.438</t>
    </r>
    <r>
      <rPr>
        <vertAlign val="superscript"/>
        <sz val="9"/>
        <color indexed="8"/>
        <rFont val="Arial"/>
        <family val="2"/>
      </rPr>
      <t>*</t>
    </r>
  </si>
  <si>
    <r>
      <t>.337</t>
    </r>
    <r>
      <rPr>
        <vertAlign val="superscript"/>
        <sz val="9"/>
        <color indexed="8"/>
        <rFont val="Arial"/>
        <family val="2"/>
      </rPr>
      <t>*</t>
    </r>
  </si>
  <si>
    <r>
      <t>.438</t>
    </r>
    <r>
      <rPr>
        <vertAlign val="superscript"/>
        <sz val="9"/>
        <color indexed="8"/>
        <rFont val="Arial"/>
        <family val="2"/>
      </rPr>
      <t>*</t>
    </r>
  </si>
  <si>
    <t>C57BL6/J</t>
  </si>
  <si>
    <t>a. Dependent Variable: VFcontra.</t>
  </si>
  <si>
    <r>
      <t>.360</t>
    </r>
    <r>
      <rPr>
        <vertAlign val="superscript"/>
        <sz val="9"/>
        <color indexed="8"/>
        <rFont val="Arial"/>
        <family val="2"/>
      </rPr>
      <t>*</t>
    </r>
  </si>
  <si>
    <r>
      <t>-.360</t>
    </r>
    <r>
      <rPr>
        <vertAlign val="superscript"/>
        <sz val="9"/>
        <color indexed="8"/>
        <rFont val="Arial"/>
        <family val="2"/>
      </rPr>
      <t>*</t>
    </r>
  </si>
  <si>
    <r>
      <t>.347</t>
    </r>
    <r>
      <rPr>
        <vertAlign val="superscript"/>
        <sz val="9"/>
        <color indexed="8"/>
        <rFont val="Arial"/>
        <family val="2"/>
      </rPr>
      <t>*</t>
    </r>
  </si>
  <si>
    <r>
      <t>-.347</t>
    </r>
    <r>
      <rPr>
        <vertAlign val="superscript"/>
        <sz val="9"/>
        <color indexed="8"/>
        <rFont val="Arial"/>
        <family val="2"/>
      </rPr>
      <t>*</t>
    </r>
  </si>
  <si>
    <r>
      <t>.611</t>
    </r>
    <r>
      <rPr>
        <vertAlign val="superscript"/>
        <sz val="9"/>
        <color indexed="8"/>
        <rFont val="Arial"/>
        <family val="2"/>
      </rPr>
      <t>*</t>
    </r>
  </si>
  <si>
    <r>
      <t>-.611</t>
    </r>
    <r>
      <rPr>
        <vertAlign val="superscript"/>
        <sz val="9"/>
        <color indexed="8"/>
        <rFont val="Arial"/>
        <family val="2"/>
      </rPr>
      <t>*</t>
    </r>
  </si>
  <si>
    <r>
      <t>.329</t>
    </r>
    <r>
      <rPr>
        <vertAlign val="superscript"/>
        <sz val="9"/>
        <color indexed="8"/>
        <rFont val="Arial"/>
        <family val="2"/>
      </rPr>
      <t>*</t>
    </r>
  </si>
  <si>
    <r>
      <t>-.329</t>
    </r>
    <r>
      <rPr>
        <vertAlign val="superscript"/>
        <sz val="9"/>
        <color indexed="8"/>
        <rFont val="Arial"/>
        <family val="2"/>
      </rPr>
      <t>*</t>
    </r>
  </si>
  <si>
    <t>T-test</t>
  </si>
  <si>
    <t>Independent Samples Test</t>
  </si>
  <si>
    <t>Levene's Test for Equality of Variances</t>
  </si>
  <si>
    <t>t-test for Equality of Means</t>
  </si>
  <si>
    <t>t</t>
  </si>
  <si>
    <t>Sig. (2-tailed)</t>
  </si>
  <si>
    <t>Mean Difference</t>
  </si>
  <si>
    <t>Std. Error Difference</t>
  </si>
  <si>
    <t>95% Confidence Interval of the Difference</t>
  </si>
  <si>
    <t>Lower</t>
  </si>
  <si>
    <t>Upper</t>
  </si>
  <si>
    <t>Equal variances assumed</t>
  </si>
  <si>
    <t>Equal variances not assumed</t>
  </si>
  <si>
    <t>Entries</t>
  </si>
  <si>
    <t>Overall</t>
  </si>
  <si>
    <t>JWH133 Self-administration</t>
  </si>
  <si>
    <t>Active Session Responding</t>
  </si>
  <si>
    <t>Inactive Session Responding</t>
  </si>
  <si>
    <t>Discrimination Index</t>
  </si>
  <si>
    <t>AUC  LAST         3 days DI</t>
  </si>
  <si>
    <t>Fig.2C</t>
  </si>
  <si>
    <t>Figure 2A</t>
  </si>
  <si>
    <t>Figure 2B</t>
  </si>
  <si>
    <t>Figure 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</si>
</sst>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###.000"/>
    <numFmt numFmtId="166" formatCode="###0.000"/>
    <numFmt numFmtId="167" formatCode="###0"/>
    <numFmt numFmtId="168" formatCode="###0.0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  <font>
      <b/>
      <sz val="12"/>
      <color indexed="8"/>
      <name val="Arial Bold"/>
    </font>
    <font>
      <b/>
      <u/>
      <sz val="14"/>
      <color indexed="8"/>
      <name val="Arial Bold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6" xfId="0" applyFont="1" applyBorder="1"/>
    <xf numFmtId="0" fontId="10" fillId="0" borderId="0" xfId="4" applyFont="1" applyBorder="1" applyAlignment="1"/>
    <xf numFmtId="0" fontId="5" fillId="0" borderId="0" xfId="4"/>
    <xf numFmtId="0" fontId="11" fillId="0" borderId="0" xfId="4" applyFont="1" applyBorder="1" applyAlignment="1"/>
    <xf numFmtId="0" fontId="12" fillId="0" borderId="0" xfId="4" applyFont="1" applyBorder="1" applyAlignment="1"/>
    <xf numFmtId="0" fontId="13" fillId="0" borderId="0" xfId="0" applyFont="1"/>
    <xf numFmtId="0" fontId="14" fillId="0" borderId="0" xfId="0" applyFont="1"/>
    <xf numFmtId="0" fontId="10" fillId="0" borderId="0" xfId="5" applyFont="1" applyBorder="1" applyAlignment="1"/>
    <xf numFmtId="0" fontId="5" fillId="0" borderId="0" xfId="5"/>
    <xf numFmtId="0" fontId="8" fillId="0" borderId="27" xfId="5" applyFont="1" applyBorder="1" applyAlignment="1">
      <alignment horizontal="left" wrapText="1"/>
    </xf>
    <xf numFmtId="0" fontId="8" fillId="0" borderId="28" xfId="5" applyFont="1" applyBorder="1" applyAlignment="1">
      <alignment horizontal="center" wrapText="1"/>
    </xf>
    <xf numFmtId="0" fontId="8" fillId="0" borderId="29" xfId="5" applyFont="1" applyBorder="1" applyAlignment="1">
      <alignment horizontal="center" wrapText="1"/>
    </xf>
    <xf numFmtId="0" fontId="8" fillId="0" borderId="30" xfId="5" applyFont="1" applyBorder="1" applyAlignment="1">
      <alignment horizontal="center" wrapText="1"/>
    </xf>
    <xf numFmtId="0" fontId="8" fillId="0" borderId="31" xfId="5" applyFont="1" applyBorder="1" applyAlignment="1">
      <alignment horizontal="left" vertical="top" wrapText="1"/>
    </xf>
    <xf numFmtId="167" fontId="8" fillId="0" borderId="32" xfId="5" applyNumberFormat="1" applyFont="1" applyBorder="1" applyAlignment="1">
      <alignment horizontal="right" vertical="center"/>
    </xf>
    <xf numFmtId="166" fontId="8" fillId="0" borderId="33" xfId="5" applyNumberFormat="1" applyFont="1" applyBorder="1" applyAlignment="1">
      <alignment horizontal="right" vertical="center"/>
    </xf>
    <xf numFmtId="165" fontId="8" fillId="0" borderId="34" xfId="5" applyNumberFormat="1" applyFont="1" applyBorder="1" applyAlignment="1">
      <alignment horizontal="right" vertical="center"/>
    </xf>
    <xf numFmtId="0" fontId="8" fillId="0" borderId="35" xfId="5" applyFont="1" applyBorder="1" applyAlignment="1">
      <alignment horizontal="left" vertical="top" wrapText="1"/>
    </xf>
    <xf numFmtId="167" fontId="8" fillId="0" borderId="36" xfId="5" applyNumberFormat="1" applyFont="1" applyBorder="1" applyAlignment="1">
      <alignment horizontal="right" vertical="center"/>
    </xf>
    <xf numFmtId="166" fontId="8" fillId="0" borderId="37" xfId="5" applyNumberFormat="1" applyFont="1" applyBorder="1" applyAlignment="1">
      <alignment horizontal="right" vertical="center"/>
    </xf>
    <xf numFmtId="165" fontId="8" fillId="0" borderId="37" xfId="5" applyNumberFormat="1" applyFont="1" applyBorder="1" applyAlignment="1">
      <alignment horizontal="right" vertical="center"/>
    </xf>
    <xf numFmtId="165" fontId="8" fillId="0" borderId="38" xfId="5" applyNumberFormat="1" applyFont="1" applyBorder="1" applyAlignment="1">
      <alignment horizontal="right" vertical="center"/>
    </xf>
    <xf numFmtId="0" fontId="8" fillId="4" borderId="35" xfId="5" applyFont="1" applyFill="1" applyBorder="1" applyAlignment="1">
      <alignment horizontal="left" vertical="top" wrapText="1"/>
    </xf>
    <xf numFmtId="167" fontId="8" fillId="4" borderId="36" xfId="5" applyNumberFormat="1" applyFont="1" applyFill="1" applyBorder="1" applyAlignment="1">
      <alignment horizontal="right" vertical="center"/>
    </xf>
    <xf numFmtId="166" fontId="8" fillId="4" borderId="37" xfId="5" applyNumberFormat="1" applyFont="1" applyFill="1" applyBorder="1" applyAlignment="1">
      <alignment horizontal="right" vertical="center"/>
    </xf>
    <xf numFmtId="165" fontId="8" fillId="4" borderId="38" xfId="5" applyNumberFormat="1" applyFont="1" applyFill="1" applyBorder="1" applyAlignment="1">
      <alignment horizontal="right" vertical="center"/>
    </xf>
    <xf numFmtId="0" fontId="8" fillId="0" borderId="39" xfId="5" applyFont="1" applyBorder="1" applyAlignment="1">
      <alignment horizontal="left" vertical="top" wrapText="1"/>
    </xf>
    <xf numFmtId="167" fontId="8" fillId="0" borderId="23" xfId="5" applyNumberFormat="1" applyFont="1" applyBorder="1" applyAlignment="1">
      <alignment horizontal="right" vertical="center"/>
    </xf>
    <xf numFmtId="166" fontId="8" fillId="0" borderId="24" xfId="5" applyNumberFormat="1" applyFont="1" applyBorder="1" applyAlignment="1">
      <alignment horizontal="right" vertical="center"/>
    </xf>
    <xf numFmtId="165" fontId="8" fillId="0" borderId="24" xfId="5" applyNumberFormat="1" applyFont="1" applyBorder="1" applyAlignment="1">
      <alignment horizontal="right" vertical="center"/>
    </xf>
    <xf numFmtId="165" fontId="8" fillId="0" borderId="25" xfId="5" applyNumberFormat="1" applyFont="1" applyBorder="1" applyAlignment="1">
      <alignment horizontal="right" vertical="center"/>
    </xf>
    <xf numFmtId="0" fontId="8" fillId="0" borderId="17" xfId="5" applyFont="1" applyBorder="1" applyAlignment="1">
      <alignment horizontal="center" wrapText="1"/>
    </xf>
    <xf numFmtId="0" fontId="8" fillId="0" borderId="18" xfId="5" applyFont="1" applyBorder="1" applyAlignment="1">
      <alignment horizontal="center" wrapText="1"/>
    </xf>
    <xf numFmtId="0" fontId="8" fillId="4" borderId="19" xfId="5" applyFont="1" applyFill="1" applyBorder="1" applyAlignment="1">
      <alignment horizontal="left" vertical="top" wrapText="1"/>
    </xf>
    <xf numFmtId="0" fontId="8" fillId="4" borderId="21" xfId="5" applyFont="1" applyFill="1" applyBorder="1" applyAlignment="1">
      <alignment horizontal="left" vertical="top" wrapText="1"/>
    </xf>
    <xf numFmtId="0" fontId="8" fillId="4" borderId="10" xfId="5" applyFont="1" applyFill="1" applyBorder="1" applyAlignment="1">
      <alignment horizontal="right" vertical="center"/>
    </xf>
    <xf numFmtId="166" fontId="8" fillId="4" borderId="11" xfId="5" applyNumberFormat="1" applyFont="1" applyFill="1" applyBorder="1" applyAlignment="1">
      <alignment horizontal="right" vertical="center"/>
    </xf>
    <xf numFmtId="165" fontId="8" fillId="4" borderId="11" xfId="5" applyNumberFormat="1" applyFont="1" applyFill="1" applyBorder="1" applyAlignment="1">
      <alignment horizontal="right" vertical="center"/>
    </xf>
    <xf numFmtId="166" fontId="8" fillId="4" borderId="12" xfId="5" applyNumberFormat="1" applyFont="1" applyFill="1" applyBorder="1" applyAlignment="1">
      <alignment horizontal="right" vertical="center"/>
    </xf>
    <xf numFmtId="0" fontId="8" fillId="4" borderId="13" xfId="5" applyFont="1" applyFill="1" applyBorder="1" applyAlignment="1">
      <alignment horizontal="left" vertical="top" wrapText="1"/>
    </xf>
    <xf numFmtId="0" fontId="8" fillId="4" borderId="15" xfId="5" applyFont="1" applyFill="1" applyBorder="1" applyAlignment="1">
      <alignment horizontal="left" vertical="top" wrapText="1"/>
    </xf>
    <xf numFmtId="0" fontId="8" fillId="4" borderId="23" xfId="5" applyFont="1" applyFill="1" applyBorder="1" applyAlignment="1">
      <alignment horizontal="right" vertical="center"/>
    </xf>
    <xf numFmtId="166" fontId="8" fillId="4" borderId="24" xfId="5" applyNumberFormat="1" applyFont="1" applyFill="1" applyBorder="1" applyAlignment="1">
      <alignment horizontal="right" vertical="center"/>
    </xf>
    <xf numFmtId="165" fontId="8" fillId="4" borderId="24" xfId="5" applyNumberFormat="1" applyFont="1" applyFill="1" applyBorder="1" applyAlignment="1">
      <alignment horizontal="right" vertical="center"/>
    </xf>
    <xf numFmtId="166" fontId="8" fillId="4" borderId="25" xfId="5" applyNumberFormat="1" applyFont="1" applyFill="1" applyBorder="1" applyAlignment="1">
      <alignment horizontal="right" vertical="center"/>
    </xf>
    <xf numFmtId="0" fontId="8" fillId="0" borderId="27" xfId="6" applyFont="1" applyBorder="1" applyAlignment="1">
      <alignment horizontal="left" wrapText="1"/>
    </xf>
    <xf numFmtId="0" fontId="8" fillId="0" borderId="28" xfId="6" applyFont="1" applyBorder="1" applyAlignment="1">
      <alignment horizontal="center" wrapText="1"/>
    </xf>
    <xf numFmtId="0" fontId="8" fillId="0" borderId="29" xfId="6" applyFont="1" applyBorder="1" applyAlignment="1">
      <alignment horizontal="center" wrapText="1"/>
    </xf>
    <xf numFmtId="0" fontId="8" fillId="0" borderId="30" xfId="6" applyFont="1" applyBorder="1" applyAlignment="1">
      <alignment horizontal="center" wrapText="1"/>
    </xf>
    <xf numFmtId="0" fontId="8" fillId="0" borderId="31" xfId="6" applyFont="1" applyBorder="1" applyAlignment="1">
      <alignment horizontal="left" vertical="top" wrapText="1"/>
    </xf>
    <xf numFmtId="0" fontId="8" fillId="0" borderId="32" xfId="6" applyFont="1" applyBorder="1" applyAlignment="1">
      <alignment horizontal="right" vertical="center"/>
    </xf>
    <xf numFmtId="167" fontId="8" fillId="0" borderId="33" xfId="6" applyNumberFormat="1" applyFont="1" applyBorder="1" applyAlignment="1">
      <alignment horizontal="right" vertical="center"/>
    </xf>
    <xf numFmtId="166" fontId="8" fillId="0" borderId="33" xfId="6" applyNumberFormat="1" applyFont="1" applyBorder="1" applyAlignment="1">
      <alignment horizontal="right" vertical="center"/>
    </xf>
    <xf numFmtId="165" fontId="8" fillId="0" borderId="34" xfId="6" applyNumberFormat="1" applyFont="1" applyBorder="1" applyAlignment="1">
      <alignment horizontal="right" vertical="center"/>
    </xf>
    <xf numFmtId="0" fontId="8" fillId="0" borderId="35" xfId="6" applyFont="1" applyBorder="1" applyAlignment="1">
      <alignment horizontal="left" vertical="top" wrapText="1"/>
    </xf>
    <xf numFmtId="166" fontId="8" fillId="0" borderId="36" xfId="6" applyNumberFormat="1" applyFont="1" applyBorder="1" applyAlignment="1">
      <alignment horizontal="right" vertical="center"/>
    </xf>
    <xf numFmtId="167" fontId="8" fillId="0" borderId="37" xfId="6" applyNumberFormat="1" applyFont="1" applyBorder="1" applyAlignment="1">
      <alignment horizontal="right" vertical="center"/>
    </xf>
    <xf numFmtId="166" fontId="8" fillId="0" borderId="37" xfId="6" applyNumberFormat="1" applyFont="1" applyBorder="1" applyAlignment="1">
      <alignment horizontal="right" vertical="center"/>
    </xf>
    <xf numFmtId="165" fontId="8" fillId="0" borderId="38" xfId="6" applyNumberFormat="1" applyFont="1" applyBorder="1" applyAlignment="1">
      <alignment horizontal="right" vertical="center"/>
    </xf>
    <xf numFmtId="0" fontId="8" fillId="4" borderId="35" xfId="6" applyFont="1" applyFill="1" applyBorder="1" applyAlignment="1">
      <alignment horizontal="left" vertical="top" wrapText="1"/>
    </xf>
    <xf numFmtId="166" fontId="8" fillId="4" borderId="36" xfId="6" applyNumberFormat="1" applyFont="1" applyFill="1" applyBorder="1" applyAlignment="1">
      <alignment horizontal="right" vertical="center"/>
    </xf>
    <xf numFmtId="167" fontId="8" fillId="4" borderId="37" xfId="6" applyNumberFormat="1" applyFont="1" applyFill="1" applyBorder="1" applyAlignment="1">
      <alignment horizontal="right" vertical="center"/>
    </xf>
    <xf numFmtId="166" fontId="8" fillId="4" borderId="37" xfId="6" applyNumberFormat="1" applyFont="1" applyFill="1" applyBorder="1" applyAlignment="1">
      <alignment horizontal="right" vertical="center"/>
    </xf>
    <xf numFmtId="165" fontId="8" fillId="4" borderId="38" xfId="6" applyNumberFormat="1" applyFont="1" applyFill="1" applyBorder="1" applyAlignment="1">
      <alignment horizontal="right" vertical="center"/>
    </xf>
    <xf numFmtId="0" fontId="8" fillId="0" borderId="37" xfId="6" applyFont="1" applyBorder="1" applyAlignment="1">
      <alignment horizontal="left" vertical="center" wrapText="1"/>
    </xf>
    <xf numFmtId="0" fontId="8" fillId="0" borderId="38" xfId="6" applyFont="1" applyBorder="1" applyAlignment="1">
      <alignment horizontal="left" vertical="center" wrapText="1"/>
    </xf>
    <xf numFmtId="0" fontId="8" fillId="0" borderId="39" xfId="6" applyFont="1" applyBorder="1" applyAlignment="1">
      <alignment horizontal="left" vertical="top" wrapText="1"/>
    </xf>
    <xf numFmtId="166" fontId="8" fillId="0" borderId="23" xfId="6" applyNumberFormat="1" applyFont="1" applyBorder="1" applyAlignment="1">
      <alignment horizontal="right" vertical="center"/>
    </xf>
    <xf numFmtId="167" fontId="8" fillId="0" borderId="24" xfId="6" applyNumberFormat="1" applyFont="1" applyBorder="1" applyAlignment="1">
      <alignment horizontal="right" vertical="center"/>
    </xf>
    <xf numFmtId="0" fontId="8" fillId="0" borderId="24" xfId="6" applyFont="1" applyBorder="1" applyAlignment="1">
      <alignment horizontal="left" vertical="center" wrapText="1"/>
    </xf>
    <xf numFmtId="0" fontId="8" fillId="0" borderId="25" xfId="6" applyFont="1" applyBorder="1" applyAlignment="1">
      <alignment horizontal="left" vertical="center" wrapText="1"/>
    </xf>
    <xf numFmtId="0" fontId="8" fillId="0" borderId="17" xfId="6" applyFont="1" applyBorder="1" applyAlignment="1">
      <alignment horizontal="center" wrapText="1"/>
    </xf>
    <xf numFmtId="0" fontId="8" fillId="0" borderId="18" xfId="6" applyFont="1" applyBorder="1" applyAlignment="1">
      <alignment horizontal="center" wrapText="1"/>
    </xf>
    <xf numFmtId="0" fontId="8" fillId="0" borderId="20" xfId="6" applyFont="1" applyBorder="1" applyAlignment="1">
      <alignment horizontal="left" vertical="top" wrapText="1"/>
    </xf>
    <xf numFmtId="0" fontId="8" fillId="0" borderId="21" xfId="6" applyFont="1" applyBorder="1" applyAlignment="1">
      <alignment horizontal="left" vertical="top" wrapText="1"/>
    </xf>
    <xf numFmtId="165" fontId="8" fillId="0" borderId="10" xfId="6" applyNumberFormat="1" applyFont="1" applyBorder="1" applyAlignment="1">
      <alignment horizontal="right" vertical="center"/>
    </xf>
    <xf numFmtId="166" fontId="8" fillId="0" borderId="11" xfId="6" applyNumberFormat="1" applyFont="1" applyBorder="1" applyAlignment="1">
      <alignment horizontal="right" vertical="center"/>
    </xf>
    <xf numFmtId="165" fontId="8" fillId="0" borderId="11" xfId="6" applyNumberFormat="1" applyFont="1" applyBorder="1" applyAlignment="1">
      <alignment horizontal="right" vertical="center"/>
    </xf>
    <xf numFmtId="166" fontId="8" fillId="0" borderId="12" xfId="6" applyNumberFormat="1" applyFont="1" applyBorder="1" applyAlignment="1">
      <alignment horizontal="right" vertical="center"/>
    </xf>
    <xf numFmtId="0" fontId="8" fillId="0" borderId="41" xfId="6" applyFont="1" applyBorder="1" applyAlignment="1">
      <alignment horizontal="left" vertical="top" wrapText="1"/>
    </xf>
    <xf numFmtId="0" fontId="8" fillId="0" borderId="42" xfId="6" applyFont="1" applyBorder="1" applyAlignment="1">
      <alignment horizontal="left" vertical="top" wrapText="1"/>
    </xf>
    <xf numFmtId="165" fontId="8" fillId="0" borderId="43" xfId="6" applyNumberFormat="1" applyFont="1" applyBorder="1" applyAlignment="1">
      <alignment horizontal="right" vertical="center"/>
    </xf>
    <xf numFmtId="166" fontId="8" fillId="0" borderId="44" xfId="6" applyNumberFormat="1" applyFont="1" applyBorder="1" applyAlignment="1">
      <alignment horizontal="right" vertical="center"/>
    </xf>
    <xf numFmtId="165" fontId="8" fillId="0" borderId="44" xfId="6" applyNumberFormat="1" applyFont="1" applyBorder="1" applyAlignment="1">
      <alignment horizontal="right" vertical="center"/>
    </xf>
    <xf numFmtId="166" fontId="8" fillId="0" borderId="45" xfId="6" applyNumberFormat="1" applyFont="1" applyBorder="1" applyAlignment="1">
      <alignment horizontal="right" vertical="center"/>
    </xf>
    <xf numFmtId="165" fontId="8" fillId="4" borderId="44" xfId="6" applyNumberFormat="1" applyFont="1" applyFill="1" applyBorder="1" applyAlignment="1">
      <alignment horizontal="right" vertical="center"/>
    </xf>
    <xf numFmtId="165" fontId="8" fillId="4" borderId="24" xfId="6" applyNumberFormat="1" applyFont="1" applyFill="1" applyBorder="1" applyAlignment="1">
      <alignment horizontal="right" vertical="center"/>
    </xf>
    <xf numFmtId="0" fontId="8" fillId="4" borderId="41" xfId="6" applyFont="1" applyFill="1" applyBorder="1" applyAlignment="1">
      <alignment horizontal="left" vertical="top" wrapText="1"/>
    </xf>
    <xf numFmtId="0" fontId="8" fillId="4" borderId="42" xfId="6" applyFont="1" applyFill="1" applyBorder="1" applyAlignment="1">
      <alignment horizontal="left" vertical="top" wrapText="1"/>
    </xf>
    <xf numFmtId="0" fontId="8" fillId="4" borderId="43" xfId="6" applyFont="1" applyFill="1" applyBorder="1" applyAlignment="1">
      <alignment horizontal="right" vertical="center"/>
    </xf>
    <xf numFmtId="166" fontId="8" fillId="4" borderId="44" xfId="6" applyNumberFormat="1" applyFont="1" applyFill="1" applyBorder="1" applyAlignment="1">
      <alignment horizontal="right" vertical="center"/>
    </xf>
    <xf numFmtId="166" fontId="8" fillId="4" borderId="45" xfId="6" applyNumberFormat="1" applyFont="1" applyFill="1" applyBorder="1" applyAlignment="1">
      <alignment horizontal="right" vertical="center"/>
    </xf>
    <xf numFmtId="0" fontId="8" fillId="4" borderId="14" xfId="6" applyFont="1" applyFill="1" applyBorder="1" applyAlignment="1">
      <alignment horizontal="left" vertical="top" wrapText="1"/>
    </xf>
    <xf numFmtId="0" fontId="8" fillId="4" borderId="15" xfId="6" applyFont="1" applyFill="1" applyBorder="1" applyAlignment="1">
      <alignment horizontal="left" vertical="top" wrapText="1"/>
    </xf>
    <xf numFmtId="0" fontId="8" fillId="4" borderId="23" xfId="6" applyFont="1" applyFill="1" applyBorder="1" applyAlignment="1">
      <alignment horizontal="right" vertical="center"/>
    </xf>
    <xf numFmtId="166" fontId="8" fillId="4" borderId="24" xfId="6" applyNumberFormat="1" applyFont="1" applyFill="1" applyBorder="1" applyAlignment="1">
      <alignment horizontal="right" vertical="center"/>
    </xf>
    <xf numFmtId="166" fontId="8" fillId="4" borderId="25" xfId="6" applyNumberFormat="1" applyFont="1" applyFill="1" applyBorder="1" applyAlignment="1">
      <alignment horizontal="right" vertical="center"/>
    </xf>
    <xf numFmtId="0" fontId="10" fillId="0" borderId="0" xfId="7" applyFont="1" applyBorder="1" applyAlignment="1"/>
    <xf numFmtId="0" fontId="5" fillId="0" borderId="0" xfId="7"/>
    <xf numFmtId="0" fontId="8" fillId="0" borderId="27" xfId="7" applyFont="1" applyBorder="1" applyAlignment="1">
      <alignment horizontal="left" wrapText="1"/>
    </xf>
    <xf numFmtId="0" fontId="8" fillId="0" borderId="28" xfId="7" applyFont="1" applyBorder="1" applyAlignment="1">
      <alignment horizontal="center" wrapText="1"/>
    </xf>
    <xf numFmtId="0" fontId="8" fillId="0" borderId="29" xfId="7" applyFont="1" applyBorder="1" applyAlignment="1">
      <alignment horizontal="center" wrapText="1"/>
    </xf>
    <xf numFmtId="0" fontId="8" fillId="0" borderId="30" xfId="7" applyFont="1" applyBorder="1" applyAlignment="1">
      <alignment horizontal="center" wrapText="1"/>
    </xf>
    <xf numFmtId="0" fontId="8" fillId="4" borderId="35" xfId="7" applyFont="1" applyFill="1" applyBorder="1" applyAlignment="1">
      <alignment horizontal="left" vertical="top" wrapText="1"/>
    </xf>
    <xf numFmtId="167" fontId="8" fillId="4" borderId="36" xfId="7" applyNumberFormat="1" applyFont="1" applyFill="1" applyBorder="1" applyAlignment="1">
      <alignment horizontal="right" vertical="center"/>
    </xf>
    <xf numFmtId="166" fontId="8" fillId="4" borderId="37" xfId="7" applyNumberFormat="1" applyFont="1" applyFill="1" applyBorder="1" applyAlignment="1">
      <alignment horizontal="right" vertical="center"/>
    </xf>
    <xf numFmtId="165" fontId="8" fillId="4" borderId="38" xfId="7" applyNumberFormat="1" applyFont="1" applyFill="1" applyBorder="1" applyAlignment="1">
      <alignment horizontal="right" vertical="center"/>
    </xf>
    <xf numFmtId="0" fontId="8" fillId="0" borderId="39" xfId="7" applyFont="1" applyBorder="1" applyAlignment="1">
      <alignment horizontal="left" vertical="top" wrapText="1"/>
    </xf>
    <xf numFmtId="167" fontId="8" fillId="0" borderId="23" xfId="7" applyNumberFormat="1" applyFont="1" applyBorder="1" applyAlignment="1">
      <alignment horizontal="right" vertical="center"/>
    </xf>
    <xf numFmtId="166" fontId="8" fillId="0" borderId="24" xfId="7" applyNumberFormat="1" applyFont="1" applyBorder="1" applyAlignment="1">
      <alignment horizontal="right" vertical="center"/>
    </xf>
    <xf numFmtId="165" fontId="8" fillId="0" borderId="25" xfId="7" applyNumberFormat="1" applyFont="1" applyBorder="1" applyAlignment="1">
      <alignment horizontal="right" vertical="center"/>
    </xf>
    <xf numFmtId="0" fontId="8" fillId="0" borderId="17" xfId="7" applyFont="1" applyBorder="1" applyAlignment="1">
      <alignment horizontal="center" wrapText="1"/>
    </xf>
    <xf numFmtId="0" fontId="8" fillId="0" borderId="18" xfId="7" applyFont="1" applyBorder="1" applyAlignment="1">
      <alignment horizontal="center" wrapText="1"/>
    </xf>
    <xf numFmtId="0" fontId="8" fillId="4" borderId="19" xfId="7" applyFont="1" applyFill="1" applyBorder="1" applyAlignment="1">
      <alignment horizontal="left" vertical="top"/>
    </xf>
    <xf numFmtId="0" fontId="8" fillId="4" borderId="21" xfId="7" applyFont="1" applyFill="1" applyBorder="1" applyAlignment="1">
      <alignment horizontal="left" vertical="top"/>
    </xf>
    <xf numFmtId="0" fontId="8" fillId="4" borderId="10" xfId="7" applyFont="1" applyFill="1" applyBorder="1" applyAlignment="1">
      <alignment horizontal="right" vertical="center"/>
    </xf>
    <xf numFmtId="165" fontId="8" fillId="4" borderId="11" xfId="7" applyNumberFormat="1" applyFont="1" applyFill="1" applyBorder="1" applyAlignment="1">
      <alignment horizontal="right" vertical="center"/>
    </xf>
    <xf numFmtId="166" fontId="8" fillId="4" borderId="11" xfId="7" applyNumberFormat="1" applyFont="1" applyFill="1" applyBorder="1" applyAlignment="1">
      <alignment horizontal="right" vertical="center"/>
    </xf>
    <xf numFmtId="165" fontId="8" fillId="0" borderId="11" xfId="7" applyNumberFormat="1" applyFont="1" applyBorder="1" applyAlignment="1">
      <alignment horizontal="right" vertical="center"/>
    </xf>
    <xf numFmtId="166" fontId="8" fillId="0" borderId="12" xfId="7" applyNumberFormat="1" applyFont="1" applyBorder="1" applyAlignment="1">
      <alignment horizontal="right" vertical="center"/>
    </xf>
    <xf numFmtId="0" fontId="8" fillId="4" borderId="13" xfId="7" applyFont="1" applyFill="1" applyBorder="1" applyAlignment="1">
      <alignment horizontal="left" vertical="top"/>
    </xf>
    <xf numFmtId="0" fontId="8" fillId="4" borderId="15" xfId="7" applyFont="1" applyFill="1" applyBorder="1" applyAlignment="1">
      <alignment horizontal="left" vertical="top"/>
    </xf>
    <xf numFmtId="0" fontId="8" fillId="4" borderId="23" xfId="7" applyFont="1" applyFill="1" applyBorder="1" applyAlignment="1">
      <alignment horizontal="right" vertical="center"/>
    </xf>
    <xf numFmtId="165" fontId="8" fillId="4" borderId="24" xfId="7" applyNumberFormat="1" applyFont="1" applyFill="1" applyBorder="1" applyAlignment="1">
      <alignment horizontal="right" vertical="center"/>
    </xf>
    <xf numFmtId="166" fontId="8" fillId="4" borderId="24" xfId="7" applyNumberFormat="1" applyFont="1" applyFill="1" applyBorder="1" applyAlignment="1">
      <alignment horizontal="right" vertical="center"/>
    </xf>
    <xf numFmtId="0" fontId="8" fillId="0" borderId="21" xfId="7" applyFont="1" applyBorder="1" applyAlignment="1">
      <alignment horizontal="left" vertical="top"/>
    </xf>
    <xf numFmtId="165" fontId="8" fillId="0" borderId="10" xfId="7" applyNumberFormat="1" applyFont="1" applyBorder="1" applyAlignment="1">
      <alignment horizontal="right" vertical="center"/>
    </xf>
    <xf numFmtId="166" fontId="8" fillId="0" borderId="11" xfId="7" applyNumberFormat="1" applyFont="1" applyBorder="1" applyAlignment="1">
      <alignment horizontal="right" vertical="center"/>
    </xf>
    <xf numFmtId="0" fontId="8" fillId="0" borderId="46" xfId="7" applyFont="1" applyBorder="1" applyAlignment="1">
      <alignment horizontal="left" vertical="top"/>
    </xf>
    <xf numFmtId="165" fontId="8" fillId="0" borderId="36" xfId="7" applyNumberFormat="1" applyFont="1" applyBorder="1" applyAlignment="1">
      <alignment horizontal="right" vertical="center"/>
    </xf>
    <xf numFmtId="165" fontId="8" fillId="0" borderId="37" xfId="7" applyNumberFormat="1" applyFont="1" applyBorder="1" applyAlignment="1">
      <alignment horizontal="right" vertical="center"/>
    </xf>
    <xf numFmtId="166" fontId="8" fillId="0" borderId="37" xfId="7" applyNumberFormat="1" applyFont="1" applyBorder="1" applyAlignment="1">
      <alignment horizontal="right" vertical="center"/>
    </xf>
    <xf numFmtId="165" fontId="8" fillId="0" borderId="38" xfId="7" applyNumberFormat="1" applyFont="1" applyBorder="1" applyAlignment="1">
      <alignment horizontal="right" vertical="center"/>
    </xf>
    <xf numFmtId="0" fontId="8" fillId="4" borderId="46" xfId="7" applyFont="1" applyFill="1" applyBorder="1" applyAlignment="1">
      <alignment horizontal="left" vertical="top"/>
    </xf>
    <xf numFmtId="165" fontId="8" fillId="4" borderId="37" xfId="7" applyNumberFormat="1" applyFont="1" applyFill="1" applyBorder="1" applyAlignment="1">
      <alignment horizontal="right" vertical="center"/>
    </xf>
    <xf numFmtId="0" fontId="8" fillId="4" borderId="36" xfId="7" applyFont="1" applyFill="1" applyBorder="1" applyAlignment="1">
      <alignment horizontal="right" vertical="center"/>
    </xf>
    <xf numFmtId="166" fontId="8" fillId="4" borderId="38" xfId="7" applyNumberFormat="1" applyFont="1" applyFill="1" applyBorder="1" applyAlignment="1">
      <alignment horizontal="right" vertical="center"/>
    </xf>
    <xf numFmtId="166" fontId="8" fillId="4" borderId="25" xfId="7" applyNumberFormat="1" applyFont="1" applyFill="1" applyBorder="1" applyAlignment="1">
      <alignment horizontal="right" vertical="center"/>
    </xf>
    <xf numFmtId="0" fontId="10" fillId="0" borderId="0" xfId="8" applyFont="1" applyBorder="1" applyAlignment="1"/>
    <xf numFmtId="0" fontId="5" fillId="0" borderId="0" xfId="8"/>
    <xf numFmtId="0" fontId="8" fillId="0" borderId="27" xfId="8" applyFont="1" applyBorder="1" applyAlignment="1">
      <alignment horizontal="left" wrapText="1"/>
    </xf>
    <xf numFmtId="0" fontId="8" fillId="0" borderId="28" xfId="8" applyFont="1" applyBorder="1" applyAlignment="1">
      <alignment horizontal="center" wrapText="1"/>
    </xf>
    <xf numFmtId="0" fontId="8" fillId="0" borderId="29" xfId="8" applyFont="1" applyBorder="1" applyAlignment="1">
      <alignment horizontal="center" wrapText="1"/>
    </xf>
    <xf numFmtId="0" fontId="8" fillId="0" borderId="30" xfId="8" applyFont="1" applyBorder="1" applyAlignment="1">
      <alignment horizontal="center" wrapText="1"/>
    </xf>
    <xf numFmtId="0" fontId="8" fillId="0" borderId="31" xfId="8" applyFont="1" applyBorder="1" applyAlignment="1">
      <alignment horizontal="left" vertical="top" wrapText="1"/>
    </xf>
    <xf numFmtId="167" fontId="8" fillId="0" borderId="32" xfId="8" applyNumberFormat="1" applyFont="1" applyBorder="1" applyAlignment="1">
      <alignment horizontal="right" vertical="center"/>
    </xf>
    <xf numFmtId="166" fontId="8" fillId="0" borderId="33" xfId="8" applyNumberFormat="1" applyFont="1" applyBorder="1" applyAlignment="1">
      <alignment horizontal="right" vertical="center"/>
    </xf>
    <xf numFmtId="165" fontId="8" fillId="0" borderId="34" xfId="8" applyNumberFormat="1" applyFont="1" applyBorder="1" applyAlignment="1">
      <alignment horizontal="right" vertical="center"/>
    </xf>
    <xf numFmtId="0" fontId="8" fillId="4" borderId="35" xfId="8" applyFont="1" applyFill="1" applyBorder="1" applyAlignment="1">
      <alignment horizontal="left" vertical="top" wrapText="1"/>
    </xf>
    <xf numFmtId="167" fontId="8" fillId="4" borderId="36" xfId="8" applyNumberFormat="1" applyFont="1" applyFill="1" applyBorder="1" applyAlignment="1">
      <alignment horizontal="right" vertical="center"/>
    </xf>
    <xf numFmtId="166" fontId="8" fillId="4" borderId="37" xfId="8" applyNumberFormat="1" applyFont="1" applyFill="1" applyBorder="1" applyAlignment="1">
      <alignment horizontal="right" vertical="center"/>
    </xf>
    <xf numFmtId="165" fontId="8" fillId="4" borderId="38" xfId="8" applyNumberFormat="1" applyFont="1" applyFill="1" applyBorder="1" applyAlignment="1">
      <alignment horizontal="right" vertical="center"/>
    </xf>
    <xf numFmtId="0" fontId="8" fillId="0" borderId="39" xfId="8" applyFont="1" applyBorder="1" applyAlignment="1">
      <alignment horizontal="left" vertical="top" wrapText="1"/>
    </xf>
    <xf numFmtId="167" fontId="8" fillId="0" borderId="23" xfId="8" applyNumberFormat="1" applyFont="1" applyBorder="1" applyAlignment="1">
      <alignment horizontal="right" vertical="center"/>
    </xf>
    <xf numFmtId="166" fontId="8" fillId="0" borderId="24" xfId="8" applyNumberFormat="1" applyFont="1" applyBorder="1" applyAlignment="1">
      <alignment horizontal="right" vertical="center"/>
    </xf>
    <xf numFmtId="165" fontId="8" fillId="0" borderId="25" xfId="8" applyNumberFormat="1" applyFont="1" applyBorder="1" applyAlignment="1">
      <alignment horizontal="right" vertical="center"/>
    </xf>
    <xf numFmtId="0" fontId="8" fillId="0" borderId="31" xfId="7" applyFont="1" applyFill="1" applyBorder="1" applyAlignment="1">
      <alignment horizontal="left" vertical="top" wrapText="1"/>
    </xf>
    <xf numFmtId="167" fontId="8" fillId="0" borderId="32" xfId="7" applyNumberFormat="1" applyFont="1" applyFill="1" applyBorder="1" applyAlignment="1">
      <alignment horizontal="right" vertical="center"/>
    </xf>
    <xf numFmtId="166" fontId="8" fillId="0" borderId="33" xfId="7" applyNumberFormat="1" applyFont="1" applyFill="1" applyBorder="1" applyAlignment="1">
      <alignment horizontal="right" vertical="center"/>
    </xf>
    <xf numFmtId="165" fontId="8" fillId="0" borderId="34" xfId="7" applyNumberFormat="1" applyFont="1" applyFill="1" applyBorder="1" applyAlignment="1">
      <alignment horizontal="right" vertical="center"/>
    </xf>
    <xf numFmtId="166" fontId="8" fillId="4" borderId="12" xfId="7" applyNumberFormat="1" applyFont="1" applyFill="1" applyBorder="1" applyAlignment="1">
      <alignment horizontal="right" vertical="center"/>
    </xf>
    <xf numFmtId="165" fontId="8" fillId="4" borderId="25" xfId="7" applyNumberFormat="1" applyFont="1" applyFill="1" applyBorder="1" applyAlignment="1">
      <alignment horizontal="right" vertical="center"/>
    </xf>
    <xf numFmtId="0" fontId="8" fillId="0" borderId="17" xfId="8" applyFont="1" applyBorder="1" applyAlignment="1">
      <alignment horizontal="center" wrapText="1"/>
    </xf>
    <xf numFmtId="0" fontId="8" fillId="0" borderId="18" xfId="8" applyFont="1" applyBorder="1" applyAlignment="1">
      <alignment horizontal="center" wrapText="1"/>
    </xf>
    <xf numFmtId="0" fontId="8" fillId="0" borderId="10" xfId="8" applyFont="1" applyBorder="1" applyAlignment="1">
      <alignment horizontal="right" vertical="center"/>
    </xf>
    <xf numFmtId="165" fontId="8" fillId="0" borderId="11" xfId="8" applyNumberFormat="1" applyFont="1" applyBorder="1" applyAlignment="1">
      <alignment horizontal="right" vertical="center"/>
    </xf>
    <xf numFmtId="166" fontId="8" fillId="0" borderId="11" xfId="8" applyNumberFormat="1" applyFont="1" applyBorder="1" applyAlignment="1">
      <alignment horizontal="right" vertical="center"/>
    </xf>
    <xf numFmtId="165" fontId="8" fillId="4" borderId="11" xfId="8" applyNumberFormat="1" applyFont="1" applyFill="1" applyBorder="1" applyAlignment="1">
      <alignment horizontal="right" vertical="center"/>
    </xf>
    <xf numFmtId="166" fontId="8" fillId="0" borderId="12" xfId="8" applyNumberFormat="1" applyFont="1" applyBorder="1" applyAlignment="1">
      <alignment horizontal="right" vertical="center"/>
    </xf>
    <xf numFmtId="0" fontId="8" fillId="4" borderId="15" xfId="8" applyFont="1" applyFill="1" applyBorder="1" applyAlignment="1">
      <alignment horizontal="left" vertical="top"/>
    </xf>
    <xf numFmtId="0" fontId="8" fillId="0" borderId="23" xfId="8" applyFont="1" applyBorder="1" applyAlignment="1">
      <alignment horizontal="right" vertical="center"/>
    </xf>
    <xf numFmtId="165" fontId="8" fillId="0" borderId="24" xfId="8" applyNumberFormat="1" applyFont="1" applyBorder="1" applyAlignment="1">
      <alignment horizontal="right" vertical="center"/>
    </xf>
    <xf numFmtId="165" fontId="8" fillId="4" borderId="24" xfId="8" applyNumberFormat="1" applyFont="1" applyFill="1" applyBorder="1" applyAlignment="1">
      <alignment horizontal="right" vertical="center"/>
    </xf>
    <xf numFmtId="0" fontId="8" fillId="0" borderId="21" xfId="8" applyFont="1" applyBorder="1" applyAlignment="1">
      <alignment horizontal="left" vertical="top"/>
    </xf>
    <xf numFmtId="165" fontId="8" fillId="0" borderId="10" xfId="8" applyNumberFormat="1" applyFont="1" applyBorder="1" applyAlignment="1">
      <alignment horizontal="right" vertical="center"/>
    </xf>
    <xf numFmtId="0" fontId="8" fillId="0" borderId="42" xfId="8" applyFont="1" applyBorder="1" applyAlignment="1">
      <alignment horizontal="left" vertical="top"/>
    </xf>
    <xf numFmtId="165" fontId="8" fillId="0" borderId="22" xfId="8" applyNumberFormat="1" applyFont="1" applyBorder="1" applyAlignment="1">
      <alignment horizontal="right" vertical="center"/>
    </xf>
    <xf numFmtId="165" fontId="8" fillId="0" borderId="44" xfId="8" applyNumberFormat="1" applyFont="1" applyBorder="1" applyAlignment="1">
      <alignment horizontal="right" vertical="center"/>
    </xf>
    <xf numFmtId="166" fontId="8" fillId="0" borderId="44" xfId="8" applyNumberFormat="1" applyFont="1" applyBorder="1" applyAlignment="1">
      <alignment horizontal="right" vertical="center"/>
    </xf>
    <xf numFmtId="165" fontId="8" fillId="0" borderId="45" xfId="8" applyNumberFormat="1" applyFont="1" applyBorder="1" applyAlignment="1">
      <alignment horizontal="right" vertical="center"/>
    </xf>
    <xf numFmtId="0" fontId="8" fillId="0" borderId="46" xfId="8" applyFont="1" applyBorder="1" applyAlignment="1">
      <alignment horizontal="left" vertical="top"/>
    </xf>
    <xf numFmtId="165" fontId="8" fillId="0" borderId="36" xfId="8" applyNumberFormat="1" applyFont="1" applyBorder="1" applyAlignment="1">
      <alignment horizontal="right" vertical="center"/>
    </xf>
    <xf numFmtId="165" fontId="8" fillId="0" borderId="37" xfId="8" applyNumberFormat="1" applyFont="1" applyBorder="1" applyAlignment="1">
      <alignment horizontal="right" vertical="center"/>
    </xf>
    <xf numFmtId="166" fontId="8" fillId="0" borderId="37" xfId="8" applyNumberFormat="1" applyFont="1" applyBorder="1" applyAlignment="1">
      <alignment horizontal="right" vertical="center"/>
    </xf>
    <xf numFmtId="165" fontId="8" fillId="0" borderId="38" xfId="8" applyNumberFormat="1" applyFont="1" applyBorder="1" applyAlignment="1">
      <alignment horizontal="right" vertical="center"/>
    </xf>
    <xf numFmtId="166" fontId="8" fillId="0" borderId="38" xfId="8" applyNumberFormat="1" applyFont="1" applyBorder="1" applyAlignment="1">
      <alignment horizontal="right" vertical="center"/>
    </xf>
    <xf numFmtId="0" fontId="8" fillId="4" borderId="23" xfId="8" applyFont="1" applyFill="1" applyBorder="1" applyAlignment="1">
      <alignment horizontal="right" vertical="center"/>
    </xf>
    <xf numFmtId="166" fontId="8" fillId="4" borderId="24" xfId="8" applyNumberFormat="1" applyFont="1" applyFill="1" applyBorder="1" applyAlignment="1">
      <alignment horizontal="right" vertical="center"/>
    </xf>
    <xf numFmtId="166" fontId="8" fillId="4" borderId="25" xfId="8" applyNumberFormat="1" applyFont="1" applyFill="1" applyBorder="1" applyAlignment="1">
      <alignment horizontal="right" vertical="center"/>
    </xf>
    <xf numFmtId="0" fontId="8" fillId="4" borderId="42" xfId="8" applyFont="1" applyFill="1" applyBorder="1" applyAlignment="1">
      <alignment horizontal="left" vertical="top"/>
    </xf>
    <xf numFmtId="0" fontId="8" fillId="4" borderId="22" xfId="8" applyFont="1" applyFill="1" applyBorder="1" applyAlignment="1">
      <alignment horizontal="right" vertical="center"/>
    </xf>
    <xf numFmtId="165" fontId="8" fillId="4" borderId="44" xfId="8" applyNumberFormat="1" applyFont="1" applyFill="1" applyBorder="1" applyAlignment="1">
      <alignment horizontal="right" vertical="center"/>
    </xf>
    <xf numFmtId="166" fontId="8" fillId="4" borderId="44" xfId="8" applyNumberFormat="1" applyFont="1" applyFill="1" applyBorder="1" applyAlignment="1">
      <alignment horizontal="right" vertical="center"/>
    </xf>
    <xf numFmtId="165" fontId="8" fillId="4" borderId="45" xfId="8" applyNumberFormat="1" applyFont="1" applyFill="1" applyBorder="1" applyAlignment="1">
      <alignment horizontal="right" vertical="center"/>
    </xf>
    <xf numFmtId="0" fontId="8" fillId="4" borderId="42" xfId="7" applyFont="1" applyFill="1" applyBorder="1" applyAlignment="1">
      <alignment horizontal="left" vertical="top"/>
    </xf>
    <xf numFmtId="0" fontId="8" fillId="4" borderId="22" xfId="7" applyFont="1" applyFill="1" applyBorder="1" applyAlignment="1">
      <alignment horizontal="right" vertical="center"/>
    </xf>
    <xf numFmtId="165" fontId="8" fillId="4" borderId="44" xfId="7" applyNumberFormat="1" applyFont="1" applyFill="1" applyBorder="1" applyAlignment="1">
      <alignment horizontal="right" vertical="center"/>
    </xf>
    <xf numFmtId="166" fontId="8" fillId="4" borderId="44" xfId="7" applyNumberFormat="1" applyFont="1" applyFill="1" applyBorder="1" applyAlignment="1">
      <alignment horizontal="right" vertical="center"/>
    </xf>
    <xf numFmtId="165" fontId="8" fillId="4" borderId="45" xfId="7" applyNumberFormat="1" applyFont="1" applyFill="1" applyBorder="1" applyAlignment="1">
      <alignment horizontal="right" vertical="center"/>
    </xf>
    <xf numFmtId="166" fontId="8" fillId="4" borderId="45" xfId="7" applyNumberFormat="1" applyFont="1" applyFill="1" applyBorder="1" applyAlignment="1">
      <alignment horizontal="right" vertical="center"/>
    </xf>
    <xf numFmtId="0" fontId="8" fillId="0" borderId="27" xfId="9" applyFont="1" applyBorder="1" applyAlignment="1">
      <alignment horizontal="left" wrapText="1"/>
    </xf>
    <xf numFmtId="0" fontId="8" fillId="0" borderId="28" xfId="9" applyFont="1" applyBorder="1" applyAlignment="1">
      <alignment horizontal="center" wrapText="1"/>
    </xf>
    <xf numFmtId="0" fontId="8" fillId="0" borderId="29" xfId="9" applyFont="1" applyBorder="1" applyAlignment="1">
      <alignment horizontal="center" wrapText="1"/>
    </xf>
    <xf numFmtId="0" fontId="8" fillId="0" borderId="30" xfId="9" applyFont="1" applyBorder="1" applyAlignment="1">
      <alignment horizontal="center" wrapText="1"/>
    </xf>
    <xf numFmtId="0" fontId="8" fillId="0" borderId="31" xfId="9" applyFont="1" applyBorder="1" applyAlignment="1">
      <alignment horizontal="left" vertical="top" wrapText="1"/>
    </xf>
    <xf numFmtId="167" fontId="8" fillId="0" borderId="32" xfId="9" applyNumberFormat="1" applyFont="1" applyBorder="1" applyAlignment="1">
      <alignment horizontal="right" vertical="center"/>
    </xf>
    <xf numFmtId="166" fontId="8" fillId="0" borderId="33" xfId="9" applyNumberFormat="1" applyFont="1" applyBorder="1" applyAlignment="1">
      <alignment horizontal="right" vertical="center"/>
    </xf>
    <xf numFmtId="166" fontId="8" fillId="0" borderId="37" xfId="9" applyNumberFormat="1" applyFont="1" applyBorder="1" applyAlignment="1">
      <alignment horizontal="right" vertical="center"/>
    </xf>
    <xf numFmtId="165" fontId="8" fillId="4" borderId="38" xfId="9" applyNumberFormat="1" applyFont="1" applyFill="1" applyBorder="1" applyAlignment="1">
      <alignment horizontal="right" vertical="center"/>
    </xf>
    <xf numFmtId="166" fontId="8" fillId="0" borderId="24" xfId="9" applyNumberFormat="1" applyFont="1" applyBorder="1" applyAlignment="1">
      <alignment horizontal="right" vertical="center"/>
    </xf>
    <xf numFmtId="165" fontId="8" fillId="4" borderId="25" xfId="9" applyNumberFormat="1" applyFont="1" applyFill="1" applyBorder="1" applyAlignment="1">
      <alignment horizontal="right" vertical="center"/>
    </xf>
    <xf numFmtId="165" fontId="8" fillId="0" borderId="34" xfId="9" applyNumberFormat="1" applyFont="1" applyFill="1" applyBorder="1" applyAlignment="1">
      <alignment horizontal="right" vertical="center"/>
    </xf>
    <xf numFmtId="0" fontId="8" fillId="4" borderId="35" xfId="9" applyFont="1" applyFill="1" applyBorder="1" applyAlignment="1">
      <alignment horizontal="left" vertical="top" wrapText="1"/>
    </xf>
    <xf numFmtId="167" fontId="8" fillId="4" borderId="36" xfId="9" applyNumberFormat="1" applyFont="1" applyFill="1" applyBorder="1" applyAlignment="1">
      <alignment horizontal="right" vertical="center"/>
    </xf>
    <xf numFmtId="166" fontId="8" fillId="4" borderId="37" xfId="9" applyNumberFormat="1" applyFont="1" applyFill="1" applyBorder="1" applyAlignment="1">
      <alignment horizontal="right" vertical="center"/>
    </xf>
    <xf numFmtId="0" fontId="8" fillId="4" borderId="39" xfId="9" applyFont="1" applyFill="1" applyBorder="1" applyAlignment="1">
      <alignment horizontal="left" vertical="top" wrapText="1"/>
    </xf>
    <xf numFmtId="167" fontId="8" fillId="4" borderId="23" xfId="9" applyNumberFormat="1" applyFont="1" applyFill="1" applyBorder="1" applyAlignment="1">
      <alignment horizontal="right" vertical="center"/>
    </xf>
    <xf numFmtId="166" fontId="8" fillId="4" borderId="24" xfId="9" applyNumberFormat="1" applyFont="1" applyFill="1" applyBorder="1" applyAlignment="1">
      <alignment horizontal="right" vertical="center"/>
    </xf>
    <xf numFmtId="0" fontId="8" fillId="0" borderId="17" xfId="9" applyFont="1" applyBorder="1" applyAlignment="1">
      <alignment horizontal="center" wrapText="1"/>
    </xf>
    <xf numFmtId="0" fontId="8" fillId="0" borderId="18" xfId="9" applyFont="1" applyBorder="1" applyAlignment="1">
      <alignment horizontal="center" wrapText="1"/>
    </xf>
    <xf numFmtId="0" fontId="8" fillId="0" borderId="21" xfId="9" applyFont="1" applyBorder="1" applyAlignment="1">
      <alignment horizontal="left" vertical="top"/>
    </xf>
    <xf numFmtId="165" fontId="8" fillId="0" borderId="11" xfId="9" applyNumberFormat="1" applyFont="1" applyBorder="1" applyAlignment="1">
      <alignment horizontal="right" vertical="center"/>
    </xf>
    <xf numFmtId="166" fontId="8" fillId="0" borderId="11" xfId="9" applyNumberFormat="1" applyFont="1" applyBorder="1" applyAlignment="1">
      <alignment horizontal="right" vertical="center"/>
    </xf>
    <xf numFmtId="165" fontId="8" fillId="4" borderId="11" xfId="9" applyNumberFormat="1" applyFont="1" applyFill="1" applyBorder="1" applyAlignment="1">
      <alignment horizontal="right" vertical="center"/>
    </xf>
    <xf numFmtId="165" fontId="8" fillId="0" borderId="12" xfId="9" applyNumberFormat="1" applyFont="1" applyBorder="1" applyAlignment="1">
      <alignment horizontal="right" vertical="center"/>
    </xf>
    <xf numFmtId="0" fontId="8" fillId="0" borderId="15" xfId="9" applyFont="1" applyBorder="1" applyAlignment="1">
      <alignment horizontal="left" vertical="top"/>
    </xf>
    <xf numFmtId="165" fontId="8" fillId="0" borderId="24" xfId="9" applyNumberFormat="1" applyFont="1" applyBorder="1" applyAlignment="1">
      <alignment horizontal="right" vertical="center"/>
    </xf>
    <xf numFmtId="165" fontId="8" fillId="4" borderId="24" xfId="9" applyNumberFormat="1" applyFont="1" applyFill="1" applyBorder="1" applyAlignment="1">
      <alignment horizontal="right" vertical="center"/>
    </xf>
    <xf numFmtId="165" fontId="8" fillId="0" borderId="25" xfId="9" applyNumberFormat="1" applyFont="1" applyBorder="1" applyAlignment="1">
      <alignment horizontal="right" vertical="center"/>
    </xf>
    <xf numFmtId="0" fontId="8" fillId="4" borderId="10" xfId="9" applyFont="1" applyFill="1" applyBorder="1" applyAlignment="1">
      <alignment horizontal="right" vertical="center"/>
    </xf>
    <xf numFmtId="166" fontId="8" fillId="4" borderId="11" xfId="9" applyNumberFormat="1" applyFont="1" applyFill="1" applyBorder="1" applyAlignment="1">
      <alignment horizontal="right" vertical="center"/>
    </xf>
    <xf numFmtId="165" fontId="8" fillId="4" borderId="12" xfId="9" applyNumberFormat="1" applyFont="1" applyFill="1" applyBorder="1" applyAlignment="1">
      <alignment horizontal="right" vertical="center"/>
    </xf>
    <xf numFmtId="0" fontId="8" fillId="4" borderId="15" xfId="9" applyFont="1" applyFill="1" applyBorder="1" applyAlignment="1">
      <alignment horizontal="left" vertical="top"/>
    </xf>
    <xf numFmtId="0" fontId="8" fillId="4" borderId="23" xfId="9" applyFont="1" applyFill="1" applyBorder="1" applyAlignment="1">
      <alignment horizontal="right" vertical="center"/>
    </xf>
    <xf numFmtId="0" fontId="8" fillId="0" borderId="20" xfId="9" applyFont="1" applyBorder="1" applyAlignment="1">
      <alignment horizontal="left" vertical="top"/>
    </xf>
    <xf numFmtId="165" fontId="8" fillId="0" borderId="10" xfId="9" applyNumberFormat="1" applyFont="1" applyBorder="1" applyAlignment="1">
      <alignment horizontal="right" vertical="center"/>
    </xf>
    <xf numFmtId="167" fontId="8" fillId="0" borderId="11" xfId="9" applyNumberFormat="1" applyFont="1" applyBorder="1" applyAlignment="1">
      <alignment horizontal="right" vertical="center"/>
    </xf>
    <xf numFmtId="0" fontId="8" fillId="0" borderId="41" xfId="9" applyFont="1" applyBorder="1" applyAlignment="1">
      <alignment horizontal="left" vertical="top"/>
    </xf>
    <xf numFmtId="0" fontId="8" fillId="0" borderId="42" xfId="9" applyFont="1" applyBorder="1" applyAlignment="1">
      <alignment horizontal="left" vertical="top"/>
    </xf>
    <xf numFmtId="165" fontId="8" fillId="0" borderId="22" xfId="9" applyNumberFormat="1" applyFont="1" applyBorder="1" applyAlignment="1">
      <alignment horizontal="right" vertical="center"/>
    </xf>
    <xf numFmtId="165" fontId="8" fillId="0" borderId="44" xfId="9" applyNumberFormat="1" applyFont="1" applyBorder="1" applyAlignment="1">
      <alignment horizontal="right" vertical="center"/>
    </xf>
    <xf numFmtId="167" fontId="8" fillId="0" borderId="44" xfId="9" applyNumberFormat="1" applyFont="1" applyBorder="1" applyAlignment="1">
      <alignment horizontal="right" vertical="center"/>
    </xf>
    <xf numFmtId="165" fontId="8" fillId="0" borderId="45" xfId="9" applyNumberFormat="1" applyFont="1" applyBorder="1" applyAlignment="1">
      <alignment horizontal="right" vertical="center"/>
    </xf>
    <xf numFmtId="0" fontId="8" fillId="4" borderId="41" xfId="9" applyFont="1" applyFill="1" applyBorder="1" applyAlignment="1">
      <alignment horizontal="left" vertical="top"/>
    </xf>
    <xf numFmtId="0" fontId="8" fillId="4" borderId="42" xfId="9" applyFont="1" applyFill="1" applyBorder="1" applyAlignment="1">
      <alignment horizontal="left" vertical="top"/>
    </xf>
    <xf numFmtId="165" fontId="8" fillId="4" borderId="44" xfId="9" applyNumberFormat="1" applyFont="1" applyFill="1" applyBorder="1" applyAlignment="1">
      <alignment horizontal="right" vertical="center"/>
    </xf>
    <xf numFmtId="0" fontId="8" fillId="4" borderId="14" xfId="9" applyFont="1" applyFill="1" applyBorder="1" applyAlignment="1">
      <alignment horizontal="left" vertical="top"/>
    </xf>
    <xf numFmtId="0" fontId="8" fillId="4" borderId="22" xfId="9" applyFont="1" applyFill="1" applyBorder="1" applyAlignment="1">
      <alignment horizontal="right" vertical="center"/>
    </xf>
    <xf numFmtId="167" fontId="8" fillId="4" borderId="44" xfId="9" applyNumberFormat="1" applyFont="1" applyFill="1" applyBorder="1" applyAlignment="1">
      <alignment horizontal="right" vertical="center"/>
    </xf>
    <xf numFmtId="165" fontId="8" fillId="4" borderId="45" xfId="9" applyNumberFormat="1" applyFont="1" applyFill="1" applyBorder="1" applyAlignment="1">
      <alignment horizontal="right" vertical="center"/>
    </xf>
    <xf numFmtId="167" fontId="8" fillId="4" borderId="24" xfId="9" applyNumberFormat="1" applyFont="1" applyFill="1" applyBorder="1" applyAlignment="1">
      <alignment horizontal="right" vertical="center"/>
    </xf>
    <xf numFmtId="166" fontId="8" fillId="0" borderId="44" xfId="9" applyNumberFormat="1" applyFont="1" applyBorder="1" applyAlignment="1">
      <alignment horizontal="right" vertical="center"/>
    </xf>
    <xf numFmtId="166" fontId="8" fillId="4" borderId="44" xfId="9" applyNumberFormat="1" applyFont="1" applyFill="1" applyBorder="1" applyAlignment="1">
      <alignment horizontal="right" vertical="center"/>
    </xf>
    <xf numFmtId="0" fontId="8" fillId="0" borderId="46" xfId="9" applyFont="1" applyBorder="1" applyAlignment="1">
      <alignment horizontal="left" vertical="top"/>
    </xf>
    <xf numFmtId="165" fontId="8" fillId="0" borderId="36" xfId="9" applyNumberFormat="1" applyFont="1" applyBorder="1" applyAlignment="1">
      <alignment horizontal="right" vertical="center"/>
    </xf>
    <xf numFmtId="165" fontId="8" fillId="0" borderId="37" xfId="9" applyNumberFormat="1" applyFont="1" applyBorder="1" applyAlignment="1">
      <alignment horizontal="right" vertical="center"/>
    </xf>
    <xf numFmtId="165" fontId="8" fillId="0" borderId="38" xfId="9" applyNumberFormat="1" applyFont="1" applyBorder="1" applyAlignment="1">
      <alignment horizontal="right" vertical="center"/>
    </xf>
    <xf numFmtId="165" fontId="8" fillId="0" borderId="23" xfId="9" applyNumberFormat="1" applyFont="1" applyBorder="1" applyAlignment="1">
      <alignment horizontal="right" vertical="center"/>
    </xf>
    <xf numFmtId="0" fontId="8" fillId="0" borderId="27" xfId="10" applyFont="1" applyBorder="1" applyAlignment="1">
      <alignment horizontal="left" wrapText="1"/>
    </xf>
    <xf numFmtId="0" fontId="8" fillId="0" borderId="28" xfId="10" applyFont="1" applyBorder="1" applyAlignment="1">
      <alignment horizontal="center" wrapText="1"/>
    </xf>
    <xf numFmtId="0" fontId="8" fillId="0" borderId="29" xfId="10" applyFont="1" applyBorder="1" applyAlignment="1">
      <alignment horizontal="center" wrapText="1"/>
    </xf>
    <xf numFmtId="0" fontId="8" fillId="0" borderId="30" xfId="10" applyFont="1" applyBorder="1" applyAlignment="1">
      <alignment horizontal="center" wrapText="1"/>
    </xf>
    <xf numFmtId="0" fontId="8" fillId="0" borderId="31" xfId="10" applyFont="1" applyBorder="1" applyAlignment="1">
      <alignment horizontal="left" vertical="top" wrapText="1"/>
    </xf>
    <xf numFmtId="167" fontId="8" fillId="0" borderId="32" xfId="10" applyNumberFormat="1" applyFont="1" applyBorder="1" applyAlignment="1">
      <alignment horizontal="right" vertical="center"/>
    </xf>
    <xf numFmtId="166" fontId="8" fillId="0" borderId="33" xfId="10" applyNumberFormat="1" applyFont="1" applyBorder="1" applyAlignment="1">
      <alignment horizontal="right" vertical="center"/>
    </xf>
    <xf numFmtId="165" fontId="8" fillId="0" borderId="34" xfId="10" applyNumberFormat="1" applyFont="1" applyBorder="1" applyAlignment="1">
      <alignment horizontal="right" vertical="center"/>
    </xf>
    <xf numFmtId="0" fontId="8" fillId="4" borderId="35" xfId="10" applyFont="1" applyFill="1" applyBorder="1" applyAlignment="1">
      <alignment horizontal="left" vertical="top" wrapText="1"/>
    </xf>
    <xf numFmtId="167" fontId="8" fillId="4" borderId="36" xfId="10" applyNumberFormat="1" applyFont="1" applyFill="1" applyBorder="1" applyAlignment="1">
      <alignment horizontal="right" vertical="center"/>
    </xf>
    <xf numFmtId="166" fontId="8" fillId="4" borderId="37" xfId="10" applyNumberFormat="1" applyFont="1" applyFill="1" applyBorder="1" applyAlignment="1">
      <alignment horizontal="right" vertical="center"/>
    </xf>
    <xf numFmtId="165" fontId="8" fillId="4" borderId="38" xfId="10" applyNumberFormat="1" applyFont="1" applyFill="1" applyBorder="1" applyAlignment="1">
      <alignment horizontal="right" vertical="center"/>
    </xf>
    <xf numFmtId="0" fontId="8" fillId="0" borderId="35" xfId="10" applyFont="1" applyBorder="1" applyAlignment="1">
      <alignment horizontal="left" vertical="top" wrapText="1"/>
    </xf>
    <xf numFmtId="167" fontId="8" fillId="0" borderId="36" xfId="10" applyNumberFormat="1" applyFont="1" applyBorder="1" applyAlignment="1">
      <alignment horizontal="right" vertical="center"/>
    </xf>
    <xf numFmtId="166" fontId="8" fillId="0" borderId="37" xfId="10" applyNumberFormat="1" applyFont="1" applyBorder="1" applyAlignment="1">
      <alignment horizontal="right" vertical="center"/>
    </xf>
    <xf numFmtId="165" fontId="8" fillId="0" borderId="38" xfId="10" applyNumberFormat="1" applyFont="1" applyBorder="1" applyAlignment="1">
      <alignment horizontal="right" vertical="center"/>
    </xf>
    <xf numFmtId="0" fontId="8" fillId="4" borderId="39" xfId="10" applyFont="1" applyFill="1" applyBorder="1" applyAlignment="1">
      <alignment horizontal="left" vertical="top" wrapText="1"/>
    </xf>
    <xf numFmtId="167" fontId="8" fillId="4" borderId="23" xfId="10" applyNumberFormat="1" applyFont="1" applyFill="1" applyBorder="1" applyAlignment="1">
      <alignment horizontal="right" vertical="center"/>
    </xf>
    <xf numFmtId="166" fontId="8" fillId="4" borderId="24" xfId="10" applyNumberFormat="1" applyFont="1" applyFill="1" applyBorder="1" applyAlignment="1">
      <alignment horizontal="right" vertical="center"/>
    </xf>
    <xf numFmtId="165" fontId="8" fillId="4" borderId="25" xfId="10" applyNumberFormat="1" applyFont="1" applyFill="1" applyBorder="1" applyAlignment="1">
      <alignment horizontal="right" vertical="center"/>
    </xf>
    <xf numFmtId="0" fontId="8" fillId="0" borderId="17" xfId="10" applyFont="1" applyBorder="1" applyAlignment="1">
      <alignment horizontal="center" wrapText="1"/>
    </xf>
    <xf numFmtId="0" fontId="8" fillId="0" borderId="18" xfId="10" applyFont="1" applyBorder="1" applyAlignment="1">
      <alignment horizontal="center" wrapText="1"/>
    </xf>
    <xf numFmtId="0" fontId="8" fillId="4" borderId="10" xfId="10" applyFont="1" applyFill="1" applyBorder="1" applyAlignment="1">
      <alignment horizontal="right" vertical="center"/>
    </xf>
    <xf numFmtId="165" fontId="8" fillId="4" borderId="11" xfId="10" applyNumberFormat="1" applyFont="1" applyFill="1" applyBorder="1" applyAlignment="1">
      <alignment horizontal="right" vertical="center"/>
    </xf>
    <xf numFmtId="166" fontId="8" fillId="4" borderId="11" xfId="10" applyNumberFormat="1" applyFont="1" applyFill="1" applyBorder="1" applyAlignment="1">
      <alignment horizontal="right" vertical="center"/>
    </xf>
    <xf numFmtId="165" fontId="8" fillId="0" borderId="11" xfId="10" applyNumberFormat="1" applyFont="1" applyBorder="1" applyAlignment="1">
      <alignment horizontal="right" vertical="center"/>
    </xf>
    <xf numFmtId="165" fontId="8" fillId="0" borderId="12" xfId="10" applyNumberFormat="1" applyFont="1" applyBorder="1" applyAlignment="1">
      <alignment horizontal="right" vertical="center"/>
    </xf>
    <xf numFmtId="0" fontId="8" fillId="4" borderId="23" xfId="10" applyFont="1" applyFill="1" applyBorder="1" applyAlignment="1">
      <alignment horizontal="right" vertical="center"/>
    </xf>
    <xf numFmtId="165" fontId="8" fillId="4" borderId="24" xfId="10" applyNumberFormat="1" applyFont="1" applyFill="1" applyBorder="1" applyAlignment="1">
      <alignment horizontal="right" vertical="center"/>
    </xf>
    <xf numFmtId="165" fontId="8" fillId="0" borderId="24" xfId="10" applyNumberFormat="1" applyFont="1" applyBorder="1" applyAlignment="1">
      <alignment horizontal="right" vertical="center"/>
    </xf>
    <xf numFmtId="165" fontId="8" fillId="0" borderId="25" xfId="10" applyNumberFormat="1" applyFont="1" applyBorder="1" applyAlignment="1">
      <alignment horizontal="right" vertical="center"/>
    </xf>
    <xf numFmtId="165" fontId="8" fillId="4" borderId="12" xfId="10" applyNumberFormat="1" applyFont="1" applyFill="1" applyBorder="1" applyAlignment="1">
      <alignment horizontal="right" vertical="center"/>
    </xf>
    <xf numFmtId="0" fontId="8" fillId="0" borderId="21" xfId="10" applyFont="1" applyBorder="1" applyAlignment="1">
      <alignment horizontal="left" vertical="top"/>
    </xf>
    <xf numFmtId="165" fontId="8" fillId="0" borderId="10" xfId="10" applyNumberFormat="1" applyFont="1" applyBorder="1" applyAlignment="1">
      <alignment horizontal="right" vertical="center"/>
    </xf>
    <xf numFmtId="167" fontId="8" fillId="0" borderId="11" xfId="10" applyNumberFormat="1" applyFont="1" applyBorder="1" applyAlignment="1">
      <alignment horizontal="right" vertical="center"/>
    </xf>
    <xf numFmtId="0" fontId="8" fillId="0" borderId="42" xfId="10" applyFont="1" applyBorder="1" applyAlignment="1">
      <alignment horizontal="left" vertical="top"/>
    </xf>
    <xf numFmtId="165" fontId="8" fillId="0" borderId="22" xfId="10" applyNumberFormat="1" applyFont="1" applyBorder="1" applyAlignment="1">
      <alignment horizontal="right" vertical="center"/>
    </xf>
    <xf numFmtId="165" fontId="8" fillId="0" borderId="44" xfId="10" applyNumberFormat="1" applyFont="1" applyBorder="1" applyAlignment="1">
      <alignment horizontal="right" vertical="center"/>
    </xf>
    <xf numFmtId="167" fontId="8" fillId="0" borderId="44" xfId="10" applyNumberFormat="1" applyFont="1" applyBorder="1" applyAlignment="1">
      <alignment horizontal="right" vertical="center"/>
    </xf>
    <xf numFmtId="165" fontId="8" fillId="0" borderId="45" xfId="10" applyNumberFormat="1" applyFont="1" applyBorder="1" applyAlignment="1">
      <alignment horizontal="right" vertical="center"/>
    </xf>
    <xf numFmtId="0" fontId="8" fillId="4" borderId="42" xfId="10" applyFont="1" applyFill="1" applyBorder="1" applyAlignment="1">
      <alignment horizontal="left" vertical="top"/>
    </xf>
    <xf numFmtId="0" fontId="8" fillId="4" borderId="22" xfId="10" applyFont="1" applyFill="1" applyBorder="1" applyAlignment="1">
      <alignment horizontal="right" vertical="center"/>
    </xf>
    <xf numFmtId="165" fontId="8" fillId="4" borderId="44" xfId="10" applyNumberFormat="1" applyFont="1" applyFill="1" applyBorder="1" applyAlignment="1">
      <alignment horizontal="right" vertical="center"/>
    </xf>
    <xf numFmtId="167" fontId="8" fillId="4" borderId="44" xfId="10" applyNumberFormat="1" applyFont="1" applyFill="1" applyBorder="1" applyAlignment="1">
      <alignment horizontal="right" vertical="center"/>
    </xf>
    <xf numFmtId="166" fontId="8" fillId="4" borderId="44" xfId="10" applyNumberFormat="1" applyFont="1" applyFill="1" applyBorder="1" applyAlignment="1">
      <alignment horizontal="right" vertical="center"/>
    </xf>
    <xf numFmtId="165" fontId="8" fillId="4" borderId="45" xfId="10" applyNumberFormat="1" applyFont="1" applyFill="1" applyBorder="1" applyAlignment="1">
      <alignment horizontal="right" vertical="center"/>
    </xf>
    <xf numFmtId="166" fontId="8" fillId="0" borderId="11" xfId="10" applyNumberFormat="1" applyFont="1" applyBorder="1" applyAlignment="1">
      <alignment horizontal="right" vertical="center"/>
    </xf>
    <xf numFmtId="166" fontId="8" fillId="0" borderId="44" xfId="10" applyNumberFormat="1" applyFont="1" applyBorder="1" applyAlignment="1">
      <alignment horizontal="right" vertical="center"/>
    </xf>
    <xf numFmtId="0" fontId="8" fillId="0" borderId="46" xfId="10" applyFont="1" applyBorder="1" applyAlignment="1">
      <alignment horizontal="left" vertical="top"/>
    </xf>
    <xf numFmtId="165" fontId="8" fillId="0" borderId="36" xfId="10" applyNumberFormat="1" applyFont="1" applyBorder="1" applyAlignment="1">
      <alignment horizontal="right" vertical="center"/>
    </xf>
    <xf numFmtId="165" fontId="8" fillId="0" borderId="37" xfId="10" applyNumberFormat="1" applyFont="1" applyBorder="1" applyAlignment="1">
      <alignment horizontal="right" vertical="center"/>
    </xf>
    <xf numFmtId="0" fontId="8" fillId="0" borderId="15" xfId="10" applyFont="1" applyBorder="1" applyAlignment="1">
      <alignment horizontal="left" vertical="top"/>
    </xf>
    <xf numFmtId="165" fontId="8" fillId="0" borderId="23" xfId="10" applyNumberFormat="1" applyFont="1" applyBorder="1" applyAlignment="1">
      <alignment horizontal="right" vertical="center"/>
    </xf>
    <xf numFmtId="166" fontId="8" fillId="0" borderId="24" xfId="10" applyNumberFormat="1" applyFont="1" applyBorder="1" applyAlignment="1">
      <alignment horizontal="right" vertical="center"/>
    </xf>
    <xf numFmtId="0" fontId="8" fillId="4" borderId="46" xfId="10" applyFont="1" applyFill="1" applyBorder="1" applyAlignment="1">
      <alignment horizontal="left" vertical="top"/>
    </xf>
    <xf numFmtId="0" fontId="8" fillId="4" borderId="36" xfId="10" applyFont="1" applyFill="1" applyBorder="1" applyAlignment="1">
      <alignment horizontal="right" vertical="center"/>
    </xf>
    <xf numFmtId="165" fontId="8" fillId="4" borderId="37" xfId="10" applyNumberFormat="1" applyFont="1" applyFill="1" applyBorder="1" applyAlignment="1">
      <alignment horizontal="right" vertical="center"/>
    </xf>
    <xf numFmtId="0" fontId="5" fillId="0" borderId="0" xfId="11"/>
    <xf numFmtId="0" fontId="8" fillId="0" borderId="17" xfId="11" applyFont="1" applyBorder="1" applyAlignment="1">
      <alignment horizontal="center" wrapText="1"/>
    </xf>
    <xf numFmtId="0" fontId="8" fillId="0" borderId="18" xfId="11" applyFont="1" applyBorder="1" applyAlignment="1">
      <alignment horizontal="center" wrapText="1"/>
    </xf>
    <xf numFmtId="0" fontId="8" fillId="0" borderId="15" xfId="11" applyFont="1" applyBorder="1" applyAlignment="1">
      <alignment horizontal="left" vertical="top" wrapText="1"/>
    </xf>
    <xf numFmtId="0" fontId="8" fillId="0" borderId="23" xfId="11" applyFont="1" applyBorder="1" applyAlignment="1">
      <alignment horizontal="left" vertical="center" wrapText="1"/>
    </xf>
    <xf numFmtId="0" fontId="8" fillId="0" borderId="24" xfId="11" applyFont="1" applyBorder="1" applyAlignment="1">
      <alignment horizontal="left" vertical="center" wrapText="1"/>
    </xf>
    <xf numFmtId="166" fontId="8" fillId="0" borderId="24" xfId="11" applyNumberFormat="1" applyFont="1" applyBorder="1" applyAlignment="1">
      <alignment horizontal="right" vertical="center"/>
    </xf>
    <xf numFmtId="165" fontId="8" fillId="0" borderId="24" xfId="11" applyNumberFormat="1" applyFont="1" applyBorder="1" applyAlignment="1">
      <alignment horizontal="right" vertical="center"/>
    </xf>
    <xf numFmtId="168" fontId="8" fillId="0" borderId="24" xfId="11" applyNumberFormat="1" applyFont="1" applyBorder="1" applyAlignment="1">
      <alignment horizontal="right" vertical="center"/>
    </xf>
    <xf numFmtId="168" fontId="8" fillId="0" borderId="25" xfId="11" applyNumberFormat="1" applyFont="1" applyBorder="1" applyAlignment="1">
      <alignment horizontal="right" vertical="center"/>
    </xf>
    <xf numFmtId="0" fontId="8" fillId="4" borderId="9" xfId="11" applyFont="1" applyFill="1" applyBorder="1" applyAlignment="1">
      <alignment horizontal="left" vertical="top" wrapText="1"/>
    </xf>
    <xf numFmtId="166" fontId="8" fillId="4" borderId="32" xfId="11" applyNumberFormat="1" applyFont="1" applyFill="1" applyBorder="1" applyAlignment="1">
      <alignment horizontal="right" vertical="center"/>
    </xf>
    <xf numFmtId="165" fontId="8" fillId="4" borderId="33" xfId="11" applyNumberFormat="1" applyFont="1" applyFill="1" applyBorder="1" applyAlignment="1">
      <alignment horizontal="right" vertical="center"/>
    </xf>
    <xf numFmtId="166" fontId="8" fillId="4" borderId="33" xfId="11" applyNumberFormat="1" applyFont="1" applyFill="1" applyBorder="1" applyAlignment="1">
      <alignment horizontal="right" vertical="center"/>
    </xf>
    <xf numFmtId="167" fontId="8" fillId="4" borderId="33" xfId="11" applyNumberFormat="1" applyFont="1" applyFill="1" applyBorder="1" applyAlignment="1">
      <alignment horizontal="right" vertical="center"/>
    </xf>
    <xf numFmtId="168" fontId="8" fillId="4" borderId="33" xfId="11" applyNumberFormat="1" applyFont="1" applyFill="1" applyBorder="1" applyAlignment="1">
      <alignment horizontal="right" vertical="center"/>
    </xf>
    <xf numFmtId="168" fontId="8" fillId="4" borderId="34" xfId="11" applyNumberFormat="1" applyFont="1" applyFill="1" applyBorder="1" applyAlignment="1">
      <alignment horizontal="right" vertical="center"/>
    </xf>
    <xf numFmtId="0" fontId="1" fillId="0" borderId="5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4" borderId="19" xfId="11" applyFont="1" applyFill="1" applyBorder="1" applyAlignment="1">
      <alignment horizontal="left" vertical="top" wrapText="1"/>
    </xf>
    <xf numFmtId="0" fontId="8" fillId="4" borderId="13" xfId="11" applyFont="1" applyFill="1" applyBorder="1" applyAlignment="1">
      <alignment horizontal="left" vertical="top" wrapText="1"/>
    </xf>
    <xf numFmtId="0" fontId="8" fillId="0" borderId="49" xfId="11" applyFont="1" applyBorder="1" applyAlignment="1">
      <alignment horizontal="center" wrapText="1"/>
    </xf>
    <xf numFmtId="0" fontId="8" fillId="0" borderId="17" xfId="11" applyFont="1" applyBorder="1" applyAlignment="1">
      <alignment horizontal="center" wrapText="1"/>
    </xf>
    <xf numFmtId="0" fontId="8" fillId="0" borderId="50" xfId="11" applyFont="1" applyBorder="1" applyAlignment="1">
      <alignment horizontal="center" wrapText="1"/>
    </xf>
    <xf numFmtId="0" fontId="8" fillId="0" borderId="0" xfId="10" applyFont="1" applyBorder="1" applyAlignment="1">
      <alignment horizontal="left" vertical="top" wrapText="1"/>
    </xf>
    <xf numFmtId="0" fontId="6" fillId="0" borderId="0" xfId="11" applyFont="1" applyBorder="1" applyAlignment="1">
      <alignment horizontal="center" vertical="center" wrapText="1"/>
    </xf>
    <xf numFmtId="0" fontId="8" fillId="0" borderId="7" xfId="11" applyFont="1" applyBorder="1" applyAlignment="1">
      <alignment horizontal="left" wrapText="1"/>
    </xf>
    <xf numFmtId="0" fontId="8" fillId="0" borderId="9" xfId="11" applyFont="1" applyBorder="1" applyAlignment="1">
      <alignment horizontal="left" wrapText="1"/>
    </xf>
    <xf numFmtId="0" fontId="8" fillId="0" borderId="47" xfId="11" applyFont="1" applyBorder="1" applyAlignment="1">
      <alignment horizontal="left" wrapText="1"/>
    </xf>
    <xf numFmtId="0" fontId="8" fillId="0" borderId="46" xfId="11" applyFont="1" applyBorder="1" applyAlignment="1">
      <alignment horizontal="left" wrapText="1"/>
    </xf>
    <xf numFmtId="0" fontId="8" fillId="0" borderId="13" xfId="11" applyFont="1" applyBorder="1" applyAlignment="1">
      <alignment horizontal="left" wrapText="1"/>
    </xf>
    <xf numFmtId="0" fontId="8" fillId="0" borderId="15" xfId="11" applyFont="1" applyBorder="1" applyAlignment="1">
      <alignment horizontal="left" wrapText="1"/>
    </xf>
    <xf numFmtId="0" fontId="8" fillId="0" borderId="10" xfId="11" applyFont="1" applyBorder="1" applyAlignment="1">
      <alignment horizontal="center" wrapText="1"/>
    </xf>
    <xf numFmtId="0" fontId="8" fillId="0" borderId="11" xfId="11" applyFont="1" applyBorder="1" applyAlignment="1">
      <alignment horizontal="center" wrapText="1"/>
    </xf>
    <xf numFmtId="0" fontId="8" fillId="0" borderId="12" xfId="11" applyFont="1" applyBorder="1" applyAlignment="1">
      <alignment horizontal="center" wrapText="1"/>
    </xf>
    <xf numFmtId="0" fontId="8" fillId="0" borderId="48" xfId="11" applyFont="1" applyBorder="1" applyAlignment="1">
      <alignment horizontal="center" wrapText="1"/>
    </xf>
    <xf numFmtId="0" fontId="8" fillId="0" borderId="16" xfId="11" applyFont="1" applyBorder="1" applyAlignment="1">
      <alignment horizontal="center" wrapText="1"/>
    </xf>
    <xf numFmtId="0" fontId="8" fillId="0" borderId="0" xfId="9" applyFont="1" applyBorder="1" applyAlignment="1">
      <alignment horizontal="left" vertical="top" wrapText="1"/>
    </xf>
    <xf numFmtId="0" fontId="8" fillId="0" borderId="19" xfId="9" applyFont="1" applyFill="1" applyBorder="1" applyAlignment="1">
      <alignment horizontal="left" vertical="top"/>
    </xf>
    <xf numFmtId="0" fontId="8" fillId="0" borderId="40" xfId="9" applyFont="1" applyFill="1" applyBorder="1" applyAlignment="1">
      <alignment horizontal="left" vertical="top" wrapText="1"/>
    </xf>
    <xf numFmtId="0" fontId="8" fillId="0" borderId="20" xfId="10" applyFont="1" applyBorder="1" applyAlignment="1">
      <alignment horizontal="left" vertical="top"/>
    </xf>
    <xf numFmtId="0" fontId="8" fillId="0" borderId="41" xfId="10" applyFont="1" applyBorder="1" applyAlignment="1">
      <alignment horizontal="left" vertical="top" wrapText="1"/>
    </xf>
    <xf numFmtId="0" fontId="8" fillId="0" borderId="41" xfId="10" applyFont="1" applyBorder="1" applyAlignment="1">
      <alignment horizontal="left" vertical="top"/>
    </xf>
    <xf numFmtId="0" fontId="8" fillId="4" borderId="40" xfId="9" applyFont="1" applyFill="1" applyBorder="1" applyAlignment="1">
      <alignment horizontal="left" vertical="top"/>
    </xf>
    <xf numFmtId="0" fontId="8" fillId="4" borderId="47" xfId="9" applyFont="1" applyFill="1" applyBorder="1" applyAlignment="1">
      <alignment horizontal="left" vertical="top" wrapText="1"/>
    </xf>
    <xf numFmtId="0" fontId="8" fillId="4" borderId="13" xfId="9" applyFont="1" applyFill="1" applyBorder="1" applyAlignment="1">
      <alignment horizontal="left" vertical="top" wrapText="1"/>
    </xf>
    <xf numFmtId="0" fontId="8" fillId="4" borderId="41" xfId="10" applyFont="1" applyFill="1" applyBorder="1" applyAlignment="1">
      <alignment horizontal="left" vertical="top"/>
    </xf>
    <xf numFmtId="0" fontId="8" fillId="4" borderId="41" xfId="10" applyFont="1" applyFill="1" applyBorder="1" applyAlignment="1">
      <alignment horizontal="left" vertical="top" wrapText="1"/>
    </xf>
    <xf numFmtId="0" fontId="8" fillId="4" borderId="14" xfId="10" applyFont="1" applyFill="1" applyBorder="1" applyAlignment="1">
      <alignment horizontal="left" vertical="top" wrapText="1"/>
    </xf>
    <xf numFmtId="0" fontId="6" fillId="0" borderId="0" xfId="10" applyFont="1" applyBorder="1" applyAlignment="1">
      <alignment horizontal="center" vertical="center" wrapText="1"/>
    </xf>
    <xf numFmtId="0" fontId="8" fillId="0" borderId="7" xfId="10" applyFont="1" applyBorder="1" applyAlignment="1">
      <alignment horizontal="left" wrapText="1"/>
    </xf>
    <xf numFmtId="0" fontId="8" fillId="0" borderId="8" xfId="10" applyFont="1" applyBorder="1" applyAlignment="1">
      <alignment horizontal="left" wrapText="1"/>
    </xf>
    <xf numFmtId="0" fontId="8" fillId="0" borderId="9" xfId="10" applyFont="1" applyBorder="1" applyAlignment="1">
      <alignment horizontal="left" wrapText="1"/>
    </xf>
    <xf numFmtId="0" fontId="8" fillId="0" borderId="13" xfId="10" applyFont="1" applyBorder="1" applyAlignment="1">
      <alignment horizontal="left" wrapText="1"/>
    </xf>
    <xf numFmtId="0" fontId="8" fillId="0" borderId="14" xfId="10" applyFont="1" applyBorder="1" applyAlignment="1">
      <alignment horizontal="left" wrapText="1"/>
    </xf>
    <xf numFmtId="0" fontId="8" fillId="0" borderId="15" xfId="10" applyFont="1" applyBorder="1" applyAlignment="1">
      <alignment horizontal="left" wrapText="1"/>
    </xf>
    <xf numFmtId="0" fontId="8" fillId="0" borderId="10" xfId="10" applyFont="1" applyBorder="1" applyAlignment="1">
      <alignment horizontal="center" wrapText="1"/>
    </xf>
    <xf numFmtId="0" fontId="8" fillId="0" borderId="16" xfId="10" applyFont="1" applyBorder="1" applyAlignment="1">
      <alignment horizontal="center" wrapText="1"/>
    </xf>
    <xf numFmtId="0" fontId="8" fillId="0" borderId="11" xfId="10" applyFont="1" applyBorder="1" applyAlignment="1">
      <alignment horizontal="center" wrapText="1"/>
    </xf>
    <xf numFmtId="0" fontId="8" fillId="0" borderId="17" xfId="10" applyFont="1" applyBorder="1" applyAlignment="1">
      <alignment horizontal="center" wrapText="1"/>
    </xf>
    <xf numFmtId="0" fontId="8" fillId="0" borderId="12" xfId="10" applyFont="1" applyBorder="1" applyAlignment="1">
      <alignment horizontal="center" wrapText="1"/>
    </xf>
    <xf numFmtId="0" fontId="8" fillId="0" borderId="19" xfId="10" applyFont="1" applyBorder="1" applyAlignment="1">
      <alignment horizontal="left" vertical="top"/>
    </xf>
    <xf numFmtId="0" fontId="8" fillId="0" borderId="40" xfId="10" applyFont="1" applyBorder="1" applyAlignment="1">
      <alignment horizontal="left" vertical="top" wrapText="1"/>
    </xf>
    <xf numFmtId="0" fontId="8" fillId="4" borderId="40" xfId="10" applyFont="1" applyFill="1" applyBorder="1" applyAlignment="1">
      <alignment horizontal="left" vertical="top"/>
    </xf>
    <xf numFmtId="0" fontId="8" fillId="4" borderId="40" xfId="10" applyFont="1" applyFill="1" applyBorder="1" applyAlignment="1">
      <alignment horizontal="left" vertical="top" wrapText="1"/>
    </xf>
    <xf numFmtId="0" fontId="8" fillId="4" borderId="13" xfId="10" applyFont="1" applyFill="1" applyBorder="1" applyAlignment="1">
      <alignment horizontal="left" vertical="top" wrapText="1"/>
    </xf>
    <xf numFmtId="0" fontId="8" fillId="4" borderId="19" xfId="9" applyFont="1" applyFill="1" applyBorder="1" applyAlignment="1">
      <alignment horizontal="left" vertical="top"/>
    </xf>
    <xf numFmtId="0" fontId="8" fillId="4" borderId="40" xfId="9" applyFont="1" applyFill="1" applyBorder="1" applyAlignment="1">
      <alignment horizontal="left" vertical="top" wrapText="1"/>
    </xf>
    <xf numFmtId="0" fontId="8" fillId="4" borderId="20" xfId="9" applyFont="1" applyFill="1" applyBorder="1" applyAlignment="1">
      <alignment horizontal="left" vertical="top"/>
    </xf>
    <xf numFmtId="0" fontId="8" fillId="4" borderId="41" xfId="9" applyFont="1" applyFill="1" applyBorder="1" applyAlignment="1">
      <alignment horizontal="left" vertical="top" wrapText="1"/>
    </xf>
    <xf numFmtId="0" fontId="8" fillId="4" borderId="41" xfId="9" applyFont="1" applyFill="1" applyBorder="1" applyAlignment="1">
      <alignment horizontal="left" vertical="top"/>
    </xf>
    <xf numFmtId="0" fontId="8" fillId="0" borderId="40" xfId="9" applyFont="1" applyBorder="1" applyAlignment="1">
      <alignment horizontal="left" vertical="top"/>
    </xf>
    <xf numFmtId="0" fontId="8" fillId="0" borderId="47" xfId="9" applyFont="1" applyBorder="1" applyAlignment="1">
      <alignment horizontal="left" vertical="top" wrapText="1"/>
    </xf>
    <xf numFmtId="0" fontId="8" fillId="0" borderId="13" xfId="9" applyFont="1" applyBorder="1" applyAlignment="1">
      <alignment horizontal="left" vertical="top" wrapText="1"/>
    </xf>
    <xf numFmtId="0" fontId="8" fillId="0" borderId="41" xfId="9" applyFont="1" applyBorder="1" applyAlignment="1">
      <alignment horizontal="left" vertical="top"/>
    </xf>
    <xf numFmtId="0" fontId="8" fillId="0" borderId="41" xfId="9" applyFont="1" applyBorder="1" applyAlignment="1">
      <alignment horizontal="left" vertical="top" wrapText="1"/>
    </xf>
    <xf numFmtId="0" fontId="8" fillId="0" borderId="14" xfId="9" applyFont="1" applyBorder="1" applyAlignment="1">
      <alignment horizontal="left" vertical="top" wrapText="1"/>
    </xf>
    <xf numFmtId="0" fontId="6" fillId="0" borderId="0" xfId="9" applyFont="1" applyBorder="1" applyAlignment="1">
      <alignment horizontal="center" vertical="center" wrapText="1"/>
    </xf>
    <xf numFmtId="0" fontId="8" fillId="0" borderId="7" xfId="9" applyFont="1" applyBorder="1" applyAlignment="1">
      <alignment horizontal="left" wrapText="1"/>
    </xf>
    <xf numFmtId="0" fontId="8" fillId="0" borderId="8" xfId="9" applyFont="1" applyBorder="1" applyAlignment="1">
      <alignment horizontal="left" wrapText="1"/>
    </xf>
    <xf numFmtId="0" fontId="8" fillId="0" borderId="9" xfId="9" applyFont="1" applyBorder="1" applyAlignment="1">
      <alignment horizontal="left" wrapText="1"/>
    </xf>
    <xf numFmtId="0" fontId="8" fillId="0" borderId="13" xfId="9" applyFont="1" applyBorder="1" applyAlignment="1">
      <alignment horizontal="left" wrapText="1"/>
    </xf>
    <xf numFmtId="0" fontId="8" fillId="0" borderId="14" xfId="9" applyFont="1" applyBorder="1" applyAlignment="1">
      <alignment horizontal="left" wrapText="1"/>
    </xf>
    <xf numFmtId="0" fontId="8" fillId="0" borderId="15" xfId="9" applyFont="1" applyBorder="1" applyAlignment="1">
      <alignment horizontal="left" wrapText="1"/>
    </xf>
    <xf numFmtId="0" fontId="8" fillId="0" borderId="10" xfId="9" applyFont="1" applyBorder="1" applyAlignment="1">
      <alignment horizontal="center" wrapText="1"/>
    </xf>
    <xf numFmtId="0" fontId="8" fillId="0" borderId="16" xfId="9" applyFont="1" applyBorder="1" applyAlignment="1">
      <alignment horizontal="center" wrapText="1"/>
    </xf>
    <xf numFmtId="0" fontId="8" fillId="0" borderId="11" xfId="9" applyFont="1" applyBorder="1" applyAlignment="1">
      <alignment horizontal="center" wrapText="1"/>
    </xf>
    <xf numFmtId="0" fontId="8" fillId="0" borderId="17" xfId="9" applyFont="1" applyBorder="1" applyAlignment="1">
      <alignment horizontal="center" wrapText="1"/>
    </xf>
    <xf numFmtId="0" fontId="8" fillId="0" borderId="12" xfId="9" applyFont="1" applyBorder="1" applyAlignment="1">
      <alignment horizontal="center" wrapText="1"/>
    </xf>
    <xf numFmtId="0" fontId="8" fillId="0" borderId="19" xfId="9" applyFont="1" applyBorder="1" applyAlignment="1">
      <alignment horizontal="left" vertical="top"/>
    </xf>
    <xf numFmtId="0" fontId="8" fillId="0" borderId="40" xfId="9" applyFont="1" applyBorder="1" applyAlignment="1">
      <alignment horizontal="left" vertical="top" wrapText="1"/>
    </xf>
    <xf numFmtId="0" fontId="8" fillId="0" borderId="0" xfId="8" applyFont="1" applyBorder="1" applyAlignment="1">
      <alignment horizontal="left" vertical="top" wrapText="1"/>
    </xf>
    <xf numFmtId="0" fontId="8" fillId="0" borderId="19" xfId="8" applyFont="1" applyBorder="1" applyAlignment="1">
      <alignment horizontal="left" vertical="top"/>
    </xf>
    <xf numFmtId="0" fontId="8" fillId="0" borderId="40" xfId="8" applyFont="1" applyBorder="1" applyAlignment="1">
      <alignment horizontal="left" vertical="top" wrapText="1"/>
    </xf>
    <xf numFmtId="0" fontId="8" fillId="4" borderId="40" xfId="8" applyFont="1" applyFill="1" applyBorder="1" applyAlignment="1">
      <alignment horizontal="left" vertical="top"/>
    </xf>
    <xf numFmtId="0" fontId="8" fillId="4" borderId="40" xfId="8" applyFont="1" applyFill="1" applyBorder="1" applyAlignment="1">
      <alignment horizontal="left" vertical="top" wrapText="1"/>
    </xf>
    <xf numFmtId="0" fontId="8" fillId="4" borderId="13" xfId="8" applyFont="1" applyFill="1" applyBorder="1" applyAlignment="1">
      <alignment horizontal="left" vertical="top" wrapText="1"/>
    </xf>
    <xf numFmtId="0" fontId="6" fillId="0" borderId="0" xfId="8" applyFont="1" applyBorder="1" applyAlignment="1">
      <alignment horizontal="center" vertical="center" wrapText="1"/>
    </xf>
    <xf numFmtId="0" fontId="8" fillId="0" borderId="7" xfId="8" applyFont="1" applyBorder="1" applyAlignment="1">
      <alignment horizontal="left" wrapText="1"/>
    </xf>
    <xf numFmtId="0" fontId="8" fillId="0" borderId="9" xfId="8" applyFont="1" applyBorder="1" applyAlignment="1">
      <alignment horizontal="left" wrapText="1"/>
    </xf>
    <xf numFmtId="0" fontId="8" fillId="0" borderId="13" xfId="8" applyFont="1" applyBorder="1" applyAlignment="1">
      <alignment horizontal="left" wrapText="1"/>
    </xf>
    <xf numFmtId="0" fontId="8" fillId="0" borderId="15" xfId="8" applyFont="1" applyBorder="1" applyAlignment="1">
      <alignment horizontal="left" wrapText="1"/>
    </xf>
    <xf numFmtId="0" fontId="8" fillId="0" borderId="10" xfId="8" applyFont="1" applyBorder="1" applyAlignment="1">
      <alignment horizontal="center" wrapText="1"/>
    </xf>
    <xf numFmtId="0" fontId="8" fillId="0" borderId="16" xfId="8" applyFont="1" applyBorder="1" applyAlignment="1">
      <alignment horizontal="center" wrapText="1"/>
    </xf>
    <xf numFmtId="0" fontId="8" fillId="0" borderId="11" xfId="8" applyFont="1" applyBorder="1" applyAlignment="1">
      <alignment horizontal="center" wrapText="1"/>
    </xf>
    <xf numFmtId="0" fontId="8" fillId="0" borderId="17" xfId="8" applyFont="1" applyBorder="1" applyAlignment="1">
      <alignment horizontal="center" wrapText="1"/>
    </xf>
    <xf numFmtId="0" fontId="8" fillId="0" borderId="12" xfId="8" applyFont="1" applyBorder="1" applyAlignment="1">
      <alignment horizontal="center" wrapText="1"/>
    </xf>
    <xf numFmtId="0" fontId="8" fillId="0" borderId="0" xfId="7" applyFont="1" applyBorder="1" applyAlignment="1">
      <alignment horizontal="left" vertical="top" wrapText="1"/>
    </xf>
    <xf numFmtId="0" fontId="8" fillId="0" borderId="11" xfId="7" applyFont="1" applyBorder="1" applyAlignment="1">
      <alignment horizontal="center" wrapText="1"/>
    </xf>
    <xf numFmtId="0" fontId="8" fillId="0" borderId="12" xfId="7" applyFont="1" applyBorder="1" applyAlignment="1">
      <alignment horizontal="center" wrapText="1"/>
    </xf>
    <xf numFmtId="0" fontId="8" fillId="4" borderId="19" xfId="7" applyFont="1" applyFill="1" applyBorder="1" applyAlignment="1">
      <alignment horizontal="left" vertical="top"/>
    </xf>
    <xf numFmtId="0" fontId="8" fillId="4" borderId="40" xfId="7" applyFont="1" applyFill="1" applyBorder="1" applyAlignment="1">
      <alignment horizontal="left" vertical="top" wrapText="1"/>
    </xf>
    <xf numFmtId="0" fontId="8" fillId="4" borderId="40" xfId="7" applyFont="1" applyFill="1" applyBorder="1" applyAlignment="1">
      <alignment horizontal="left" vertical="top"/>
    </xf>
    <xf numFmtId="0" fontId="8" fillId="4" borderId="13" xfId="7" applyFont="1" applyFill="1" applyBorder="1" applyAlignment="1">
      <alignment horizontal="left" vertical="top" wrapText="1"/>
    </xf>
    <xf numFmtId="0" fontId="6" fillId="0" borderId="0" xfId="7" applyFont="1" applyBorder="1" applyAlignment="1">
      <alignment horizontal="center" vertical="center" wrapText="1"/>
    </xf>
    <xf numFmtId="0" fontId="8" fillId="0" borderId="7" xfId="7" applyFont="1" applyBorder="1" applyAlignment="1">
      <alignment horizontal="left" wrapText="1"/>
    </xf>
    <xf numFmtId="0" fontId="8" fillId="0" borderId="9" xfId="7" applyFont="1" applyBorder="1" applyAlignment="1">
      <alignment horizontal="left" wrapText="1"/>
    </xf>
    <xf numFmtId="0" fontId="8" fillId="0" borderId="13" xfId="7" applyFont="1" applyBorder="1" applyAlignment="1">
      <alignment horizontal="left" wrapText="1"/>
    </xf>
    <xf numFmtId="0" fontId="8" fillId="0" borderId="15" xfId="7" applyFont="1" applyBorder="1" applyAlignment="1">
      <alignment horizontal="left" wrapText="1"/>
    </xf>
    <xf numFmtId="0" fontId="8" fillId="0" borderId="10" xfId="7" applyFont="1" applyBorder="1" applyAlignment="1">
      <alignment horizontal="center" wrapText="1"/>
    </xf>
    <xf numFmtId="0" fontId="8" fillId="0" borderId="16" xfId="7" applyFont="1" applyBorder="1" applyAlignment="1">
      <alignment horizontal="center" wrapText="1"/>
    </xf>
    <xf numFmtId="0" fontId="8" fillId="0" borderId="17" xfId="7" applyFont="1" applyBorder="1" applyAlignment="1">
      <alignment horizontal="center" wrapText="1"/>
    </xf>
    <xf numFmtId="0" fontId="8" fillId="0" borderId="19" xfId="6" applyFont="1" applyBorder="1" applyAlignment="1">
      <alignment horizontal="left" vertical="top"/>
    </xf>
    <xf numFmtId="0" fontId="8" fillId="0" borderId="40" xfId="6" applyFont="1" applyBorder="1" applyAlignment="1">
      <alignment horizontal="left" vertical="top" wrapText="1"/>
    </xf>
    <xf numFmtId="0" fontId="8" fillId="4" borderId="40" xfId="6" applyFont="1" applyFill="1" applyBorder="1" applyAlignment="1">
      <alignment horizontal="left" vertical="top"/>
    </xf>
    <xf numFmtId="0" fontId="8" fillId="4" borderId="13" xfId="6" applyFont="1" applyFill="1" applyBorder="1" applyAlignment="1">
      <alignment horizontal="left" vertical="top" wrapText="1"/>
    </xf>
    <xf numFmtId="0" fontId="8" fillId="0" borderId="0" xfId="6" applyFont="1" applyBorder="1" applyAlignment="1">
      <alignment horizontal="left" vertical="top" wrapText="1"/>
    </xf>
    <xf numFmtId="0" fontId="6" fillId="0" borderId="0" xfId="6" applyFont="1" applyBorder="1" applyAlignment="1">
      <alignment horizontal="center" vertical="center" wrapText="1"/>
    </xf>
    <xf numFmtId="0" fontId="8" fillId="5" borderId="0" xfId="6" applyFont="1" applyFill="1"/>
    <xf numFmtId="0" fontId="5" fillId="0" borderId="0" xfId="6"/>
    <xf numFmtId="0" fontId="8" fillId="0" borderId="7" xfId="6" applyFont="1" applyBorder="1" applyAlignment="1">
      <alignment horizontal="left" wrapText="1"/>
    </xf>
    <xf numFmtId="0" fontId="8" fillId="0" borderId="8" xfId="6" applyFont="1" applyBorder="1" applyAlignment="1">
      <alignment horizontal="left" wrapText="1"/>
    </xf>
    <xf numFmtId="0" fontId="8" fillId="0" borderId="9" xfId="6" applyFont="1" applyBorder="1" applyAlignment="1">
      <alignment horizontal="left" wrapText="1"/>
    </xf>
    <xf numFmtId="0" fontId="8" fillId="0" borderId="13" xfId="6" applyFont="1" applyBorder="1" applyAlignment="1">
      <alignment horizontal="left" wrapText="1"/>
    </xf>
    <xf numFmtId="0" fontId="8" fillId="0" borderId="14" xfId="6" applyFont="1" applyBorder="1" applyAlignment="1">
      <alignment horizontal="left" wrapText="1"/>
    </xf>
    <xf numFmtId="0" fontId="8" fillId="0" borderId="15" xfId="6" applyFont="1" applyBorder="1" applyAlignment="1">
      <alignment horizontal="left" wrapText="1"/>
    </xf>
    <xf numFmtId="0" fontId="8" fillId="0" borderId="10" xfId="6" applyFont="1" applyBorder="1" applyAlignment="1">
      <alignment horizontal="center" wrapText="1"/>
    </xf>
    <xf numFmtId="0" fontId="8" fillId="0" borderId="16" xfId="6" applyFont="1" applyBorder="1" applyAlignment="1">
      <alignment horizontal="center" wrapText="1"/>
    </xf>
    <xf numFmtId="0" fontId="8" fillId="0" borderId="11" xfId="6" applyFont="1" applyBorder="1" applyAlignment="1">
      <alignment horizontal="center" wrapText="1"/>
    </xf>
    <xf numFmtId="0" fontId="8" fillId="0" borderId="17" xfId="6" applyFont="1" applyBorder="1" applyAlignment="1">
      <alignment horizontal="center" wrapText="1"/>
    </xf>
    <xf numFmtId="0" fontId="8" fillId="0" borderId="12" xfId="6" applyFont="1" applyBorder="1" applyAlignment="1">
      <alignment horizontal="center" wrapText="1"/>
    </xf>
    <xf numFmtId="0" fontId="8" fillId="0" borderId="0" xfId="5" applyFont="1" applyBorder="1" applyAlignment="1">
      <alignment horizontal="left" vertical="top" wrapText="1"/>
    </xf>
    <xf numFmtId="0" fontId="6" fillId="0" borderId="0" xfId="5" applyFont="1" applyBorder="1" applyAlignment="1">
      <alignment horizontal="center" vertical="center" wrapText="1"/>
    </xf>
    <xf numFmtId="0" fontId="8" fillId="0" borderId="7" xfId="5" applyFont="1" applyBorder="1" applyAlignment="1">
      <alignment horizontal="left" wrapText="1"/>
    </xf>
    <xf numFmtId="0" fontId="8" fillId="0" borderId="9" xfId="5" applyFont="1" applyBorder="1" applyAlignment="1">
      <alignment horizontal="left" wrapText="1"/>
    </xf>
    <xf numFmtId="0" fontId="8" fillId="0" borderId="13" xfId="5" applyFont="1" applyBorder="1" applyAlignment="1">
      <alignment horizontal="left" wrapText="1"/>
    </xf>
    <xf numFmtId="0" fontId="8" fillId="0" borderId="15" xfId="5" applyFont="1" applyBorder="1" applyAlignment="1">
      <alignment horizontal="left" wrapText="1"/>
    </xf>
    <xf numFmtId="0" fontId="8" fillId="0" borderId="10" xfId="5" applyFont="1" applyBorder="1" applyAlignment="1">
      <alignment horizontal="center" wrapText="1"/>
    </xf>
    <xf numFmtId="0" fontId="8" fillId="0" borderId="16" xfId="5" applyFont="1" applyBorder="1" applyAlignment="1">
      <alignment horizontal="center" wrapText="1"/>
    </xf>
    <xf numFmtId="0" fontId="8" fillId="0" borderId="11" xfId="5" applyFont="1" applyBorder="1" applyAlignment="1">
      <alignment horizontal="center" wrapText="1"/>
    </xf>
    <xf numFmtId="0" fontId="8" fillId="0" borderId="17" xfId="5" applyFont="1" applyBorder="1" applyAlignment="1">
      <alignment horizontal="center" wrapText="1"/>
    </xf>
    <xf numFmtId="0" fontId="8" fillId="0" borderId="12" xfId="5" applyFont="1" applyBorder="1" applyAlignment="1">
      <alignment horizontal="center" wrapText="1"/>
    </xf>
  </cellXfs>
  <cellStyles count="146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FINAL DATA VF IPSI CB2KO" xfId="9" xr:uid="{00000000-0005-0000-0000-000006000000}"/>
    <cellStyle name="Normal_FINALDATAPT CONTRACB2KO" xfId="8" xr:uid="{00000000-0005-0000-0000-00000F000000}"/>
    <cellStyle name="Normal_FINALDATAPT IPSI CB2KO" xfId="7" xr:uid="{00000000-0005-0000-0000-000010000000}"/>
    <cellStyle name="Normal_FINALDATAVF CONTRACB2KO" xfId="10" xr:uid="{00000000-0005-0000-0000-000014000000}"/>
    <cellStyle name="Normal_Sheet2" xfId="4" xr:uid="{00000000-0005-0000-0000-000019000000}"/>
    <cellStyle name="Normal_Stats_Fig2" xfId="11" xr:uid="{00000000-0005-0000-0000-00001A000000}"/>
    <cellStyle name="Normal_StatsDrugSelfadminAUCs" xfId="6" xr:uid="{00000000-0005-0000-0000-00001C000000}"/>
    <cellStyle name="Normal_StatsDrugSelfadminLAST3Days" xfId="5" xr:uid="{00000000-0005-0000-0000-00001D000000}"/>
    <cellStyle name="style1549546375694" xfId="68" xr:uid="{00000000-0005-0000-0000-00001E000000}"/>
    <cellStyle name="style1549546375802" xfId="13" xr:uid="{00000000-0005-0000-0000-00001F000000}"/>
    <cellStyle name="style1549546375874" xfId="27" xr:uid="{00000000-0005-0000-0000-000020000000}"/>
    <cellStyle name="style1549546375967" xfId="28" xr:uid="{00000000-0005-0000-0000-000021000000}"/>
    <cellStyle name="style1549546376092" xfId="36" xr:uid="{00000000-0005-0000-0000-000022000000}"/>
    <cellStyle name="style1549546376206" xfId="37" xr:uid="{00000000-0005-0000-0000-000023000000}"/>
    <cellStyle name="style1549546376311" xfId="59" xr:uid="{00000000-0005-0000-0000-000024000000}"/>
    <cellStyle name="style1549546376420" xfId="60" xr:uid="{00000000-0005-0000-0000-000025000000}"/>
    <cellStyle name="style1549546376713" xfId="114" xr:uid="{00000000-0005-0000-0000-000026000000}"/>
    <cellStyle name="style1549546376938" xfId="65" xr:uid="{00000000-0005-0000-0000-000027000000}"/>
    <cellStyle name="style1549546377077" xfId="18" xr:uid="{00000000-0005-0000-0000-000028000000}"/>
    <cellStyle name="style1549546377159" xfId="19" xr:uid="{00000000-0005-0000-0000-000029000000}"/>
    <cellStyle name="style1549546377248" xfId="72" xr:uid="{00000000-0005-0000-0000-00002A000000}"/>
    <cellStyle name="style1549546377328" xfId="73" xr:uid="{00000000-0005-0000-0000-00002B000000}"/>
    <cellStyle name="style1549546377412" xfId="80" xr:uid="{00000000-0005-0000-0000-00002C000000}"/>
    <cellStyle name="style1549546377497" xfId="81" xr:uid="{00000000-0005-0000-0000-00002D000000}"/>
    <cellStyle name="style1549546377562" xfId="90" xr:uid="{00000000-0005-0000-0000-00002E000000}"/>
    <cellStyle name="style1549546377637" xfId="82" xr:uid="{00000000-0005-0000-0000-00002F000000}"/>
    <cellStyle name="style1549546377726" xfId="83" xr:uid="{00000000-0005-0000-0000-000030000000}"/>
    <cellStyle name="style1549546377828" xfId="91" xr:uid="{00000000-0005-0000-0000-000031000000}"/>
    <cellStyle name="style1549546377906" xfId="92" xr:uid="{00000000-0005-0000-0000-000032000000}"/>
    <cellStyle name="style1549546377991" xfId="98" xr:uid="{00000000-0005-0000-0000-000033000000}"/>
    <cellStyle name="style1549546378067" xfId="99" xr:uid="{00000000-0005-0000-0000-000034000000}"/>
    <cellStyle name="style1549546378144" xfId="103" xr:uid="{00000000-0005-0000-0000-000035000000}"/>
    <cellStyle name="style1549546378231" xfId="20" xr:uid="{00000000-0005-0000-0000-000036000000}"/>
    <cellStyle name="style1549546378291" xfId="107" xr:uid="{00000000-0005-0000-0000-000037000000}"/>
    <cellStyle name="style1549546378350" xfId="113" xr:uid="{00000000-0005-0000-0000-000038000000}"/>
    <cellStyle name="style1549546378411" xfId="119" xr:uid="{00000000-0005-0000-0000-000039000000}"/>
    <cellStyle name="style1549546378470" xfId="108" xr:uid="{00000000-0005-0000-0000-00003A000000}"/>
    <cellStyle name="style1549546378532" xfId="120" xr:uid="{00000000-0005-0000-0000-00003B000000}"/>
    <cellStyle name="style1549546378610" xfId="45" xr:uid="{00000000-0005-0000-0000-00003C000000}"/>
    <cellStyle name="style1549546378695" xfId="46" xr:uid="{00000000-0005-0000-0000-00003D000000}"/>
    <cellStyle name="style1549546378871" xfId="124" xr:uid="{00000000-0005-0000-0000-00003E000000}"/>
    <cellStyle name="style1549546378954" xfId="127" xr:uid="{00000000-0005-0000-0000-00003F000000}"/>
    <cellStyle name="style1549546379031" xfId="131" xr:uid="{00000000-0005-0000-0000-000040000000}"/>
    <cellStyle name="style1549546379105" xfId="134" xr:uid="{00000000-0005-0000-0000-000041000000}"/>
    <cellStyle name="style1549546379199" xfId="141" xr:uid="{00000000-0005-0000-0000-000042000000}"/>
    <cellStyle name="style1549546379264" xfId="137" xr:uid="{00000000-0005-0000-0000-000043000000}"/>
    <cellStyle name="style1549546379324" xfId="54" xr:uid="{00000000-0005-0000-0000-000044000000}"/>
    <cellStyle name="style1549546379379" xfId="52" xr:uid="{00000000-0005-0000-0000-000045000000}"/>
    <cellStyle name="style1549546379434" xfId="61" xr:uid="{00000000-0005-0000-0000-000046000000}"/>
    <cellStyle name="style1549546379540" xfId="144" xr:uid="{00000000-0005-0000-0000-000047000000}"/>
    <cellStyle name="style1549546379821" xfId="29" xr:uid="{00000000-0005-0000-0000-000048000000}"/>
    <cellStyle name="style1549546379898" xfId="38" xr:uid="{00000000-0005-0000-0000-000049000000}"/>
    <cellStyle name="style1549546379965" xfId="47" xr:uid="{00000000-0005-0000-0000-00004A000000}"/>
    <cellStyle name="style1549546602172" xfId="67" xr:uid="{00000000-0005-0000-0000-00004B000000}"/>
    <cellStyle name="style1549546602254" xfId="12" xr:uid="{00000000-0005-0000-0000-00004C000000}"/>
    <cellStyle name="style1549546602335" xfId="24" xr:uid="{00000000-0005-0000-0000-00004D000000}"/>
    <cellStyle name="style1549546602405" xfId="25" xr:uid="{00000000-0005-0000-0000-00004E000000}"/>
    <cellStyle name="style1549546602481" xfId="33" xr:uid="{00000000-0005-0000-0000-00004F000000}"/>
    <cellStyle name="style1549546602552" xfId="34" xr:uid="{00000000-0005-0000-0000-000050000000}"/>
    <cellStyle name="style1549546602631" xfId="56" xr:uid="{00000000-0005-0000-0000-000051000000}"/>
    <cellStyle name="style1549546602707" xfId="57" xr:uid="{00000000-0005-0000-0000-000052000000}"/>
    <cellStyle name="style1549546602960" xfId="112" xr:uid="{00000000-0005-0000-0000-000053000000}"/>
    <cellStyle name="style1549546603232" xfId="143" xr:uid="{00000000-0005-0000-0000-000054000000}"/>
    <cellStyle name="style1549546603310" xfId="15" xr:uid="{00000000-0005-0000-0000-000055000000}"/>
    <cellStyle name="style1549546603428" xfId="16" xr:uid="{00000000-0005-0000-0000-000056000000}"/>
    <cellStyle name="style1549546603569" xfId="70" xr:uid="{00000000-0005-0000-0000-000057000000}"/>
    <cellStyle name="style1549546603683" xfId="123" xr:uid="{00000000-0005-0000-0000-000058000000}"/>
    <cellStyle name="style1549546603814" xfId="71" xr:uid="{00000000-0005-0000-0000-000059000000}"/>
    <cellStyle name="style1549546603908" xfId="76" xr:uid="{00000000-0005-0000-0000-00005A000000}"/>
    <cellStyle name="style1549546604003" xfId="77" xr:uid="{00000000-0005-0000-0000-00005B000000}"/>
    <cellStyle name="style1549546604071" xfId="87" xr:uid="{00000000-0005-0000-0000-00005C000000}"/>
    <cellStyle name="style1549546604157" xfId="78" xr:uid="{00000000-0005-0000-0000-00005D000000}"/>
    <cellStyle name="style1549546604253" xfId="126" xr:uid="{00000000-0005-0000-0000-00005E000000}"/>
    <cellStyle name="style1549546604355" xfId="79" xr:uid="{00000000-0005-0000-0000-00005F000000}"/>
    <cellStyle name="style1549546604456" xfId="88" xr:uid="{00000000-0005-0000-0000-000060000000}"/>
    <cellStyle name="style1549546604557" xfId="130" xr:uid="{00000000-0005-0000-0000-000061000000}"/>
    <cellStyle name="style1549546604653" xfId="89" xr:uid="{00000000-0005-0000-0000-000062000000}"/>
    <cellStyle name="style1549546604764" xfId="96" xr:uid="{00000000-0005-0000-0000-000063000000}"/>
    <cellStyle name="style1549546604875" xfId="133" xr:uid="{00000000-0005-0000-0000-000064000000}"/>
    <cellStyle name="style1549546604976" xfId="97" xr:uid="{00000000-0005-0000-0000-000065000000}"/>
    <cellStyle name="style1549546605064" xfId="102" xr:uid="{00000000-0005-0000-0000-000066000000}"/>
    <cellStyle name="style1549546605161" xfId="17" xr:uid="{00000000-0005-0000-0000-000067000000}"/>
    <cellStyle name="style1549546605243" xfId="105" xr:uid="{00000000-0005-0000-0000-000068000000}"/>
    <cellStyle name="style1549546605325" xfId="111" xr:uid="{00000000-0005-0000-0000-000069000000}"/>
    <cellStyle name="style1549546605401" xfId="139" xr:uid="{00000000-0005-0000-0000-00006A000000}"/>
    <cellStyle name="style1549546605503" xfId="117" xr:uid="{00000000-0005-0000-0000-00006B000000}"/>
    <cellStyle name="style1549546605583" xfId="106" xr:uid="{00000000-0005-0000-0000-00006C000000}"/>
    <cellStyle name="style1549546605674" xfId="136" xr:uid="{00000000-0005-0000-0000-00006D000000}"/>
    <cellStyle name="style1549546605748" xfId="140" xr:uid="{00000000-0005-0000-0000-00006E000000}"/>
    <cellStyle name="style1549546605822" xfId="118" xr:uid="{00000000-0005-0000-0000-00006F000000}"/>
    <cellStyle name="style1549546605911" xfId="42" xr:uid="{00000000-0005-0000-0000-000070000000}"/>
    <cellStyle name="style1549546606015" xfId="43" xr:uid="{00000000-0005-0000-0000-000071000000}"/>
    <cellStyle name="style1549546606296" xfId="26" xr:uid="{00000000-0005-0000-0000-000072000000}"/>
    <cellStyle name="style1549546606367" xfId="35" xr:uid="{00000000-0005-0000-0000-000073000000}"/>
    <cellStyle name="style1549546606439" xfId="44" xr:uid="{00000000-0005-0000-0000-000074000000}"/>
    <cellStyle name="style1549546606513" xfId="51" xr:uid="{00000000-0005-0000-0000-000075000000}"/>
    <cellStyle name="style1549546606591" xfId="58" xr:uid="{00000000-0005-0000-0000-000076000000}"/>
    <cellStyle name="style1549546662612" xfId="69" xr:uid="{00000000-0005-0000-0000-000077000000}"/>
    <cellStyle name="style1549546662668" xfId="14" xr:uid="{00000000-0005-0000-0000-000078000000}"/>
    <cellStyle name="style1549546662728" xfId="30" xr:uid="{00000000-0005-0000-0000-000079000000}"/>
    <cellStyle name="style1549546662797" xfId="31" xr:uid="{00000000-0005-0000-0000-00007A000000}"/>
    <cellStyle name="style1549546662878" xfId="39" xr:uid="{00000000-0005-0000-0000-00007B000000}"/>
    <cellStyle name="style1549546663002" xfId="40" xr:uid="{00000000-0005-0000-0000-00007C000000}"/>
    <cellStyle name="style1549546663179" xfId="62" xr:uid="{00000000-0005-0000-0000-00007D000000}"/>
    <cellStyle name="style1549546663261" xfId="63" xr:uid="{00000000-0005-0000-0000-00007E000000}"/>
    <cellStyle name="style1549546663487" xfId="116" xr:uid="{00000000-0005-0000-0000-00007F000000}"/>
    <cellStyle name="style1549546663600" xfId="64" xr:uid="{00000000-0005-0000-0000-000080000000}"/>
    <cellStyle name="style1549546664808" xfId="66" xr:uid="{00000000-0005-0000-0000-000081000000}"/>
    <cellStyle name="style1549546664862" xfId="21" xr:uid="{00000000-0005-0000-0000-000082000000}"/>
    <cellStyle name="style1549546664933" xfId="22" xr:uid="{00000000-0005-0000-0000-000083000000}"/>
    <cellStyle name="style1549546665001" xfId="74" xr:uid="{00000000-0005-0000-0000-000084000000}"/>
    <cellStyle name="style1549546665080" xfId="75" xr:uid="{00000000-0005-0000-0000-000085000000}"/>
    <cellStyle name="style1549546665150" xfId="128" xr:uid="{00000000-0005-0000-0000-000086000000}"/>
    <cellStyle name="style1549546665219" xfId="84" xr:uid="{00000000-0005-0000-0000-000087000000}"/>
    <cellStyle name="style1549546665272" xfId="93" xr:uid="{00000000-0005-0000-0000-000088000000}"/>
    <cellStyle name="style1549546665327" xfId="85" xr:uid="{00000000-0005-0000-0000-000089000000}"/>
    <cellStyle name="style1549546665394" xfId="86" xr:uid="{00000000-0005-0000-0000-00008A000000}"/>
    <cellStyle name="style1549546665462" xfId="94" xr:uid="{00000000-0005-0000-0000-00008B000000}"/>
    <cellStyle name="style1549546665533" xfId="95" xr:uid="{00000000-0005-0000-0000-00008C000000}"/>
    <cellStyle name="style1549546665617" xfId="100" xr:uid="{00000000-0005-0000-0000-00008D000000}"/>
    <cellStyle name="style1549546665704" xfId="101" xr:uid="{00000000-0005-0000-0000-00008E000000}"/>
    <cellStyle name="style1549546665789" xfId="104" xr:uid="{00000000-0005-0000-0000-00008F000000}"/>
    <cellStyle name="style1549546665884" xfId="23" xr:uid="{00000000-0005-0000-0000-000090000000}"/>
    <cellStyle name="style1549546665948" xfId="109" xr:uid="{00000000-0005-0000-0000-000091000000}"/>
    <cellStyle name="style1549546666001" xfId="115" xr:uid="{00000000-0005-0000-0000-000092000000}"/>
    <cellStyle name="style1549546666052" xfId="121" xr:uid="{00000000-0005-0000-0000-000093000000}"/>
    <cellStyle name="style1549546666105" xfId="110" xr:uid="{00000000-0005-0000-0000-000094000000}"/>
    <cellStyle name="style1549546666159" xfId="122" xr:uid="{00000000-0005-0000-0000-000095000000}"/>
    <cellStyle name="style1549546666217" xfId="48" xr:uid="{00000000-0005-0000-0000-000096000000}"/>
    <cellStyle name="style1549546666291" xfId="49" xr:uid="{00000000-0005-0000-0000-000097000000}"/>
    <cellStyle name="style1549546666473" xfId="125" xr:uid="{00000000-0005-0000-0000-000098000000}"/>
    <cellStyle name="style1549546666561" xfId="129" xr:uid="{00000000-0005-0000-0000-000099000000}"/>
    <cellStyle name="style1549546666643" xfId="132" xr:uid="{00000000-0005-0000-0000-00009A000000}"/>
    <cellStyle name="style1549546666735" xfId="135" xr:uid="{00000000-0005-0000-0000-00009B000000}"/>
    <cellStyle name="style1549546666819" xfId="142" xr:uid="{00000000-0005-0000-0000-00009C000000}"/>
    <cellStyle name="style1549546666884" xfId="138" xr:uid="{00000000-0005-0000-0000-00009D000000}"/>
    <cellStyle name="style1549546666954" xfId="145" xr:uid="{00000000-0005-0000-0000-00009E000000}"/>
    <cellStyle name="style1549546667043" xfId="55" xr:uid="{00000000-0005-0000-0000-00009F000000}"/>
    <cellStyle name="style1549546667111" xfId="53" xr:uid="{00000000-0005-0000-0000-0000A0000000}"/>
    <cellStyle name="style1549546667327" xfId="32" xr:uid="{00000000-0005-0000-0000-0000A1000000}"/>
    <cellStyle name="style1549546667397" xfId="41" xr:uid="{00000000-0005-0000-0000-0000A2000000}"/>
    <cellStyle name="style1549546667460" xfId="50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107"/>
  <sheetViews>
    <sheetView tabSelected="1" topLeftCell="A19" zoomScale="82" zoomScaleNormal="82" workbookViewId="0">
      <selection activeCell="G57" sqref="G57:G64"/>
    </sheetView>
  </sheetViews>
  <sheetFormatPr baseColWidth="10" defaultColWidth="8.83203125" defaultRowHeight="15"/>
  <cols>
    <col min="2" max="2" width="10.6640625" customWidth="1"/>
    <col min="3" max="3" width="15" customWidth="1"/>
    <col min="4" max="6" width="14.1640625" customWidth="1"/>
    <col min="7" max="7" width="17.33203125" customWidth="1"/>
    <col min="8" max="8" width="10.6640625" customWidth="1"/>
    <col min="9" max="11" width="13.83203125" customWidth="1"/>
    <col min="12" max="12" width="13" customWidth="1"/>
    <col min="14" max="16" width="12.5" customWidth="1"/>
    <col min="17" max="22" width="14" customWidth="1"/>
    <col min="41" max="41" width="10.5" customWidth="1"/>
    <col min="42" max="42" width="11.5" customWidth="1"/>
    <col min="50" max="50" width="14.6640625" customWidth="1"/>
    <col min="51" max="51" width="13" customWidth="1"/>
  </cols>
  <sheetData>
    <row r="2" spans="1:57">
      <c r="C2" s="19" t="s">
        <v>4</v>
      </c>
      <c r="D2" s="19" t="s">
        <v>5</v>
      </c>
      <c r="E2" s="9" t="s">
        <v>6</v>
      </c>
      <c r="F2" s="19" t="s">
        <v>7</v>
      </c>
    </row>
    <row r="3" spans="1:57">
      <c r="A3" s="377"/>
      <c r="B3" s="378"/>
      <c r="C3" s="12" t="s">
        <v>8</v>
      </c>
      <c r="D3" s="12" t="s">
        <v>8</v>
      </c>
      <c r="E3" s="12" t="s">
        <v>8</v>
      </c>
      <c r="F3" s="12" t="s">
        <v>8</v>
      </c>
    </row>
    <row r="4" spans="1:57">
      <c r="A4" s="379" t="s">
        <v>63</v>
      </c>
      <c r="B4" s="379"/>
      <c r="C4" s="2">
        <v>19</v>
      </c>
      <c r="D4" s="2">
        <v>19</v>
      </c>
      <c r="E4" s="2">
        <v>19</v>
      </c>
      <c r="F4" s="2">
        <v>17</v>
      </c>
    </row>
    <row r="5" spans="1:57">
      <c r="A5" s="380" t="s">
        <v>23</v>
      </c>
      <c r="B5" s="380"/>
      <c r="C5" s="2">
        <v>16</v>
      </c>
      <c r="D5" s="2">
        <v>16</v>
      </c>
      <c r="E5" s="2">
        <v>16</v>
      </c>
      <c r="F5" s="2">
        <v>16</v>
      </c>
    </row>
    <row r="6" spans="1:57">
      <c r="I6" s="384" t="s">
        <v>179</v>
      </c>
      <c r="J6" s="384"/>
      <c r="K6" s="384"/>
      <c r="L6" s="384"/>
      <c r="M6" s="384"/>
      <c r="N6" s="384"/>
      <c r="O6" s="384"/>
      <c r="P6" s="384"/>
      <c r="Q6" s="384"/>
      <c r="R6" s="14"/>
      <c r="S6" s="14"/>
      <c r="T6" s="14"/>
      <c r="U6" s="14"/>
      <c r="V6" s="14"/>
      <c r="X6" s="371" t="s">
        <v>180</v>
      </c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3"/>
      <c r="AP6" s="367" t="s">
        <v>181</v>
      </c>
    </row>
    <row r="7" spans="1:57" ht="23.25" customHeight="1">
      <c r="I7" s="381" t="s">
        <v>173</v>
      </c>
      <c r="J7" s="382"/>
      <c r="K7" s="382"/>
      <c r="L7" s="382"/>
      <c r="M7" s="382"/>
      <c r="N7" s="382"/>
      <c r="O7" s="382"/>
      <c r="P7" s="382"/>
      <c r="Q7" s="383"/>
      <c r="R7" s="14"/>
      <c r="S7" s="14"/>
      <c r="T7" s="14"/>
      <c r="U7" s="14"/>
      <c r="V7" s="14"/>
      <c r="W7" s="8"/>
      <c r="X7" s="370" t="s">
        <v>21</v>
      </c>
      <c r="Y7" s="370"/>
      <c r="Z7" s="370"/>
      <c r="AA7" s="370"/>
      <c r="AB7" s="370"/>
      <c r="AC7" s="370"/>
      <c r="AD7" s="370"/>
      <c r="AE7" s="370"/>
      <c r="AF7" s="1"/>
      <c r="AG7" s="370" t="s">
        <v>22</v>
      </c>
      <c r="AH7" s="370"/>
      <c r="AI7" s="370"/>
      <c r="AJ7" s="370"/>
      <c r="AK7" s="370"/>
      <c r="AL7" s="370"/>
      <c r="AM7" s="370"/>
      <c r="AN7" s="370"/>
      <c r="AP7" s="375" t="s">
        <v>20</v>
      </c>
    </row>
    <row r="8" spans="1:57" ht="18" customHeight="1">
      <c r="I8" s="370" t="s">
        <v>174</v>
      </c>
      <c r="J8" s="370"/>
      <c r="K8" s="370"/>
      <c r="L8" s="359" t="s">
        <v>172</v>
      </c>
      <c r="N8" s="370" t="s">
        <v>175</v>
      </c>
      <c r="O8" s="370"/>
      <c r="P8" s="370"/>
      <c r="Q8" s="359" t="s">
        <v>172</v>
      </c>
      <c r="R8" s="14"/>
      <c r="S8" s="374" t="s">
        <v>176</v>
      </c>
      <c r="T8" s="374"/>
      <c r="U8" s="374"/>
      <c r="V8" s="363" t="s">
        <v>172</v>
      </c>
      <c r="X8" s="376" t="s">
        <v>11</v>
      </c>
      <c r="Y8" s="376"/>
      <c r="Z8" s="376"/>
      <c r="AA8" s="376"/>
      <c r="AB8" s="376" t="s">
        <v>16</v>
      </c>
      <c r="AC8" s="376"/>
      <c r="AD8" s="376"/>
      <c r="AE8" s="376"/>
      <c r="AG8" s="376" t="s">
        <v>17</v>
      </c>
      <c r="AH8" s="376"/>
      <c r="AI8" s="376"/>
      <c r="AJ8" s="376"/>
      <c r="AK8" s="376" t="s">
        <v>18</v>
      </c>
      <c r="AL8" s="376"/>
      <c r="AM8" s="376"/>
      <c r="AN8" s="376"/>
      <c r="AP8" s="375"/>
    </row>
    <row r="9" spans="1:57" s="1" customFormat="1" ht="75.75" customHeight="1">
      <c r="G9" s="6" t="s">
        <v>59</v>
      </c>
      <c r="H9" s="5" t="s">
        <v>0</v>
      </c>
      <c r="I9" s="5" t="s">
        <v>1</v>
      </c>
      <c r="J9" s="5" t="s">
        <v>2</v>
      </c>
      <c r="K9" s="5" t="s">
        <v>3</v>
      </c>
      <c r="L9" s="6" t="s">
        <v>9</v>
      </c>
      <c r="M9"/>
      <c r="N9" s="5" t="s">
        <v>1</v>
      </c>
      <c r="O9" s="5" t="s">
        <v>2</v>
      </c>
      <c r="P9" s="5" t="s">
        <v>3</v>
      </c>
      <c r="Q9" s="6" t="s">
        <v>10</v>
      </c>
      <c r="R9" s="366"/>
      <c r="S9" s="363" t="s">
        <v>1</v>
      </c>
      <c r="T9" s="363" t="s">
        <v>2</v>
      </c>
      <c r="U9" s="363" t="s">
        <v>3</v>
      </c>
      <c r="V9" s="364" t="s">
        <v>177</v>
      </c>
      <c r="X9" s="5" t="s">
        <v>12</v>
      </c>
      <c r="Y9" s="5" t="s">
        <v>13</v>
      </c>
      <c r="Z9" s="5" t="s">
        <v>14</v>
      </c>
      <c r="AA9" s="5" t="s">
        <v>15</v>
      </c>
      <c r="AB9" s="5" t="s">
        <v>12</v>
      </c>
      <c r="AC9" s="5" t="s">
        <v>13</v>
      </c>
      <c r="AD9" s="5" t="s">
        <v>14</v>
      </c>
      <c r="AE9" s="5" t="s">
        <v>15</v>
      </c>
      <c r="AF9"/>
      <c r="AG9" s="7" t="s">
        <v>12</v>
      </c>
      <c r="AH9" s="7" t="s">
        <v>13</v>
      </c>
      <c r="AI9" s="7" t="s">
        <v>14</v>
      </c>
      <c r="AJ9" s="7" t="s">
        <v>15</v>
      </c>
      <c r="AK9" s="7" t="s">
        <v>12</v>
      </c>
      <c r="AL9" s="7" t="s">
        <v>13</v>
      </c>
      <c r="AM9" s="7" t="s">
        <v>14</v>
      </c>
      <c r="AN9" s="7" t="s">
        <v>15</v>
      </c>
      <c r="AO9"/>
      <c r="AP9" s="23" t="s">
        <v>19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>
      <c r="G10" s="26" t="s">
        <v>63</v>
      </c>
      <c r="H10" s="25" t="s">
        <v>24</v>
      </c>
      <c r="I10" s="25">
        <v>18</v>
      </c>
      <c r="J10" s="25">
        <v>19</v>
      </c>
      <c r="K10" s="25">
        <v>9</v>
      </c>
      <c r="L10" s="25">
        <v>32.5</v>
      </c>
      <c r="N10" s="25">
        <v>4</v>
      </c>
      <c r="O10" s="25">
        <v>2</v>
      </c>
      <c r="P10" s="25">
        <v>5</v>
      </c>
      <c r="Q10" s="25">
        <v>6.5</v>
      </c>
      <c r="R10" s="15"/>
      <c r="S10" s="365">
        <f>(I10-N10)/(I10+N10)</f>
        <v>0.63636363636363635</v>
      </c>
      <c r="T10" s="365">
        <f t="shared" ref="T10:U10" si="0">(J10-O10)/(J10+O10)</f>
        <v>0.80952380952380953</v>
      </c>
      <c r="U10" s="365">
        <f t="shared" si="0"/>
        <v>0.2857142857142857</v>
      </c>
      <c r="V10" s="361">
        <f t="shared" ref="V10" si="1">((S10+T10)/2)+((T10+U10)/2)</f>
        <v>1.2705627705627707</v>
      </c>
      <c r="W10" s="1"/>
      <c r="X10" s="2">
        <v>1.5129999999999999</v>
      </c>
      <c r="Y10" s="2">
        <v>0.42</v>
      </c>
      <c r="Z10" s="2">
        <v>0.57899999999999996</v>
      </c>
      <c r="AA10" s="2">
        <v>0.42</v>
      </c>
      <c r="AB10" s="2">
        <v>1.5129999999999999</v>
      </c>
      <c r="AC10" s="2">
        <v>0.89100000000000001</v>
      </c>
      <c r="AD10" s="2">
        <v>0.86399999999999999</v>
      </c>
      <c r="AE10" s="2">
        <v>1.502</v>
      </c>
      <c r="AG10" s="2">
        <v>10.23</v>
      </c>
      <c r="AH10" s="2">
        <v>3.7866666666666666</v>
      </c>
      <c r="AI10" s="2">
        <v>4.4375</v>
      </c>
      <c r="AJ10" s="2">
        <v>5.1433333333333335</v>
      </c>
      <c r="AK10" s="2">
        <v>9.57</v>
      </c>
      <c r="AL10" s="2">
        <v>10.244999999999999</v>
      </c>
      <c r="AM10" s="2">
        <v>9.754999999999999</v>
      </c>
      <c r="AN10" s="2">
        <v>11.159999999999998</v>
      </c>
      <c r="AP10" s="368">
        <v>37.5</v>
      </c>
    </row>
    <row r="11" spans="1:57">
      <c r="G11" s="26" t="s">
        <v>63</v>
      </c>
      <c r="H11" s="25" t="s">
        <v>25</v>
      </c>
      <c r="I11" s="25">
        <v>7</v>
      </c>
      <c r="J11" s="25">
        <v>12</v>
      </c>
      <c r="K11" s="25">
        <v>17</v>
      </c>
      <c r="L11" s="25">
        <v>24</v>
      </c>
      <c r="N11" s="25">
        <v>2</v>
      </c>
      <c r="O11" s="25">
        <v>5</v>
      </c>
      <c r="P11" s="25">
        <v>5</v>
      </c>
      <c r="Q11" s="25">
        <v>8.5</v>
      </c>
      <c r="R11" s="15"/>
      <c r="S11" s="365">
        <f t="shared" ref="S11:S44" si="2">(I11-N11)/(I11+N11)</f>
        <v>0.55555555555555558</v>
      </c>
      <c r="T11" s="365">
        <f t="shared" ref="T11:T44" si="3">(J11-O11)/(J11+O11)</f>
        <v>0.41176470588235292</v>
      </c>
      <c r="U11" s="365">
        <f t="shared" ref="U11:U44" si="4">(K11-P11)/(K11+P11)</f>
        <v>0.54545454545454541</v>
      </c>
      <c r="V11" s="361">
        <f t="shared" ref="V11:V44" si="5">((S11+T11)/2)+((T11+U11)/2)</f>
        <v>0.96226975638740342</v>
      </c>
      <c r="W11" s="1"/>
      <c r="X11" s="2">
        <v>1.502</v>
      </c>
      <c r="Y11" s="2">
        <v>0.247</v>
      </c>
      <c r="Z11" s="2">
        <v>0.42</v>
      </c>
      <c r="AA11" s="2">
        <v>0.93300000000000005</v>
      </c>
      <c r="AB11" s="2">
        <v>1.137</v>
      </c>
      <c r="AC11" s="2">
        <v>0.82</v>
      </c>
      <c r="AD11" s="2">
        <v>0.96599999999999997</v>
      </c>
      <c r="AE11" s="2">
        <v>1.3919999999999999</v>
      </c>
      <c r="AG11" s="2">
        <v>9.7099999999999991</v>
      </c>
      <c r="AH11" s="2">
        <v>7.8999999999999995</v>
      </c>
      <c r="AI11" s="2">
        <v>6.5266666666666664</v>
      </c>
      <c r="AJ11" s="2">
        <v>4.4833333333333334</v>
      </c>
      <c r="AK11" s="2">
        <v>9.4966666666666679</v>
      </c>
      <c r="AL11" s="2">
        <v>12.176666666666668</v>
      </c>
      <c r="AM11" s="2">
        <v>10.25</v>
      </c>
      <c r="AN11" s="2">
        <v>10.176666666666668</v>
      </c>
      <c r="AP11" s="368"/>
    </row>
    <row r="12" spans="1:57">
      <c r="G12" s="26" t="s">
        <v>63</v>
      </c>
      <c r="H12" s="25" t="s">
        <v>26</v>
      </c>
      <c r="I12" s="25">
        <v>30</v>
      </c>
      <c r="J12" s="25">
        <v>26</v>
      </c>
      <c r="K12" s="25">
        <v>32</v>
      </c>
      <c r="L12" s="25">
        <v>57</v>
      </c>
      <c r="N12" s="25">
        <v>17</v>
      </c>
      <c r="O12" s="25">
        <v>10</v>
      </c>
      <c r="P12" s="25">
        <v>13</v>
      </c>
      <c r="Q12" s="25">
        <v>25</v>
      </c>
      <c r="R12" s="15"/>
      <c r="S12" s="365">
        <f t="shared" si="2"/>
        <v>0.27659574468085107</v>
      </c>
      <c r="T12" s="365">
        <f t="shared" si="3"/>
        <v>0.44444444444444442</v>
      </c>
      <c r="U12" s="365">
        <f t="shared" si="4"/>
        <v>0.42222222222222222</v>
      </c>
      <c r="V12" s="361">
        <f t="shared" si="5"/>
        <v>0.79385342789598112</v>
      </c>
      <c r="W12" s="1"/>
      <c r="X12" s="2">
        <v>1.3919999999999999</v>
      </c>
      <c r="Y12" s="2">
        <v>0.42</v>
      </c>
      <c r="Z12" s="2">
        <v>0.27200000000000002</v>
      </c>
      <c r="AA12" s="2">
        <v>1.5129999999999999</v>
      </c>
      <c r="AB12" s="2">
        <v>1.5129999999999999</v>
      </c>
      <c r="AC12" s="2">
        <v>0.89100000000000001</v>
      </c>
      <c r="AD12" s="2">
        <v>1.0860000000000001</v>
      </c>
      <c r="AE12" s="2">
        <v>1.5129999999999999</v>
      </c>
      <c r="AG12" s="2">
        <v>10.31</v>
      </c>
      <c r="AH12" s="2">
        <v>6.73</v>
      </c>
      <c r="AI12" s="2">
        <v>5.2433333333333332</v>
      </c>
      <c r="AJ12" s="2">
        <v>8.1</v>
      </c>
      <c r="AK12" s="2">
        <v>7.6933333333333325</v>
      </c>
      <c r="AL12" s="2">
        <v>9.7366666666666664</v>
      </c>
      <c r="AM12" s="2">
        <v>10.506666666666666</v>
      </c>
      <c r="AN12" s="2">
        <v>9.8949999999999996</v>
      </c>
      <c r="AP12" s="368">
        <v>20</v>
      </c>
    </row>
    <row r="13" spans="1:57">
      <c r="G13" s="26" t="s">
        <v>63</v>
      </c>
      <c r="H13" s="25" t="s">
        <v>27</v>
      </c>
      <c r="I13" s="25">
        <v>11</v>
      </c>
      <c r="J13" s="25">
        <v>10</v>
      </c>
      <c r="K13" s="25">
        <v>18</v>
      </c>
      <c r="L13" s="25">
        <v>24.5</v>
      </c>
      <c r="N13" s="25">
        <v>0</v>
      </c>
      <c r="O13" s="25">
        <v>1</v>
      </c>
      <c r="P13" s="25">
        <v>2</v>
      </c>
      <c r="Q13" s="25">
        <v>2</v>
      </c>
      <c r="R13" s="15"/>
      <c r="S13" s="365">
        <f t="shared" si="2"/>
        <v>1</v>
      </c>
      <c r="T13" s="365">
        <f t="shared" si="3"/>
        <v>0.81818181818181823</v>
      </c>
      <c r="U13" s="365">
        <f t="shared" si="4"/>
        <v>0.8</v>
      </c>
      <c r="V13" s="361">
        <f t="shared" si="5"/>
        <v>1.7181818181818183</v>
      </c>
      <c r="W13" s="1"/>
      <c r="X13" s="2">
        <v>1.5129999999999999</v>
      </c>
      <c r="Y13" s="2">
        <v>0.57899999999999996</v>
      </c>
      <c r="Z13" s="2">
        <v>0.42</v>
      </c>
      <c r="AA13" s="2">
        <v>0.48599999999999999</v>
      </c>
      <c r="AB13" s="2">
        <v>1.502</v>
      </c>
      <c r="AC13" s="2">
        <v>1.218</v>
      </c>
      <c r="AD13" s="2">
        <v>0.73099999999999998</v>
      </c>
      <c r="AE13" s="2">
        <v>1.5129999999999999</v>
      </c>
      <c r="AG13" s="2">
        <v>9.4699999999999989</v>
      </c>
      <c r="AH13" s="2">
        <v>6.59</v>
      </c>
      <c r="AI13" s="2">
        <v>4.003333333333333</v>
      </c>
      <c r="AJ13" s="2">
        <v>6.0066666666666668</v>
      </c>
      <c r="AK13" s="2">
        <v>10.653333333333334</v>
      </c>
      <c r="AL13" s="2">
        <v>12.7925</v>
      </c>
      <c r="AM13" s="2">
        <v>8.93</v>
      </c>
      <c r="AN13" s="2">
        <v>10.513333333333334</v>
      </c>
      <c r="AP13" s="368">
        <v>26.923076923076923</v>
      </c>
    </row>
    <row r="14" spans="1:57">
      <c r="G14" s="26" t="s">
        <v>63</v>
      </c>
      <c r="H14" s="25" t="s">
        <v>28</v>
      </c>
      <c r="I14" s="25">
        <v>16</v>
      </c>
      <c r="J14" s="25">
        <v>13</v>
      </c>
      <c r="K14" s="25">
        <v>18</v>
      </c>
      <c r="L14" s="25">
        <v>30</v>
      </c>
      <c r="N14" s="25">
        <v>0</v>
      </c>
      <c r="O14" s="25">
        <v>2</v>
      </c>
      <c r="P14" s="25">
        <v>2</v>
      </c>
      <c r="Q14" s="25">
        <v>3</v>
      </c>
      <c r="R14" s="15"/>
      <c r="S14" s="365">
        <f t="shared" si="2"/>
        <v>1</v>
      </c>
      <c r="T14" s="365">
        <f t="shared" si="3"/>
        <v>0.73333333333333328</v>
      </c>
      <c r="U14" s="365">
        <f t="shared" si="4"/>
        <v>0.8</v>
      </c>
      <c r="V14" s="361">
        <f t="shared" si="5"/>
        <v>1.6333333333333333</v>
      </c>
      <c r="W14" s="1"/>
      <c r="X14" s="2">
        <v>1.2410000000000001</v>
      </c>
      <c r="Y14" s="2">
        <v>0.183</v>
      </c>
      <c r="Z14" s="2">
        <v>0.41799999999999998</v>
      </c>
      <c r="AA14" s="2">
        <v>0.51200000000000001</v>
      </c>
      <c r="AB14" s="2">
        <v>1.5129999999999999</v>
      </c>
      <c r="AC14" s="2">
        <v>0.57899999999999996</v>
      </c>
      <c r="AD14" s="2">
        <v>0.89100000000000001</v>
      </c>
      <c r="AE14" s="2">
        <v>1.502</v>
      </c>
      <c r="AG14" s="2">
        <v>11.413333333333334</v>
      </c>
      <c r="AH14" s="2">
        <v>4.9233333333333329</v>
      </c>
      <c r="AI14" s="2">
        <v>3.9333333333333336</v>
      </c>
      <c r="AJ14" s="2">
        <v>6.6933333333333325</v>
      </c>
      <c r="AK14" s="2">
        <v>11.273333333333333</v>
      </c>
      <c r="AL14" s="2">
        <v>9.4600000000000009</v>
      </c>
      <c r="AM14" s="2">
        <v>12.93</v>
      </c>
      <c r="AN14" s="2">
        <v>10.623333333333335</v>
      </c>
      <c r="AP14" s="368">
        <v>45.454545454545453</v>
      </c>
    </row>
    <row r="15" spans="1:57">
      <c r="G15" s="26" t="s">
        <v>63</v>
      </c>
      <c r="H15" s="25" t="s">
        <v>29</v>
      </c>
      <c r="I15" s="25">
        <v>25</v>
      </c>
      <c r="J15" s="25">
        <v>32</v>
      </c>
      <c r="K15" s="25">
        <v>37</v>
      </c>
      <c r="L15" s="25">
        <v>63</v>
      </c>
      <c r="N15" s="25">
        <v>2</v>
      </c>
      <c r="O15" s="25">
        <v>3</v>
      </c>
      <c r="P15" s="25">
        <v>1</v>
      </c>
      <c r="Q15" s="25">
        <v>4.5</v>
      </c>
      <c r="R15" s="15"/>
      <c r="S15" s="365">
        <f t="shared" si="2"/>
        <v>0.85185185185185186</v>
      </c>
      <c r="T15" s="365">
        <f t="shared" si="3"/>
        <v>0.82857142857142863</v>
      </c>
      <c r="U15" s="365">
        <f t="shared" si="4"/>
        <v>0.94736842105263153</v>
      </c>
      <c r="V15" s="361">
        <f t="shared" si="5"/>
        <v>1.7281815650236703</v>
      </c>
      <c r="W15" s="1"/>
      <c r="X15" s="2">
        <v>1.137</v>
      </c>
      <c r="Y15" s="2">
        <v>0.86399999999999999</v>
      </c>
      <c r="Z15" s="2">
        <v>0.54900000000000004</v>
      </c>
      <c r="AA15" s="2">
        <v>0.51200000000000001</v>
      </c>
      <c r="AB15" s="2">
        <v>1.137</v>
      </c>
      <c r="AC15" s="2">
        <v>1.0860000000000001</v>
      </c>
      <c r="AD15" s="2">
        <v>0.89100000000000001</v>
      </c>
      <c r="AE15" s="2">
        <v>1.0860000000000001</v>
      </c>
      <c r="AG15" s="2">
        <v>8.2724999999999991</v>
      </c>
      <c r="AH15" s="2">
        <v>2.9766666666666666</v>
      </c>
      <c r="AI15" s="2">
        <v>4.7299999999999995</v>
      </c>
      <c r="AJ15" s="2">
        <v>5.22</v>
      </c>
      <c r="AK15" s="2">
        <v>6.7475000000000005</v>
      </c>
      <c r="AL15" s="2">
        <v>7.6566666666666663</v>
      </c>
      <c r="AM15" s="2">
        <v>9.44</v>
      </c>
      <c r="AN15" s="2">
        <v>12.280000000000001</v>
      </c>
      <c r="AP15" s="368">
        <v>30.76923076923077</v>
      </c>
    </row>
    <row r="16" spans="1:57">
      <c r="G16" s="26" t="s">
        <v>63</v>
      </c>
      <c r="H16" s="25" t="s">
        <v>30</v>
      </c>
      <c r="I16" s="25">
        <v>11</v>
      </c>
      <c r="J16" s="25">
        <v>11</v>
      </c>
      <c r="K16" s="25">
        <v>9</v>
      </c>
      <c r="L16" s="25">
        <v>21</v>
      </c>
      <c r="N16" s="25">
        <v>3</v>
      </c>
      <c r="O16" s="25">
        <v>4</v>
      </c>
      <c r="P16" s="25">
        <v>0</v>
      </c>
      <c r="Q16" s="25">
        <v>5.5</v>
      </c>
      <c r="R16" s="15"/>
      <c r="S16" s="365">
        <f t="shared" si="2"/>
        <v>0.5714285714285714</v>
      </c>
      <c r="T16" s="365">
        <f t="shared" si="3"/>
        <v>0.46666666666666667</v>
      </c>
      <c r="U16" s="365">
        <f t="shared" si="4"/>
        <v>1</v>
      </c>
      <c r="V16" s="361">
        <f t="shared" si="5"/>
        <v>1.2523809523809524</v>
      </c>
      <c r="W16" s="1"/>
      <c r="X16" s="2">
        <v>1.5129999999999999</v>
      </c>
      <c r="Y16" s="2">
        <v>0.625</v>
      </c>
      <c r="Z16" s="2">
        <v>0.57899999999999996</v>
      </c>
      <c r="AA16" s="2">
        <v>1.0860000000000001</v>
      </c>
      <c r="AB16" s="2">
        <v>1.5129999999999999</v>
      </c>
      <c r="AC16" s="2">
        <v>1.218</v>
      </c>
      <c r="AD16" s="2">
        <v>1.5129999999999999</v>
      </c>
      <c r="AE16" s="2">
        <v>1.502</v>
      </c>
      <c r="AG16" s="2">
        <v>8.6233333333333331</v>
      </c>
      <c r="AH16" s="2">
        <v>5.8633333333333333</v>
      </c>
      <c r="AI16" s="2">
        <v>5.01</v>
      </c>
      <c r="AJ16" s="2">
        <v>9.413333333333334</v>
      </c>
      <c r="AK16" s="2">
        <v>9.9350000000000005</v>
      </c>
      <c r="AL16" s="2">
        <v>10.3</v>
      </c>
      <c r="AM16" s="2">
        <v>10.013333333333334</v>
      </c>
      <c r="AN16" s="2">
        <v>9.24</v>
      </c>
      <c r="AP16" s="368">
        <v>33.333333333333336</v>
      </c>
    </row>
    <row r="17" spans="7:42">
      <c r="G17" s="26" t="s">
        <v>63</v>
      </c>
      <c r="H17" s="25" t="s">
        <v>31</v>
      </c>
      <c r="I17" s="25">
        <v>11</v>
      </c>
      <c r="J17" s="25">
        <v>8</v>
      </c>
      <c r="K17" s="25">
        <v>7</v>
      </c>
      <c r="L17" s="25">
        <v>17</v>
      </c>
      <c r="N17" s="25">
        <v>1</v>
      </c>
      <c r="O17" s="25">
        <v>3</v>
      </c>
      <c r="P17" s="25">
        <v>3</v>
      </c>
      <c r="Q17" s="25">
        <v>5</v>
      </c>
      <c r="R17" s="15"/>
      <c r="S17" s="365">
        <f t="shared" si="2"/>
        <v>0.83333333333333337</v>
      </c>
      <c r="T17" s="365">
        <f t="shared" si="3"/>
        <v>0.45454545454545453</v>
      </c>
      <c r="U17" s="365">
        <f t="shared" si="4"/>
        <v>0.4</v>
      </c>
      <c r="V17" s="361">
        <f t="shared" si="5"/>
        <v>1.0712121212121213</v>
      </c>
      <c r="W17" s="1"/>
      <c r="X17" s="2">
        <v>1.5129999999999999</v>
      </c>
      <c r="Y17" s="2">
        <v>0.70899999999999996</v>
      </c>
      <c r="Z17" s="2">
        <v>0.223</v>
      </c>
      <c r="AA17" s="2">
        <v>0.82499999999999996</v>
      </c>
      <c r="AB17" s="2">
        <v>0.98099999999999998</v>
      </c>
      <c r="AC17" s="2">
        <v>1.0069999999999999</v>
      </c>
      <c r="AD17" s="2">
        <v>1.0069999999999999</v>
      </c>
      <c r="AE17" s="2">
        <v>1.218</v>
      </c>
      <c r="AG17" s="2">
        <v>9.76</v>
      </c>
      <c r="AH17" s="2">
        <v>6.1966666666666663</v>
      </c>
      <c r="AI17" s="2">
        <v>5.0699999999999994</v>
      </c>
      <c r="AJ17" s="2">
        <v>8.8133333333333344</v>
      </c>
      <c r="AK17" s="2">
        <v>10.6</v>
      </c>
      <c r="AL17" s="2">
        <v>10.103333333333333</v>
      </c>
      <c r="AM17" s="2">
        <v>10.41</v>
      </c>
      <c r="AN17" s="2">
        <v>11.46</v>
      </c>
      <c r="AP17" s="368">
        <v>34.782608695652172</v>
      </c>
    </row>
    <row r="18" spans="7:42">
      <c r="G18" s="26" t="s">
        <v>63</v>
      </c>
      <c r="H18" s="25" t="s">
        <v>32</v>
      </c>
      <c r="I18" s="25">
        <v>13</v>
      </c>
      <c r="J18" s="25">
        <v>23</v>
      </c>
      <c r="K18" s="25">
        <v>26</v>
      </c>
      <c r="L18" s="25">
        <v>42.5</v>
      </c>
      <c r="N18" s="25">
        <v>1</v>
      </c>
      <c r="O18" s="25">
        <v>0</v>
      </c>
      <c r="P18" s="25">
        <v>3</v>
      </c>
      <c r="Q18" s="25">
        <v>2</v>
      </c>
      <c r="R18" s="15"/>
      <c r="S18" s="365">
        <f t="shared" si="2"/>
        <v>0.8571428571428571</v>
      </c>
      <c r="T18" s="365">
        <f t="shared" si="3"/>
        <v>1</v>
      </c>
      <c r="U18" s="365">
        <f t="shared" si="4"/>
        <v>0.7931034482758621</v>
      </c>
      <c r="V18" s="361">
        <f t="shared" si="5"/>
        <v>1.8251231527093597</v>
      </c>
      <c r="W18" s="1"/>
      <c r="X18" s="2">
        <v>1.5129999999999999</v>
      </c>
      <c r="Y18" s="2">
        <v>0.17599999999999999</v>
      </c>
      <c r="Z18" s="2">
        <v>0.42</v>
      </c>
      <c r="AA18" s="2">
        <v>1.137</v>
      </c>
      <c r="AB18" s="2">
        <v>1.5129999999999999</v>
      </c>
      <c r="AC18" s="2">
        <v>1.218</v>
      </c>
      <c r="AD18" s="2">
        <v>1.502</v>
      </c>
      <c r="AE18" s="2">
        <v>1.3919999999999999</v>
      </c>
      <c r="AG18" s="2">
        <v>8.8466666666666658</v>
      </c>
      <c r="AH18" s="2">
        <v>7.4066666666666663</v>
      </c>
      <c r="AI18" s="2">
        <v>3.5233333333333334</v>
      </c>
      <c r="AJ18" s="2">
        <v>10.416666666666666</v>
      </c>
      <c r="AK18" s="2">
        <v>13.017500000000002</v>
      </c>
      <c r="AL18" s="2">
        <v>12.46</v>
      </c>
      <c r="AM18" s="2">
        <v>11.96</v>
      </c>
      <c r="AN18" s="2">
        <v>11.496666666666664</v>
      </c>
      <c r="AP18" s="368">
        <v>38.46153846153846</v>
      </c>
    </row>
    <row r="19" spans="7:42">
      <c r="G19" s="26" t="s">
        <v>63</v>
      </c>
      <c r="H19" s="25" t="s">
        <v>33</v>
      </c>
      <c r="I19" s="25">
        <v>16</v>
      </c>
      <c r="J19" s="25">
        <v>19</v>
      </c>
      <c r="K19" s="25">
        <v>20</v>
      </c>
      <c r="L19" s="25">
        <v>37</v>
      </c>
      <c r="N19" s="25">
        <v>2</v>
      </c>
      <c r="O19" s="25">
        <v>13</v>
      </c>
      <c r="P19" s="25">
        <v>4</v>
      </c>
      <c r="Q19" s="25">
        <v>16</v>
      </c>
      <c r="R19" s="15"/>
      <c r="S19" s="365">
        <f t="shared" si="2"/>
        <v>0.77777777777777779</v>
      </c>
      <c r="T19" s="365">
        <f t="shared" si="3"/>
        <v>0.1875</v>
      </c>
      <c r="U19" s="365">
        <f t="shared" si="4"/>
        <v>0.66666666666666663</v>
      </c>
      <c r="V19" s="361">
        <f t="shared" si="5"/>
        <v>0.90972222222222221</v>
      </c>
      <c r="W19" s="1"/>
      <c r="X19" s="2">
        <v>1.137</v>
      </c>
      <c r="Y19" s="2">
        <v>0.625</v>
      </c>
      <c r="Z19" s="2">
        <v>0.17</v>
      </c>
      <c r="AA19" s="2">
        <v>1.0069999999999999</v>
      </c>
      <c r="AB19" s="2">
        <v>1.5129999999999999</v>
      </c>
      <c r="AC19" s="2">
        <v>1.3919999999999999</v>
      </c>
      <c r="AD19" s="2">
        <v>1.5129999999999999</v>
      </c>
      <c r="AE19" s="2">
        <v>1.5129999999999999</v>
      </c>
      <c r="AG19" s="2">
        <v>8.49</v>
      </c>
      <c r="AH19" s="2">
        <v>7.1400000000000006</v>
      </c>
      <c r="AI19" s="2">
        <v>4.9066666666666672</v>
      </c>
      <c r="AJ19" s="2">
        <v>9.6750000000000007</v>
      </c>
      <c r="AK19" s="2">
        <v>8.7966666666666669</v>
      </c>
      <c r="AL19" s="2">
        <v>13.719999999999999</v>
      </c>
      <c r="AM19" s="2">
        <v>8.7700000000000014</v>
      </c>
      <c r="AN19" s="2">
        <v>11.273333333333333</v>
      </c>
      <c r="AP19" s="368">
        <v>40.625</v>
      </c>
    </row>
    <row r="20" spans="7:42">
      <c r="G20" s="26" t="s">
        <v>63</v>
      </c>
      <c r="H20" s="25" t="s">
        <v>34</v>
      </c>
      <c r="I20" s="25">
        <v>15</v>
      </c>
      <c r="J20" s="25">
        <v>36</v>
      </c>
      <c r="K20" s="25">
        <v>19</v>
      </c>
      <c r="L20" s="25">
        <v>53</v>
      </c>
      <c r="N20" s="25">
        <v>0</v>
      </c>
      <c r="O20" s="25">
        <v>0</v>
      </c>
      <c r="P20" s="25">
        <v>1</v>
      </c>
      <c r="Q20" s="25">
        <v>0.5</v>
      </c>
      <c r="R20" s="15"/>
      <c r="S20" s="365">
        <f t="shared" si="2"/>
        <v>1</v>
      </c>
      <c r="T20" s="365">
        <f t="shared" si="3"/>
        <v>1</v>
      </c>
      <c r="U20" s="365">
        <f t="shared" si="4"/>
        <v>0.9</v>
      </c>
      <c r="V20" s="361">
        <f t="shared" si="5"/>
        <v>1.95</v>
      </c>
      <c r="W20" s="1"/>
      <c r="X20" s="2">
        <v>1.502</v>
      </c>
      <c r="Y20" s="2">
        <v>0.247</v>
      </c>
      <c r="Z20" s="2">
        <v>5.8000000000000003E-2</v>
      </c>
      <c r="AA20" s="2">
        <v>0.96599999999999997</v>
      </c>
      <c r="AB20" s="2">
        <v>1.2410000000000001</v>
      </c>
      <c r="AC20" s="2">
        <v>1.5129999999999999</v>
      </c>
      <c r="AD20" s="2">
        <v>0.997</v>
      </c>
      <c r="AE20" s="2">
        <v>1.137</v>
      </c>
      <c r="AG20" s="2">
        <v>10.243333333333334</v>
      </c>
      <c r="AH20" s="2">
        <v>5.0466666666666669</v>
      </c>
      <c r="AI20" s="2">
        <v>6.44</v>
      </c>
      <c r="AJ20" s="2">
        <v>13.245000000000001</v>
      </c>
      <c r="AK20" s="2">
        <v>13.839999999999998</v>
      </c>
      <c r="AL20" s="2">
        <v>12.83</v>
      </c>
      <c r="AM20" s="2">
        <v>10.516666666666666</v>
      </c>
      <c r="AN20" s="2">
        <v>20</v>
      </c>
      <c r="AP20" s="368">
        <v>39.285714285714285</v>
      </c>
    </row>
    <row r="21" spans="7:42" ht="16">
      <c r="G21" s="26" t="s">
        <v>63</v>
      </c>
      <c r="H21" s="25" t="s">
        <v>35</v>
      </c>
      <c r="I21" s="25">
        <v>5</v>
      </c>
      <c r="J21" s="25">
        <v>3</v>
      </c>
      <c r="K21" s="25">
        <v>4</v>
      </c>
      <c r="L21" s="25">
        <v>7.5</v>
      </c>
      <c r="N21" s="25">
        <v>2</v>
      </c>
      <c r="O21" s="25">
        <v>1</v>
      </c>
      <c r="P21" s="25">
        <v>0</v>
      </c>
      <c r="Q21" s="25">
        <v>2</v>
      </c>
      <c r="R21" s="15"/>
      <c r="S21" s="365">
        <f t="shared" si="2"/>
        <v>0.42857142857142855</v>
      </c>
      <c r="T21" s="365">
        <f t="shared" si="3"/>
        <v>0.5</v>
      </c>
      <c r="U21" s="365">
        <f t="shared" si="4"/>
        <v>1</v>
      </c>
      <c r="V21" s="361">
        <f t="shared" si="5"/>
        <v>1.2142857142857144</v>
      </c>
      <c r="W21" s="1"/>
      <c r="X21" s="16">
        <v>0.997</v>
      </c>
      <c r="Y21" s="2">
        <v>0.47899999999999998</v>
      </c>
      <c r="Z21" s="2">
        <v>0.54900000000000004</v>
      </c>
      <c r="AA21" s="2">
        <v>1.0860000000000001</v>
      </c>
      <c r="AB21" s="16">
        <v>1.2410000000000001</v>
      </c>
      <c r="AC21" s="2">
        <v>0.997</v>
      </c>
      <c r="AD21" s="2">
        <v>1.502</v>
      </c>
      <c r="AE21" s="2">
        <v>1.2410000000000001</v>
      </c>
      <c r="AG21" s="16">
        <v>9.9500000000000011</v>
      </c>
      <c r="AH21" s="2">
        <v>6.2200000000000006</v>
      </c>
      <c r="AI21" s="2">
        <v>5.31</v>
      </c>
      <c r="AJ21" s="2">
        <v>12.329999999999998</v>
      </c>
      <c r="AK21" s="16">
        <v>11.523333333333333</v>
      </c>
      <c r="AL21" s="2">
        <v>8.2299999999999986</v>
      </c>
      <c r="AM21" s="2">
        <v>8.9549999999999983</v>
      </c>
      <c r="AN21" s="2">
        <v>9.0299999999999994</v>
      </c>
      <c r="AP21" s="368">
        <v>31.818181818181817</v>
      </c>
    </row>
    <row r="22" spans="7:42">
      <c r="G22" s="26" t="s">
        <v>63</v>
      </c>
      <c r="H22" s="25" t="s">
        <v>36</v>
      </c>
      <c r="I22" s="25">
        <v>6</v>
      </c>
      <c r="J22" s="25">
        <v>5</v>
      </c>
      <c r="K22" s="25">
        <v>9</v>
      </c>
      <c r="L22" s="25">
        <v>12.5</v>
      </c>
      <c r="N22" s="25">
        <v>2</v>
      </c>
      <c r="O22" s="25">
        <v>1</v>
      </c>
      <c r="P22" s="25">
        <v>2</v>
      </c>
      <c r="Q22" s="25">
        <v>3</v>
      </c>
      <c r="R22" s="15"/>
      <c r="S22" s="365">
        <f t="shared" si="2"/>
        <v>0.5</v>
      </c>
      <c r="T22" s="365">
        <f t="shared" si="3"/>
        <v>0.66666666666666663</v>
      </c>
      <c r="U22" s="365">
        <f t="shared" si="4"/>
        <v>0.63636363636363635</v>
      </c>
      <c r="V22" s="361">
        <f t="shared" si="5"/>
        <v>1.2348484848484849</v>
      </c>
      <c r="W22" s="1"/>
      <c r="X22" s="2">
        <v>1.5129999999999999</v>
      </c>
      <c r="Y22" s="2">
        <v>0.17</v>
      </c>
      <c r="Z22" s="2">
        <v>0.33400000000000002</v>
      </c>
      <c r="AA22" s="2">
        <v>0.66900000000000004</v>
      </c>
      <c r="AB22" s="2">
        <v>1.5129999999999999</v>
      </c>
      <c r="AC22" s="2">
        <v>1.2410000000000001</v>
      </c>
      <c r="AD22" s="2">
        <v>1.5129999999999999</v>
      </c>
      <c r="AE22" s="2">
        <v>1.2410000000000001</v>
      </c>
      <c r="AG22" s="2">
        <v>10.950000000000001</v>
      </c>
      <c r="AH22" s="2">
        <v>4.9633333333333338</v>
      </c>
      <c r="AI22" s="2">
        <v>5.7866666666666662</v>
      </c>
      <c r="AJ22" s="2">
        <v>10.333333333333334</v>
      </c>
      <c r="AK22" s="2">
        <v>9.89</v>
      </c>
      <c r="AL22" s="2">
        <v>9.33</v>
      </c>
      <c r="AM22" s="2">
        <v>11.746666666666668</v>
      </c>
      <c r="AN22" s="2">
        <v>10.716666666666669</v>
      </c>
      <c r="AP22" s="368">
        <v>31.25</v>
      </c>
    </row>
    <row r="23" spans="7:42">
      <c r="G23" s="26" t="s">
        <v>63</v>
      </c>
      <c r="H23" s="25" t="s">
        <v>37</v>
      </c>
      <c r="I23" s="25">
        <v>14</v>
      </c>
      <c r="J23" s="25">
        <v>18</v>
      </c>
      <c r="K23" s="25">
        <v>11</v>
      </c>
      <c r="L23" s="25">
        <v>30.5</v>
      </c>
      <c r="N23" s="25">
        <v>0</v>
      </c>
      <c r="O23" s="25">
        <v>3</v>
      </c>
      <c r="P23" s="25">
        <v>1</v>
      </c>
      <c r="Q23" s="25">
        <v>3.5</v>
      </c>
      <c r="R23" s="15"/>
      <c r="S23" s="365">
        <f t="shared" si="2"/>
        <v>1</v>
      </c>
      <c r="T23" s="365">
        <f t="shared" si="3"/>
        <v>0.7142857142857143</v>
      </c>
      <c r="U23" s="365">
        <f t="shared" si="4"/>
        <v>0.83333333333333337</v>
      </c>
      <c r="V23" s="361">
        <f t="shared" si="5"/>
        <v>1.6309523809523809</v>
      </c>
      <c r="W23" s="1"/>
      <c r="X23" s="2">
        <v>1.2410000000000001</v>
      </c>
      <c r="Y23" s="2">
        <v>0.41799999999999998</v>
      </c>
      <c r="Z23" s="2">
        <v>0.33400000000000002</v>
      </c>
      <c r="AA23" s="2">
        <v>0.33400000000000002</v>
      </c>
      <c r="AB23" s="2">
        <v>1.5129999999999999</v>
      </c>
      <c r="AC23" s="2">
        <v>1.218</v>
      </c>
      <c r="AD23" s="2">
        <v>1.3919999999999999</v>
      </c>
      <c r="AE23" s="2">
        <v>1.0860000000000001</v>
      </c>
      <c r="AG23" s="2">
        <v>9.8833333333333329</v>
      </c>
      <c r="AH23" s="2">
        <v>6.2649999999999997</v>
      </c>
      <c r="AI23" s="2">
        <v>5.2566666666666668</v>
      </c>
      <c r="AJ23" s="2">
        <v>10.42</v>
      </c>
      <c r="AK23" s="2">
        <v>11.736666666666666</v>
      </c>
      <c r="AL23" s="2">
        <v>10.4925</v>
      </c>
      <c r="AM23" s="2">
        <v>13.219999999999999</v>
      </c>
      <c r="AN23" s="2">
        <v>15.885</v>
      </c>
      <c r="AP23" s="368">
        <v>33.333333333333336</v>
      </c>
    </row>
    <row r="24" spans="7:42">
      <c r="G24" s="26" t="s">
        <v>63</v>
      </c>
      <c r="H24" s="25" t="s">
        <v>38</v>
      </c>
      <c r="I24" s="25">
        <v>6</v>
      </c>
      <c r="J24" s="25">
        <v>4</v>
      </c>
      <c r="K24" s="25">
        <v>2</v>
      </c>
      <c r="L24" s="25">
        <v>8</v>
      </c>
      <c r="N24" s="25">
        <v>0</v>
      </c>
      <c r="O24" s="25">
        <v>0</v>
      </c>
      <c r="P24" s="25">
        <v>0</v>
      </c>
      <c r="Q24" s="25">
        <v>0</v>
      </c>
      <c r="R24" s="15"/>
      <c r="S24" s="365">
        <f t="shared" si="2"/>
        <v>1</v>
      </c>
      <c r="T24" s="365">
        <f t="shared" si="3"/>
        <v>1</v>
      </c>
      <c r="U24" s="365">
        <f t="shared" si="4"/>
        <v>1</v>
      </c>
      <c r="V24" s="361">
        <f t="shared" si="5"/>
        <v>2</v>
      </c>
      <c r="W24" s="1"/>
      <c r="X24" s="2">
        <v>1.5129999999999999</v>
      </c>
      <c r="Y24" s="2">
        <v>0.66900000000000004</v>
      </c>
      <c r="Z24" s="2">
        <v>0.19800000000000001</v>
      </c>
      <c r="AA24" s="2">
        <v>0.96599999999999997</v>
      </c>
      <c r="AB24" s="2">
        <v>1.5129999999999999</v>
      </c>
      <c r="AC24" s="2">
        <v>1.3919999999999999</v>
      </c>
      <c r="AD24" s="2">
        <v>0.93300000000000005</v>
      </c>
      <c r="AE24" s="2">
        <v>1.5129999999999999</v>
      </c>
      <c r="AG24" s="2">
        <v>11.573333333333332</v>
      </c>
      <c r="AH24" s="2">
        <v>4.3433333333333337</v>
      </c>
      <c r="AI24" s="2">
        <v>6.7349999999999994</v>
      </c>
      <c r="AJ24" s="2">
        <v>9.35</v>
      </c>
      <c r="AK24" s="2">
        <v>11.11</v>
      </c>
      <c r="AL24" s="2">
        <v>8.673333333333332</v>
      </c>
      <c r="AM24" s="2">
        <v>10.576666666666666</v>
      </c>
      <c r="AN24" s="2">
        <v>12.115</v>
      </c>
      <c r="AP24" s="368">
        <v>33.333333333333336</v>
      </c>
    </row>
    <row r="25" spans="7:42" ht="16">
      <c r="G25" s="26" t="s">
        <v>63</v>
      </c>
      <c r="H25" s="25" t="s">
        <v>39</v>
      </c>
      <c r="I25" s="25">
        <v>9</v>
      </c>
      <c r="J25" s="25">
        <v>10</v>
      </c>
      <c r="K25" s="25">
        <v>10</v>
      </c>
      <c r="L25" s="25">
        <v>19.5</v>
      </c>
      <c r="N25" s="25">
        <v>0</v>
      </c>
      <c r="O25" s="25">
        <v>2</v>
      </c>
      <c r="P25" s="25">
        <v>2</v>
      </c>
      <c r="Q25" s="25">
        <v>3</v>
      </c>
      <c r="R25" s="15"/>
      <c r="S25" s="365">
        <f t="shared" si="2"/>
        <v>1</v>
      </c>
      <c r="T25" s="365">
        <f t="shared" si="3"/>
        <v>0.66666666666666663</v>
      </c>
      <c r="U25" s="365">
        <f t="shared" si="4"/>
        <v>0.66666666666666663</v>
      </c>
      <c r="V25" s="361">
        <f t="shared" si="5"/>
        <v>1.5</v>
      </c>
      <c r="W25" s="1"/>
      <c r="X25" s="16">
        <v>1.3919999999999999</v>
      </c>
      <c r="Y25" s="2">
        <v>0.51200000000000001</v>
      </c>
      <c r="Z25" s="2">
        <v>0.223</v>
      </c>
      <c r="AA25" s="2">
        <v>0.51200000000000001</v>
      </c>
      <c r="AB25" s="16">
        <v>1.3919999999999999</v>
      </c>
      <c r="AC25" s="2">
        <v>1.502</v>
      </c>
      <c r="AD25" s="2">
        <v>1.2410000000000001</v>
      </c>
      <c r="AE25" s="2">
        <v>0.89100000000000001</v>
      </c>
      <c r="AG25" s="16">
        <v>11.683333333333335</v>
      </c>
      <c r="AH25" s="2">
        <v>6.2599999999999989</v>
      </c>
      <c r="AI25" s="2">
        <v>6.7750000000000004</v>
      </c>
      <c r="AJ25" s="2">
        <v>8.7266666666666666</v>
      </c>
      <c r="AK25" s="16">
        <v>9.5200000000000014</v>
      </c>
      <c r="AL25" s="2">
        <v>10.234999999999999</v>
      </c>
      <c r="AM25" s="2">
        <v>9.83</v>
      </c>
      <c r="AN25" s="2">
        <v>13.626666666666665</v>
      </c>
      <c r="AP25" s="368">
        <v>33.333333333333336</v>
      </c>
    </row>
    <row r="26" spans="7:42">
      <c r="G26" s="26" t="s">
        <v>63</v>
      </c>
      <c r="H26" s="25" t="s">
        <v>40</v>
      </c>
      <c r="I26" s="25">
        <v>3</v>
      </c>
      <c r="J26" s="25">
        <v>2</v>
      </c>
      <c r="K26" s="25">
        <v>2</v>
      </c>
      <c r="L26" s="25">
        <v>4.5</v>
      </c>
      <c r="N26" s="25">
        <v>1</v>
      </c>
      <c r="O26" s="25">
        <v>0</v>
      </c>
      <c r="P26" s="25">
        <v>0</v>
      </c>
      <c r="Q26" s="25">
        <v>0.5</v>
      </c>
      <c r="R26" s="15"/>
      <c r="S26" s="365">
        <f t="shared" si="2"/>
        <v>0.5</v>
      </c>
      <c r="T26" s="365">
        <f t="shared" si="3"/>
        <v>1</v>
      </c>
      <c r="U26" s="365">
        <f t="shared" si="4"/>
        <v>1</v>
      </c>
      <c r="V26" s="361">
        <f t="shared" si="5"/>
        <v>1.75</v>
      </c>
      <c r="W26" s="1"/>
      <c r="X26" s="2">
        <v>1.5129999999999999</v>
      </c>
      <c r="Y26" s="2">
        <v>0.54900000000000004</v>
      </c>
      <c r="Z26" s="2">
        <v>0.183</v>
      </c>
      <c r="AA26" s="2">
        <v>0.73099999999999998</v>
      </c>
      <c r="AB26" s="2">
        <v>1.5129999999999999</v>
      </c>
      <c r="AC26" s="2">
        <v>1.5129999999999999</v>
      </c>
      <c r="AD26" s="2">
        <v>1.502</v>
      </c>
      <c r="AE26" s="2">
        <v>1.218</v>
      </c>
      <c r="AG26" s="2">
        <v>10.57</v>
      </c>
      <c r="AH26" s="2">
        <v>6.3324999999999996</v>
      </c>
      <c r="AI26" s="2">
        <v>9.34</v>
      </c>
      <c r="AJ26" s="2">
        <v>13.543333333333335</v>
      </c>
      <c r="AK26" s="2">
        <v>10.049999999999999</v>
      </c>
      <c r="AL26" s="2">
        <v>9.9166666666666661</v>
      </c>
      <c r="AM26" s="2">
        <v>12.817500000000001</v>
      </c>
      <c r="AN26" s="2">
        <v>13.57</v>
      </c>
      <c r="AP26" s="368">
        <v>33.333333333333336</v>
      </c>
    </row>
    <row r="27" spans="7:42">
      <c r="G27" s="26" t="s">
        <v>63</v>
      </c>
      <c r="H27" s="25" t="s">
        <v>41</v>
      </c>
      <c r="I27" s="2">
        <v>8</v>
      </c>
      <c r="J27" s="2">
        <v>6</v>
      </c>
      <c r="K27" s="2">
        <v>4</v>
      </c>
      <c r="L27" s="2">
        <v>12</v>
      </c>
      <c r="N27" s="2">
        <v>1</v>
      </c>
      <c r="O27" s="2">
        <v>0</v>
      </c>
      <c r="P27" s="2">
        <v>0</v>
      </c>
      <c r="Q27" s="25">
        <v>0.5</v>
      </c>
      <c r="R27" s="15"/>
      <c r="S27" s="365">
        <f t="shared" si="2"/>
        <v>0.77777777777777779</v>
      </c>
      <c r="T27" s="365">
        <f t="shared" si="3"/>
        <v>1</v>
      </c>
      <c r="U27" s="365">
        <f t="shared" si="4"/>
        <v>1</v>
      </c>
      <c r="V27" s="361">
        <f t="shared" si="5"/>
        <v>1.8888888888888888</v>
      </c>
      <c r="W27" s="1"/>
      <c r="X27" s="2">
        <v>1.5129999999999999</v>
      </c>
      <c r="Y27" s="2">
        <v>0.33400000000000002</v>
      </c>
      <c r="Z27" s="2">
        <v>0.19800000000000001</v>
      </c>
      <c r="AA27" s="2">
        <v>0.57899999999999996</v>
      </c>
      <c r="AB27" s="2">
        <v>1.5129999999999999</v>
      </c>
      <c r="AC27" s="2">
        <v>1.137</v>
      </c>
      <c r="AD27" s="2">
        <v>1.0860000000000001</v>
      </c>
      <c r="AE27" s="2">
        <v>1.3919999999999999</v>
      </c>
      <c r="AG27" s="2">
        <v>10.89</v>
      </c>
      <c r="AH27" s="2">
        <v>8.663333333333334</v>
      </c>
      <c r="AI27" s="2">
        <v>4.8100000000000005</v>
      </c>
      <c r="AJ27" s="2">
        <v>7.1099999999999994</v>
      </c>
      <c r="AK27" s="2">
        <v>11.22</v>
      </c>
      <c r="AL27" s="2">
        <v>10.033333333333333</v>
      </c>
      <c r="AM27" s="2">
        <v>4.5199999999999996</v>
      </c>
      <c r="AN27" s="2">
        <v>7.47</v>
      </c>
      <c r="AP27" s="368">
        <v>38.461538461538467</v>
      </c>
    </row>
    <row r="28" spans="7:42">
      <c r="G28" s="26" t="s">
        <v>63</v>
      </c>
      <c r="H28" s="25" t="s">
        <v>42</v>
      </c>
      <c r="I28" s="2">
        <v>8</v>
      </c>
      <c r="J28" s="2">
        <v>8</v>
      </c>
      <c r="K28" s="2">
        <v>7</v>
      </c>
      <c r="L28" s="2">
        <v>15.5</v>
      </c>
      <c r="N28" s="2">
        <v>1</v>
      </c>
      <c r="O28" s="2">
        <v>0</v>
      </c>
      <c r="P28" s="2">
        <v>1</v>
      </c>
      <c r="Q28" s="25">
        <v>1</v>
      </c>
      <c r="R28" s="15"/>
      <c r="S28" s="365">
        <f t="shared" si="2"/>
        <v>0.77777777777777779</v>
      </c>
      <c r="T28" s="365">
        <f t="shared" si="3"/>
        <v>1</v>
      </c>
      <c r="U28" s="365">
        <f t="shared" si="4"/>
        <v>0.75</v>
      </c>
      <c r="V28" s="361">
        <f t="shared" si="5"/>
        <v>1.7638888888888888</v>
      </c>
      <c r="W28" s="1"/>
      <c r="X28" s="2">
        <v>1.5129999999999999</v>
      </c>
      <c r="Y28" s="2">
        <v>0.223</v>
      </c>
      <c r="Z28" s="2">
        <v>0.42</v>
      </c>
      <c r="AA28" s="2">
        <v>0.58699999999999997</v>
      </c>
      <c r="AB28" s="2">
        <v>1.2410000000000001</v>
      </c>
      <c r="AC28" s="2">
        <v>1.502</v>
      </c>
      <c r="AD28" s="2">
        <v>1.2410000000000001</v>
      </c>
      <c r="AE28" s="2">
        <v>1.502</v>
      </c>
      <c r="AG28" s="2">
        <v>7.87</v>
      </c>
      <c r="AH28" s="2">
        <v>4.58</v>
      </c>
      <c r="AI28" s="2">
        <v>8.74</v>
      </c>
      <c r="AJ28" s="2">
        <v>7.9066666666666663</v>
      </c>
      <c r="AK28" s="2">
        <v>11.395</v>
      </c>
      <c r="AL28" s="2">
        <v>6.8233333333333333</v>
      </c>
      <c r="AM28" s="2">
        <v>11.666666666666666</v>
      </c>
      <c r="AN28" s="2">
        <v>10.016666666666667</v>
      </c>
      <c r="AP28" s="368"/>
    </row>
    <row r="29" spans="7:42">
      <c r="G29" s="10" t="s">
        <v>23</v>
      </c>
      <c r="H29" s="21" t="s">
        <v>43</v>
      </c>
      <c r="I29" s="25">
        <v>16</v>
      </c>
      <c r="J29" s="25">
        <v>13</v>
      </c>
      <c r="K29" s="25">
        <v>15</v>
      </c>
      <c r="L29" s="25">
        <v>28.5</v>
      </c>
      <c r="N29" s="25">
        <v>1</v>
      </c>
      <c r="O29" s="25">
        <v>2</v>
      </c>
      <c r="P29" s="25">
        <v>1</v>
      </c>
      <c r="Q29" s="25">
        <v>3</v>
      </c>
      <c r="R29" s="15"/>
      <c r="S29" s="365">
        <f t="shared" si="2"/>
        <v>0.88235294117647056</v>
      </c>
      <c r="T29" s="365">
        <f t="shared" si="3"/>
        <v>0.73333333333333328</v>
      </c>
      <c r="U29" s="365">
        <f t="shared" si="4"/>
        <v>0.875</v>
      </c>
      <c r="V29" s="361">
        <f t="shared" si="5"/>
        <v>1.6120098039215687</v>
      </c>
      <c r="X29" s="2">
        <v>1.5129999999999999</v>
      </c>
      <c r="Y29" s="2">
        <v>0.223</v>
      </c>
      <c r="Z29" s="2">
        <v>0.115</v>
      </c>
      <c r="AA29" s="2">
        <v>0.13200000000000001</v>
      </c>
      <c r="AB29" s="2">
        <v>0.997</v>
      </c>
      <c r="AC29" s="2">
        <v>1.502</v>
      </c>
      <c r="AD29" s="2">
        <v>1.3919999999999999</v>
      </c>
      <c r="AE29" s="2">
        <v>0.34300000000000003</v>
      </c>
      <c r="AG29" s="2">
        <v>13.25</v>
      </c>
      <c r="AH29" s="2">
        <v>7.6400000000000006</v>
      </c>
      <c r="AI29" s="2">
        <v>5.5</v>
      </c>
      <c r="AJ29" s="2">
        <v>5.3999999999999995</v>
      </c>
      <c r="AK29" s="2">
        <v>11.409999999999998</v>
      </c>
      <c r="AL29" s="2">
        <v>12.020000000000001</v>
      </c>
      <c r="AM29" s="2">
        <v>8.1033333333333335</v>
      </c>
      <c r="AN29" s="2">
        <v>11.003333333333332</v>
      </c>
      <c r="AP29" s="368">
        <v>16.666666666666668</v>
      </c>
    </row>
    <row r="30" spans="7:42">
      <c r="G30" s="10" t="s">
        <v>23</v>
      </c>
      <c r="H30" s="21" t="s">
        <v>44</v>
      </c>
      <c r="I30" s="25">
        <v>11</v>
      </c>
      <c r="J30" s="25">
        <v>7</v>
      </c>
      <c r="K30" s="25">
        <v>13</v>
      </c>
      <c r="L30" s="25">
        <v>19</v>
      </c>
      <c r="N30" s="25">
        <v>5</v>
      </c>
      <c r="O30" s="25">
        <v>8</v>
      </c>
      <c r="P30" s="25">
        <v>6</v>
      </c>
      <c r="Q30" s="25">
        <v>13.5</v>
      </c>
      <c r="R30" s="15"/>
      <c r="S30" s="365">
        <f t="shared" si="2"/>
        <v>0.375</v>
      </c>
      <c r="T30" s="365">
        <f t="shared" si="3"/>
        <v>-6.6666666666666666E-2</v>
      </c>
      <c r="U30" s="365">
        <f t="shared" si="4"/>
        <v>0.36842105263157893</v>
      </c>
      <c r="V30" s="361">
        <f t="shared" si="5"/>
        <v>0.30504385964912284</v>
      </c>
      <c r="X30" s="2">
        <v>1.5129999999999999</v>
      </c>
      <c r="Y30" s="2">
        <v>0.73099999999999998</v>
      </c>
      <c r="Z30" s="2">
        <v>0.70099999999999996</v>
      </c>
      <c r="AA30" s="2">
        <v>0.51200000000000001</v>
      </c>
      <c r="AB30" s="2">
        <v>1.502</v>
      </c>
      <c r="AC30" s="2">
        <v>1.5129999999999999</v>
      </c>
      <c r="AD30" s="2">
        <v>1.218</v>
      </c>
      <c r="AE30" s="2">
        <v>1.0860000000000001</v>
      </c>
      <c r="AG30" s="2">
        <v>8.06</v>
      </c>
      <c r="AH30" s="2">
        <v>7.07</v>
      </c>
      <c r="AI30" s="2">
        <v>6.34</v>
      </c>
      <c r="AJ30" s="2">
        <v>5.0966666666666667</v>
      </c>
      <c r="AK30" s="2">
        <v>12.136666666666665</v>
      </c>
      <c r="AL30" s="2">
        <v>9.5566666666666666</v>
      </c>
      <c r="AM30" s="2">
        <v>10.607499999999998</v>
      </c>
      <c r="AN30" s="2">
        <v>12.453333333333333</v>
      </c>
      <c r="AP30" s="368">
        <v>26.923076923076923</v>
      </c>
    </row>
    <row r="31" spans="7:42">
      <c r="G31" s="10" t="s">
        <v>23</v>
      </c>
      <c r="H31" s="13" t="s">
        <v>45</v>
      </c>
      <c r="I31" s="25">
        <v>12</v>
      </c>
      <c r="J31" s="25">
        <v>14</v>
      </c>
      <c r="K31" s="25">
        <v>19</v>
      </c>
      <c r="L31" s="25">
        <v>29.5</v>
      </c>
      <c r="N31" s="25">
        <v>2</v>
      </c>
      <c r="O31" s="25">
        <v>4</v>
      </c>
      <c r="P31" s="25">
        <v>2</v>
      </c>
      <c r="Q31" s="25">
        <v>6</v>
      </c>
      <c r="R31" s="15"/>
      <c r="S31" s="365">
        <f t="shared" si="2"/>
        <v>0.7142857142857143</v>
      </c>
      <c r="T31" s="365">
        <f t="shared" si="3"/>
        <v>0.55555555555555558</v>
      </c>
      <c r="U31" s="365">
        <f t="shared" si="4"/>
        <v>0.80952380952380953</v>
      </c>
      <c r="V31" s="361">
        <f t="shared" si="5"/>
        <v>1.3174603174603174</v>
      </c>
      <c r="X31" s="17">
        <v>1.2410000000000001</v>
      </c>
      <c r="Y31" s="17">
        <v>0.20200000000000001</v>
      </c>
      <c r="Z31" s="17">
        <v>0.34300000000000003</v>
      </c>
      <c r="AA31" s="17">
        <v>0.19800000000000001</v>
      </c>
      <c r="AB31" s="17">
        <v>1.5129999999999999</v>
      </c>
      <c r="AC31" s="17">
        <v>1.502</v>
      </c>
      <c r="AD31" s="17">
        <v>1.137</v>
      </c>
      <c r="AE31" s="17">
        <v>0.33400000000000002</v>
      </c>
      <c r="AG31" s="17">
        <v>8.8275000000000006</v>
      </c>
      <c r="AH31" s="17">
        <v>4.9033333333333333</v>
      </c>
      <c r="AI31" s="17">
        <v>5.8599999999999994</v>
      </c>
      <c r="AJ31" s="17">
        <v>6.6</v>
      </c>
      <c r="AK31" s="17">
        <v>8.9066666666666663</v>
      </c>
      <c r="AL31" s="17">
        <v>11.06</v>
      </c>
      <c r="AM31" s="17">
        <v>9.83</v>
      </c>
      <c r="AN31" s="17">
        <v>12.006666666666666</v>
      </c>
      <c r="AP31" s="369">
        <v>16.666666666666668</v>
      </c>
    </row>
    <row r="32" spans="7:42">
      <c r="G32" s="10" t="s">
        <v>23</v>
      </c>
      <c r="H32" s="21" t="s">
        <v>46</v>
      </c>
      <c r="I32" s="25">
        <v>7</v>
      </c>
      <c r="J32" s="25">
        <v>13</v>
      </c>
      <c r="K32" s="25">
        <v>6</v>
      </c>
      <c r="L32" s="25">
        <v>19.5</v>
      </c>
      <c r="N32" s="25">
        <v>0</v>
      </c>
      <c r="O32" s="25">
        <v>0</v>
      </c>
      <c r="P32" s="25">
        <v>0</v>
      </c>
      <c r="Q32" s="25">
        <v>0</v>
      </c>
      <c r="R32" s="15"/>
      <c r="S32" s="365">
        <f t="shared" si="2"/>
        <v>1</v>
      </c>
      <c r="T32" s="365">
        <f t="shared" si="3"/>
        <v>1</v>
      </c>
      <c r="U32" s="365">
        <f t="shared" si="4"/>
        <v>1</v>
      </c>
      <c r="V32" s="361">
        <f t="shared" si="5"/>
        <v>2</v>
      </c>
      <c r="X32" s="2">
        <v>1.137</v>
      </c>
      <c r="Y32" s="2">
        <v>0.51200000000000001</v>
      </c>
      <c r="Z32" s="2">
        <v>0.161</v>
      </c>
      <c r="AA32" s="2">
        <v>0.27200000000000002</v>
      </c>
      <c r="AB32" s="2">
        <v>1.5129999999999999</v>
      </c>
      <c r="AC32" s="2">
        <v>0.997</v>
      </c>
      <c r="AD32" s="2">
        <v>0.78200000000000003</v>
      </c>
      <c r="AE32" s="2">
        <v>0.82</v>
      </c>
      <c r="AG32" s="2">
        <v>10.37</v>
      </c>
      <c r="AH32" s="2">
        <v>7.81</v>
      </c>
      <c r="AI32" s="2">
        <v>6.543333333333333</v>
      </c>
      <c r="AJ32" s="2">
        <v>8.543333333333333</v>
      </c>
      <c r="AK32" s="2">
        <v>9.2433333333333341</v>
      </c>
      <c r="AL32" s="2">
        <v>12.020000000000001</v>
      </c>
      <c r="AM32" s="2">
        <v>9.6750000000000007</v>
      </c>
      <c r="AN32" s="2">
        <v>11.703333333333333</v>
      </c>
      <c r="AP32" s="368">
        <v>38.235294117647058</v>
      </c>
    </row>
    <row r="33" spans="6:42" ht="16">
      <c r="G33" s="10" t="s">
        <v>23</v>
      </c>
      <c r="H33" s="21" t="s">
        <v>47</v>
      </c>
      <c r="I33" s="25">
        <v>1</v>
      </c>
      <c r="J33" s="25">
        <v>2</v>
      </c>
      <c r="K33" s="25">
        <v>1</v>
      </c>
      <c r="L33" s="25">
        <v>3</v>
      </c>
      <c r="N33" s="25">
        <v>0</v>
      </c>
      <c r="O33" s="25">
        <v>1</v>
      </c>
      <c r="P33" s="25">
        <v>0</v>
      </c>
      <c r="Q33" s="25">
        <v>1</v>
      </c>
      <c r="R33" s="15"/>
      <c r="S33" s="365">
        <f t="shared" si="2"/>
        <v>1</v>
      </c>
      <c r="T33" s="365">
        <f t="shared" si="3"/>
        <v>0.33333333333333331</v>
      </c>
      <c r="U33" s="365">
        <f t="shared" si="4"/>
        <v>1</v>
      </c>
      <c r="V33" s="361">
        <f t="shared" si="5"/>
        <v>1.3333333333333333</v>
      </c>
      <c r="X33" s="2">
        <v>1.2410000000000001</v>
      </c>
      <c r="Y33" s="2">
        <v>0.19800000000000001</v>
      </c>
      <c r="Z33" s="16">
        <v>0.123</v>
      </c>
      <c r="AA33" s="16">
        <v>0.42</v>
      </c>
      <c r="AB33" s="2">
        <v>1.21</v>
      </c>
      <c r="AC33" s="2">
        <v>1.5129999999999999</v>
      </c>
      <c r="AD33" s="2">
        <v>0.66900000000000004</v>
      </c>
      <c r="AE33" s="2">
        <v>0.51200000000000001</v>
      </c>
      <c r="AG33" s="2">
        <v>9.2566666666666659</v>
      </c>
      <c r="AH33" s="2">
        <v>8.15</v>
      </c>
      <c r="AI33" s="16">
        <v>5.55</v>
      </c>
      <c r="AJ33" s="16">
        <v>9.4749999999999996</v>
      </c>
      <c r="AK33" s="2">
        <v>12.813333333333333</v>
      </c>
      <c r="AL33" s="2">
        <v>10.3125</v>
      </c>
      <c r="AM33" s="2">
        <v>8.3533333333333335</v>
      </c>
      <c r="AN33" s="2">
        <v>12.24</v>
      </c>
      <c r="AP33" s="368">
        <v>33.333333333333336</v>
      </c>
    </row>
    <row r="34" spans="6:42">
      <c r="G34" s="10" t="s">
        <v>23</v>
      </c>
      <c r="H34" s="21" t="s">
        <v>48</v>
      </c>
      <c r="I34" s="25">
        <v>14</v>
      </c>
      <c r="J34" s="25">
        <v>5</v>
      </c>
      <c r="K34" s="25">
        <v>6</v>
      </c>
      <c r="L34" s="25">
        <v>15</v>
      </c>
      <c r="N34" s="25">
        <v>3</v>
      </c>
      <c r="O34" s="25">
        <v>5</v>
      </c>
      <c r="P34" s="25">
        <v>4</v>
      </c>
      <c r="Q34" s="25">
        <v>8.5</v>
      </c>
      <c r="R34" s="15"/>
      <c r="S34" s="365">
        <f t="shared" si="2"/>
        <v>0.6470588235294118</v>
      </c>
      <c r="T34" s="365">
        <f t="shared" si="3"/>
        <v>0</v>
      </c>
      <c r="U34" s="365">
        <f t="shared" si="4"/>
        <v>0.2</v>
      </c>
      <c r="V34" s="361">
        <f t="shared" si="5"/>
        <v>0.42352941176470593</v>
      </c>
      <c r="X34" s="2">
        <v>1.5129999999999999</v>
      </c>
      <c r="Y34" s="2">
        <v>0.30099999999999999</v>
      </c>
      <c r="Z34" s="2">
        <v>0.13200000000000001</v>
      </c>
      <c r="AA34" s="2">
        <v>0.223</v>
      </c>
      <c r="AB34" s="2">
        <v>1.137</v>
      </c>
      <c r="AC34" s="2">
        <v>1.502</v>
      </c>
      <c r="AD34" s="2">
        <v>0.39700000000000002</v>
      </c>
      <c r="AE34" s="2">
        <v>1.0860000000000001</v>
      </c>
      <c r="AG34" s="2">
        <v>9.8149999999999995</v>
      </c>
      <c r="AH34" s="2">
        <v>6.9899999999999993</v>
      </c>
      <c r="AI34" s="2">
        <v>4.42</v>
      </c>
      <c r="AJ34" s="2">
        <v>8.15</v>
      </c>
      <c r="AK34" s="2">
        <v>12.103333333333333</v>
      </c>
      <c r="AL34" s="2">
        <v>13.436666666666666</v>
      </c>
      <c r="AM34" s="2">
        <v>11.709999999999999</v>
      </c>
      <c r="AN34" s="2">
        <v>12.57</v>
      </c>
      <c r="AP34" s="368">
        <v>25</v>
      </c>
    </row>
    <row r="35" spans="6:42">
      <c r="G35" s="10" t="s">
        <v>23</v>
      </c>
      <c r="H35" s="21" t="s">
        <v>49</v>
      </c>
      <c r="I35" s="25">
        <v>12</v>
      </c>
      <c r="J35" s="25">
        <v>12</v>
      </c>
      <c r="K35" s="25">
        <v>19</v>
      </c>
      <c r="L35" s="25">
        <v>27.5</v>
      </c>
      <c r="N35" s="25">
        <v>0</v>
      </c>
      <c r="O35" s="25">
        <v>0</v>
      </c>
      <c r="P35" s="25">
        <v>0</v>
      </c>
      <c r="Q35" s="25">
        <v>0</v>
      </c>
      <c r="R35" s="15"/>
      <c r="S35" s="365">
        <f t="shared" si="2"/>
        <v>1</v>
      </c>
      <c r="T35" s="365">
        <f t="shared" si="3"/>
        <v>1</v>
      </c>
      <c r="U35" s="365">
        <f t="shared" si="4"/>
        <v>1</v>
      </c>
      <c r="V35" s="361">
        <f t="shared" si="5"/>
        <v>2</v>
      </c>
      <c r="X35" s="2">
        <v>1.3919999999999999</v>
      </c>
      <c r="Y35" s="2">
        <v>0.19800000000000001</v>
      </c>
      <c r="Z35" s="2">
        <v>0.51200000000000001</v>
      </c>
      <c r="AA35" s="2">
        <v>0.20200000000000001</v>
      </c>
      <c r="AB35" s="2">
        <v>1.5129999999999999</v>
      </c>
      <c r="AC35" s="2">
        <v>1.5129999999999999</v>
      </c>
      <c r="AD35" s="2">
        <v>0.625</v>
      </c>
      <c r="AE35" s="2">
        <v>0.51200000000000001</v>
      </c>
      <c r="AG35" s="2">
        <v>11.395</v>
      </c>
      <c r="AH35" s="2">
        <v>5.21</v>
      </c>
      <c r="AI35" s="2">
        <v>6.5750000000000002</v>
      </c>
      <c r="AJ35" s="2">
        <v>8.3699999999999992</v>
      </c>
      <c r="AK35" s="2">
        <v>10.913333333333334</v>
      </c>
      <c r="AL35" s="2">
        <v>9.94</v>
      </c>
      <c r="AM35" s="2">
        <v>13.24</v>
      </c>
      <c r="AN35" s="2">
        <v>14.200000000000001</v>
      </c>
      <c r="AP35" s="368">
        <v>26.666666666666668</v>
      </c>
    </row>
    <row r="36" spans="6:42">
      <c r="G36" s="10" t="s">
        <v>23</v>
      </c>
      <c r="H36" s="21" t="s">
        <v>50</v>
      </c>
      <c r="I36" s="25">
        <v>0</v>
      </c>
      <c r="J36" s="25">
        <v>3</v>
      </c>
      <c r="K36" s="25">
        <v>1</v>
      </c>
      <c r="L36" s="25">
        <v>3.5</v>
      </c>
      <c r="N36" s="25">
        <v>0</v>
      </c>
      <c r="O36" s="25">
        <v>0</v>
      </c>
      <c r="P36" s="25">
        <v>5</v>
      </c>
      <c r="Q36" s="25">
        <v>2.5</v>
      </c>
      <c r="R36" s="15"/>
      <c r="S36" s="365"/>
      <c r="T36" s="365"/>
      <c r="U36" s="365"/>
      <c r="V36" s="361"/>
      <c r="X36" s="2">
        <v>1.0860000000000001</v>
      </c>
      <c r="Y36" s="2">
        <v>0.27200000000000002</v>
      </c>
      <c r="Z36" s="2">
        <v>0.48599999999999999</v>
      </c>
      <c r="AA36" s="2">
        <v>0.223</v>
      </c>
      <c r="AB36" s="2">
        <v>1.0860000000000001</v>
      </c>
      <c r="AC36" s="2">
        <v>0.89100000000000001</v>
      </c>
      <c r="AD36" s="2">
        <v>1.0860000000000001</v>
      </c>
      <c r="AE36" s="2">
        <v>1.5129999999999999</v>
      </c>
      <c r="AG36" s="2">
        <v>10.513333333333334</v>
      </c>
      <c r="AH36" s="2">
        <v>4.5166666666666666</v>
      </c>
      <c r="AI36" s="2">
        <v>3.4</v>
      </c>
      <c r="AJ36" s="2">
        <v>4.0549999999999997</v>
      </c>
      <c r="AK36" s="2">
        <v>10.75</v>
      </c>
      <c r="AL36" s="2">
        <v>8.17</v>
      </c>
      <c r="AM36" s="2">
        <v>6.81</v>
      </c>
      <c r="AN36" s="2">
        <v>9.2766666666666655</v>
      </c>
      <c r="AP36" s="368">
        <v>20</v>
      </c>
    </row>
    <row r="37" spans="6:42">
      <c r="G37" s="10" t="s">
        <v>23</v>
      </c>
      <c r="H37" s="21" t="s">
        <v>51</v>
      </c>
      <c r="I37" s="25">
        <v>5</v>
      </c>
      <c r="J37" s="25">
        <v>4</v>
      </c>
      <c r="K37" s="25">
        <v>8</v>
      </c>
      <c r="L37" s="25">
        <v>10.5</v>
      </c>
      <c r="N37" s="25">
        <v>9</v>
      </c>
      <c r="O37" s="25">
        <v>3</v>
      </c>
      <c r="P37" s="25">
        <v>6</v>
      </c>
      <c r="Q37" s="25">
        <v>10.5</v>
      </c>
      <c r="R37" s="15"/>
      <c r="S37" s="365">
        <f t="shared" si="2"/>
        <v>-0.2857142857142857</v>
      </c>
      <c r="T37" s="365">
        <f t="shared" si="3"/>
        <v>0.14285714285714285</v>
      </c>
      <c r="U37" s="365">
        <f t="shared" si="4"/>
        <v>0.14285714285714285</v>
      </c>
      <c r="V37" s="361">
        <f t="shared" si="5"/>
        <v>7.1428571428571425E-2</v>
      </c>
      <c r="X37" s="2">
        <v>1.5129999999999999</v>
      </c>
      <c r="Y37" s="2">
        <v>0.247</v>
      </c>
      <c r="Z37" s="2">
        <v>0.27200000000000002</v>
      </c>
      <c r="AA37" s="2">
        <v>0.33400000000000002</v>
      </c>
      <c r="AB37" s="2">
        <v>1.502</v>
      </c>
      <c r="AC37" s="2">
        <v>0.78200000000000003</v>
      </c>
      <c r="AD37" s="2">
        <v>1.218</v>
      </c>
      <c r="AE37" s="2">
        <v>0.82</v>
      </c>
      <c r="AG37" s="2">
        <v>9.7800000000000011</v>
      </c>
      <c r="AH37" s="2">
        <v>4.5749999999999993</v>
      </c>
      <c r="AI37" s="2">
        <v>3.52</v>
      </c>
      <c r="AJ37" s="2">
        <v>5.7366666666666672</v>
      </c>
      <c r="AK37" s="2">
        <v>8.9799999999999986</v>
      </c>
      <c r="AL37" s="2">
        <v>8.1050000000000004</v>
      </c>
      <c r="AM37" s="2">
        <v>6.1599999999999993</v>
      </c>
      <c r="AN37" s="2">
        <v>7.1374999999999993</v>
      </c>
      <c r="AP37" s="368">
        <v>29.166666666666668</v>
      </c>
    </row>
    <row r="38" spans="6:42">
      <c r="G38" s="10" t="s">
        <v>23</v>
      </c>
      <c r="H38" s="21" t="s">
        <v>52</v>
      </c>
      <c r="I38" s="25">
        <v>8</v>
      </c>
      <c r="J38" s="25">
        <v>4</v>
      </c>
      <c r="K38" s="25">
        <v>7</v>
      </c>
      <c r="L38" s="25">
        <v>11.5</v>
      </c>
      <c r="N38" s="25">
        <v>1</v>
      </c>
      <c r="O38" s="25">
        <v>5</v>
      </c>
      <c r="P38" s="25">
        <v>1</v>
      </c>
      <c r="Q38" s="25">
        <v>6</v>
      </c>
      <c r="R38" s="15"/>
      <c r="S38" s="365">
        <f t="shared" si="2"/>
        <v>0.77777777777777779</v>
      </c>
      <c r="T38" s="365">
        <f t="shared" si="3"/>
        <v>-0.1111111111111111</v>
      </c>
      <c r="U38" s="365">
        <f t="shared" si="4"/>
        <v>0.75</v>
      </c>
      <c r="V38" s="361">
        <f t="shared" si="5"/>
        <v>0.65277777777777779</v>
      </c>
      <c r="X38" s="2">
        <v>1.218</v>
      </c>
      <c r="Y38" s="2">
        <v>0.39700000000000002</v>
      </c>
      <c r="Z38" s="2">
        <v>0.16300000000000001</v>
      </c>
      <c r="AA38" s="2">
        <v>0.34300000000000003</v>
      </c>
      <c r="AB38" s="2">
        <v>1.0860000000000001</v>
      </c>
      <c r="AC38" s="2">
        <v>1.0860000000000001</v>
      </c>
      <c r="AD38" s="2">
        <v>1.0860000000000001</v>
      </c>
      <c r="AE38" s="2">
        <v>0.96599999999999997</v>
      </c>
      <c r="AG38" s="2">
        <v>10.426666666666668</v>
      </c>
      <c r="AH38" s="2">
        <v>6.2866666666666662</v>
      </c>
      <c r="AI38" s="2">
        <v>6.6549999999999994</v>
      </c>
      <c r="AJ38" s="2">
        <v>5.8624999999999998</v>
      </c>
      <c r="AK38" s="2">
        <v>9.5833333333333339</v>
      </c>
      <c r="AL38" s="2">
        <v>8.5933333333333337</v>
      </c>
      <c r="AM38" s="2">
        <v>6.5249999999999995</v>
      </c>
      <c r="AN38" s="2">
        <v>9.3766666666666669</v>
      </c>
      <c r="AP38" s="368">
        <v>25.925925925925927</v>
      </c>
    </row>
    <row r="39" spans="6:42">
      <c r="G39" s="10" t="s">
        <v>23</v>
      </c>
      <c r="H39" s="21" t="s">
        <v>53</v>
      </c>
      <c r="I39" s="25">
        <v>3</v>
      </c>
      <c r="J39" s="25">
        <v>6</v>
      </c>
      <c r="K39" s="25">
        <v>9</v>
      </c>
      <c r="L39" s="25">
        <v>12</v>
      </c>
      <c r="N39" s="25">
        <v>0</v>
      </c>
      <c r="O39" s="25">
        <v>3</v>
      </c>
      <c r="P39" s="25">
        <v>2</v>
      </c>
      <c r="Q39" s="25">
        <v>4</v>
      </c>
      <c r="R39" s="15"/>
      <c r="S39" s="365">
        <f t="shared" si="2"/>
        <v>1</v>
      </c>
      <c r="T39" s="365">
        <f t="shared" si="3"/>
        <v>0.33333333333333331</v>
      </c>
      <c r="U39" s="365">
        <f t="shared" si="4"/>
        <v>0.63636363636363635</v>
      </c>
      <c r="V39" s="361">
        <f t="shared" si="5"/>
        <v>1.1515151515151514</v>
      </c>
      <c r="X39" s="2">
        <v>1.137</v>
      </c>
      <c r="Y39" s="2">
        <v>4.4999999999999998E-2</v>
      </c>
      <c r="Z39" s="2">
        <v>0.625</v>
      </c>
      <c r="AA39" s="2">
        <v>0.223</v>
      </c>
      <c r="AB39" s="2">
        <v>1.0860000000000001</v>
      </c>
      <c r="AC39" s="2">
        <v>0.433</v>
      </c>
      <c r="AD39" s="2">
        <v>1.137</v>
      </c>
      <c r="AE39" s="2">
        <v>1.3919999999999999</v>
      </c>
      <c r="AG39" s="2">
        <v>10.196666666666667</v>
      </c>
      <c r="AH39" s="2">
        <v>5.2333333333333334</v>
      </c>
      <c r="AI39" s="2">
        <v>4.8599999999999994</v>
      </c>
      <c r="AJ39" s="2">
        <v>4.2299999999999995</v>
      </c>
      <c r="AK39" s="2">
        <v>9.3333333333333339</v>
      </c>
      <c r="AL39" s="2">
        <v>11.333333333333334</v>
      </c>
      <c r="AM39" s="2">
        <v>7.833333333333333</v>
      </c>
      <c r="AN39" s="2">
        <v>6.8766666666666678</v>
      </c>
      <c r="AP39" s="368">
        <v>31.428571428571427</v>
      </c>
    </row>
    <row r="40" spans="6:42">
      <c r="G40" s="10" t="s">
        <v>23</v>
      </c>
      <c r="H40" s="21" t="s">
        <v>54</v>
      </c>
      <c r="I40" s="25">
        <v>7</v>
      </c>
      <c r="J40" s="25">
        <v>12</v>
      </c>
      <c r="K40" s="25">
        <v>12</v>
      </c>
      <c r="L40" s="25">
        <v>21.5</v>
      </c>
      <c r="N40" s="25">
        <v>0</v>
      </c>
      <c r="O40" s="25">
        <v>4</v>
      </c>
      <c r="P40" s="25">
        <v>0</v>
      </c>
      <c r="Q40" s="25">
        <v>4</v>
      </c>
      <c r="R40" s="15"/>
      <c r="S40" s="365">
        <f t="shared" si="2"/>
        <v>1</v>
      </c>
      <c r="T40" s="365">
        <f t="shared" si="3"/>
        <v>0.5</v>
      </c>
      <c r="U40" s="365">
        <f t="shared" si="4"/>
        <v>1</v>
      </c>
      <c r="V40" s="361">
        <f t="shared" si="5"/>
        <v>1.5</v>
      </c>
      <c r="X40" s="2">
        <v>1.5129999999999999</v>
      </c>
      <c r="Y40" s="2">
        <v>7.0999999999999994E-2</v>
      </c>
      <c r="Z40" s="2">
        <v>0.27200000000000002</v>
      </c>
      <c r="AA40" s="2">
        <v>7.3999999999999996E-2</v>
      </c>
      <c r="AB40" s="2">
        <v>1.5129999999999999</v>
      </c>
      <c r="AC40" s="2">
        <v>0.42</v>
      </c>
      <c r="AD40" s="2">
        <v>0.73099999999999998</v>
      </c>
      <c r="AE40" s="2">
        <v>0.66900000000000004</v>
      </c>
      <c r="AG40" s="2">
        <v>9.0399999999999991</v>
      </c>
      <c r="AH40" s="2">
        <v>5.3900000000000006</v>
      </c>
      <c r="AI40" s="2">
        <v>4.0633333333333335</v>
      </c>
      <c r="AJ40" s="2">
        <v>6.2933333333333339</v>
      </c>
      <c r="AK40" s="2">
        <v>8.9466666666666654</v>
      </c>
      <c r="AL40" s="2">
        <v>7.4319999999999995</v>
      </c>
      <c r="AM40" s="2">
        <v>7.0133333333333328</v>
      </c>
      <c r="AN40" s="2">
        <v>8.1</v>
      </c>
      <c r="AP40" s="368">
        <v>9.0909090909090917</v>
      </c>
    </row>
    <row r="41" spans="6:42">
      <c r="G41" s="10" t="s">
        <v>23</v>
      </c>
      <c r="H41" s="13" t="s">
        <v>55</v>
      </c>
      <c r="I41" s="25">
        <v>8</v>
      </c>
      <c r="J41" s="25">
        <v>9</v>
      </c>
      <c r="K41" s="25">
        <v>4</v>
      </c>
      <c r="L41" s="25">
        <v>15</v>
      </c>
      <c r="N41" s="25">
        <v>2</v>
      </c>
      <c r="O41" s="25">
        <v>1</v>
      </c>
      <c r="P41" s="25">
        <v>0</v>
      </c>
      <c r="Q41" s="25">
        <v>2</v>
      </c>
      <c r="R41" s="15"/>
      <c r="S41" s="365">
        <f t="shared" si="2"/>
        <v>0.6</v>
      </c>
      <c r="T41" s="365">
        <f t="shared" si="3"/>
        <v>0.8</v>
      </c>
      <c r="U41" s="365">
        <f t="shared" si="4"/>
        <v>1</v>
      </c>
      <c r="V41" s="361">
        <f t="shared" si="5"/>
        <v>1.6</v>
      </c>
      <c r="X41" s="2">
        <v>1.3919999999999999</v>
      </c>
      <c r="Y41" s="2">
        <v>4.4999999999999998E-2</v>
      </c>
      <c r="Z41" s="2">
        <v>0.223</v>
      </c>
      <c r="AA41" s="2">
        <v>0.27200000000000002</v>
      </c>
      <c r="AB41" s="2">
        <v>0.82</v>
      </c>
      <c r="AC41" s="2">
        <v>0.54900000000000004</v>
      </c>
      <c r="AD41" s="2">
        <v>0.42</v>
      </c>
      <c r="AE41" s="2">
        <v>0.46</v>
      </c>
      <c r="AG41" s="2">
        <v>9.4666666666666668</v>
      </c>
      <c r="AH41" s="2">
        <v>3.8366666666666664</v>
      </c>
      <c r="AI41" s="2">
        <v>5.5799999999999992</v>
      </c>
      <c r="AJ41" s="2">
        <v>7.42</v>
      </c>
      <c r="AK41" s="2">
        <v>8.27</v>
      </c>
      <c r="AL41" s="2">
        <v>7.6866666666666674</v>
      </c>
      <c r="AM41" s="2">
        <v>7.4933333333333332</v>
      </c>
      <c r="AN41" s="2">
        <v>8.2349999999999994</v>
      </c>
      <c r="AP41" s="368">
        <v>20</v>
      </c>
    </row>
    <row r="42" spans="6:42">
      <c r="G42" s="10" t="s">
        <v>23</v>
      </c>
      <c r="H42" s="21" t="s">
        <v>56</v>
      </c>
      <c r="I42" s="25">
        <v>7</v>
      </c>
      <c r="J42" s="25">
        <v>6</v>
      </c>
      <c r="K42" s="25">
        <v>9</v>
      </c>
      <c r="L42" s="25">
        <v>14</v>
      </c>
      <c r="N42" s="25">
        <v>4</v>
      </c>
      <c r="O42" s="25">
        <v>4</v>
      </c>
      <c r="P42" s="25">
        <v>5</v>
      </c>
      <c r="Q42" s="25">
        <v>8.5</v>
      </c>
      <c r="R42" s="15"/>
      <c r="S42" s="365">
        <f t="shared" si="2"/>
        <v>0.27272727272727271</v>
      </c>
      <c r="T42" s="365">
        <f t="shared" si="3"/>
        <v>0.2</v>
      </c>
      <c r="U42" s="365">
        <f t="shared" si="4"/>
        <v>0.2857142857142857</v>
      </c>
      <c r="V42" s="361">
        <f t="shared" si="5"/>
        <v>0.47922077922077921</v>
      </c>
      <c r="X42" s="2">
        <v>1.2410000000000001</v>
      </c>
      <c r="Y42" s="2">
        <v>0.161</v>
      </c>
      <c r="Z42" s="2">
        <v>0.34300000000000003</v>
      </c>
      <c r="AA42" s="2">
        <v>0.23899999999999999</v>
      </c>
      <c r="AB42" s="2">
        <v>0.96599999999999997</v>
      </c>
      <c r="AC42" s="2">
        <v>0.82</v>
      </c>
      <c r="AD42" s="2">
        <v>1.137</v>
      </c>
      <c r="AE42" s="2">
        <v>0.51200000000000001</v>
      </c>
      <c r="AG42" s="2">
        <v>7.5533333333333337</v>
      </c>
      <c r="AH42" s="2">
        <v>3.2633333333333332</v>
      </c>
      <c r="AI42" s="2">
        <v>4.4675000000000002</v>
      </c>
      <c r="AJ42" s="2">
        <v>4.830000000000001</v>
      </c>
      <c r="AK42" s="2">
        <v>8.1133333333333333</v>
      </c>
      <c r="AL42" s="2">
        <v>8.49</v>
      </c>
      <c r="AM42" s="2">
        <v>5.9899999999999993</v>
      </c>
      <c r="AN42" s="2">
        <v>7.4974999999999996</v>
      </c>
      <c r="AP42" s="368">
        <v>29.62962962962963</v>
      </c>
    </row>
    <row r="43" spans="6:42">
      <c r="G43" s="10" t="s">
        <v>23</v>
      </c>
      <c r="H43" s="21" t="s">
        <v>57</v>
      </c>
      <c r="I43" s="25">
        <v>9</v>
      </c>
      <c r="J43" s="25">
        <v>14</v>
      </c>
      <c r="K43" s="25">
        <v>15</v>
      </c>
      <c r="L43" s="25">
        <v>26</v>
      </c>
      <c r="N43" s="25">
        <v>2</v>
      </c>
      <c r="O43" s="25">
        <v>5</v>
      </c>
      <c r="P43" s="25">
        <v>5</v>
      </c>
      <c r="Q43" s="25">
        <v>8.5</v>
      </c>
      <c r="R43" s="15"/>
      <c r="S43" s="365">
        <f t="shared" si="2"/>
        <v>0.63636363636363635</v>
      </c>
      <c r="T43" s="365">
        <f t="shared" si="3"/>
        <v>0.47368421052631576</v>
      </c>
      <c r="U43" s="365">
        <f t="shared" si="4"/>
        <v>0.5</v>
      </c>
      <c r="V43" s="361">
        <f t="shared" si="5"/>
        <v>1.0418660287081338</v>
      </c>
      <c r="X43" s="2">
        <v>1.5129999999999999</v>
      </c>
      <c r="Y43" s="2">
        <v>0.19800000000000001</v>
      </c>
      <c r="Z43" s="2">
        <v>0.13200000000000001</v>
      </c>
      <c r="AA43" s="2">
        <v>9.0999999999999998E-2</v>
      </c>
      <c r="AB43" s="2">
        <v>1.502</v>
      </c>
      <c r="AC43" s="2">
        <v>0.73099999999999998</v>
      </c>
      <c r="AD43" s="2">
        <v>7.0999999999999994E-2</v>
      </c>
      <c r="AE43" s="2">
        <v>0.28199999999999997</v>
      </c>
      <c r="AG43" s="2">
        <v>8.18</v>
      </c>
      <c r="AH43" s="2">
        <v>3.8266666666666667</v>
      </c>
      <c r="AI43" s="2">
        <v>5.4175000000000004</v>
      </c>
      <c r="AJ43" s="2">
        <v>7.0250000000000004</v>
      </c>
      <c r="AK43" s="2">
        <v>8.3366666666666678</v>
      </c>
      <c r="AL43" s="2">
        <v>7.0366666666666662</v>
      </c>
      <c r="AM43" s="2">
        <v>7.5374999999999996</v>
      </c>
      <c r="AN43" s="2">
        <v>7.8650000000000002</v>
      </c>
      <c r="AP43" s="368">
        <v>27.272727272727273</v>
      </c>
    </row>
    <row r="44" spans="6:42">
      <c r="G44" s="10" t="s">
        <v>23</v>
      </c>
      <c r="H44" s="21" t="s">
        <v>58</v>
      </c>
      <c r="I44" s="25">
        <v>0</v>
      </c>
      <c r="J44" s="25">
        <v>2</v>
      </c>
      <c r="K44" s="25">
        <v>5</v>
      </c>
      <c r="L44" s="25">
        <v>4.5</v>
      </c>
      <c r="N44" s="25">
        <v>2</v>
      </c>
      <c r="O44" s="25">
        <v>1</v>
      </c>
      <c r="P44" s="25">
        <v>1</v>
      </c>
      <c r="Q44" s="25">
        <v>2.5</v>
      </c>
      <c r="R44" s="15"/>
      <c r="S44" s="365">
        <f t="shared" si="2"/>
        <v>-1</v>
      </c>
      <c r="T44" s="365">
        <f t="shared" si="3"/>
        <v>0.33333333333333331</v>
      </c>
      <c r="U44" s="365">
        <f t="shared" si="4"/>
        <v>0.66666666666666663</v>
      </c>
      <c r="V44" s="361">
        <f t="shared" si="5"/>
        <v>0.16666666666666663</v>
      </c>
      <c r="X44" s="2">
        <v>1.218</v>
      </c>
      <c r="Y44" s="2">
        <v>0.89100000000000001</v>
      </c>
      <c r="Z44" s="2">
        <v>5.8000000000000003E-2</v>
      </c>
      <c r="AA44" s="2">
        <v>0.23899999999999999</v>
      </c>
      <c r="AB44" s="2">
        <v>1.218</v>
      </c>
      <c r="AC44" s="2">
        <v>1.0860000000000001</v>
      </c>
      <c r="AD44" s="2">
        <v>0.183</v>
      </c>
      <c r="AE44" s="2">
        <v>0.27200000000000002</v>
      </c>
      <c r="AG44" s="2">
        <v>8.4550000000000001</v>
      </c>
      <c r="AH44" s="2">
        <v>4.583333333333333</v>
      </c>
      <c r="AI44" s="2">
        <v>3.813333333333333</v>
      </c>
      <c r="AJ44" s="2">
        <v>6.830000000000001</v>
      </c>
      <c r="AK44" s="2">
        <v>9.0749999999999993</v>
      </c>
      <c r="AL44" s="2">
        <v>8.4500000000000011</v>
      </c>
      <c r="AM44" s="2">
        <v>7.3066666666666675</v>
      </c>
      <c r="AN44" s="2">
        <v>9.1449999999999996</v>
      </c>
      <c r="AP44" s="368">
        <v>35.483870967741936</v>
      </c>
    </row>
    <row r="45" spans="6:42">
      <c r="F45" s="1"/>
    </row>
    <row r="46" spans="6:42">
      <c r="F46" s="1"/>
      <c r="G46" s="11" t="s">
        <v>63</v>
      </c>
      <c r="H46" s="22" t="s">
        <v>60</v>
      </c>
      <c r="I46" s="22">
        <f t="shared" ref="I46:L46" si="6">AVERAGE(I10:I28)</f>
        <v>12.210526315789474</v>
      </c>
      <c r="J46" s="22">
        <f t="shared" si="6"/>
        <v>13.947368421052632</v>
      </c>
      <c r="K46" s="22">
        <f t="shared" si="6"/>
        <v>13.736842105263158</v>
      </c>
      <c r="L46" s="22">
        <f t="shared" si="6"/>
        <v>26.921052631578949</v>
      </c>
      <c r="M46" s="20"/>
      <c r="N46" s="22">
        <f t="shared" ref="N46:Q46" si="7">AVERAGE(N10:N28)</f>
        <v>2.0526315789473686</v>
      </c>
      <c r="O46" s="22">
        <f t="shared" si="7"/>
        <v>2.6315789473684212</v>
      </c>
      <c r="P46" s="22">
        <f t="shared" si="7"/>
        <v>2.3684210526315788</v>
      </c>
      <c r="Q46" s="22">
        <f t="shared" si="7"/>
        <v>4.8421052631578947</v>
      </c>
      <c r="R46" s="24"/>
      <c r="S46" s="362">
        <f t="shared" ref="S46:V46" si="8">AVERAGE(S10:S28)</f>
        <v>0.75495664801375895</v>
      </c>
      <c r="T46" s="362">
        <f t="shared" si="8"/>
        <v>0.7211658267772818</v>
      </c>
      <c r="U46" s="362">
        <f t="shared" si="8"/>
        <v>0.76036280135525536</v>
      </c>
      <c r="V46" s="362">
        <f t="shared" si="8"/>
        <v>1.4788255514617887</v>
      </c>
      <c r="W46" s="20"/>
      <c r="X46" s="22">
        <f t="shared" ref="X46:AE46" si="9">AVERAGE(X10:X28)</f>
        <v>1.4037368421052632</v>
      </c>
      <c r="Y46" s="22">
        <f t="shared" si="9"/>
        <v>0.44468421052631585</v>
      </c>
      <c r="Z46" s="22">
        <f t="shared" si="9"/>
        <v>0.34457894736842104</v>
      </c>
      <c r="AA46" s="22">
        <f t="shared" si="9"/>
        <v>0.78215789473684205</v>
      </c>
      <c r="AB46" s="22">
        <f t="shared" si="9"/>
        <v>1.3955263157894733</v>
      </c>
      <c r="AC46" s="22">
        <f t="shared" si="9"/>
        <v>1.1755263157894735</v>
      </c>
      <c r="AD46" s="22">
        <f t="shared" si="9"/>
        <v>1.1774210526315789</v>
      </c>
      <c r="AE46" s="22">
        <f t="shared" si="9"/>
        <v>1.3344210526315787</v>
      </c>
      <c r="AF46" s="20"/>
      <c r="AG46" s="22">
        <f t="shared" ref="AG46:AN46" si="10">AVERAGE(AG10:AG28)</f>
        <v>9.9336403508771927</v>
      </c>
      <c r="AH46" s="22">
        <f t="shared" si="10"/>
        <v>5.9046052631578956</v>
      </c>
      <c r="AI46" s="22">
        <f t="shared" si="10"/>
        <v>5.609342105263158</v>
      </c>
      <c r="AJ46" s="22">
        <f t="shared" si="10"/>
        <v>8.7857894736842095</v>
      </c>
      <c r="AK46" s="22">
        <f t="shared" si="10"/>
        <v>10.424649122807022</v>
      </c>
      <c r="AL46" s="22">
        <f t="shared" si="10"/>
        <v>10.274473684210529</v>
      </c>
      <c r="AM46" s="22">
        <f t="shared" si="10"/>
        <v>10.358640350877192</v>
      </c>
      <c r="AN46" s="22">
        <f t="shared" si="10"/>
        <v>11.607807017543861</v>
      </c>
      <c r="AO46" s="20"/>
      <c r="AP46" s="22">
        <f>AVERAGE(AP10:AP28)</f>
        <v>34.235182443302648</v>
      </c>
    </row>
    <row r="47" spans="6:42">
      <c r="F47" s="1"/>
      <c r="H47" s="22" t="s">
        <v>61</v>
      </c>
      <c r="I47" s="22">
        <f t="shared" ref="I47:L47" si="11">STDEV(I10:I28)</f>
        <v>6.8522417043088168</v>
      </c>
      <c r="J47" s="22">
        <f t="shared" si="11"/>
        <v>9.794974245389124</v>
      </c>
      <c r="K47" s="22">
        <f t="shared" si="11"/>
        <v>9.9545751919136158</v>
      </c>
      <c r="L47" s="22">
        <f t="shared" si="11"/>
        <v>17.13691852720865</v>
      </c>
      <c r="M47" s="20"/>
      <c r="N47" s="22">
        <f t="shared" ref="N47:Q47" si="12">STDEV(N10:N28)</f>
        <v>3.7928834561953919</v>
      </c>
      <c r="O47" s="22">
        <f t="shared" si="12"/>
        <v>3.4993733774902784</v>
      </c>
      <c r="P47" s="22">
        <f t="shared" si="12"/>
        <v>3.0406601314661459</v>
      </c>
      <c r="Q47" s="22">
        <f t="shared" si="12"/>
        <v>6.1396992135403945</v>
      </c>
      <c r="R47" s="24"/>
      <c r="S47" s="362">
        <f t="shared" ref="S47:V47" si="13">STDEV(S10:S28)</f>
        <v>0.22860487353768608</v>
      </c>
      <c r="T47" s="362">
        <f t="shared" si="13"/>
        <v>0.25202021932236129</v>
      </c>
      <c r="U47" s="362">
        <f t="shared" si="13"/>
        <v>0.2235889993118832</v>
      </c>
      <c r="V47" s="362">
        <f t="shared" si="13"/>
        <v>0.37665434613221022</v>
      </c>
      <c r="W47" s="20"/>
      <c r="X47" s="22">
        <f t="shared" ref="X47:AE47" si="14">STDEV(X10:X28)</f>
        <v>0.16661160493970834</v>
      </c>
      <c r="Y47" s="22">
        <f t="shared" si="14"/>
        <v>0.20456866617663241</v>
      </c>
      <c r="Z47" s="22">
        <f t="shared" si="14"/>
        <v>0.15605637008233547</v>
      </c>
      <c r="AA47" s="22">
        <f t="shared" si="14"/>
        <v>0.30919901235250763</v>
      </c>
      <c r="AB47" s="22">
        <f t="shared" si="14"/>
        <v>0.17325138076123328</v>
      </c>
      <c r="AC47" s="22">
        <f t="shared" si="14"/>
        <v>0.26458528732529024</v>
      </c>
      <c r="AD47" s="22">
        <f t="shared" si="14"/>
        <v>0.27410182937276673</v>
      </c>
      <c r="AE47" s="22">
        <f t="shared" si="14"/>
        <v>0.19052917997265614</v>
      </c>
      <c r="AF47" s="20"/>
      <c r="AG47" s="22">
        <f t="shared" ref="AG47:AN47" si="15">STDEV(AG10:AG28)</f>
        <v>1.1283197661298712</v>
      </c>
      <c r="AH47" s="22">
        <f t="shared" si="15"/>
        <v>1.4334681344993567</v>
      </c>
      <c r="AI47" s="22">
        <f t="shared" si="15"/>
        <v>1.5261520284059751</v>
      </c>
      <c r="AJ47" s="22">
        <f t="shared" si="15"/>
        <v>2.6348034087193501</v>
      </c>
      <c r="AK47" s="22">
        <f t="shared" si="15"/>
        <v>1.6811197702049081</v>
      </c>
      <c r="AL47" s="22">
        <f t="shared" si="15"/>
        <v>1.8371959984211392</v>
      </c>
      <c r="AM47" s="22">
        <f t="shared" si="15"/>
        <v>1.9633831505526278</v>
      </c>
      <c r="AN47" s="22">
        <f t="shared" si="15"/>
        <v>2.7643846597585746</v>
      </c>
      <c r="AO47" s="20"/>
      <c r="AP47" s="22">
        <f>STDEV(AP10:AP28)</f>
        <v>5.7327710299568562</v>
      </c>
    </row>
    <row r="48" spans="6:42">
      <c r="F48" s="1"/>
      <c r="H48" s="22" t="s">
        <v>8</v>
      </c>
      <c r="I48" s="22">
        <f t="shared" ref="I48:L48" si="16">COUNT(I10:I28)</f>
        <v>19</v>
      </c>
      <c r="J48" s="22">
        <f t="shared" si="16"/>
        <v>19</v>
      </c>
      <c r="K48" s="22">
        <f t="shared" si="16"/>
        <v>19</v>
      </c>
      <c r="L48" s="22">
        <f t="shared" si="16"/>
        <v>19</v>
      </c>
      <c r="M48" s="20"/>
      <c r="N48" s="22">
        <f t="shared" ref="N48:Q48" si="17">COUNT(N10:N28)</f>
        <v>19</v>
      </c>
      <c r="O48" s="22">
        <f t="shared" si="17"/>
        <v>19</v>
      </c>
      <c r="P48" s="22">
        <f t="shared" si="17"/>
        <v>19</v>
      </c>
      <c r="Q48" s="22">
        <f t="shared" si="17"/>
        <v>19</v>
      </c>
      <c r="R48" s="24"/>
      <c r="S48" s="362">
        <f t="shared" ref="S48:V48" si="18">COUNT(S10:S28)</f>
        <v>19</v>
      </c>
      <c r="T48" s="362">
        <f t="shared" si="18"/>
        <v>19</v>
      </c>
      <c r="U48" s="362">
        <f t="shared" si="18"/>
        <v>19</v>
      </c>
      <c r="V48" s="362">
        <f t="shared" si="18"/>
        <v>19</v>
      </c>
      <c r="W48" s="20"/>
      <c r="X48" s="22">
        <f t="shared" ref="X48:AE48" si="19">COUNT(X10:X28)</f>
        <v>19</v>
      </c>
      <c r="Y48" s="22">
        <f t="shared" si="19"/>
        <v>19</v>
      </c>
      <c r="Z48" s="22">
        <f t="shared" si="19"/>
        <v>19</v>
      </c>
      <c r="AA48" s="22">
        <f t="shared" si="19"/>
        <v>19</v>
      </c>
      <c r="AB48" s="22">
        <f t="shared" si="19"/>
        <v>19</v>
      </c>
      <c r="AC48" s="22">
        <f t="shared" si="19"/>
        <v>19</v>
      </c>
      <c r="AD48" s="22">
        <f t="shared" si="19"/>
        <v>19</v>
      </c>
      <c r="AE48" s="22">
        <f t="shared" si="19"/>
        <v>19</v>
      </c>
      <c r="AF48" s="20"/>
      <c r="AG48" s="22">
        <f t="shared" ref="AG48:AN48" si="20">COUNT(AG10:AG28)</f>
        <v>19</v>
      </c>
      <c r="AH48" s="22">
        <f t="shared" si="20"/>
        <v>19</v>
      </c>
      <c r="AI48" s="22">
        <f t="shared" si="20"/>
        <v>19</v>
      </c>
      <c r="AJ48" s="22">
        <f t="shared" si="20"/>
        <v>19</v>
      </c>
      <c r="AK48" s="22">
        <f t="shared" si="20"/>
        <v>19</v>
      </c>
      <c r="AL48" s="22">
        <f t="shared" si="20"/>
        <v>19</v>
      </c>
      <c r="AM48" s="22">
        <f t="shared" si="20"/>
        <v>19</v>
      </c>
      <c r="AN48" s="22">
        <f t="shared" si="20"/>
        <v>19</v>
      </c>
      <c r="AO48" s="20"/>
      <c r="AP48" s="22">
        <f>COUNT(AP10:AP28)</f>
        <v>17</v>
      </c>
    </row>
    <row r="49" spans="6:42">
      <c r="F49" s="1"/>
      <c r="H49" s="22" t="s">
        <v>62</v>
      </c>
      <c r="I49" s="22">
        <f t="shared" ref="I49:L49" si="21">I47/SQRT(I48)</f>
        <v>1.572012059252476</v>
      </c>
      <c r="J49" s="22">
        <f t="shared" si="21"/>
        <v>2.2471212047491975</v>
      </c>
      <c r="K49" s="22">
        <f t="shared" si="21"/>
        <v>2.2837361730225503</v>
      </c>
      <c r="L49" s="22">
        <f t="shared" si="21"/>
        <v>3.9314787401995983</v>
      </c>
      <c r="M49" s="20"/>
      <c r="N49" s="22">
        <f t="shared" ref="N49:Q49" si="22">N47/SQRT(N48)</f>
        <v>0.87014714158857842</v>
      </c>
      <c r="O49" s="22">
        <f t="shared" si="22"/>
        <v>0.8028113114840385</v>
      </c>
      <c r="P49" s="22">
        <f t="shared" si="22"/>
        <v>0.69757527551126464</v>
      </c>
      <c r="Q49" s="22">
        <f t="shared" si="22"/>
        <v>1.4085436008188803</v>
      </c>
      <c r="R49" s="24"/>
      <c r="S49" s="362">
        <f t="shared" ref="S49:V49" si="23">S47/SQRT(S48)</f>
        <v>5.2445554829035214E-2</v>
      </c>
      <c r="T49" s="362">
        <f t="shared" si="23"/>
        <v>5.7817403566059439E-2</v>
      </c>
      <c r="U49" s="362">
        <f t="shared" si="23"/>
        <v>5.1294834362520206E-2</v>
      </c>
      <c r="V49" s="362">
        <f t="shared" si="23"/>
        <v>8.6410433233457581E-2</v>
      </c>
      <c r="W49" s="20"/>
      <c r="X49" s="22">
        <f t="shared" ref="X49:AE49" si="24">X47/SQRT(X48)</f>
        <v>3.8223323618595297E-2</v>
      </c>
      <c r="Y49" s="22">
        <f t="shared" si="24"/>
        <v>4.6931270677834085E-2</v>
      </c>
      <c r="Z49" s="22">
        <f t="shared" si="24"/>
        <v>3.5801786667614965E-2</v>
      </c>
      <c r="AA49" s="22">
        <f t="shared" si="24"/>
        <v>7.0935118330903421E-2</v>
      </c>
      <c r="AB49" s="22">
        <f t="shared" si="24"/>
        <v>3.9746592661426453E-2</v>
      </c>
      <c r="AC49" s="22">
        <f t="shared" si="24"/>
        <v>6.0700027863084899E-2</v>
      </c>
      <c r="AD49" s="22">
        <f t="shared" si="24"/>
        <v>6.2883272340816782E-2</v>
      </c>
      <c r="AE49" s="22">
        <f t="shared" si="24"/>
        <v>4.3710391647183246E-2</v>
      </c>
      <c r="AF49" s="20"/>
      <c r="AG49" s="22">
        <f t="shared" ref="AG49:AN49" si="25">AG47/SQRT(AG48)</f>
        <v>0.25885430718734498</v>
      </c>
      <c r="AH49" s="22">
        <f t="shared" si="25"/>
        <v>0.32886014405623504</v>
      </c>
      <c r="AI49" s="22">
        <f t="shared" si="25"/>
        <v>0.35012328759480316</v>
      </c>
      <c r="AJ49" s="22">
        <f t="shared" si="25"/>
        <v>0.60446535761600739</v>
      </c>
      <c r="AK49" s="22">
        <f t="shared" si="25"/>
        <v>0.38567532580586911</v>
      </c>
      <c r="AL49" s="22">
        <f t="shared" si="25"/>
        <v>0.42148166824184508</v>
      </c>
      <c r="AM49" s="22">
        <f t="shared" si="25"/>
        <v>0.45043098635312673</v>
      </c>
      <c r="AN49" s="22">
        <f t="shared" si="25"/>
        <v>0.63419333541903655</v>
      </c>
      <c r="AO49" s="20"/>
      <c r="AP49" s="22">
        <f t="shared" ref="AP49" si="26">AP47/SQRT(AP48)</f>
        <v>1.3904012049407684</v>
      </c>
    </row>
    <row r="50" spans="6:42">
      <c r="F50" s="1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360"/>
      <c r="S50" s="360"/>
      <c r="T50" s="360"/>
      <c r="U50" s="360"/>
      <c r="V50" s="36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6:42">
      <c r="G51" s="10" t="s">
        <v>23</v>
      </c>
      <c r="H51" s="22" t="s">
        <v>60</v>
      </c>
      <c r="I51" s="22">
        <f t="shared" ref="I51:L51" si="27">AVERAGE(I29:I44)</f>
        <v>7.5</v>
      </c>
      <c r="J51" s="22">
        <f t="shared" si="27"/>
        <v>7.875</v>
      </c>
      <c r="K51" s="22">
        <f t="shared" si="27"/>
        <v>9.3125</v>
      </c>
      <c r="L51" s="22">
        <f t="shared" si="27"/>
        <v>16.28125</v>
      </c>
      <c r="M51" s="20"/>
      <c r="N51" s="22">
        <f t="shared" ref="N51:Q51" si="28">AVERAGE(N29:N44)</f>
        <v>1.9375</v>
      </c>
      <c r="O51" s="22">
        <f t="shared" si="28"/>
        <v>2.875</v>
      </c>
      <c r="P51" s="22">
        <f t="shared" si="28"/>
        <v>2.375</v>
      </c>
      <c r="Q51" s="22">
        <f t="shared" si="28"/>
        <v>5.03125</v>
      </c>
      <c r="R51" s="24"/>
      <c r="S51" s="362">
        <f t="shared" ref="S51:V51" si="29">AVERAGE(S29:S44)</f>
        <v>0.5746567920097333</v>
      </c>
      <c r="T51" s="362">
        <f t="shared" si="29"/>
        <v>0.41517683096630464</v>
      </c>
      <c r="U51" s="362">
        <f t="shared" si="29"/>
        <v>0.68230310625047474</v>
      </c>
      <c r="V51" s="362">
        <f t="shared" si="29"/>
        <v>1.0436567800964085</v>
      </c>
      <c r="W51" s="20"/>
      <c r="X51" s="22">
        <f t="shared" ref="X51:AE51" si="30">AVERAGE(X29:X44)</f>
        <v>1.3363124999999998</v>
      </c>
      <c r="Y51" s="22">
        <f t="shared" si="30"/>
        <v>0.29325000000000001</v>
      </c>
      <c r="Z51" s="22">
        <f t="shared" si="30"/>
        <v>0.29131249999999997</v>
      </c>
      <c r="AA51" s="22">
        <f t="shared" si="30"/>
        <v>0.24981249999999999</v>
      </c>
      <c r="AB51" s="22">
        <f t="shared" si="30"/>
        <v>1.2602500000000001</v>
      </c>
      <c r="AC51" s="22">
        <f t="shared" si="30"/>
        <v>1.0525</v>
      </c>
      <c r="AD51" s="22">
        <f t="shared" si="30"/>
        <v>0.83056250000000009</v>
      </c>
      <c r="AE51" s="22">
        <f t="shared" si="30"/>
        <v>0.72368750000000015</v>
      </c>
      <c r="AF51" s="20"/>
      <c r="AG51" s="22">
        <f t="shared" ref="AG51:AN51" si="31">AVERAGE(AG29:AG44)</f>
        <v>9.6616145833333356</v>
      </c>
      <c r="AH51" s="22">
        <f t="shared" si="31"/>
        <v>5.5803124999999998</v>
      </c>
      <c r="AI51" s="22">
        <f t="shared" si="31"/>
        <v>5.1603125000000007</v>
      </c>
      <c r="AJ51" s="22">
        <f t="shared" si="31"/>
        <v>6.4948437500000002</v>
      </c>
      <c r="AK51" s="22">
        <f t="shared" si="31"/>
        <v>9.9321875000000013</v>
      </c>
      <c r="AL51" s="22">
        <f t="shared" si="31"/>
        <v>9.602677083333333</v>
      </c>
      <c r="AM51" s="22">
        <f t="shared" si="31"/>
        <v>8.3867708333333333</v>
      </c>
      <c r="AN51" s="22">
        <f t="shared" si="31"/>
        <v>9.9804166666666685</v>
      </c>
      <c r="AO51" s="20"/>
      <c r="AP51" s="22">
        <f>AVERAGE(AP29:AP44)</f>
        <v>25.718125334764327</v>
      </c>
    </row>
    <row r="52" spans="6:42">
      <c r="H52" s="22" t="s">
        <v>61</v>
      </c>
      <c r="I52" s="22">
        <f t="shared" ref="I52:L52" si="32">STDEV(I29:I44)</f>
        <v>4.8442405665559862</v>
      </c>
      <c r="J52" s="22">
        <f t="shared" si="32"/>
        <v>4.4851607180419597</v>
      </c>
      <c r="K52" s="22">
        <f t="shared" si="32"/>
        <v>5.7005116729407135</v>
      </c>
      <c r="L52" s="22">
        <f t="shared" si="32"/>
        <v>8.7596970076976213</v>
      </c>
      <c r="M52" s="20"/>
      <c r="N52" s="22">
        <f t="shared" ref="N52:Q52" si="33">STDEV(N29:N44)</f>
        <v>2.4349880218733451</v>
      </c>
      <c r="O52" s="22">
        <f t="shared" si="33"/>
        <v>2.3057898140695015</v>
      </c>
      <c r="P52" s="22">
        <f t="shared" si="33"/>
        <v>2.3629078131263039</v>
      </c>
      <c r="Q52" s="22">
        <f t="shared" si="33"/>
        <v>3.9558764304934164</v>
      </c>
      <c r="R52" s="24"/>
      <c r="S52" s="362">
        <f t="shared" ref="S52:V52" si="34">STDEV(S29:S44)</f>
        <v>0.56191726984750867</v>
      </c>
      <c r="T52" s="362">
        <f t="shared" si="34"/>
        <v>0.35714653754000864</v>
      </c>
      <c r="U52" s="362">
        <f t="shared" si="34"/>
        <v>0.31368419932420299</v>
      </c>
      <c r="V52" s="362">
        <f t="shared" si="34"/>
        <v>0.65226610696082421</v>
      </c>
      <c r="W52" s="20"/>
      <c r="X52" s="22">
        <f t="shared" ref="X52:AE52" si="35">STDEV(X29:X44)</f>
        <v>0.16142478898855894</v>
      </c>
      <c r="Y52" s="22">
        <f t="shared" si="35"/>
        <v>0.23675824519257338</v>
      </c>
      <c r="Z52" s="22">
        <f t="shared" si="35"/>
        <v>0.19572249700362337</v>
      </c>
      <c r="AA52" s="22">
        <f t="shared" si="35"/>
        <v>0.11308829515029395</v>
      </c>
      <c r="AB52" s="22">
        <f t="shared" si="35"/>
        <v>0.24374207679430263</v>
      </c>
      <c r="AC52" s="22">
        <f t="shared" si="35"/>
        <v>0.41163705696482988</v>
      </c>
      <c r="AD52" s="22">
        <f t="shared" si="35"/>
        <v>0.40505768622094612</v>
      </c>
      <c r="AE52" s="22">
        <f t="shared" si="35"/>
        <v>0.39262445479108882</v>
      </c>
      <c r="AF52" s="20"/>
      <c r="AG52" s="22">
        <f t="shared" ref="AG52:AN52" si="36">STDEV(AG29:AG44)</f>
        <v>1.413335445122551</v>
      </c>
      <c r="AH52" s="22">
        <f t="shared" si="36"/>
        <v>1.5469197851728635</v>
      </c>
      <c r="AI52" s="22">
        <f t="shared" si="36"/>
        <v>1.1094806874539651</v>
      </c>
      <c r="AJ52" s="22">
        <f t="shared" si="36"/>
        <v>1.6045082383463471</v>
      </c>
      <c r="AK52" s="22">
        <f t="shared" si="36"/>
        <v>1.5259096520448607</v>
      </c>
      <c r="AL52" s="22">
        <f t="shared" si="36"/>
        <v>1.9143932705504056</v>
      </c>
      <c r="AM52" s="22">
        <f t="shared" si="36"/>
        <v>2.079861838248803</v>
      </c>
      <c r="AN52" s="22">
        <f t="shared" si="36"/>
        <v>2.314415632988633</v>
      </c>
      <c r="AO52" s="20"/>
      <c r="AP52" s="22">
        <f>STDEV(AP29:AP44)</f>
        <v>7.6632697404798078</v>
      </c>
    </row>
    <row r="53" spans="6:42">
      <c r="H53" s="22" t="s">
        <v>8</v>
      </c>
      <c r="I53" s="22">
        <f t="shared" ref="I53:L53" si="37">COUNT(I29:I44)</f>
        <v>16</v>
      </c>
      <c r="J53" s="22">
        <f t="shared" si="37"/>
        <v>16</v>
      </c>
      <c r="K53" s="22">
        <f t="shared" si="37"/>
        <v>16</v>
      </c>
      <c r="L53" s="22">
        <f t="shared" si="37"/>
        <v>16</v>
      </c>
      <c r="M53" s="20"/>
      <c r="N53" s="22">
        <f t="shared" ref="N53:Q53" si="38">COUNT(N29:N44)</f>
        <v>16</v>
      </c>
      <c r="O53" s="22">
        <f t="shared" si="38"/>
        <v>16</v>
      </c>
      <c r="P53" s="22">
        <f t="shared" si="38"/>
        <v>16</v>
      </c>
      <c r="Q53" s="22">
        <f t="shared" si="38"/>
        <v>16</v>
      </c>
      <c r="R53" s="24"/>
      <c r="S53" s="362">
        <f t="shared" ref="S53:V53" si="39">COUNT(S29:S44)</f>
        <v>15</v>
      </c>
      <c r="T53" s="362">
        <f t="shared" si="39"/>
        <v>15</v>
      </c>
      <c r="U53" s="362">
        <f t="shared" si="39"/>
        <v>15</v>
      </c>
      <c r="V53" s="362">
        <f t="shared" si="39"/>
        <v>15</v>
      </c>
      <c r="W53" s="20"/>
      <c r="X53" s="22">
        <f t="shared" ref="X53:AE53" si="40">COUNT(X29:X44)</f>
        <v>16</v>
      </c>
      <c r="Y53" s="22">
        <f t="shared" si="40"/>
        <v>16</v>
      </c>
      <c r="Z53" s="22">
        <f t="shared" si="40"/>
        <v>16</v>
      </c>
      <c r="AA53" s="22">
        <f t="shared" si="40"/>
        <v>16</v>
      </c>
      <c r="AB53" s="22">
        <f t="shared" si="40"/>
        <v>16</v>
      </c>
      <c r="AC53" s="22">
        <f t="shared" si="40"/>
        <v>16</v>
      </c>
      <c r="AD53" s="22">
        <f t="shared" si="40"/>
        <v>16</v>
      </c>
      <c r="AE53" s="22">
        <f t="shared" si="40"/>
        <v>16</v>
      </c>
      <c r="AF53" s="20"/>
      <c r="AG53" s="22">
        <f t="shared" ref="AG53:AN53" si="41">COUNT(AG29:AG44)</f>
        <v>16</v>
      </c>
      <c r="AH53" s="22">
        <f t="shared" si="41"/>
        <v>16</v>
      </c>
      <c r="AI53" s="22">
        <f t="shared" si="41"/>
        <v>16</v>
      </c>
      <c r="AJ53" s="22">
        <f t="shared" si="41"/>
        <v>16</v>
      </c>
      <c r="AK53" s="22">
        <f t="shared" si="41"/>
        <v>16</v>
      </c>
      <c r="AL53" s="22">
        <f t="shared" si="41"/>
        <v>16</v>
      </c>
      <c r="AM53" s="22">
        <f t="shared" si="41"/>
        <v>16</v>
      </c>
      <c r="AN53" s="22">
        <f t="shared" si="41"/>
        <v>16</v>
      </c>
      <c r="AO53" s="20"/>
      <c r="AP53" s="22">
        <f>COUNT(AP29:AP44)</f>
        <v>16</v>
      </c>
    </row>
    <row r="54" spans="6:42">
      <c r="H54" s="22" t="s">
        <v>62</v>
      </c>
      <c r="I54" s="22">
        <f t="shared" ref="I54:L54" si="42">I52/SQRT(I53)</f>
        <v>1.2110601416389966</v>
      </c>
      <c r="J54" s="22">
        <f t="shared" si="42"/>
        <v>1.1212901795104899</v>
      </c>
      <c r="K54" s="22">
        <f t="shared" si="42"/>
        <v>1.4251279182351784</v>
      </c>
      <c r="L54" s="22">
        <f t="shared" si="42"/>
        <v>2.1899242519244053</v>
      </c>
      <c r="M54" s="20"/>
      <c r="N54" s="22">
        <f t="shared" ref="N54:Q54" si="43">N52/SQRT(N53)</f>
        <v>0.60874700546833627</v>
      </c>
      <c r="O54" s="22">
        <f t="shared" si="43"/>
        <v>0.57644745351737536</v>
      </c>
      <c r="P54" s="22">
        <f t="shared" si="43"/>
        <v>0.59072695328157598</v>
      </c>
      <c r="Q54" s="22">
        <f t="shared" si="43"/>
        <v>0.9889691076233541</v>
      </c>
      <c r="R54" s="24"/>
      <c r="S54" s="362">
        <f t="shared" ref="S54:V54" si="44">S52/SQRT(S53)</f>
        <v>0.14508641520438267</v>
      </c>
      <c r="T54" s="362">
        <f t="shared" si="44"/>
        <v>9.2214839469873022E-2</v>
      </c>
      <c r="U54" s="362">
        <f t="shared" si="44"/>
        <v>8.0992911996736403E-2</v>
      </c>
      <c r="V54" s="362">
        <f t="shared" si="44"/>
        <v>0.16841438463698785</v>
      </c>
      <c r="W54" s="20"/>
      <c r="X54" s="22">
        <f t="shared" ref="X54:AE54" si="45">X52/SQRT(X53)</f>
        <v>4.0356197247139736E-2</v>
      </c>
      <c r="Y54" s="22">
        <f t="shared" si="45"/>
        <v>5.9189561298143345E-2</v>
      </c>
      <c r="Z54" s="22">
        <f t="shared" si="45"/>
        <v>4.8930624250905844E-2</v>
      </c>
      <c r="AA54" s="22">
        <f t="shared" si="45"/>
        <v>2.8272073787573487E-2</v>
      </c>
      <c r="AB54" s="22">
        <f t="shared" si="45"/>
        <v>6.0935519198575656E-2</v>
      </c>
      <c r="AC54" s="22">
        <f t="shared" si="45"/>
        <v>0.10290926424120747</v>
      </c>
      <c r="AD54" s="22">
        <f t="shared" si="45"/>
        <v>0.10126442155523653</v>
      </c>
      <c r="AE54" s="22">
        <f t="shared" si="45"/>
        <v>9.8156113697772204E-2</v>
      </c>
      <c r="AF54" s="20"/>
      <c r="AG54" s="22">
        <f t="shared" ref="AG54:AN54" si="46">AG52/SQRT(AG53)</f>
        <v>0.35333386128063776</v>
      </c>
      <c r="AH54" s="22">
        <f t="shared" si="46"/>
        <v>0.38672994629321589</v>
      </c>
      <c r="AI54" s="22">
        <f t="shared" si="46"/>
        <v>0.27737017186349128</v>
      </c>
      <c r="AJ54" s="22">
        <f t="shared" si="46"/>
        <v>0.40112705958658679</v>
      </c>
      <c r="AK54" s="22">
        <f t="shared" si="46"/>
        <v>0.38147741301121518</v>
      </c>
      <c r="AL54" s="22">
        <f t="shared" si="46"/>
        <v>0.47859831763760141</v>
      </c>
      <c r="AM54" s="22">
        <f t="shared" si="46"/>
        <v>0.51996545956220075</v>
      </c>
      <c r="AN54" s="22">
        <f t="shared" si="46"/>
        <v>0.57860390824715824</v>
      </c>
      <c r="AO54" s="20"/>
      <c r="AP54" s="22">
        <f t="shared" ref="AP54" si="47">AP52/SQRT(AP53)</f>
        <v>1.915817435119952</v>
      </c>
    </row>
    <row r="61" spans="6:42">
      <c r="AO61" s="4"/>
    </row>
    <row r="66" spans="33:40">
      <c r="AG66" s="18"/>
      <c r="AH66" s="18"/>
      <c r="AI66" s="18"/>
      <c r="AJ66" s="18"/>
      <c r="AK66" s="18"/>
      <c r="AL66" s="18"/>
      <c r="AM66" s="18"/>
      <c r="AN66" s="18"/>
    </row>
    <row r="67" spans="33:40">
      <c r="AG67" s="18"/>
      <c r="AH67" s="18"/>
      <c r="AI67" s="18"/>
      <c r="AJ67" s="18"/>
      <c r="AK67" s="18"/>
      <c r="AL67" s="18"/>
      <c r="AM67" s="18"/>
      <c r="AN67" s="18"/>
    </row>
    <row r="99" spans="24:29">
      <c r="X99" s="3"/>
    </row>
    <row r="100" spans="24:29">
      <c r="X100" s="3"/>
    </row>
    <row r="101" spans="24:29">
      <c r="X101" s="3"/>
    </row>
    <row r="102" spans="24:29">
      <c r="X102" s="3"/>
    </row>
    <row r="103" spans="24:29">
      <c r="X103" s="3"/>
    </row>
    <row r="104" spans="24:29">
      <c r="X104" s="3"/>
    </row>
    <row r="105" spans="24:29">
      <c r="X105" s="3"/>
    </row>
    <row r="106" spans="24:29">
      <c r="AC106" s="3"/>
    </row>
    <row r="107" spans="24:29">
      <c r="AC107" s="3"/>
    </row>
  </sheetData>
  <mergeCells count="16">
    <mergeCell ref="A3:B3"/>
    <mergeCell ref="A4:B4"/>
    <mergeCell ref="A5:B5"/>
    <mergeCell ref="I7:Q7"/>
    <mergeCell ref="X7:AE7"/>
    <mergeCell ref="I6:Q6"/>
    <mergeCell ref="AP7:AP8"/>
    <mergeCell ref="X8:AA8"/>
    <mergeCell ref="AB8:AE8"/>
    <mergeCell ref="AG8:AJ8"/>
    <mergeCell ref="AK8:AN8"/>
    <mergeCell ref="I8:K8"/>
    <mergeCell ref="N8:P8"/>
    <mergeCell ref="X6:AN6"/>
    <mergeCell ref="AG7:AN7"/>
    <mergeCell ref="S8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T175"/>
  <sheetViews>
    <sheetView zoomScale="73" zoomScaleNormal="73" workbookViewId="0">
      <selection activeCell="J224" sqref="J224"/>
    </sheetView>
  </sheetViews>
  <sheetFormatPr baseColWidth="10" defaultColWidth="8.83203125" defaultRowHeight="15"/>
  <cols>
    <col min="2" max="2" width="11.5" customWidth="1"/>
  </cols>
  <sheetData>
    <row r="3" spans="1:6" ht="16" thickBot="1"/>
    <row r="4" spans="1:6" ht="16" thickBot="1">
      <c r="A4" s="27" t="s">
        <v>179</v>
      </c>
    </row>
    <row r="6" spans="1:6" ht="18">
      <c r="B6" s="31" t="s">
        <v>83</v>
      </c>
    </row>
    <row r="8" spans="1:6" ht="18">
      <c r="B8" s="28" t="s">
        <v>74</v>
      </c>
    </row>
    <row r="9" spans="1:6">
      <c r="B9" s="29"/>
    </row>
    <row r="10" spans="1:6" ht="18">
      <c r="B10" s="34" t="s">
        <v>75</v>
      </c>
      <c r="C10" s="35"/>
      <c r="D10" s="35"/>
      <c r="E10" s="35"/>
      <c r="F10" s="35"/>
    </row>
    <row r="11" spans="1:6">
      <c r="B11" s="35"/>
      <c r="C11" s="35"/>
      <c r="D11" s="35"/>
      <c r="E11" s="35"/>
      <c r="F11" s="35"/>
    </row>
    <row r="12" spans="1:6" ht="16" thickBot="1">
      <c r="B12" s="508" t="s">
        <v>76</v>
      </c>
      <c r="C12" s="508"/>
      <c r="D12" s="508"/>
      <c r="E12" s="508"/>
      <c r="F12" s="508"/>
    </row>
    <row r="13" spans="1:6" ht="29" thickTop="1" thickBot="1">
      <c r="B13" s="36" t="s">
        <v>77</v>
      </c>
      <c r="C13" s="37" t="s">
        <v>78</v>
      </c>
      <c r="D13" s="38" t="s">
        <v>79</v>
      </c>
      <c r="E13" s="38" t="s">
        <v>80</v>
      </c>
      <c r="F13" s="39" t="s">
        <v>81</v>
      </c>
    </row>
    <row r="14" spans="1:6" ht="16" thickTop="1">
      <c r="B14" s="40" t="s">
        <v>82</v>
      </c>
      <c r="C14" s="41">
        <v>1</v>
      </c>
      <c r="D14" s="42">
        <v>93.132730107095597</v>
      </c>
      <c r="E14" s="42">
        <v>217.48120334767054</v>
      </c>
      <c r="F14" s="43">
        <v>4.285062257734883E-26</v>
      </c>
    </row>
    <row r="15" spans="1:6">
      <c r="B15" s="44" t="s">
        <v>90</v>
      </c>
      <c r="C15" s="45">
        <v>2</v>
      </c>
      <c r="D15" s="46">
        <v>62.646005036505571</v>
      </c>
      <c r="E15" s="47">
        <v>0.50753620447107173</v>
      </c>
      <c r="F15" s="48">
        <v>0.60443072962015465</v>
      </c>
    </row>
    <row r="16" spans="1:6">
      <c r="B16" s="49" t="s">
        <v>59</v>
      </c>
      <c r="C16" s="50">
        <v>1</v>
      </c>
      <c r="D16" s="51">
        <v>93.132730107095725</v>
      </c>
      <c r="E16" s="51">
        <v>12.058580335551531</v>
      </c>
      <c r="F16" s="52">
        <v>7.8376893445226471E-4</v>
      </c>
    </row>
    <row r="17" spans="2:9" ht="27" thickBot="1">
      <c r="B17" s="53" t="s">
        <v>107</v>
      </c>
      <c r="C17" s="54">
        <v>2</v>
      </c>
      <c r="D17" s="55">
        <v>62.646005036505571</v>
      </c>
      <c r="E17" s="56">
        <v>0.11209060158642113</v>
      </c>
      <c r="F17" s="57">
        <v>0.89414214420176663</v>
      </c>
    </row>
    <row r="18" spans="2:9" ht="16" thickTop="1">
      <c r="B18" s="507" t="s">
        <v>87</v>
      </c>
      <c r="C18" s="507"/>
      <c r="D18" s="507"/>
      <c r="E18" s="507"/>
      <c r="F18" s="507"/>
    </row>
    <row r="21" spans="2:9" ht="16" thickBot="1">
      <c r="B21" s="508" t="s">
        <v>64</v>
      </c>
      <c r="C21" s="508"/>
      <c r="D21" s="508"/>
      <c r="E21" s="508"/>
      <c r="F21" s="508"/>
      <c r="G21" s="508"/>
      <c r="H21" s="508"/>
      <c r="I21" s="508"/>
    </row>
    <row r="22" spans="2:9" ht="16" thickTop="1">
      <c r="B22" s="509" t="s">
        <v>108</v>
      </c>
      <c r="C22" s="510"/>
      <c r="D22" s="513" t="s">
        <v>65</v>
      </c>
      <c r="E22" s="515" t="s">
        <v>66</v>
      </c>
      <c r="F22" s="515" t="s">
        <v>67</v>
      </c>
      <c r="G22" s="515" t="s">
        <v>68</v>
      </c>
      <c r="H22" s="515" t="s">
        <v>69</v>
      </c>
      <c r="I22" s="517"/>
    </row>
    <row r="23" spans="2:9" ht="28" thickBot="1">
      <c r="B23" s="511"/>
      <c r="C23" s="512"/>
      <c r="D23" s="514"/>
      <c r="E23" s="516"/>
      <c r="F23" s="516"/>
      <c r="G23" s="516"/>
      <c r="H23" s="58" t="s">
        <v>70</v>
      </c>
      <c r="I23" s="59" t="s">
        <v>71</v>
      </c>
    </row>
    <row r="24" spans="2:9" ht="16" thickTop="1">
      <c r="B24" s="60" t="s">
        <v>109</v>
      </c>
      <c r="C24" s="61" t="s">
        <v>110</v>
      </c>
      <c r="D24" s="62" t="s">
        <v>111</v>
      </c>
      <c r="E24" s="63">
        <v>1.4597583380294286</v>
      </c>
      <c r="F24" s="63">
        <v>93.132730107095796</v>
      </c>
      <c r="G24" s="64">
        <v>7.8376893445226753E-4</v>
      </c>
      <c r="H24" s="63">
        <v>2.1703426356511901</v>
      </c>
      <c r="I24" s="65">
        <v>7.9678152590855458</v>
      </c>
    </row>
    <row r="25" spans="2:9" ht="16" thickBot="1">
      <c r="B25" s="66" t="s">
        <v>110</v>
      </c>
      <c r="C25" s="67" t="s">
        <v>109</v>
      </c>
      <c r="D25" s="68" t="s">
        <v>112</v>
      </c>
      <c r="E25" s="69">
        <v>1.4597583380294286</v>
      </c>
      <c r="F25" s="69">
        <v>93.132730107095796</v>
      </c>
      <c r="G25" s="70">
        <v>7.8376893445226753E-4</v>
      </c>
      <c r="H25" s="69">
        <v>-7.9678152590855458</v>
      </c>
      <c r="I25" s="71">
        <v>-2.1703426356511901</v>
      </c>
    </row>
    <row r="26" spans="2:9" ht="16" thickTop="1">
      <c r="B26" s="507" t="s">
        <v>72</v>
      </c>
      <c r="C26" s="507"/>
      <c r="D26" s="507"/>
      <c r="E26" s="507"/>
      <c r="F26" s="507"/>
      <c r="G26" s="507"/>
      <c r="H26" s="507"/>
      <c r="I26" s="507"/>
    </row>
    <row r="27" spans="2:9">
      <c r="B27" s="507" t="s">
        <v>88</v>
      </c>
      <c r="C27" s="507"/>
      <c r="D27" s="507"/>
      <c r="E27" s="507"/>
      <c r="F27" s="507"/>
      <c r="G27" s="507"/>
      <c r="H27" s="507"/>
      <c r="I27" s="507"/>
    </row>
    <row r="28" spans="2:9">
      <c r="B28" s="507" t="s">
        <v>87</v>
      </c>
      <c r="C28" s="507"/>
      <c r="D28" s="507"/>
      <c r="E28" s="507"/>
      <c r="F28" s="507"/>
      <c r="G28" s="507"/>
      <c r="H28" s="507"/>
      <c r="I28" s="507"/>
    </row>
    <row r="29" spans="2:9">
      <c r="B29" s="507" t="s">
        <v>73</v>
      </c>
      <c r="C29" s="507"/>
      <c r="D29" s="507"/>
      <c r="E29" s="507"/>
      <c r="F29" s="507"/>
      <c r="G29" s="507"/>
      <c r="H29" s="507"/>
      <c r="I29" s="507"/>
    </row>
    <row r="31" spans="2:9" ht="18">
      <c r="B31" s="31" t="s">
        <v>84</v>
      </c>
    </row>
    <row r="32" spans="2:9" ht="18">
      <c r="B32" s="31"/>
    </row>
    <row r="33" spans="2:9" ht="16">
      <c r="B33" s="30" t="s">
        <v>104</v>
      </c>
    </row>
    <row r="35" spans="2:9">
      <c r="B35" s="493" t="s">
        <v>96</v>
      </c>
      <c r="C35" s="493"/>
      <c r="D35" s="493"/>
      <c r="E35" s="493"/>
      <c r="F35" s="493"/>
      <c r="G35" s="493"/>
    </row>
    <row r="36" spans="2:9" ht="16" thickBot="1">
      <c r="B36" s="494" t="s">
        <v>113</v>
      </c>
      <c r="C36" s="494" t="s">
        <v>114</v>
      </c>
      <c r="D36" s="495"/>
      <c r="E36" s="495"/>
      <c r="F36" s="495"/>
      <c r="G36" s="495"/>
    </row>
    <row r="37" spans="2:9" ht="42" thickTop="1" thickBot="1">
      <c r="B37" s="72" t="s">
        <v>77</v>
      </c>
      <c r="C37" s="73" t="s">
        <v>97</v>
      </c>
      <c r="D37" s="74" t="s">
        <v>67</v>
      </c>
      <c r="E37" s="74" t="s">
        <v>98</v>
      </c>
      <c r="F37" s="74" t="s">
        <v>80</v>
      </c>
      <c r="G37" s="75" t="s">
        <v>81</v>
      </c>
    </row>
    <row r="38" spans="2:9" ht="27" thickTop="1">
      <c r="B38" s="76" t="s">
        <v>99</v>
      </c>
      <c r="C38" s="77" t="s">
        <v>115</v>
      </c>
      <c r="D38" s="78">
        <v>3</v>
      </c>
      <c r="E38" s="79">
        <v>2039.2899279448611</v>
      </c>
      <c r="F38" s="79">
        <v>18.311052854785988</v>
      </c>
      <c r="G38" s="80">
        <v>9.4118979758319604E-9</v>
      </c>
    </row>
    <row r="39" spans="2:9">
      <c r="B39" s="81" t="s">
        <v>82</v>
      </c>
      <c r="C39" s="82">
        <v>12233.939144736849</v>
      </c>
      <c r="D39" s="83">
        <v>1</v>
      </c>
      <c r="E39" s="84">
        <v>12233.939144736849</v>
      </c>
      <c r="F39" s="84">
        <v>109.85015089407568</v>
      </c>
      <c r="G39" s="85">
        <v>1.1070694622382802E-15</v>
      </c>
    </row>
    <row r="40" spans="2:9">
      <c r="B40" s="86" t="s">
        <v>116</v>
      </c>
      <c r="C40" s="87">
        <v>4824.1270676691729</v>
      </c>
      <c r="D40" s="88">
        <v>1</v>
      </c>
      <c r="E40" s="89">
        <v>4824.1270676691729</v>
      </c>
      <c r="F40" s="89">
        <v>43.316472319026914</v>
      </c>
      <c r="G40" s="90">
        <v>8.9250684148274416E-9</v>
      </c>
    </row>
    <row r="41" spans="2:9">
      <c r="B41" s="86" t="s">
        <v>59</v>
      </c>
      <c r="C41" s="87">
        <v>474.31057330827088</v>
      </c>
      <c r="D41" s="88">
        <v>1</v>
      </c>
      <c r="E41" s="89">
        <v>474.31057330827088</v>
      </c>
      <c r="F41" s="89">
        <v>4.2588971084578526</v>
      </c>
      <c r="G41" s="90">
        <v>4.2981189619149096E-2</v>
      </c>
    </row>
    <row r="42" spans="2:9" ht="26">
      <c r="B42" s="86" t="s">
        <v>117</v>
      </c>
      <c r="C42" s="87">
        <v>509.26992481203024</v>
      </c>
      <c r="D42" s="88">
        <v>1</v>
      </c>
      <c r="E42" s="89">
        <v>509.26992481203024</v>
      </c>
      <c r="F42" s="89">
        <v>4.5728017300530261</v>
      </c>
      <c r="G42" s="90">
        <v>3.6189237580468811E-2</v>
      </c>
    </row>
    <row r="43" spans="2:9">
      <c r="B43" s="81" t="s">
        <v>100</v>
      </c>
      <c r="C43" s="82">
        <v>7350.3766447368434</v>
      </c>
      <c r="D43" s="83">
        <v>66</v>
      </c>
      <c r="E43" s="84">
        <v>111.36934310207339</v>
      </c>
      <c r="F43" s="91"/>
      <c r="G43" s="92"/>
    </row>
    <row r="44" spans="2:9">
      <c r="B44" s="81" t="s">
        <v>86</v>
      </c>
      <c r="C44" s="82">
        <v>26212.25</v>
      </c>
      <c r="D44" s="83">
        <v>70</v>
      </c>
      <c r="E44" s="91"/>
      <c r="F44" s="91"/>
      <c r="G44" s="92"/>
    </row>
    <row r="45" spans="2:9" ht="27" thickBot="1">
      <c r="B45" s="93" t="s">
        <v>101</v>
      </c>
      <c r="C45" s="94">
        <v>13468.246428571427</v>
      </c>
      <c r="D45" s="95">
        <v>69</v>
      </c>
      <c r="E45" s="96"/>
      <c r="F45" s="96"/>
      <c r="G45" s="97"/>
    </row>
    <row r="46" spans="2:9" ht="16" thickTop="1">
      <c r="B46" s="492" t="s">
        <v>118</v>
      </c>
      <c r="C46" s="492"/>
      <c r="D46" s="492"/>
      <c r="E46" s="492"/>
      <c r="F46" s="492"/>
      <c r="G46" s="492"/>
    </row>
    <row r="48" spans="2:9">
      <c r="B48" s="493" t="s">
        <v>103</v>
      </c>
      <c r="C48" s="493"/>
      <c r="D48" s="493"/>
      <c r="E48" s="493"/>
      <c r="F48" s="493"/>
      <c r="G48" s="493"/>
      <c r="H48" s="493"/>
      <c r="I48" s="493"/>
    </row>
    <row r="49" spans="1:12" ht="16" thickBot="1">
      <c r="B49" s="494" t="s">
        <v>113</v>
      </c>
      <c r="C49" s="494" t="s">
        <v>114</v>
      </c>
      <c r="D49" s="495"/>
      <c r="E49" s="495"/>
      <c r="F49" s="495"/>
      <c r="G49" s="495"/>
      <c r="H49" s="495"/>
      <c r="I49" s="495"/>
    </row>
    <row r="50" spans="1:12" ht="16" thickTop="1">
      <c r="B50" s="496" t="s">
        <v>116</v>
      </c>
      <c r="C50" s="497"/>
      <c r="D50" s="498"/>
      <c r="E50" s="502" t="s">
        <v>65</v>
      </c>
      <c r="F50" s="504" t="s">
        <v>66</v>
      </c>
      <c r="G50" s="504" t="s">
        <v>93</v>
      </c>
      <c r="H50" s="504" t="s">
        <v>94</v>
      </c>
      <c r="I50" s="506"/>
    </row>
    <row r="51" spans="1:12" ht="28" thickBot="1">
      <c r="B51" s="499"/>
      <c r="C51" s="500"/>
      <c r="D51" s="501"/>
      <c r="E51" s="503"/>
      <c r="F51" s="505"/>
      <c r="G51" s="505"/>
      <c r="H51" s="98" t="s">
        <v>70</v>
      </c>
      <c r="I51" s="99" t="s">
        <v>71</v>
      </c>
    </row>
    <row r="52" spans="1:12" ht="16" thickTop="1">
      <c r="B52" s="488" t="s">
        <v>122</v>
      </c>
      <c r="C52" s="100" t="s">
        <v>109</v>
      </c>
      <c r="D52" s="101" t="s">
        <v>110</v>
      </c>
      <c r="E52" s="102">
        <v>-0.18914473684210442</v>
      </c>
      <c r="F52" s="103">
        <v>3.5807999549923086</v>
      </c>
      <c r="G52" s="104">
        <v>0.95803335082314012</v>
      </c>
      <c r="H52" s="103">
        <v>-7.3384425183644089</v>
      </c>
      <c r="I52" s="105">
        <v>6.9601530446802</v>
      </c>
    </row>
    <row r="53" spans="1:12">
      <c r="B53" s="489"/>
      <c r="C53" s="106" t="s">
        <v>110</v>
      </c>
      <c r="D53" s="107" t="s">
        <v>109</v>
      </c>
      <c r="E53" s="108">
        <v>0.18914473684210442</v>
      </c>
      <c r="F53" s="109">
        <v>3.5807999549923086</v>
      </c>
      <c r="G53" s="110">
        <v>0.95803335082314012</v>
      </c>
      <c r="H53" s="109">
        <v>-6.9601530446802</v>
      </c>
      <c r="I53" s="111">
        <v>7.3384425183644089</v>
      </c>
    </row>
    <row r="54" spans="1:12">
      <c r="B54" s="490" t="s">
        <v>105</v>
      </c>
      <c r="C54" s="114" t="s">
        <v>109</v>
      </c>
      <c r="D54" s="115" t="s">
        <v>110</v>
      </c>
      <c r="E54" s="116" t="s">
        <v>119</v>
      </c>
      <c r="F54" s="117">
        <v>3.5807999549923086</v>
      </c>
      <c r="G54" s="112">
        <v>4.1331061180587842E-3</v>
      </c>
      <c r="H54" s="117">
        <v>3.4905048500566442</v>
      </c>
      <c r="I54" s="118">
        <v>17.789100413101252</v>
      </c>
    </row>
    <row r="55" spans="1:12" ht="16" thickBot="1">
      <c r="B55" s="491"/>
      <c r="C55" s="119" t="s">
        <v>110</v>
      </c>
      <c r="D55" s="120" t="s">
        <v>109</v>
      </c>
      <c r="E55" s="121" t="s">
        <v>120</v>
      </c>
      <c r="F55" s="122">
        <v>3.5807999549923086</v>
      </c>
      <c r="G55" s="113">
        <v>4.1331061180587842E-3</v>
      </c>
      <c r="H55" s="122">
        <v>-17.789100413101252</v>
      </c>
      <c r="I55" s="123">
        <v>-3.4905048500566442</v>
      </c>
    </row>
    <row r="56" spans="1:12" ht="16" thickTop="1">
      <c r="B56" s="492" t="s">
        <v>72</v>
      </c>
      <c r="C56" s="492"/>
      <c r="D56" s="492"/>
      <c r="E56" s="492"/>
      <c r="F56" s="492"/>
      <c r="G56" s="492"/>
      <c r="H56" s="492"/>
      <c r="I56" s="492"/>
    </row>
    <row r="57" spans="1:12">
      <c r="B57" s="492" t="s">
        <v>121</v>
      </c>
      <c r="C57" s="492"/>
      <c r="D57" s="492"/>
      <c r="E57" s="492"/>
      <c r="F57" s="492"/>
      <c r="G57" s="492"/>
      <c r="H57" s="492"/>
      <c r="I57" s="492"/>
    </row>
    <row r="58" spans="1:12">
      <c r="B58" s="492" t="s">
        <v>95</v>
      </c>
      <c r="C58" s="492"/>
      <c r="D58" s="492"/>
      <c r="E58" s="492"/>
      <c r="F58" s="492"/>
      <c r="G58" s="492"/>
      <c r="H58" s="492"/>
      <c r="I58" s="492"/>
    </row>
    <row r="59" spans="1:12" ht="16" thickBot="1"/>
    <row r="60" spans="1:12" ht="16" thickBot="1">
      <c r="A60" s="27" t="s">
        <v>180</v>
      </c>
    </row>
    <row r="62" spans="1:12" ht="18">
      <c r="B62" s="31" t="s">
        <v>89</v>
      </c>
    </row>
    <row r="64" spans="1:12" ht="21">
      <c r="B64" s="33" t="s">
        <v>106</v>
      </c>
      <c r="L64" s="33" t="s">
        <v>134</v>
      </c>
    </row>
    <row r="65" spans="2:19" ht="16">
      <c r="B65" s="32"/>
    </row>
    <row r="66" spans="2:19" ht="18">
      <c r="B66" s="28" t="s">
        <v>74</v>
      </c>
      <c r="L66" s="28" t="s">
        <v>74</v>
      </c>
    </row>
    <row r="67" spans="2:19" ht="18">
      <c r="B67" s="28"/>
    </row>
    <row r="68" spans="2:19" ht="18">
      <c r="B68" s="124" t="s">
        <v>75</v>
      </c>
      <c r="C68" s="125"/>
      <c r="D68" s="125"/>
      <c r="E68" s="125"/>
      <c r="F68" s="125"/>
      <c r="L68" s="165" t="s">
        <v>75</v>
      </c>
      <c r="M68" s="166"/>
      <c r="N68" s="166"/>
      <c r="O68" s="166"/>
      <c r="P68" s="166"/>
    </row>
    <row r="69" spans="2:19">
      <c r="B69" s="125"/>
      <c r="C69" s="125"/>
      <c r="D69" s="125"/>
      <c r="E69" s="125"/>
      <c r="F69" s="125"/>
      <c r="L69" s="166"/>
      <c r="M69" s="166"/>
      <c r="N69" s="166"/>
      <c r="O69" s="166"/>
      <c r="P69" s="166"/>
    </row>
    <row r="70" spans="2:19" ht="16" thickBot="1">
      <c r="B70" s="480" t="s">
        <v>76</v>
      </c>
      <c r="C70" s="480"/>
      <c r="D70" s="480"/>
      <c r="E70" s="480"/>
      <c r="F70" s="480"/>
      <c r="L70" s="463" t="s">
        <v>76</v>
      </c>
      <c r="M70" s="463"/>
      <c r="N70" s="463"/>
      <c r="O70" s="463"/>
      <c r="P70" s="463"/>
    </row>
    <row r="71" spans="2:19" ht="29" thickTop="1" thickBot="1">
      <c r="B71" s="126" t="s">
        <v>77</v>
      </c>
      <c r="C71" s="127" t="s">
        <v>78</v>
      </c>
      <c r="D71" s="128" t="s">
        <v>79</v>
      </c>
      <c r="E71" s="128" t="s">
        <v>80</v>
      </c>
      <c r="F71" s="129" t="s">
        <v>81</v>
      </c>
      <c r="L71" s="167" t="s">
        <v>77</v>
      </c>
      <c r="M71" s="168" t="s">
        <v>78</v>
      </c>
      <c r="N71" s="169" t="s">
        <v>79</v>
      </c>
      <c r="O71" s="169" t="s">
        <v>80</v>
      </c>
      <c r="P71" s="170" t="s">
        <v>81</v>
      </c>
    </row>
    <row r="72" spans="2:19" ht="16.5" customHeight="1" thickTop="1">
      <c r="B72" s="183" t="s">
        <v>82</v>
      </c>
      <c r="C72" s="184">
        <v>1</v>
      </c>
      <c r="D72" s="185">
        <v>81.417651251021454</v>
      </c>
      <c r="E72" s="185">
        <v>1360.3967336514932</v>
      </c>
      <c r="F72" s="186">
        <v>1.3969379577888824E-52</v>
      </c>
      <c r="L72" s="171" t="s">
        <v>82</v>
      </c>
      <c r="M72" s="172">
        <v>1</v>
      </c>
      <c r="N72" s="173">
        <v>91.565392755116974</v>
      </c>
      <c r="O72" s="173">
        <v>2220.8074714393929</v>
      </c>
      <c r="P72" s="174">
        <v>5.3233192304741428E-66</v>
      </c>
    </row>
    <row r="73" spans="2:19">
      <c r="B73" s="130" t="s">
        <v>59</v>
      </c>
      <c r="C73" s="131">
        <v>1</v>
      </c>
      <c r="D73" s="132">
        <v>81.417651251021525</v>
      </c>
      <c r="E73" s="132">
        <v>9.0665382983889078</v>
      </c>
      <c r="F73" s="133">
        <v>3.4663271524259546E-3</v>
      </c>
      <c r="L73" s="175" t="s">
        <v>59</v>
      </c>
      <c r="M73" s="176">
        <v>1</v>
      </c>
      <c r="N73" s="177">
        <v>91.56539275511652</v>
      </c>
      <c r="O73" s="177">
        <v>11.174624772785238</v>
      </c>
      <c r="P73" s="178">
        <v>1.2023459923163589E-3</v>
      </c>
    </row>
    <row r="74" spans="2:19">
      <c r="B74" s="130" t="s">
        <v>90</v>
      </c>
      <c r="C74" s="131">
        <v>2</v>
      </c>
      <c r="D74" s="132">
        <v>54.771003454874943</v>
      </c>
      <c r="E74" s="132">
        <v>13.328758599395501</v>
      </c>
      <c r="F74" s="133">
        <v>1.9209177276748601E-5</v>
      </c>
      <c r="L74" s="175" t="s">
        <v>90</v>
      </c>
      <c r="M74" s="176">
        <v>2</v>
      </c>
      <c r="N74" s="177">
        <v>58.526775438708896</v>
      </c>
      <c r="O74" s="177">
        <v>3.2903678201264022</v>
      </c>
      <c r="P74" s="178">
        <v>4.4237741174887893E-2</v>
      </c>
    </row>
    <row r="75" spans="2:19" ht="27" thickBot="1">
      <c r="B75" s="134" t="s">
        <v>107</v>
      </c>
      <c r="C75" s="135">
        <v>2</v>
      </c>
      <c r="D75" s="136">
        <v>54.771003454874638</v>
      </c>
      <c r="E75" s="136">
        <v>2.6439551646048041</v>
      </c>
      <c r="F75" s="137">
        <v>8.0139506826093984E-2</v>
      </c>
      <c r="L75" s="179" t="s">
        <v>107</v>
      </c>
      <c r="M75" s="180">
        <v>2</v>
      </c>
      <c r="N75" s="181">
        <v>58.526775438708896</v>
      </c>
      <c r="O75" s="181">
        <v>1.0329468131550581</v>
      </c>
      <c r="P75" s="182">
        <v>0.36235381381917547</v>
      </c>
    </row>
    <row r="76" spans="2:19" ht="16" thickTop="1">
      <c r="B76" s="473" t="s">
        <v>123</v>
      </c>
      <c r="C76" s="473"/>
      <c r="D76" s="473"/>
      <c r="E76" s="473"/>
      <c r="F76" s="473"/>
      <c r="L76" s="457" t="s">
        <v>133</v>
      </c>
      <c r="M76" s="457"/>
      <c r="N76" s="457"/>
      <c r="O76" s="457"/>
      <c r="P76" s="457"/>
    </row>
    <row r="78" spans="2:19" ht="15.75" customHeight="1"/>
    <row r="79" spans="2:19" ht="16" thickBot="1">
      <c r="B79" s="480" t="s">
        <v>64</v>
      </c>
      <c r="C79" s="480"/>
      <c r="D79" s="480"/>
      <c r="E79" s="480"/>
      <c r="F79" s="480"/>
      <c r="G79" s="480"/>
      <c r="H79" s="480"/>
      <c r="I79" s="480"/>
      <c r="L79" s="463" t="s">
        <v>64</v>
      </c>
      <c r="M79" s="463"/>
      <c r="N79" s="463"/>
      <c r="O79" s="463"/>
      <c r="P79" s="463"/>
      <c r="Q79" s="463"/>
      <c r="R79" s="463"/>
      <c r="S79" s="463"/>
    </row>
    <row r="80" spans="2:19" ht="16" thickTop="1">
      <c r="B80" s="481" t="s">
        <v>108</v>
      </c>
      <c r="C80" s="482"/>
      <c r="D80" s="485" t="s">
        <v>65</v>
      </c>
      <c r="E80" s="474" t="s">
        <v>66</v>
      </c>
      <c r="F80" s="474" t="s">
        <v>67</v>
      </c>
      <c r="G80" s="474" t="s">
        <v>68</v>
      </c>
      <c r="H80" s="474" t="s">
        <v>69</v>
      </c>
      <c r="I80" s="475"/>
      <c r="L80" s="464" t="s">
        <v>108</v>
      </c>
      <c r="M80" s="465"/>
      <c r="N80" s="468" t="s">
        <v>65</v>
      </c>
      <c r="O80" s="470" t="s">
        <v>66</v>
      </c>
      <c r="P80" s="470" t="s">
        <v>67</v>
      </c>
      <c r="Q80" s="470" t="s">
        <v>68</v>
      </c>
      <c r="R80" s="470" t="s">
        <v>69</v>
      </c>
      <c r="S80" s="472"/>
    </row>
    <row r="81" spans="2:19" ht="28" thickBot="1">
      <c r="B81" s="483"/>
      <c r="C81" s="484"/>
      <c r="D81" s="486"/>
      <c r="E81" s="487"/>
      <c r="F81" s="487"/>
      <c r="G81" s="487"/>
      <c r="H81" s="138" t="s">
        <v>70</v>
      </c>
      <c r="I81" s="139" t="s">
        <v>71</v>
      </c>
      <c r="L81" s="466"/>
      <c r="M81" s="467"/>
      <c r="N81" s="469"/>
      <c r="O81" s="471"/>
      <c r="P81" s="471"/>
      <c r="Q81" s="471"/>
      <c r="R81" s="189" t="s">
        <v>70</v>
      </c>
      <c r="S81" s="190" t="s">
        <v>71</v>
      </c>
    </row>
    <row r="82" spans="2:19" ht="16" thickTop="1">
      <c r="B82" s="140" t="s">
        <v>109</v>
      </c>
      <c r="C82" s="141" t="s">
        <v>110</v>
      </c>
      <c r="D82" s="142" t="s">
        <v>124</v>
      </c>
      <c r="E82" s="143">
        <v>0.33922258085060991</v>
      </c>
      <c r="F82" s="144">
        <v>81.41765125102161</v>
      </c>
      <c r="G82" s="143">
        <v>3.4663271524257916E-3</v>
      </c>
      <c r="H82" s="143">
        <v>0.34652864967188513</v>
      </c>
      <c r="I82" s="187">
        <v>1.6963167449662502</v>
      </c>
      <c r="L82" s="140" t="s">
        <v>109</v>
      </c>
      <c r="M82" s="141" t="s">
        <v>110</v>
      </c>
      <c r="N82" s="191" t="s">
        <v>135</v>
      </c>
      <c r="O82" s="192">
        <v>0.4258901387166833</v>
      </c>
      <c r="P82" s="193">
        <v>91.565392755116662</v>
      </c>
      <c r="Q82" s="194">
        <v>1.2023459923164081E-3</v>
      </c>
      <c r="R82" s="192">
        <v>0.57777741736015598</v>
      </c>
      <c r="S82" s="195">
        <v>2.2695935630324477</v>
      </c>
    </row>
    <row r="83" spans="2:19" ht="16" thickBot="1">
      <c r="B83" s="147" t="s">
        <v>110</v>
      </c>
      <c r="C83" s="148" t="s">
        <v>109</v>
      </c>
      <c r="D83" s="149" t="s">
        <v>125</v>
      </c>
      <c r="E83" s="150">
        <v>0.33922258085060991</v>
      </c>
      <c r="F83" s="151">
        <v>81.41765125102161</v>
      </c>
      <c r="G83" s="150">
        <v>3.4663271524257916E-3</v>
      </c>
      <c r="H83" s="151">
        <v>-1.6963167449662502</v>
      </c>
      <c r="I83" s="188">
        <v>-0.34652864967188513</v>
      </c>
      <c r="L83" s="147" t="s">
        <v>110</v>
      </c>
      <c r="M83" s="148" t="s">
        <v>109</v>
      </c>
      <c r="N83" s="197" t="s">
        <v>136</v>
      </c>
      <c r="O83" s="198">
        <v>0.4258901387166833</v>
      </c>
      <c r="P83" s="181">
        <v>91.565392755116662</v>
      </c>
      <c r="Q83" s="199">
        <v>1.2023459923164081E-3</v>
      </c>
      <c r="R83" s="181">
        <v>-2.2695935630324477</v>
      </c>
      <c r="S83" s="182">
        <v>-0.57777741736015598</v>
      </c>
    </row>
    <row r="84" spans="2:19" ht="16" thickTop="1">
      <c r="B84" s="473" t="s">
        <v>72</v>
      </c>
      <c r="C84" s="473"/>
      <c r="D84" s="473"/>
      <c r="E84" s="473"/>
      <c r="F84" s="473"/>
      <c r="G84" s="473"/>
      <c r="H84" s="473"/>
      <c r="I84" s="473"/>
      <c r="L84" s="457" t="s">
        <v>72</v>
      </c>
      <c r="M84" s="457"/>
      <c r="N84" s="457"/>
      <c r="O84" s="457"/>
      <c r="P84" s="457"/>
      <c r="Q84" s="457"/>
      <c r="R84" s="457"/>
      <c r="S84" s="457"/>
    </row>
    <row r="85" spans="2:19">
      <c r="B85" s="473" t="s">
        <v>88</v>
      </c>
      <c r="C85" s="473"/>
      <c r="D85" s="473"/>
      <c r="E85" s="473"/>
      <c r="F85" s="473"/>
      <c r="G85" s="473"/>
      <c r="H85" s="473"/>
      <c r="I85" s="473"/>
      <c r="L85" s="457" t="s">
        <v>88</v>
      </c>
      <c r="M85" s="457"/>
      <c r="N85" s="457"/>
      <c r="O85" s="457"/>
      <c r="P85" s="457"/>
      <c r="Q85" s="457"/>
      <c r="R85" s="457"/>
      <c r="S85" s="457"/>
    </row>
    <row r="86" spans="2:19">
      <c r="B86" s="473" t="s">
        <v>123</v>
      </c>
      <c r="C86" s="473"/>
      <c r="D86" s="473"/>
      <c r="E86" s="473"/>
      <c r="F86" s="473"/>
      <c r="G86" s="473"/>
      <c r="H86" s="473"/>
      <c r="I86" s="473"/>
      <c r="L86" s="457" t="s">
        <v>133</v>
      </c>
      <c r="M86" s="457"/>
      <c r="N86" s="457"/>
      <c r="O86" s="457"/>
      <c r="P86" s="457"/>
      <c r="Q86" s="457"/>
      <c r="R86" s="457"/>
      <c r="S86" s="457"/>
    </row>
    <row r="87" spans="2:19">
      <c r="B87" s="473" t="s">
        <v>73</v>
      </c>
      <c r="C87" s="473"/>
      <c r="D87" s="473"/>
      <c r="E87" s="473"/>
      <c r="F87" s="473"/>
      <c r="G87" s="473"/>
      <c r="H87" s="473"/>
      <c r="I87" s="473"/>
      <c r="L87" s="457" t="s">
        <v>73</v>
      </c>
      <c r="M87" s="457"/>
      <c r="N87" s="457"/>
      <c r="O87" s="457"/>
      <c r="P87" s="457"/>
      <c r="Q87" s="457"/>
      <c r="R87" s="457"/>
      <c r="S87" s="457"/>
    </row>
    <row r="89" spans="2:19" ht="16" thickBot="1">
      <c r="B89" s="480" t="s">
        <v>64</v>
      </c>
      <c r="C89" s="480"/>
      <c r="D89" s="480"/>
      <c r="E89" s="480"/>
      <c r="F89" s="480"/>
      <c r="G89" s="480"/>
      <c r="H89" s="480"/>
      <c r="I89" s="480"/>
      <c r="L89" s="463" t="s">
        <v>64</v>
      </c>
      <c r="M89" s="463"/>
      <c r="N89" s="463"/>
      <c r="O89" s="463"/>
      <c r="P89" s="463"/>
      <c r="Q89" s="463"/>
      <c r="R89" s="463"/>
      <c r="S89" s="463"/>
    </row>
    <row r="90" spans="2:19" ht="16" thickTop="1">
      <c r="B90" s="481" t="s">
        <v>91</v>
      </c>
      <c r="C90" s="482"/>
      <c r="D90" s="485" t="s">
        <v>65</v>
      </c>
      <c r="E90" s="474" t="s">
        <v>66</v>
      </c>
      <c r="F90" s="474" t="s">
        <v>67</v>
      </c>
      <c r="G90" s="474" t="s">
        <v>68</v>
      </c>
      <c r="H90" s="474" t="s">
        <v>69</v>
      </c>
      <c r="I90" s="475"/>
      <c r="L90" s="464" t="s">
        <v>91</v>
      </c>
      <c r="M90" s="465"/>
      <c r="N90" s="468" t="s">
        <v>65</v>
      </c>
      <c r="O90" s="470" t="s">
        <v>66</v>
      </c>
      <c r="P90" s="470" t="s">
        <v>67</v>
      </c>
      <c r="Q90" s="470" t="s">
        <v>68</v>
      </c>
      <c r="R90" s="470" t="s">
        <v>69</v>
      </c>
      <c r="S90" s="472"/>
    </row>
    <row r="91" spans="2:19" ht="28" thickBot="1">
      <c r="B91" s="483"/>
      <c r="C91" s="484"/>
      <c r="D91" s="486"/>
      <c r="E91" s="487"/>
      <c r="F91" s="487"/>
      <c r="G91" s="487"/>
      <c r="H91" s="138" t="s">
        <v>70</v>
      </c>
      <c r="I91" s="139" t="s">
        <v>71</v>
      </c>
      <c r="L91" s="466"/>
      <c r="M91" s="467"/>
      <c r="N91" s="469"/>
      <c r="O91" s="471"/>
      <c r="P91" s="471"/>
      <c r="Q91" s="471"/>
      <c r="R91" s="189" t="s">
        <v>70</v>
      </c>
      <c r="S91" s="190" t="s">
        <v>71</v>
      </c>
    </row>
    <row r="92" spans="2:19" ht="16" thickTop="1">
      <c r="B92" s="476">
        <v>3</v>
      </c>
      <c r="C92" s="152" t="s">
        <v>127</v>
      </c>
      <c r="D92" s="153">
        <v>0.3576315789786173</v>
      </c>
      <c r="E92" s="145">
        <v>0.34093895516186673</v>
      </c>
      <c r="F92" s="154">
        <v>65.425106695440391</v>
      </c>
      <c r="G92" s="145">
        <v>0.89416710848800707</v>
      </c>
      <c r="H92" s="145">
        <v>-0.4800867975398001</v>
      </c>
      <c r="I92" s="146">
        <v>1.1953499554970346</v>
      </c>
      <c r="L92" s="458" t="s">
        <v>126</v>
      </c>
      <c r="M92" s="200" t="s">
        <v>127</v>
      </c>
      <c r="N92" s="201">
        <v>0.56586979129934545</v>
      </c>
      <c r="O92" s="192">
        <v>0.46696420863587107</v>
      </c>
      <c r="P92" s="193">
        <v>65.638768986545372</v>
      </c>
      <c r="Q92" s="192">
        <v>0.68979343894418388</v>
      </c>
      <c r="R92" s="192">
        <v>-0.58140592132947255</v>
      </c>
      <c r="S92" s="195">
        <v>1.7131455039281636</v>
      </c>
    </row>
    <row r="93" spans="2:19">
      <c r="B93" s="477"/>
      <c r="C93" s="221" t="s">
        <v>128</v>
      </c>
      <c r="D93" s="222" t="s">
        <v>129</v>
      </c>
      <c r="E93" s="223">
        <v>0.45413689329992857</v>
      </c>
      <c r="F93" s="224">
        <v>57.535624969323806</v>
      </c>
      <c r="G93" s="223">
        <v>3.0222627085681528E-4</v>
      </c>
      <c r="H93" s="224">
        <v>-3.0177552217183323</v>
      </c>
      <c r="I93" s="225">
        <v>-0.77796023859751129</v>
      </c>
      <c r="L93" s="459"/>
      <c r="M93" s="202" t="s">
        <v>128</v>
      </c>
      <c r="N93" s="203">
        <v>-0.855536458389766</v>
      </c>
      <c r="O93" s="204">
        <v>0.53943904332508819</v>
      </c>
      <c r="P93" s="205">
        <v>60.340915720846667</v>
      </c>
      <c r="Q93" s="204">
        <v>0.35391685392092259</v>
      </c>
      <c r="R93" s="205">
        <v>-2.1839336919306955</v>
      </c>
      <c r="S93" s="206">
        <v>0.47286077515116376</v>
      </c>
    </row>
    <row r="94" spans="2:19">
      <c r="B94" s="478" t="s">
        <v>127</v>
      </c>
      <c r="C94" s="155" t="s">
        <v>126</v>
      </c>
      <c r="D94" s="156">
        <v>-0.3576315789786173</v>
      </c>
      <c r="E94" s="157">
        <v>0.34093895516186673</v>
      </c>
      <c r="F94" s="158">
        <v>65.425106695440391</v>
      </c>
      <c r="G94" s="157">
        <v>0.89416710848800707</v>
      </c>
      <c r="H94" s="158">
        <v>-1.1953499554970346</v>
      </c>
      <c r="I94" s="159">
        <v>0.4800867975398001</v>
      </c>
      <c r="L94" s="460" t="s">
        <v>127</v>
      </c>
      <c r="M94" s="207" t="s">
        <v>126</v>
      </c>
      <c r="N94" s="208">
        <v>-0.56586979129934545</v>
      </c>
      <c r="O94" s="209">
        <v>0.46696420863587107</v>
      </c>
      <c r="P94" s="210">
        <v>65.638768986545372</v>
      </c>
      <c r="Q94" s="209">
        <v>0.68979343894418388</v>
      </c>
      <c r="R94" s="210">
        <v>-1.7131455039281636</v>
      </c>
      <c r="S94" s="211">
        <v>0.58140592132947255</v>
      </c>
    </row>
    <row r="95" spans="2:19">
      <c r="B95" s="477"/>
      <c r="C95" s="221" t="s">
        <v>128</v>
      </c>
      <c r="D95" s="222" t="s">
        <v>130</v>
      </c>
      <c r="E95" s="223">
        <v>0.44197751991735079</v>
      </c>
      <c r="F95" s="224">
        <v>54.443211429578987</v>
      </c>
      <c r="G95" s="223">
        <v>1.3113633902507533E-5</v>
      </c>
      <c r="H95" s="224">
        <v>-3.3472637845725703</v>
      </c>
      <c r="I95" s="226">
        <v>-1.1637148337005083</v>
      </c>
      <c r="L95" s="461"/>
      <c r="M95" s="216" t="s">
        <v>128</v>
      </c>
      <c r="N95" s="217" t="s">
        <v>137</v>
      </c>
      <c r="O95" s="218">
        <v>0.55422990946186623</v>
      </c>
      <c r="P95" s="219">
        <v>62.477259406179947</v>
      </c>
      <c r="Q95" s="218">
        <v>3.8231925039120901E-2</v>
      </c>
      <c r="R95" s="219">
        <v>-2.7848934383686479</v>
      </c>
      <c r="S95" s="220">
        <v>-5.7919061009574779E-2</v>
      </c>
    </row>
    <row r="96" spans="2:19">
      <c r="B96" s="478" t="s">
        <v>128</v>
      </c>
      <c r="C96" s="160" t="s">
        <v>126</v>
      </c>
      <c r="D96" s="162" t="s">
        <v>131</v>
      </c>
      <c r="E96" s="161">
        <v>0.45413689329992857</v>
      </c>
      <c r="F96" s="132">
        <v>57.535624969323806</v>
      </c>
      <c r="G96" s="161">
        <v>3.0222627085681528E-4</v>
      </c>
      <c r="H96" s="161">
        <v>0.77796023859751129</v>
      </c>
      <c r="I96" s="163">
        <v>3.0177552217183323</v>
      </c>
      <c r="L96" s="460" t="s">
        <v>128</v>
      </c>
      <c r="M96" s="207" t="s">
        <v>126</v>
      </c>
      <c r="N96" s="208">
        <v>0.855536458389766</v>
      </c>
      <c r="O96" s="209">
        <v>0.53943904332508819</v>
      </c>
      <c r="P96" s="210">
        <v>60.340915720846667</v>
      </c>
      <c r="Q96" s="209">
        <v>0.35391685392092259</v>
      </c>
      <c r="R96" s="209">
        <v>-0.47286077515116376</v>
      </c>
      <c r="S96" s="212">
        <v>2.1839336919306955</v>
      </c>
    </row>
    <row r="97" spans="2:19" ht="16" thickBot="1">
      <c r="B97" s="479"/>
      <c r="C97" s="148" t="s">
        <v>127</v>
      </c>
      <c r="D97" s="149" t="s">
        <v>132</v>
      </c>
      <c r="E97" s="150">
        <v>0.44197751991735079</v>
      </c>
      <c r="F97" s="151">
        <v>54.443211429578987</v>
      </c>
      <c r="G97" s="150">
        <v>1.3113633902507533E-5</v>
      </c>
      <c r="H97" s="151">
        <v>1.1637148337005083</v>
      </c>
      <c r="I97" s="164">
        <v>3.3472637845725703</v>
      </c>
      <c r="L97" s="462"/>
      <c r="M97" s="196" t="s">
        <v>127</v>
      </c>
      <c r="N97" s="213" t="s">
        <v>138</v>
      </c>
      <c r="O97" s="199">
        <v>0.55422990946186623</v>
      </c>
      <c r="P97" s="214">
        <v>62.477259406179947</v>
      </c>
      <c r="Q97" s="199">
        <v>3.8231925039120901E-2</v>
      </c>
      <c r="R97" s="199">
        <v>5.7919061009574779E-2</v>
      </c>
      <c r="S97" s="215">
        <v>2.7848934383686479</v>
      </c>
    </row>
    <row r="98" spans="2:19" ht="16" thickTop="1">
      <c r="B98" s="473" t="s">
        <v>72</v>
      </c>
      <c r="C98" s="473"/>
      <c r="D98" s="473"/>
      <c r="E98" s="473"/>
      <c r="F98" s="473"/>
      <c r="G98" s="473"/>
      <c r="H98" s="473"/>
      <c r="I98" s="473"/>
      <c r="L98" s="457" t="s">
        <v>72</v>
      </c>
      <c r="M98" s="457"/>
      <c r="N98" s="457"/>
      <c r="O98" s="457"/>
      <c r="P98" s="457"/>
      <c r="Q98" s="457"/>
      <c r="R98" s="457"/>
      <c r="S98" s="457"/>
    </row>
    <row r="99" spans="2:19">
      <c r="B99" s="473" t="s">
        <v>88</v>
      </c>
      <c r="C99" s="473"/>
      <c r="D99" s="473"/>
      <c r="E99" s="473"/>
      <c r="F99" s="473"/>
      <c r="G99" s="473"/>
      <c r="H99" s="473"/>
      <c r="I99" s="473"/>
      <c r="L99" s="457" t="s">
        <v>88</v>
      </c>
      <c r="M99" s="457"/>
      <c r="N99" s="457"/>
      <c r="O99" s="457"/>
      <c r="P99" s="457"/>
      <c r="Q99" s="457"/>
      <c r="R99" s="457"/>
      <c r="S99" s="457"/>
    </row>
    <row r="100" spans="2:19">
      <c r="B100" s="473" t="s">
        <v>123</v>
      </c>
      <c r="C100" s="473"/>
      <c r="D100" s="473"/>
      <c r="E100" s="473"/>
      <c r="F100" s="473"/>
      <c r="G100" s="473"/>
      <c r="H100" s="473"/>
      <c r="I100" s="473"/>
      <c r="L100" s="457" t="s">
        <v>133</v>
      </c>
      <c r="M100" s="457"/>
      <c r="N100" s="457"/>
      <c r="O100" s="457"/>
      <c r="P100" s="457"/>
      <c r="Q100" s="457"/>
      <c r="R100" s="457"/>
      <c r="S100" s="457"/>
    </row>
    <row r="101" spans="2:19">
      <c r="B101" s="473" t="s">
        <v>73</v>
      </c>
      <c r="C101" s="473"/>
      <c r="D101" s="473"/>
      <c r="E101" s="473"/>
      <c r="F101" s="473"/>
      <c r="G101" s="473"/>
      <c r="H101" s="473"/>
      <c r="I101" s="473"/>
      <c r="L101" s="457" t="s">
        <v>73</v>
      </c>
      <c r="M101" s="457"/>
      <c r="N101" s="457"/>
      <c r="O101" s="457"/>
      <c r="P101" s="457"/>
      <c r="Q101" s="457"/>
      <c r="R101" s="457"/>
      <c r="S101" s="457"/>
    </row>
    <row r="104" spans="2:19" ht="18">
      <c r="B104" s="31" t="s">
        <v>92</v>
      </c>
    </row>
    <row r="106" spans="2:19" ht="21">
      <c r="B106" s="33" t="s">
        <v>106</v>
      </c>
      <c r="L106" s="33" t="s">
        <v>134</v>
      </c>
    </row>
    <row r="107" spans="2:19" ht="16">
      <c r="B107" s="32"/>
    </row>
    <row r="108" spans="2:19" ht="18">
      <c r="B108" s="28" t="s">
        <v>74</v>
      </c>
      <c r="L108" s="28" t="s">
        <v>74</v>
      </c>
    </row>
    <row r="109" spans="2:19" ht="18">
      <c r="B109" s="28"/>
    </row>
    <row r="110" spans="2:19" ht="18">
      <c r="B110" s="124" t="s">
        <v>75</v>
      </c>
      <c r="C110" s="125"/>
      <c r="D110" s="125"/>
      <c r="E110" s="125"/>
      <c r="F110" s="125"/>
      <c r="L110" s="165" t="s">
        <v>75</v>
      </c>
      <c r="M110" s="166"/>
      <c r="N110" s="166"/>
    </row>
    <row r="112" spans="2:19" ht="16" thickBot="1">
      <c r="B112" s="443" t="s">
        <v>76</v>
      </c>
      <c r="C112" s="443"/>
      <c r="D112" s="443"/>
      <c r="E112" s="443"/>
      <c r="F112" s="443"/>
      <c r="L112" s="415" t="s">
        <v>76</v>
      </c>
      <c r="M112" s="415"/>
      <c r="N112" s="415"/>
      <c r="O112" s="415"/>
      <c r="P112" s="415"/>
    </row>
    <row r="113" spans="2:19" ht="29" thickTop="1" thickBot="1">
      <c r="B113" s="227" t="s">
        <v>77</v>
      </c>
      <c r="C113" s="228" t="s">
        <v>78</v>
      </c>
      <c r="D113" s="229" t="s">
        <v>79</v>
      </c>
      <c r="E113" s="229" t="s">
        <v>80</v>
      </c>
      <c r="F113" s="230" t="s">
        <v>81</v>
      </c>
      <c r="L113" s="285" t="s">
        <v>77</v>
      </c>
      <c r="M113" s="286" t="s">
        <v>78</v>
      </c>
      <c r="N113" s="287" t="s">
        <v>79</v>
      </c>
      <c r="O113" s="287" t="s">
        <v>80</v>
      </c>
      <c r="P113" s="288" t="s">
        <v>81</v>
      </c>
    </row>
    <row r="114" spans="2:19" ht="16.5" customHeight="1" thickTop="1">
      <c r="B114" s="231" t="s">
        <v>82</v>
      </c>
      <c r="C114" s="232">
        <v>1</v>
      </c>
      <c r="D114" s="233">
        <v>93.296992206406784</v>
      </c>
      <c r="E114" s="233">
        <v>367.0463745826504</v>
      </c>
      <c r="F114" s="238">
        <v>4.2312624161814122E-34</v>
      </c>
      <c r="L114" s="289" t="s">
        <v>82</v>
      </c>
      <c r="M114" s="290">
        <v>1</v>
      </c>
      <c r="N114" s="291">
        <v>97.762030487232366</v>
      </c>
      <c r="O114" s="291">
        <v>1073.1598492668111</v>
      </c>
      <c r="P114" s="292">
        <v>1.6332808623799263E-54</v>
      </c>
    </row>
    <row r="115" spans="2:19">
      <c r="B115" s="239" t="s">
        <v>59</v>
      </c>
      <c r="C115" s="240">
        <v>1</v>
      </c>
      <c r="D115" s="241">
        <v>93.296992206406841</v>
      </c>
      <c r="E115" s="241">
        <v>34.450265403578555</v>
      </c>
      <c r="F115" s="235">
        <v>6.6384676679748597E-8</v>
      </c>
      <c r="L115" s="293" t="s">
        <v>59</v>
      </c>
      <c r="M115" s="294">
        <v>1</v>
      </c>
      <c r="N115" s="295">
        <v>97.762030487232366</v>
      </c>
      <c r="O115" s="295">
        <v>31.632923389246027</v>
      </c>
      <c r="P115" s="296">
        <v>1.7699032398264912E-7</v>
      </c>
    </row>
    <row r="116" spans="2:19" ht="15.75" customHeight="1">
      <c r="B116" s="239" t="s">
        <v>90</v>
      </c>
      <c r="C116" s="240">
        <v>2</v>
      </c>
      <c r="D116" s="241">
        <v>61.652442203397271</v>
      </c>
      <c r="E116" s="241">
        <v>7.7629092429298661</v>
      </c>
      <c r="F116" s="235">
        <v>9.8415939287783407E-4</v>
      </c>
      <c r="L116" s="297" t="s">
        <v>90</v>
      </c>
      <c r="M116" s="298">
        <v>2</v>
      </c>
      <c r="N116" s="299">
        <v>69.661546320711309</v>
      </c>
      <c r="O116" s="299">
        <v>1.01739636652573</v>
      </c>
      <c r="P116" s="300">
        <v>0.3668432618204413</v>
      </c>
    </row>
    <row r="117" spans="2:19" ht="27" thickBot="1">
      <c r="B117" s="242" t="s">
        <v>107</v>
      </c>
      <c r="C117" s="243">
        <v>2</v>
      </c>
      <c r="D117" s="244">
        <v>61.652442203397271</v>
      </c>
      <c r="E117" s="244">
        <v>11.534025131924299</v>
      </c>
      <c r="F117" s="237">
        <v>5.5565385457133403E-5</v>
      </c>
      <c r="L117" s="301" t="s">
        <v>107</v>
      </c>
      <c r="M117" s="302">
        <v>2</v>
      </c>
      <c r="N117" s="303">
        <v>69.661546320711309</v>
      </c>
      <c r="O117" s="303">
        <v>5.1028537643853333</v>
      </c>
      <c r="P117" s="304">
        <v>8.5487083946164319E-3</v>
      </c>
    </row>
    <row r="118" spans="2:19" ht="16" thickTop="1">
      <c r="B118" s="403" t="s">
        <v>139</v>
      </c>
      <c r="C118" s="403"/>
      <c r="D118" s="403"/>
      <c r="E118" s="403"/>
      <c r="F118" s="403"/>
      <c r="L118" s="390" t="s">
        <v>149</v>
      </c>
      <c r="M118" s="390"/>
      <c r="N118" s="390"/>
      <c r="O118" s="390"/>
      <c r="P118" s="390"/>
    </row>
    <row r="120" spans="2:19" ht="16.5" customHeight="1" thickBot="1">
      <c r="B120" s="443" t="s">
        <v>64</v>
      </c>
      <c r="C120" s="443"/>
      <c r="D120" s="443"/>
      <c r="E120" s="443"/>
      <c r="F120" s="443"/>
      <c r="G120" s="443"/>
      <c r="H120" s="443"/>
      <c r="I120" s="443"/>
      <c r="L120" s="415" t="s">
        <v>64</v>
      </c>
      <c r="M120" s="415"/>
      <c r="N120" s="415"/>
      <c r="O120" s="415"/>
      <c r="P120" s="415"/>
      <c r="Q120" s="415"/>
      <c r="R120" s="415"/>
      <c r="S120" s="415"/>
    </row>
    <row r="121" spans="2:19" ht="16" thickTop="1">
      <c r="B121" s="444" t="s">
        <v>108</v>
      </c>
      <c r="C121" s="446"/>
      <c r="D121" s="450" t="s">
        <v>65</v>
      </c>
      <c r="E121" s="452" t="s">
        <v>66</v>
      </c>
      <c r="F121" s="452" t="s">
        <v>67</v>
      </c>
      <c r="G121" s="452" t="s">
        <v>68</v>
      </c>
      <c r="H121" s="452" t="s">
        <v>69</v>
      </c>
      <c r="I121" s="454"/>
      <c r="L121" s="416" t="s">
        <v>108</v>
      </c>
      <c r="M121" s="418"/>
      <c r="N121" s="422" t="s">
        <v>65</v>
      </c>
      <c r="O121" s="424" t="s">
        <v>66</v>
      </c>
      <c r="P121" s="424" t="s">
        <v>67</v>
      </c>
      <c r="Q121" s="424" t="s">
        <v>68</v>
      </c>
      <c r="R121" s="424" t="s">
        <v>69</v>
      </c>
      <c r="S121" s="426"/>
    </row>
    <row r="122" spans="2:19" ht="28" thickBot="1">
      <c r="B122" s="447"/>
      <c r="C122" s="449"/>
      <c r="D122" s="451"/>
      <c r="E122" s="453"/>
      <c r="F122" s="453"/>
      <c r="G122" s="453"/>
      <c r="H122" s="245" t="s">
        <v>70</v>
      </c>
      <c r="I122" s="246" t="s">
        <v>71</v>
      </c>
      <c r="L122" s="419"/>
      <c r="M122" s="421"/>
      <c r="N122" s="423"/>
      <c r="O122" s="425"/>
      <c r="P122" s="425"/>
      <c r="Q122" s="425"/>
      <c r="R122" s="305" t="s">
        <v>70</v>
      </c>
      <c r="S122" s="306" t="s">
        <v>71</v>
      </c>
    </row>
    <row r="123" spans="2:19" ht="16" thickTop="1">
      <c r="B123" s="140" t="s">
        <v>109</v>
      </c>
      <c r="C123" s="141" t="s">
        <v>110</v>
      </c>
      <c r="D123" s="256" t="s">
        <v>140</v>
      </c>
      <c r="E123" s="250">
        <v>4.1857866049798235E-2</v>
      </c>
      <c r="F123" s="257">
        <v>93.296992206406827</v>
      </c>
      <c r="G123" s="250">
        <v>6.6384676679748835E-8</v>
      </c>
      <c r="H123" s="250">
        <v>0.16256407818359789</v>
      </c>
      <c r="I123" s="258">
        <v>0.32879995690411745</v>
      </c>
      <c r="L123" s="140" t="s">
        <v>109</v>
      </c>
      <c r="M123" s="141" t="s">
        <v>110</v>
      </c>
      <c r="N123" s="307" t="s">
        <v>150</v>
      </c>
      <c r="O123" s="308">
        <v>6.4044442142505667E-2</v>
      </c>
      <c r="P123" s="309">
        <v>97.762030487232366</v>
      </c>
      <c r="Q123" s="308">
        <v>1.7699032398264692E-7</v>
      </c>
      <c r="R123" s="308">
        <v>0.23310816252012573</v>
      </c>
      <c r="S123" s="316">
        <v>0.48730411818162817</v>
      </c>
    </row>
    <row r="124" spans="2:19" ht="16" thickBot="1">
      <c r="B124" s="147" t="s">
        <v>110</v>
      </c>
      <c r="C124" s="148" t="s">
        <v>109</v>
      </c>
      <c r="D124" s="260" t="s">
        <v>141</v>
      </c>
      <c r="E124" s="254">
        <v>4.1857866049798235E-2</v>
      </c>
      <c r="F124" s="244">
        <v>93.296992206406827</v>
      </c>
      <c r="G124" s="254">
        <v>6.6384676679748835E-8</v>
      </c>
      <c r="H124" s="254">
        <v>-0.32879995690411745</v>
      </c>
      <c r="I124" s="237">
        <v>-0.16256407818359789</v>
      </c>
      <c r="L124" s="147" t="s">
        <v>110</v>
      </c>
      <c r="M124" s="148" t="s">
        <v>109</v>
      </c>
      <c r="N124" s="312" t="s">
        <v>151</v>
      </c>
      <c r="O124" s="313">
        <v>6.4044442142505667E-2</v>
      </c>
      <c r="P124" s="303">
        <v>97.762030487232366</v>
      </c>
      <c r="Q124" s="313">
        <v>1.7699032398264692E-7</v>
      </c>
      <c r="R124" s="313">
        <v>-0.48730411818162817</v>
      </c>
      <c r="S124" s="304">
        <v>-0.23310816252012573</v>
      </c>
    </row>
    <row r="125" spans="2:19" ht="16" thickTop="1">
      <c r="B125" s="403" t="s">
        <v>72</v>
      </c>
      <c r="C125" s="403"/>
      <c r="D125" s="403"/>
      <c r="E125" s="403"/>
      <c r="F125" s="403"/>
      <c r="G125" s="403"/>
      <c r="H125" s="403"/>
      <c r="I125" s="403"/>
      <c r="L125" s="390" t="s">
        <v>72</v>
      </c>
      <c r="M125" s="390"/>
      <c r="N125" s="390"/>
      <c r="O125" s="390"/>
      <c r="P125" s="390"/>
      <c r="Q125" s="390"/>
      <c r="R125" s="390"/>
      <c r="S125" s="390"/>
    </row>
    <row r="126" spans="2:19">
      <c r="B126" s="403" t="s">
        <v>88</v>
      </c>
      <c r="C126" s="403"/>
      <c r="D126" s="403"/>
      <c r="E126" s="403"/>
      <c r="F126" s="403"/>
      <c r="G126" s="403"/>
      <c r="H126" s="403"/>
      <c r="I126" s="403"/>
      <c r="L126" s="390" t="s">
        <v>88</v>
      </c>
      <c r="M126" s="390"/>
      <c r="N126" s="390"/>
      <c r="O126" s="390"/>
      <c r="P126" s="390"/>
      <c r="Q126" s="390"/>
      <c r="R126" s="390"/>
      <c r="S126" s="390"/>
    </row>
    <row r="127" spans="2:19">
      <c r="B127" s="403" t="s">
        <v>139</v>
      </c>
      <c r="C127" s="403"/>
      <c r="D127" s="403"/>
      <c r="E127" s="403"/>
      <c r="F127" s="403"/>
      <c r="G127" s="403"/>
      <c r="H127" s="403"/>
      <c r="I127" s="403"/>
      <c r="L127" s="390" t="s">
        <v>149</v>
      </c>
      <c r="M127" s="390"/>
      <c r="N127" s="390"/>
      <c r="O127" s="390"/>
      <c r="P127" s="390"/>
      <c r="Q127" s="390"/>
      <c r="R127" s="390"/>
      <c r="S127" s="390"/>
    </row>
    <row r="128" spans="2:19">
      <c r="B128" s="403" t="s">
        <v>73</v>
      </c>
      <c r="C128" s="403"/>
      <c r="D128" s="403"/>
      <c r="E128" s="403"/>
      <c r="F128" s="403"/>
      <c r="G128" s="403"/>
      <c r="H128" s="403"/>
      <c r="I128" s="403"/>
      <c r="L128" s="390" t="s">
        <v>73</v>
      </c>
      <c r="M128" s="390"/>
      <c r="N128" s="390"/>
      <c r="O128" s="390"/>
      <c r="P128" s="390"/>
      <c r="Q128" s="390"/>
      <c r="R128" s="390"/>
      <c r="S128" s="390"/>
    </row>
    <row r="129" spans="2:20" ht="16" thickBot="1">
      <c r="L129" s="415" t="s">
        <v>64</v>
      </c>
      <c r="M129" s="415"/>
      <c r="N129" s="415"/>
      <c r="O129" s="415"/>
      <c r="P129" s="415"/>
      <c r="Q129" s="415"/>
      <c r="R129" s="415"/>
      <c r="S129" s="415"/>
      <c r="T129" s="415"/>
    </row>
    <row r="130" spans="2:20" ht="16.5" customHeight="1" thickTop="1">
      <c r="B130" s="444" t="s">
        <v>90</v>
      </c>
      <c r="C130" s="445"/>
      <c r="D130" s="446"/>
      <c r="E130" s="450" t="s">
        <v>65</v>
      </c>
      <c r="F130" s="452" t="s">
        <v>66</v>
      </c>
      <c r="G130" s="452" t="s">
        <v>67</v>
      </c>
      <c r="H130" s="452" t="s">
        <v>68</v>
      </c>
      <c r="I130" s="452" t="s">
        <v>69</v>
      </c>
      <c r="J130" s="454"/>
      <c r="L130" s="416" t="s">
        <v>90</v>
      </c>
      <c r="M130" s="417"/>
      <c r="N130" s="418"/>
      <c r="O130" s="422" t="s">
        <v>65</v>
      </c>
      <c r="P130" s="424" t="s">
        <v>66</v>
      </c>
      <c r="Q130" s="424" t="s">
        <v>67</v>
      </c>
      <c r="R130" s="424" t="s">
        <v>68</v>
      </c>
      <c r="S130" s="424" t="s">
        <v>69</v>
      </c>
      <c r="T130" s="426"/>
    </row>
    <row r="131" spans="2:20" ht="26.25" customHeight="1" thickBot="1">
      <c r="B131" s="447"/>
      <c r="C131" s="448"/>
      <c r="D131" s="449"/>
      <c r="E131" s="451"/>
      <c r="F131" s="453"/>
      <c r="G131" s="453"/>
      <c r="H131" s="453"/>
      <c r="I131" s="245" t="s">
        <v>70</v>
      </c>
      <c r="J131" s="246" t="s">
        <v>71</v>
      </c>
      <c r="L131" s="419"/>
      <c r="M131" s="420"/>
      <c r="N131" s="421"/>
      <c r="O131" s="423"/>
      <c r="P131" s="425"/>
      <c r="Q131" s="425"/>
      <c r="R131" s="425"/>
      <c r="S131" s="305" t="s">
        <v>70</v>
      </c>
      <c r="T131" s="306" t="s">
        <v>71</v>
      </c>
    </row>
    <row r="132" spans="2:20" ht="16" thickTop="1">
      <c r="B132" s="455" t="s">
        <v>126</v>
      </c>
      <c r="C132" s="261" t="s">
        <v>109</v>
      </c>
      <c r="D132" s="247" t="s">
        <v>110</v>
      </c>
      <c r="E132" s="262">
        <v>0.151434210526316</v>
      </c>
      <c r="F132" s="248">
        <v>7.4575519057425668E-2</v>
      </c>
      <c r="G132" s="263">
        <v>33.00000000000032</v>
      </c>
      <c r="H132" s="248">
        <v>5.0415752448021892E-2</v>
      </c>
      <c r="I132" s="248">
        <v>-2.9082381122319534E-4</v>
      </c>
      <c r="J132" s="251">
        <v>0.3031592448638552</v>
      </c>
      <c r="L132" s="427" t="s">
        <v>126</v>
      </c>
      <c r="M132" s="261" t="s">
        <v>109</v>
      </c>
      <c r="N132" s="247" t="s">
        <v>110</v>
      </c>
      <c r="O132" s="318">
        <v>0.12302631578947287</v>
      </c>
      <c r="P132" s="310">
        <v>0.11516840081030329</v>
      </c>
      <c r="Q132" s="319">
        <v>33.000000000001158</v>
      </c>
      <c r="R132" s="310">
        <v>0.29316920438190647</v>
      </c>
      <c r="S132" s="310">
        <v>-0.11128555744183807</v>
      </c>
      <c r="T132" s="311">
        <v>0.35733818902078385</v>
      </c>
    </row>
    <row r="133" spans="2:20">
      <c r="B133" s="456"/>
      <c r="C133" s="264" t="s">
        <v>110</v>
      </c>
      <c r="D133" s="265" t="s">
        <v>109</v>
      </c>
      <c r="E133" s="266">
        <v>-0.151434210526316</v>
      </c>
      <c r="F133" s="267">
        <v>7.4575519057425668E-2</v>
      </c>
      <c r="G133" s="268">
        <v>33.00000000000032</v>
      </c>
      <c r="H133" s="267">
        <v>5.0415752448021892E-2</v>
      </c>
      <c r="I133" s="267">
        <v>-0.3031592448638552</v>
      </c>
      <c r="J133" s="269">
        <v>2.9082381122319534E-4</v>
      </c>
      <c r="L133" s="428"/>
      <c r="M133" s="264" t="s">
        <v>110</v>
      </c>
      <c r="N133" s="265" t="s">
        <v>109</v>
      </c>
      <c r="O133" s="321">
        <v>-0.12302631578947287</v>
      </c>
      <c r="P133" s="322">
        <v>0.11516840081030329</v>
      </c>
      <c r="Q133" s="323">
        <v>33.000000000001158</v>
      </c>
      <c r="R133" s="322">
        <v>0.29316920438190647</v>
      </c>
      <c r="S133" s="322">
        <v>-0.35733818902078385</v>
      </c>
      <c r="T133" s="324">
        <v>0.11128555744183807</v>
      </c>
    </row>
    <row r="134" spans="2:20">
      <c r="B134" s="437" t="s">
        <v>127</v>
      </c>
      <c r="C134" s="264" t="s">
        <v>109</v>
      </c>
      <c r="D134" s="265" t="s">
        <v>110</v>
      </c>
      <c r="E134" s="266">
        <v>5.3266447368421233E-2</v>
      </c>
      <c r="F134" s="267">
        <v>5.94482978846987E-2</v>
      </c>
      <c r="G134" s="268">
        <v>32.999999999999929</v>
      </c>
      <c r="H134" s="267">
        <v>0.37673567460346402</v>
      </c>
      <c r="I134" s="267">
        <v>-6.7682024085309003E-2</v>
      </c>
      <c r="J134" s="269">
        <v>0.17421491882215145</v>
      </c>
      <c r="L134" s="429" t="s">
        <v>127</v>
      </c>
      <c r="M134" s="270" t="s">
        <v>109</v>
      </c>
      <c r="N134" s="271" t="s">
        <v>110</v>
      </c>
      <c r="O134" s="326" t="s">
        <v>152</v>
      </c>
      <c r="P134" s="327">
        <v>0.11534511522313258</v>
      </c>
      <c r="Q134" s="328">
        <v>33.000000000000924</v>
      </c>
      <c r="R134" s="327">
        <v>5.0142373713178865E-3</v>
      </c>
      <c r="S134" s="327">
        <v>0.11218715122408612</v>
      </c>
      <c r="T134" s="330">
        <v>0.58152995403906993</v>
      </c>
    </row>
    <row r="135" spans="2:20">
      <c r="B135" s="456"/>
      <c r="C135" s="264" t="s">
        <v>110</v>
      </c>
      <c r="D135" s="265" t="s">
        <v>109</v>
      </c>
      <c r="E135" s="266">
        <v>-5.3266447368421233E-2</v>
      </c>
      <c r="F135" s="267">
        <v>5.94482978846987E-2</v>
      </c>
      <c r="G135" s="268">
        <v>32.999999999999929</v>
      </c>
      <c r="H135" s="267">
        <v>0.37673567460346402</v>
      </c>
      <c r="I135" s="267">
        <v>-0.17421491882215145</v>
      </c>
      <c r="J135" s="269">
        <v>6.7682024085309003E-2</v>
      </c>
      <c r="L135" s="430"/>
      <c r="M135" s="270" t="s">
        <v>110</v>
      </c>
      <c r="N135" s="271" t="s">
        <v>109</v>
      </c>
      <c r="O135" s="326" t="s">
        <v>153</v>
      </c>
      <c r="P135" s="327">
        <v>0.11534511522313258</v>
      </c>
      <c r="Q135" s="328">
        <v>33.000000000000924</v>
      </c>
      <c r="R135" s="327">
        <v>5.0142373713178865E-3</v>
      </c>
      <c r="S135" s="327">
        <v>-0.58152995403906993</v>
      </c>
      <c r="T135" s="330">
        <v>-0.11218715122408612</v>
      </c>
    </row>
    <row r="136" spans="2:20">
      <c r="B136" s="409" t="s">
        <v>128</v>
      </c>
      <c r="C136" s="270" t="s">
        <v>109</v>
      </c>
      <c r="D136" s="271" t="s">
        <v>110</v>
      </c>
      <c r="E136" s="274" t="s">
        <v>142</v>
      </c>
      <c r="F136" s="272">
        <v>8.1689169344003831E-2</v>
      </c>
      <c r="G136" s="275">
        <v>33.00000000000005</v>
      </c>
      <c r="H136" s="272">
        <v>2.1256329951457222E-7</v>
      </c>
      <c r="I136" s="272">
        <v>0.36614753007055018</v>
      </c>
      <c r="J136" s="276">
        <v>0.69854325940312134</v>
      </c>
      <c r="L136" s="429" t="s">
        <v>128</v>
      </c>
      <c r="M136" s="270" t="s">
        <v>109</v>
      </c>
      <c r="N136" s="271" t="s">
        <v>110</v>
      </c>
      <c r="O136" s="326" t="s">
        <v>154</v>
      </c>
      <c r="P136" s="327">
        <v>0.10172000281686204</v>
      </c>
      <c r="Q136" s="329">
        <v>32.99999999999784</v>
      </c>
      <c r="R136" s="327">
        <v>9.5322714060539226E-7</v>
      </c>
      <c r="S136" s="327">
        <v>0.40378265084410825</v>
      </c>
      <c r="T136" s="330">
        <v>0.81768445441905135</v>
      </c>
    </row>
    <row r="137" spans="2:20" ht="16" thickBot="1">
      <c r="B137" s="411"/>
      <c r="C137" s="273" t="s">
        <v>110</v>
      </c>
      <c r="D137" s="259" t="s">
        <v>109</v>
      </c>
      <c r="E137" s="260" t="s">
        <v>143</v>
      </c>
      <c r="F137" s="254">
        <v>8.1689169344003831E-2</v>
      </c>
      <c r="G137" s="277">
        <v>33.00000000000005</v>
      </c>
      <c r="H137" s="254">
        <v>2.1256329951457222E-7</v>
      </c>
      <c r="I137" s="254">
        <v>-0.69854325940312134</v>
      </c>
      <c r="J137" s="237">
        <v>-0.36614753007055018</v>
      </c>
      <c r="L137" s="431"/>
      <c r="M137" s="273" t="s">
        <v>110</v>
      </c>
      <c r="N137" s="259" t="s">
        <v>109</v>
      </c>
      <c r="O137" s="312" t="s">
        <v>155</v>
      </c>
      <c r="P137" s="313">
        <v>0.10172000281686204</v>
      </c>
      <c r="Q137" s="303">
        <v>32.99999999999784</v>
      </c>
      <c r="R137" s="313">
        <v>9.5322714060539226E-7</v>
      </c>
      <c r="S137" s="313">
        <v>-0.81768445441905135</v>
      </c>
      <c r="T137" s="304">
        <v>-0.40378265084410825</v>
      </c>
    </row>
    <row r="138" spans="2:20" ht="16" thickTop="1">
      <c r="B138" s="403" t="s">
        <v>72</v>
      </c>
      <c r="C138" s="403"/>
      <c r="D138" s="403"/>
      <c r="E138" s="403"/>
      <c r="F138" s="403"/>
      <c r="G138" s="403"/>
      <c r="H138" s="403"/>
      <c r="I138" s="403"/>
      <c r="J138" s="403"/>
      <c r="L138" s="390" t="s">
        <v>72</v>
      </c>
      <c r="M138" s="390"/>
      <c r="N138" s="390"/>
      <c r="O138" s="390"/>
      <c r="P138" s="390"/>
      <c r="Q138" s="390"/>
      <c r="R138" s="390"/>
      <c r="S138" s="390"/>
      <c r="T138" s="390"/>
    </row>
    <row r="139" spans="2:20" ht="15.75" customHeight="1">
      <c r="B139" s="403" t="s">
        <v>88</v>
      </c>
      <c r="C139" s="403"/>
      <c r="D139" s="403"/>
      <c r="E139" s="403"/>
      <c r="F139" s="403"/>
      <c r="G139" s="403"/>
      <c r="H139" s="403"/>
      <c r="I139" s="403"/>
      <c r="J139" s="403"/>
      <c r="L139" s="390" t="s">
        <v>88</v>
      </c>
      <c r="M139" s="390"/>
      <c r="N139" s="390"/>
      <c r="O139" s="390"/>
      <c r="P139" s="390"/>
      <c r="Q139" s="390"/>
      <c r="R139" s="390"/>
      <c r="S139" s="390"/>
      <c r="T139" s="390"/>
    </row>
    <row r="140" spans="2:20" ht="15" customHeight="1">
      <c r="B140" s="403" t="s">
        <v>139</v>
      </c>
      <c r="C140" s="403"/>
      <c r="D140" s="403"/>
      <c r="E140" s="403"/>
      <c r="F140" s="403"/>
      <c r="G140" s="403"/>
      <c r="H140" s="403"/>
      <c r="I140" s="403"/>
      <c r="J140" s="403"/>
      <c r="L140" s="390" t="s">
        <v>149</v>
      </c>
      <c r="M140" s="390"/>
      <c r="N140" s="390"/>
      <c r="O140" s="390"/>
      <c r="P140" s="390"/>
      <c r="Q140" s="390"/>
      <c r="R140" s="390"/>
      <c r="S140" s="390"/>
      <c r="T140" s="390"/>
    </row>
    <row r="141" spans="2:20" ht="15" customHeight="1">
      <c r="B141" s="403" t="s">
        <v>73</v>
      </c>
      <c r="C141" s="403"/>
      <c r="D141" s="403"/>
      <c r="E141" s="403"/>
      <c r="F141" s="403"/>
      <c r="G141" s="403"/>
      <c r="H141" s="403"/>
      <c r="I141" s="403"/>
      <c r="J141" s="403"/>
      <c r="L141" s="390" t="s">
        <v>73</v>
      </c>
      <c r="M141" s="390"/>
      <c r="N141" s="390"/>
      <c r="O141" s="390"/>
      <c r="P141" s="390"/>
      <c r="Q141" s="390"/>
      <c r="R141" s="390"/>
      <c r="S141" s="390"/>
      <c r="T141" s="390"/>
    </row>
    <row r="143" spans="2:20" ht="16" thickBot="1">
      <c r="B143" s="443" t="s">
        <v>64</v>
      </c>
      <c r="C143" s="443"/>
      <c r="D143" s="443"/>
      <c r="E143" s="443"/>
      <c r="F143" s="443"/>
      <c r="G143" s="443"/>
      <c r="H143" s="443"/>
      <c r="I143" s="443"/>
      <c r="J143" s="443"/>
      <c r="L143" s="415" t="s">
        <v>64</v>
      </c>
      <c r="M143" s="415"/>
      <c r="N143" s="415"/>
      <c r="O143" s="415"/>
      <c r="P143" s="415"/>
      <c r="Q143" s="415"/>
      <c r="R143" s="415"/>
      <c r="S143" s="415"/>
      <c r="T143" s="415"/>
    </row>
    <row r="144" spans="2:20" ht="16" thickTop="1">
      <c r="B144" s="444" t="s">
        <v>59</v>
      </c>
      <c r="C144" s="445"/>
      <c r="D144" s="446"/>
      <c r="E144" s="450" t="s">
        <v>65</v>
      </c>
      <c r="F144" s="452" t="s">
        <v>66</v>
      </c>
      <c r="G144" s="452" t="s">
        <v>67</v>
      </c>
      <c r="H144" s="452" t="s">
        <v>68</v>
      </c>
      <c r="I144" s="452" t="s">
        <v>69</v>
      </c>
      <c r="J144" s="454"/>
      <c r="L144" s="416" t="s">
        <v>59</v>
      </c>
      <c r="M144" s="417"/>
      <c r="N144" s="418"/>
      <c r="O144" s="422" t="s">
        <v>65</v>
      </c>
      <c r="P144" s="424" t="s">
        <v>66</v>
      </c>
      <c r="Q144" s="424" t="s">
        <v>67</v>
      </c>
      <c r="R144" s="424" t="s">
        <v>68</v>
      </c>
      <c r="S144" s="424" t="s">
        <v>69</v>
      </c>
      <c r="T144" s="426"/>
    </row>
    <row r="145" spans="2:20" ht="28" thickBot="1">
      <c r="B145" s="447"/>
      <c r="C145" s="448"/>
      <c r="D145" s="449"/>
      <c r="E145" s="451"/>
      <c r="F145" s="453"/>
      <c r="G145" s="453"/>
      <c r="H145" s="453"/>
      <c r="I145" s="245" t="s">
        <v>70</v>
      </c>
      <c r="J145" s="246" t="s">
        <v>71</v>
      </c>
      <c r="L145" s="419"/>
      <c r="M145" s="420"/>
      <c r="N145" s="421"/>
      <c r="O145" s="423"/>
      <c r="P145" s="425"/>
      <c r="Q145" s="425"/>
      <c r="R145" s="425"/>
      <c r="S145" s="305" t="s">
        <v>70</v>
      </c>
      <c r="T145" s="306" t="s">
        <v>71</v>
      </c>
    </row>
    <row r="146" spans="2:20" ht="16" thickTop="1">
      <c r="B146" s="432" t="s">
        <v>148</v>
      </c>
      <c r="C146" s="434" t="s">
        <v>126</v>
      </c>
      <c r="D146" s="247" t="s">
        <v>127</v>
      </c>
      <c r="E146" s="262">
        <v>0.10010526315789459</v>
      </c>
      <c r="F146" s="248">
        <v>6.4482496102244102E-2</v>
      </c>
      <c r="G146" s="249">
        <v>62.876050213895404</v>
      </c>
      <c r="H146" s="248">
        <v>0.37672834887844853</v>
      </c>
      <c r="I146" s="248">
        <v>-5.8503412152235951E-2</v>
      </c>
      <c r="J146" s="251">
        <v>0.25871393846802515</v>
      </c>
      <c r="L146" s="404" t="s">
        <v>148</v>
      </c>
      <c r="M146" s="406" t="s">
        <v>126</v>
      </c>
      <c r="N146" s="317" t="s">
        <v>127</v>
      </c>
      <c r="O146" s="318">
        <v>-1.8947368421051713E-3</v>
      </c>
      <c r="P146" s="310">
        <v>0.1102065720644186</v>
      </c>
      <c r="Q146" s="331">
        <v>65.999844849370021</v>
      </c>
      <c r="R146" s="331">
        <v>1</v>
      </c>
      <c r="S146" s="310">
        <v>-0.27262036411171403</v>
      </c>
      <c r="T146" s="311">
        <v>0.26883089042750369</v>
      </c>
    </row>
    <row r="147" spans="2:20">
      <c r="B147" s="433"/>
      <c r="C147" s="435"/>
      <c r="D147" s="271" t="s">
        <v>128</v>
      </c>
      <c r="E147" s="274" t="s">
        <v>144</v>
      </c>
      <c r="F147" s="272">
        <v>7.4786181858255835E-2</v>
      </c>
      <c r="G147" s="279">
        <v>65.459620781047278</v>
      </c>
      <c r="H147" s="272">
        <v>8.1876890420907254E-5</v>
      </c>
      <c r="I147" s="272">
        <v>-0.52122766243338448</v>
      </c>
      <c r="J147" s="276">
        <v>-0.15371970598766044</v>
      </c>
      <c r="L147" s="405"/>
      <c r="M147" s="407"/>
      <c r="N147" s="320" t="s">
        <v>128</v>
      </c>
      <c r="O147" s="321">
        <v>-0.15889473684210514</v>
      </c>
      <c r="P147" s="322">
        <v>0.10389163479211569</v>
      </c>
      <c r="Q147" s="332">
        <v>65.007886468206891</v>
      </c>
      <c r="R147" s="322">
        <v>0.39303065172930529</v>
      </c>
      <c r="S147" s="322">
        <v>-0.41420917357898668</v>
      </c>
      <c r="T147" s="324">
        <v>9.6419699894776389E-2</v>
      </c>
    </row>
    <row r="148" spans="2:20">
      <c r="B148" s="433"/>
      <c r="C148" s="436" t="s">
        <v>127</v>
      </c>
      <c r="D148" s="265" t="s">
        <v>126</v>
      </c>
      <c r="E148" s="266">
        <v>-0.10010526315789459</v>
      </c>
      <c r="F148" s="267">
        <v>6.4482496102244102E-2</v>
      </c>
      <c r="G148" s="278">
        <v>62.876050213895404</v>
      </c>
      <c r="H148" s="267">
        <v>0.37672834887844853</v>
      </c>
      <c r="I148" s="267">
        <v>-0.25871393846802515</v>
      </c>
      <c r="J148" s="269">
        <v>5.8503412152235951E-2</v>
      </c>
      <c r="L148" s="405"/>
      <c r="M148" s="408" t="s">
        <v>127</v>
      </c>
      <c r="N148" s="320" t="s">
        <v>126</v>
      </c>
      <c r="O148" s="321">
        <v>1.8947368421051713E-3</v>
      </c>
      <c r="P148" s="322">
        <v>0.1102065720644186</v>
      </c>
      <c r="Q148" s="332">
        <v>65.999844849370021</v>
      </c>
      <c r="R148" s="332">
        <v>1</v>
      </c>
      <c r="S148" s="322">
        <v>-0.26883089042750369</v>
      </c>
      <c r="T148" s="324">
        <v>0.27262036411171403</v>
      </c>
    </row>
    <row r="149" spans="2:20">
      <c r="B149" s="433"/>
      <c r="C149" s="435"/>
      <c r="D149" s="271" t="s">
        <v>128</v>
      </c>
      <c r="E149" s="274" t="s">
        <v>145</v>
      </c>
      <c r="F149" s="272">
        <v>6.8309281559686519E-2</v>
      </c>
      <c r="G149" s="279">
        <v>60.297412938617171</v>
      </c>
      <c r="H149" s="272">
        <v>7.5281295037502101E-8</v>
      </c>
      <c r="I149" s="272">
        <v>-0.60579764408476344</v>
      </c>
      <c r="J149" s="276">
        <v>-0.2693602506520707</v>
      </c>
      <c r="L149" s="405"/>
      <c r="M149" s="407"/>
      <c r="N149" s="320" t="s">
        <v>128</v>
      </c>
      <c r="O149" s="321">
        <v>-0.15699999999999997</v>
      </c>
      <c r="P149" s="322">
        <v>0.10398121715859525</v>
      </c>
      <c r="Q149" s="332">
        <v>64.983868036010804</v>
      </c>
      <c r="R149" s="322">
        <v>0.40775795738363818</v>
      </c>
      <c r="S149" s="322">
        <v>-0.41253708853998705</v>
      </c>
      <c r="T149" s="324">
        <v>9.8537088539987105E-2</v>
      </c>
    </row>
    <row r="150" spans="2:20">
      <c r="B150" s="433"/>
      <c r="C150" s="436" t="s">
        <v>128</v>
      </c>
      <c r="D150" s="271" t="s">
        <v>126</v>
      </c>
      <c r="E150" s="274" t="s">
        <v>146</v>
      </c>
      <c r="F150" s="272">
        <v>7.4786181858255835E-2</v>
      </c>
      <c r="G150" s="279">
        <v>65.459620781047278</v>
      </c>
      <c r="H150" s="272">
        <v>8.1876890420907254E-5</v>
      </c>
      <c r="I150" s="272">
        <v>0.15371970598766044</v>
      </c>
      <c r="J150" s="276">
        <v>0.52122766243338448</v>
      </c>
      <c r="L150" s="405"/>
      <c r="M150" s="408" t="s">
        <v>128</v>
      </c>
      <c r="N150" s="320" t="s">
        <v>126</v>
      </c>
      <c r="O150" s="321">
        <v>0.15889473684210514</v>
      </c>
      <c r="P150" s="322">
        <v>0.10389163479211569</v>
      </c>
      <c r="Q150" s="332">
        <v>65.007886468206891</v>
      </c>
      <c r="R150" s="322">
        <v>0.39303065172930529</v>
      </c>
      <c r="S150" s="322">
        <v>-9.6419699894776389E-2</v>
      </c>
      <c r="T150" s="324">
        <v>0.41420917357898668</v>
      </c>
    </row>
    <row r="151" spans="2:20">
      <c r="B151" s="433"/>
      <c r="C151" s="435"/>
      <c r="D151" s="271" t="s">
        <v>127</v>
      </c>
      <c r="E151" s="274" t="s">
        <v>147</v>
      </c>
      <c r="F151" s="272">
        <v>6.8309281559686519E-2</v>
      </c>
      <c r="G151" s="279">
        <v>60.297412938617171</v>
      </c>
      <c r="H151" s="272">
        <v>7.5281295037502101E-8</v>
      </c>
      <c r="I151" s="272">
        <v>0.2693602506520707</v>
      </c>
      <c r="J151" s="276">
        <v>0.60579764408476344</v>
      </c>
      <c r="L151" s="405"/>
      <c r="M151" s="407"/>
      <c r="N151" s="320" t="s">
        <v>127</v>
      </c>
      <c r="O151" s="321">
        <v>0.15699999999999997</v>
      </c>
      <c r="P151" s="322">
        <v>0.10398121715859525</v>
      </c>
      <c r="Q151" s="332">
        <v>64.983868036010804</v>
      </c>
      <c r="R151" s="322">
        <v>0.40775795738363818</v>
      </c>
      <c r="S151" s="322">
        <v>-9.8537088539987105E-2</v>
      </c>
      <c r="T151" s="324">
        <v>0.41253708853998705</v>
      </c>
    </row>
    <row r="152" spans="2:20">
      <c r="B152" s="437" t="s">
        <v>110</v>
      </c>
      <c r="C152" s="440" t="s">
        <v>126</v>
      </c>
      <c r="D152" s="280" t="s">
        <v>127</v>
      </c>
      <c r="E152" s="281">
        <v>1.9374999999998144E-3</v>
      </c>
      <c r="F152" s="282">
        <v>7.02681710342343E-2</v>
      </c>
      <c r="G152" s="234">
        <v>62.876050213895731</v>
      </c>
      <c r="H152" s="234">
        <v>1</v>
      </c>
      <c r="I152" s="282">
        <v>-0.17090229681142974</v>
      </c>
      <c r="J152" s="283">
        <v>0.17477729681142937</v>
      </c>
      <c r="L152" s="409" t="s">
        <v>110</v>
      </c>
      <c r="M152" s="412">
        <v>3</v>
      </c>
      <c r="N152" s="333" t="s">
        <v>127</v>
      </c>
      <c r="O152" s="334">
        <v>0.22193749999999995</v>
      </c>
      <c r="P152" s="335">
        <v>0.1200948276357084</v>
      </c>
      <c r="Q152" s="299">
        <v>65.999844849369865</v>
      </c>
      <c r="R152" s="335">
        <v>0.20724265543784479</v>
      </c>
      <c r="S152" s="335">
        <v>-7.3078912673720631E-2</v>
      </c>
      <c r="T152" s="300">
        <v>0.51695391267372059</v>
      </c>
    </row>
    <row r="153" spans="2:20">
      <c r="B153" s="438"/>
      <c r="C153" s="441"/>
      <c r="D153" s="265" t="s">
        <v>128</v>
      </c>
      <c r="E153" s="266">
        <v>4.3437499999997242E-2</v>
      </c>
      <c r="F153" s="267">
        <v>8.1496352273348283E-2</v>
      </c>
      <c r="G153" s="278">
        <v>65.459620781046112</v>
      </c>
      <c r="H153" s="278">
        <v>1</v>
      </c>
      <c r="I153" s="267">
        <v>-0.15680375538676092</v>
      </c>
      <c r="J153" s="269">
        <v>0.2436787553867554</v>
      </c>
      <c r="L153" s="410"/>
      <c r="M153" s="413"/>
      <c r="N153" s="325" t="s">
        <v>128</v>
      </c>
      <c r="O153" s="326" t="s">
        <v>156</v>
      </c>
      <c r="P153" s="327">
        <v>0.11321328428451649</v>
      </c>
      <c r="Q153" s="329">
        <v>65.007886468207147</v>
      </c>
      <c r="R153" s="327">
        <v>1.5069579613721939E-2</v>
      </c>
      <c r="S153" s="327">
        <v>5.0590042859233186E-2</v>
      </c>
      <c r="T153" s="330">
        <v>0.60703495714077038</v>
      </c>
    </row>
    <row r="154" spans="2:20">
      <c r="B154" s="438"/>
      <c r="C154" s="440" t="s">
        <v>127</v>
      </c>
      <c r="D154" s="280" t="s">
        <v>126</v>
      </c>
      <c r="E154" s="281">
        <v>-1.9374999999998144E-3</v>
      </c>
      <c r="F154" s="282">
        <v>7.02681710342343E-2</v>
      </c>
      <c r="G154" s="234">
        <v>62.876050213895731</v>
      </c>
      <c r="H154" s="234">
        <v>1</v>
      </c>
      <c r="I154" s="282">
        <v>-0.17477729681142937</v>
      </c>
      <c r="J154" s="283">
        <v>0.17090229681142974</v>
      </c>
      <c r="L154" s="410"/>
      <c r="M154" s="408" t="s">
        <v>127</v>
      </c>
      <c r="N154" s="333" t="s">
        <v>126</v>
      </c>
      <c r="O154" s="334">
        <v>-0.22193749999999995</v>
      </c>
      <c r="P154" s="335">
        <v>0.1200948276357084</v>
      </c>
      <c r="Q154" s="299">
        <v>65.999844849369865</v>
      </c>
      <c r="R154" s="335">
        <v>0.20724265543784479</v>
      </c>
      <c r="S154" s="335">
        <v>-0.51695391267372059</v>
      </c>
      <c r="T154" s="300">
        <v>7.3078912673720631E-2</v>
      </c>
    </row>
    <row r="155" spans="2:20">
      <c r="B155" s="438"/>
      <c r="C155" s="441"/>
      <c r="D155" s="265" t="s">
        <v>128</v>
      </c>
      <c r="E155" s="266">
        <v>4.1499999999997428E-2</v>
      </c>
      <c r="F155" s="267">
        <v>7.4438313806135317E-2</v>
      </c>
      <c r="G155" s="278">
        <v>60.297412938615516</v>
      </c>
      <c r="H155" s="278">
        <v>1</v>
      </c>
      <c r="I155" s="267">
        <v>-0.14181207485017122</v>
      </c>
      <c r="J155" s="269">
        <v>0.22481207485016608</v>
      </c>
      <c r="L155" s="410"/>
      <c r="M155" s="407"/>
      <c r="N155" s="320" t="s">
        <v>128</v>
      </c>
      <c r="O155" s="321">
        <v>0.10687500000000184</v>
      </c>
      <c r="P155" s="322">
        <v>0.11331090440516839</v>
      </c>
      <c r="Q155" s="332">
        <v>64.983868036011145</v>
      </c>
      <c r="R155" s="332">
        <v>1</v>
      </c>
      <c r="S155" s="322">
        <v>-0.17159008631810152</v>
      </c>
      <c r="T155" s="324">
        <v>0.38534008631810518</v>
      </c>
    </row>
    <row r="156" spans="2:20">
      <c r="B156" s="438"/>
      <c r="C156" s="440" t="s">
        <v>128</v>
      </c>
      <c r="D156" s="280" t="s">
        <v>126</v>
      </c>
      <c r="E156" s="281">
        <v>-4.3437499999997242E-2</v>
      </c>
      <c r="F156" s="282">
        <v>8.1496352273348283E-2</v>
      </c>
      <c r="G156" s="234">
        <v>65.459620781046112</v>
      </c>
      <c r="H156" s="234">
        <v>1</v>
      </c>
      <c r="I156" s="282">
        <v>-0.2436787553867554</v>
      </c>
      <c r="J156" s="283">
        <v>0.15680375538676092</v>
      </c>
      <c r="L156" s="410"/>
      <c r="M156" s="412" t="s">
        <v>128</v>
      </c>
      <c r="N156" s="339" t="s">
        <v>126</v>
      </c>
      <c r="O156" s="340" t="s">
        <v>157</v>
      </c>
      <c r="P156" s="341">
        <v>0.11321328428451649</v>
      </c>
      <c r="Q156" s="295">
        <v>65.007886468207147</v>
      </c>
      <c r="R156" s="341">
        <v>1.5069579613721939E-2</v>
      </c>
      <c r="S156" s="341">
        <v>-0.60703495714077038</v>
      </c>
      <c r="T156" s="296">
        <v>-5.0590042859233186E-2</v>
      </c>
    </row>
    <row r="157" spans="2:20" ht="16" thickBot="1">
      <c r="B157" s="439"/>
      <c r="C157" s="442"/>
      <c r="D157" s="252" t="s">
        <v>127</v>
      </c>
      <c r="E157" s="284">
        <v>-4.1499999999997428E-2</v>
      </c>
      <c r="F157" s="253">
        <v>7.4438313806135317E-2</v>
      </c>
      <c r="G157" s="236">
        <v>60.297412938615516</v>
      </c>
      <c r="H157" s="236">
        <v>1</v>
      </c>
      <c r="I157" s="253">
        <v>-0.22481207485016608</v>
      </c>
      <c r="J157" s="255">
        <v>0.14181207485017122</v>
      </c>
      <c r="L157" s="411"/>
      <c r="M157" s="414"/>
      <c r="N157" s="336" t="s">
        <v>127</v>
      </c>
      <c r="O157" s="337">
        <v>-0.10687500000000184</v>
      </c>
      <c r="P157" s="314">
        <v>0.11331090440516839</v>
      </c>
      <c r="Q157" s="338">
        <v>64.983868036011145</v>
      </c>
      <c r="R157" s="338">
        <v>1</v>
      </c>
      <c r="S157" s="314">
        <v>-0.38534008631810518</v>
      </c>
      <c r="T157" s="315">
        <v>0.17159008631810152</v>
      </c>
    </row>
    <row r="158" spans="2:20" ht="16" thickTop="1">
      <c r="B158" s="403" t="s">
        <v>72</v>
      </c>
      <c r="C158" s="403"/>
      <c r="D158" s="403"/>
      <c r="E158" s="403"/>
      <c r="F158" s="403"/>
      <c r="G158" s="403"/>
      <c r="H158" s="403"/>
      <c r="I158" s="403"/>
      <c r="J158" s="403"/>
      <c r="L158" s="390" t="s">
        <v>72</v>
      </c>
      <c r="M158" s="390"/>
      <c r="N158" s="390"/>
      <c r="O158" s="390"/>
      <c r="P158" s="390"/>
      <c r="Q158" s="390"/>
      <c r="R158" s="390"/>
      <c r="S158" s="390"/>
      <c r="T158" s="390"/>
    </row>
    <row r="159" spans="2:20">
      <c r="B159" s="403" t="s">
        <v>88</v>
      </c>
      <c r="C159" s="403"/>
      <c r="D159" s="403"/>
      <c r="E159" s="403"/>
      <c r="F159" s="403"/>
      <c r="G159" s="403"/>
      <c r="H159" s="403"/>
      <c r="I159" s="403"/>
      <c r="J159" s="403"/>
      <c r="L159" s="390" t="s">
        <v>88</v>
      </c>
      <c r="M159" s="390"/>
      <c r="N159" s="390"/>
      <c r="O159" s="390"/>
      <c r="P159" s="390"/>
      <c r="Q159" s="390"/>
      <c r="R159" s="390"/>
      <c r="S159" s="390"/>
      <c r="T159" s="390"/>
    </row>
    <row r="160" spans="2:20">
      <c r="B160" s="403" t="s">
        <v>139</v>
      </c>
      <c r="C160" s="403"/>
      <c r="D160" s="403"/>
      <c r="E160" s="403"/>
      <c r="F160" s="403"/>
      <c r="G160" s="403"/>
      <c r="H160" s="403"/>
      <c r="I160" s="403"/>
      <c r="J160" s="403"/>
      <c r="L160" s="390" t="s">
        <v>149</v>
      </c>
      <c r="M160" s="390"/>
      <c r="N160" s="390"/>
      <c r="O160" s="390"/>
      <c r="P160" s="390"/>
      <c r="Q160" s="390"/>
      <c r="R160" s="390"/>
      <c r="S160" s="390"/>
      <c r="T160" s="390"/>
    </row>
    <row r="161" spans="1:20">
      <c r="B161" s="403" t="s">
        <v>73</v>
      </c>
      <c r="C161" s="403"/>
      <c r="D161" s="403"/>
      <c r="E161" s="403"/>
      <c r="F161" s="403"/>
      <c r="G161" s="403"/>
      <c r="H161" s="403"/>
      <c r="I161" s="403"/>
      <c r="J161" s="403"/>
      <c r="L161" s="390" t="s">
        <v>73</v>
      </c>
      <c r="M161" s="390"/>
      <c r="N161" s="390"/>
      <c r="O161" s="390"/>
      <c r="P161" s="390"/>
      <c r="Q161" s="390"/>
      <c r="R161" s="390"/>
      <c r="S161" s="390"/>
      <c r="T161" s="390"/>
    </row>
    <row r="165" spans="1:20" ht="16" thickBot="1"/>
    <row r="166" spans="1:20" ht="19" thickBot="1">
      <c r="A166" s="27" t="s">
        <v>178</v>
      </c>
      <c r="B166" s="31" t="s">
        <v>102</v>
      </c>
    </row>
    <row r="167" spans="1:20" ht="18">
      <c r="B167" s="31"/>
    </row>
    <row r="168" spans="1:20" ht="16">
      <c r="B168" s="30" t="s">
        <v>158</v>
      </c>
    </row>
    <row r="170" spans="1:20" ht="16" thickBot="1">
      <c r="B170" s="391" t="s">
        <v>159</v>
      </c>
      <c r="C170" s="391"/>
      <c r="D170" s="391"/>
      <c r="E170" s="391"/>
      <c r="F170" s="391"/>
      <c r="G170" s="391"/>
      <c r="H170" s="391"/>
      <c r="I170" s="391"/>
      <c r="J170" s="391"/>
      <c r="K170" s="391"/>
      <c r="L170" s="391"/>
      <c r="M170" s="342"/>
    </row>
    <row r="171" spans="1:20" ht="16" thickTop="1">
      <c r="B171" s="392" t="s">
        <v>85</v>
      </c>
      <c r="C171" s="393"/>
      <c r="D171" s="398" t="s">
        <v>160</v>
      </c>
      <c r="E171" s="399"/>
      <c r="F171" s="399" t="s">
        <v>161</v>
      </c>
      <c r="G171" s="399"/>
      <c r="H171" s="399"/>
      <c r="I171" s="399"/>
      <c r="J171" s="399"/>
      <c r="K171" s="399"/>
      <c r="L171" s="400"/>
      <c r="M171" s="342"/>
    </row>
    <row r="172" spans="1:20">
      <c r="B172" s="394"/>
      <c r="C172" s="395"/>
      <c r="D172" s="401" t="s">
        <v>80</v>
      </c>
      <c r="E172" s="387" t="s">
        <v>81</v>
      </c>
      <c r="F172" s="387" t="s">
        <v>162</v>
      </c>
      <c r="G172" s="387" t="s">
        <v>67</v>
      </c>
      <c r="H172" s="387" t="s">
        <v>163</v>
      </c>
      <c r="I172" s="387" t="s">
        <v>164</v>
      </c>
      <c r="J172" s="387" t="s">
        <v>165</v>
      </c>
      <c r="K172" s="387" t="s">
        <v>166</v>
      </c>
      <c r="L172" s="389"/>
      <c r="M172" s="342"/>
    </row>
    <row r="173" spans="1:20" ht="16" thickBot="1">
      <c r="B173" s="396"/>
      <c r="C173" s="397"/>
      <c r="D173" s="402"/>
      <c r="E173" s="388"/>
      <c r="F173" s="388"/>
      <c r="G173" s="388"/>
      <c r="H173" s="388"/>
      <c r="I173" s="388"/>
      <c r="J173" s="388"/>
      <c r="K173" s="343" t="s">
        <v>167</v>
      </c>
      <c r="L173" s="344" t="s">
        <v>168</v>
      </c>
      <c r="M173" s="342"/>
    </row>
    <row r="174" spans="1:20" ht="40" thickTop="1">
      <c r="B174" s="385" t="s">
        <v>171</v>
      </c>
      <c r="C174" s="352" t="s">
        <v>169</v>
      </c>
      <c r="D174" s="353">
        <v>1.3751801999539603</v>
      </c>
      <c r="E174" s="354">
        <v>0.24985663622080367</v>
      </c>
      <c r="F174" s="355">
        <v>3.6298947406583033</v>
      </c>
      <c r="G174" s="356">
        <v>31</v>
      </c>
      <c r="H174" s="354">
        <v>1.0097014313109908E-3</v>
      </c>
      <c r="I174" s="357">
        <v>8.5170571066654404</v>
      </c>
      <c r="J174" s="357">
        <v>2.3463647612880423</v>
      </c>
      <c r="K174" s="357">
        <v>3.7316146258682945</v>
      </c>
      <c r="L174" s="358">
        <v>13.302499587462586</v>
      </c>
      <c r="M174" s="342"/>
    </row>
    <row r="175" spans="1:20" ht="53" thickBot="1">
      <c r="B175" s="386"/>
      <c r="C175" s="345" t="s">
        <v>170</v>
      </c>
      <c r="D175" s="346"/>
      <c r="E175" s="347"/>
      <c r="F175" s="348">
        <v>3.5979662288205145</v>
      </c>
      <c r="G175" s="348">
        <v>27.746284343848522</v>
      </c>
      <c r="H175" s="349">
        <v>1.2324721130405659E-3</v>
      </c>
      <c r="I175" s="350">
        <v>8.5170571066654404</v>
      </c>
      <c r="J175" s="350">
        <v>2.3671865062106217</v>
      </c>
      <c r="K175" s="350">
        <v>3.6660970077804134</v>
      </c>
      <c r="L175" s="351">
        <v>13.368017205550467</v>
      </c>
      <c r="M175" s="342"/>
    </row>
  </sheetData>
  <mergeCells count="186">
    <mergeCell ref="B26:I26"/>
    <mergeCell ref="B27:I27"/>
    <mergeCell ref="B28:I28"/>
    <mergeCell ref="B29:I29"/>
    <mergeCell ref="B35:G35"/>
    <mergeCell ref="B36:G36"/>
    <mergeCell ref="B12:F12"/>
    <mergeCell ref="B18:F18"/>
    <mergeCell ref="B21:I21"/>
    <mergeCell ref="B22:C23"/>
    <mergeCell ref="D22:D23"/>
    <mergeCell ref="E22:E23"/>
    <mergeCell ref="F22:F23"/>
    <mergeCell ref="G22:G23"/>
    <mergeCell ref="H22:I22"/>
    <mergeCell ref="B70:F70"/>
    <mergeCell ref="B52:B53"/>
    <mergeCell ref="B54:B55"/>
    <mergeCell ref="B56:I56"/>
    <mergeCell ref="B57:I57"/>
    <mergeCell ref="B58:I58"/>
    <mergeCell ref="B46:G46"/>
    <mergeCell ref="B48:I48"/>
    <mergeCell ref="B49:I49"/>
    <mergeCell ref="B50:D51"/>
    <mergeCell ref="E50:E51"/>
    <mergeCell ref="F50:F51"/>
    <mergeCell ref="G50:G51"/>
    <mergeCell ref="H50:I50"/>
    <mergeCell ref="B89:I89"/>
    <mergeCell ref="B90:C91"/>
    <mergeCell ref="D90:D91"/>
    <mergeCell ref="E90:E91"/>
    <mergeCell ref="F90:F91"/>
    <mergeCell ref="G90:G91"/>
    <mergeCell ref="B76:F76"/>
    <mergeCell ref="B79:I79"/>
    <mergeCell ref="B80:C81"/>
    <mergeCell ref="D80:D81"/>
    <mergeCell ref="E80:E81"/>
    <mergeCell ref="F80:F81"/>
    <mergeCell ref="G80:G81"/>
    <mergeCell ref="H80:I80"/>
    <mergeCell ref="P80:P81"/>
    <mergeCell ref="Q80:Q81"/>
    <mergeCell ref="R80:S80"/>
    <mergeCell ref="L84:S84"/>
    <mergeCell ref="L85:S85"/>
    <mergeCell ref="L86:S86"/>
    <mergeCell ref="B100:I100"/>
    <mergeCell ref="B101:I101"/>
    <mergeCell ref="L70:P70"/>
    <mergeCell ref="L76:P76"/>
    <mergeCell ref="L79:S79"/>
    <mergeCell ref="L80:M81"/>
    <mergeCell ref="N80:N81"/>
    <mergeCell ref="O80:O81"/>
    <mergeCell ref="H90:I90"/>
    <mergeCell ref="B92:B93"/>
    <mergeCell ref="B94:B95"/>
    <mergeCell ref="B96:B97"/>
    <mergeCell ref="B98:I98"/>
    <mergeCell ref="B99:I99"/>
    <mergeCell ref="B84:I84"/>
    <mergeCell ref="B85:I85"/>
    <mergeCell ref="B86:I86"/>
    <mergeCell ref="B87:I87"/>
    <mergeCell ref="L92:L93"/>
    <mergeCell ref="L94:L95"/>
    <mergeCell ref="L96:L97"/>
    <mergeCell ref="L98:S98"/>
    <mergeCell ref="L99:S99"/>
    <mergeCell ref="L100:S100"/>
    <mergeCell ref="L87:S87"/>
    <mergeCell ref="L89:S89"/>
    <mergeCell ref="L90:M91"/>
    <mergeCell ref="N90:N91"/>
    <mergeCell ref="O90:O91"/>
    <mergeCell ref="P90:P91"/>
    <mergeCell ref="Q90:Q91"/>
    <mergeCell ref="R90:S90"/>
    <mergeCell ref="L101:S101"/>
    <mergeCell ref="B112:F112"/>
    <mergeCell ref="B118:F118"/>
    <mergeCell ref="B120:I120"/>
    <mergeCell ref="B121:C122"/>
    <mergeCell ref="D121:D122"/>
    <mergeCell ref="E121:E122"/>
    <mergeCell ref="F121:F122"/>
    <mergeCell ref="G121:G122"/>
    <mergeCell ref="H121:I121"/>
    <mergeCell ref="R121:S121"/>
    <mergeCell ref="B132:B133"/>
    <mergeCell ref="B134:B135"/>
    <mergeCell ref="B136:B137"/>
    <mergeCell ref="B138:J138"/>
    <mergeCell ref="B139:J139"/>
    <mergeCell ref="B140:J140"/>
    <mergeCell ref="B125:I125"/>
    <mergeCell ref="B126:I126"/>
    <mergeCell ref="B127:I127"/>
    <mergeCell ref="B128:I128"/>
    <mergeCell ref="B130:D131"/>
    <mergeCell ref="E130:E131"/>
    <mergeCell ref="F130:F131"/>
    <mergeCell ref="G130:G131"/>
    <mergeCell ref="H130:H131"/>
    <mergeCell ref="I130:J130"/>
    <mergeCell ref="B146:B151"/>
    <mergeCell ref="C146:C147"/>
    <mergeCell ref="C148:C149"/>
    <mergeCell ref="C150:C151"/>
    <mergeCell ref="B152:B157"/>
    <mergeCell ref="C152:C153"/>
    <mergeCell ref="C154:C155"/>
    <mergeCell ref="C156:C157"/>
    <mergeCell ref="B141:J141"/>
    <mergeCell ref="B143:J143"/>
    <mergeCell ref="B144:D145"/>
    <mergeCell ref="E144:E145"/>
    <mergeCell ref="F144:F145"/>
    <mergeCell ref="G144:G145"/>
    <mergeCell ref="H144:H145"/>
    <mergeCell ref="I144:J144"/>
    <mergeCell ref="L125:S125"/>
    <mergeCell ref="L126:S126"/>
    <mergeCell ref="L127:S127"/>
    <mergeCell ref="L128:S128"/>
    <mergeCell ref="L112:P112"/>
    <mergeCell ref="L118:P118"/>
    <mergeCell ref="L120:S120"/>
    <mergeCell ref="L121:M122"/>
    <mergeCell ref="N121:N122"/>
    <mergeCell ref="O121:O122"/>
    <mergeCell ref="P121:P122"/>
    <mergeCell ref="Q121:Q122"/>
    <mergeCell ref="L140:T140"/>
    <mergeCell ref="L141:T141"/>
    <mergeCell ref="L129:T129"/>
    <mergeCell ref="L130:N131"/>
    <mergeCell ref="O130:O131"/>
    <mergeCell ref="P130:P131"/>
    <mergeCell ref="Q130:Q131"/>
    <mergeCell ref="R130:R131"/>
    <mergeCell ref="S130:T130"/>
    <mergeCell ref="L132:L133"/>
    <mergeCell ref="L134:L135"/>
    <mergeCell ref="L136:L137"/>
    <mergeCell ref="L138:T138"/>
    <mergeCell ref="L139:T139"/>
    <mergeCell ref="L146:L151"/>
    <mergeCell ref="M146:M147"/>
    <mergeCell ref="M148:M149"/>
    <mergeCell ref="M150:M151"/>
    <mergeCell ref="L152:L157"/>
    <mergeCell ref="M152:M153"/>
    <mergeCell ref="M154:M155"/>
    <mergeCell ref="M156:M157"/>
    <mergeCell ref="L143:T143"/>
    <mergeCell ref="L144:N145"/>
    <mergeCell ref="O144:O145"/>
    <mergeCell ref="P144:P145"/>
    <mergeCell ref="Q144:Q145"/>
    <mergeCell ref="R144:R145"/>
    <mergeCell ref="S144:T144"/>
    <mergeCell ref="B174:B175"/>
    <mergeCell ref="F172:F173"/>
    <mergeCell ref="G172:G173"/>
    <mergeCell ref="H172:H173"/>
    <mergeCell ref="I172:I173"/>
    <mergeCell ref="J172:J173"/>
    <mergeCell ref="K172:L172"/>
    <mergeCell ref="L158:T158"/>
    <mergeCell ref="L159:T159"/>
    <mergeCell ref="L160:T160"/>
    <mergeCell ref="L161:T161"/>
    <mergeCell ref="B170:L170"/>
    <mergeCell ref="B171:C173"/>
    <mergeCell ref="D171:E171"/>
    <mergeCell ref="F171:L171"/>
    <mergeCell ref="D172:D173"/>
    <mergeCell ref="E172:E173"/>
    <mergeCell ref="B158:J158"/>
    <mergeCell ref="B159:J159"/>
    <mergeCell ref="B160:J160"/>
    <mergeCell ref="B161:J1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Figure2_RawData</vt:lpstr>
      <vt:lpstr>Figure2_Stats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2020-07-06T20:41:41Z</dcterms:modified>
</cp:coreProperties>
</file>