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D9780D9D-032B-204A-97DC-E0608DB627B4}" xr6:coauthVersionLast="45" xr6:coauthVersionMax="45" xr10:uidLastSave="{00000000-0000-0000-0000-000000000000}"/>
  <bookViews>
    <workbookView xWindow="0" yWindow="460" windowWidth="28720" windowHeight="16500" tabRatio="797" xr2:uid="{00000000-000D-0000-FFFF-FFFF00000000}"/>
  </bookViews>
  <sheets>
    <sheet name="Figure 2-figure suppl2_RawData" sheetId="32" r:id="rId1"/>
    <sheet name="Figure2-figure suppl2_Stats" sheetId="3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68" i="32" l="1"/>
  <c r="AB68" i="32"/>
  <c r="AB69" i="32" s="1"/>
  <c r="O68" i="32"/>
  <c r="O69" i="32" s="1"/>
  <c r="F68" i="32"/>
  <c r="AK67" i="32"/>
  <c r="AK69" i="32" s="1"/>
  <c r="AB67" i="32"/>
  <c r="O67" i="32"/>
  <c r="F67" i="32"/>
  <c r="F69" i="32" s="1"/>
  <c r="AK66" i="32"/>
  <c r="AB66" i="32"/>
  <c r="O66" i="32"/>
  <c r="F66" i="32"/>
  <c r="AM65" i="32"/>
  <c r="AD65" i="32"/>
  <c r="Q65" i="32"/>
  <c r="H65" i="32"/>
  <c r="AK63" i="32"/>
  <c r="AK64" i="32" s="1"/>
  <c r="AB63" i="32"/>
  <c r="AB64" i="32" s="1"/>
  <c r="O63" i="32"/>
  <c r="O64" i="32" s="1"/>
  <c r="F63" i="32"/>
  <c r="F64" i="32" s="1"/>
  <c r="AK62" i="32"/>
  <c r="AB62" i="32"/>
  <c r="O62" i="32"/>
  <c r="F62" i="32"/>
  <c r="AK61" i="32"/>
  <c r="AB61" i="32"/>
  <c r="O61" i="32"/>
  <c r="F61" i="32"/>
  <c r="AO58" i="32"/>
  <c r="AO59" i="32" s="1"/>
  <c r="AN58" i="32"/>
  <c r="AN59" i="32" s="1"/>
  <c r="AM58" i="32"/>
  <c r="AL58" i="32"/>
  <c r="AL59" i="32" s="1"/>
  <c r="AK58" i="32"/>
  <c r="AK59" i="32" s="1"/>
  <c r="AF58" i="32"/>
  <c r="AF59" i="32" s="1"/>
  <c r="AE58" i="32"/>
  <c r="AD58" i="32"/>
  <c r="AD59" i="32" s="1"/>
  <c r="AC58" i="32"/>
  <c r="AC59" i="32" s="1"/>
  <c r="AB58" i="32"/>
  <c r="AB59" i="32" s="1"/>
  <c r="S58" i="32"/>
  <c r="S59" i="32" s="1"/>
  <c r="R58" i="32"/>
  <c r="R59" i="32" s="1"/>
  <c r="Q58" i="32"/>
  <c r="Q59" i="32" s="1"/>
  <c r="P58" i="32"/>
  <c r="O58" i="32"/>
  <c r="O59" i="32" s="1"/>
  <c r="J58" i="32"/>
  <c r="J59" i="32" s="1"/>
  <c r="I58" i="32"/>
  <c r="I59" i="32" s="1"/>
  <c r="H58" i="32"/>
  <c r="G58" i="32"/>
  <c r="G59" i="32" s="1"/>
  <c r="F58" i="32"/>
  <c r="F59" i="32" s="1"/>
  <c r="AO57" i="32"/>
  <c r="AN57" i="32"/>
  <c r="AM57" i="32"/>
  <c r="AM59" i="32" s="1"/>
  <c r="AL57" i="32"/>
  <c r="AK57" i="32"/>
  <c r="AF57" i="32"/>
  <c r="AE57" i="32"/>
  <c r="AE59" i="32" s="1"/>
  <c r="AD57" i="32"/>
  <c r="AC57" i="32"/>
  <c r="AB57" i="32"/>
  <c r="S57" i="32"/>
  <c r="R57" i="32"/>
  <c r="Q57" i="32"/>
  <c r="P57" i="32"/>
  <c r="P59" i="32" s="1"/>
  <c r="O57" i="32"/>
  <c r="J57" i="32"/>
  <c r="I57" i="32"/>
  <c r="H57" i="32"/>
  <c r="H59" i="32" s="1"/>
  <c r="G57" i="32"/>
  <c r="F57" i="32"/>
  <c r="AO56" i="32"/>
  <c r="AN56" i="32"/>
  <c r="AM56" i="32"/>
  <c r="AL56" i="32"/>
  <c r="AK56" i="32"/>
  <c r="AF56" i="32"/>
  <c r="AE56" i="32"/>
  <c r="AD56" i="32"/>
  <c r="AC56" i="32"/>
  <c r="AB56" i="32"/>
  <c r="S56" i="32"/>
  <c r="R56" i="32"/>
  <c r="Q56" i="32"/>
  <c r="P56" i="32"/>
  <c r="O56" i="32"/>
  <c r="J56" i="32"/>
  <c r="I56" i="32"/>
  <c r="H56" i="32"/>
  <c r="G56" i="32"/>
  <c r="F56" i="32"/>
  <c r="AO53" i="32"/>
  <c r="AO54" i="32" s="1"/>
  <c r="AN53" i="32"/>
  <c r="AN54" i="32" s="1"/>
  <c r="AM53" i="32"/>
  <c r="AL53" i="32"/>
  <c r="AL54" i="32" s="1"/>
  <c r="AK53" i="32"/>
  <c r="AK54" i="32" s="1"/>
  <c r="AF53" i="32"/>
  <c r="AF54" i="32" s="1"/>
  <c r="AE53" i="32"/>
  <c r="AD53" i="32"/>
  <c r="AD54" i="32" s="1"/>
  <c r="AC53" i="32"/>
  <c r="AC54" i="32" s="1"/>
  <c r="AB53" i="32"/>
  <c r="AB54" i="32" s="1"/>
  <c r="S53" i="32"/>
  <c r="S54" i="32" s="1"/>
  <c r="R53" i="32"/>
  <c r="R54" i="32" s="1"/>
  <c r="Q53" i="32"/>
  <c r="Q54" i="32" s="1"/>
  <c r="P53" i="32"/>
  <c r="O53" i="32"/>
  <c r="O54" i="32" s="1"/>
  <c r="J53" i="32"/>
  <c r="J54" i="32" s="1"/>
  <c r="I53" i="32"/>
  <c r="I54" i="32" s="1"/>
  <c r="H53" i="32"/>
  <c r="G53" i="32"/>
  <c r="G54" i="32" s="1"/>
  <c r="F53" i="32"/>
  <c r="F54" i="32" s="1"/>
  <c r="AO52" i="32"/>
  <c r="AN52" i="32"/>
  <c r="AM52" i="32"/>
  <c r="AM54" i="32" s="1"/>
  <c r="AL52" i="32"/>
  <c r="AK52" i="32"/>
  <c r="AF52" i="32"/>
  <c r="AE52" i="32"/>
  <c r="AE54" i="32" s="1"/>
  <c r="AD52" i="32"/>
  <c r="AC52" i="32"/>
  <c r="AB52" i="32"/>
  <c r="S52" i="32"/>
  <c r="R52" i="32"/>
  <c r="Q52" i="32"/>
  <c r="P52" i="32"/>
  <c r="P54" i="32" s="1"/>
  <c r="O52" i="32"/>
  <c r="J52" i="32"/>
  <c r="I52" i="32"/>
  <c r="H52" i="32"/>
  <c r="H54" i="32" s="1"/>
  <c r="G52" i="32"/>
  <c r="F52" i="32"/>
  <c r="AO51" i="32"/>
  <c r="AN51" i="32"/>
  <c r="AM51" i="32"/>
  <c r="AL51" i="32"/>
  <c r="AK51" i="32"/>
  <c r="AF51" i="32"/>
  <c r="AE51" i="32"/>
  <c r="AD51" i="32"/>
  <c r="AC51" i="32"/>
  <c r="AB51" i="32"/>
  <c r="S51" i="32"/>
  <c r="R51" i="32"/>
  <c r="Q51" i="32"/>
  <c r="P51" i="32"/>
  <c r="O51" i="32"/>
  <c r="J51" i="32"/>
  <c r="I51" i="32"/>
  <c r="H51" i="32"/>
  <c r="G51" i="32"/>
  <c r="F51" i="32"/>
  <c r="AO48" i="32"/>
  <c r="AO49" i="32" s="1"/>
  <c r="AN48" i="32"/>
  <c r="AN49" i="32" s="1"/>
  <c r="AM48" i="32"/>
  <c r="AL48" i="32"/>
  <c r="AL49" i="32" s="1"/>
  <c r="AK48" i="32"/>
  <c r="AK49" i="32" s="1"/>
  <c r="AF48" i="32"/>
  <c r="AF49" i="32" s="1"/>
  <c r="AE48" i="32"/>
  <c r="AD48" i="32"/>
  <c r="AD49" i="32" s="1"/>
  <c r="AC48" i="32"/>
  <c r="AC49" i="32" s="1"/>
  <c r="AB48" i="32"/>
  <c r="AB49" i="32" s="1"/>
  <c r="S48" i="32"/>
  <c r="S49" i="32" s="1"/>
  <c r="R48" i="32"/>
  <c r="R49" i="32" s="1"/>
  <c r="Q48" i="32"/>
  <c r="Q49" i="32" s="1"/>
  <c r="P48" i="32"/>
  <c r="O48" i="32"/>
  <c r="O49" i="32" s="1"/>
  <c r="J48" i="32"/>
  <c r="J49" i="32" s="1"/>
  <c r="I48" i="32"/>
  <c r="I49" i="32" s="1"/>
  <c r="H48" i="32"/>
  <c r="G48" i="32"/>
  <c r="G49" i="32" s="1"/>
  <c r="F48" i="32"/>
  <c r="F49" i="32" s="1"/>
  <c r="AO47" i="32"/>
  <c r="AN47" i="32"/>
  <c r="AM47" i="32"/>
  <c r="AM49" i="32" s="1"/>
  <c r="AL47" i="32"/>
  <c r="AK47" i="32"/>
  <c r="AF47" i="32"/>
  <c r="AE47" i="32"/>
  <c r="AE49" i="32" s="1"/>
  <c r="AD47" i="32"/>
  <c r="AC47" i="32"/>
  <c r="AB47" i="32"/>
  <c r="S47" i="32"/>
  <c r="R47" i="32"/>
  <c r="Q47" i="32"/>
  <c r="P47" i="32"/>
  <c r="P49" i="32" s="1"/>
  <c r="O47" i="32"/>
  <c r="J47" i="32"/>
  <c r="I47" i="32"/>
  <c r="H47" i="32"/>
  <c r="H49" i="32" s="1"/>
  <c r="G47" i="32"/>
  <c r="F47" i="32"/>
  <c r="AO46" i="32"/>
  <c r="AN46" i="32"/>
  <c r="AM46" i="32"/>
  <c r="AL46" i="32"/>
  <c r="AK46" i="32"/>
  <c r="AF46" i="32"/>
  <c r="AE46" i="32"/>
  <c r="AD46" i="32"/>
  <c r="AC46" i="32"/>
  <c r="AB46" i="32"/>
  <c r="S46" i="32"/>
  <c r="R46" i="32"/>
  <c r="Q46" i="32"/>
  <c r="P46" i="32"/>
  <c r="O46" i="32"/>
  <c r="J46" i="32"/>
  <c r="I46" i="32"/>
  <c r="H46" i="32"/>
  <c r="G46" i="32"/>
  <c r="F46" i="32"/>
  <c r="AO43" i="32"/>
  <c r="AO44" i="32" s="1"/>
  <c r="AN43" i="32"/>
  <c r="AN44" i="32" s="1"/>
  <c r="AM43" i="32"/>
  <c r="AL43" i="32"/>
  <c r="AK43" i="32"/>
  <c r="AK44" i="32" s="1"/>
  <c r="AF43" i="32"/>
  <c r="AF44" i="32" s="1"/>
  <c r="AE43" i="32"/>
  <c r="AD43" i="32"/>
  <c r="AC43" i="32"/>
  <c r="AC44" i="32" s="1"/>
  <c r="AB43" i="32"/>
  <c r="AB44" i="32" s="1"/>
  <c r="S43" i="32"/>
  <c r="R43" i="32"/>
  <c r="R44" i="32" s="1"/>
  <c r="Q43" i="32"/>
  <c r="Q44" i="32" s="1"/>
  <c r="P43" i="32"/>
  <c r="O43" i="32"/>
  <c r="J43" i="32"/>
  <c r="J44" i="32" s="1"/>
  <c r="I43" i="32"/>
  <c r="I44" i="32" s="1"/>
  <c r="H43" i="32"/>
  <c r="G43" i="32"/>
  <c r="F43" i="32"/>
  <c r="F44" i="32" s="1"/>
  <c r="AO42" i="32"/>
  <c r="AN42" i="32"/>
  <c r="AM42" i="32"/>
  <c r="AM44" i="32" s="1"/>
  <c r="AL42" i="32"/>
  <c r="AL44" i="32" s="1"/>
  <c r="AK42" i="32"/>
  <c r="AF42" i="32"/>
  <c r="AE42" i="32"/>
  <c r="AE44" i="32" s="1"/>
  <c r="AD42" i="32"/>
  <c r="AD44" i="32" s="1"/>
  <c r="AC42" i="32"/>
  <c r="AB42" i="32"/>
  <c r="S42" i="32"/>
  <c r="S44" i="32" s="1"/>
  <c r="R42" i="32"/>
  <c r="Q42" i="32"/>
  <c r="P42" i="32"/>
  <c r="P44" i="32" s="1"/>
  <c r="O42" i="32"/>
  <c r="O44" i="32" s="1"/>
  <c r="J42" i="32"/>
  <c r="I42" i="32"/>
  <c r="H42" i="32"/>
  <c r="H44" i="32" s="1"/>
  <c r="G42" i="32"/>
  <c r="G44" i="32" s="1"/>
  <c r="F42" i="32"/>
  <c r="AO41" i="32"/>
  <c r="AN41" i="32"/>
  <c r="AM41" i="32"/>
  <c r="AL41" i="32"/>
  <c r="AK41" i="32"/>
  <c r="AF41" i="32"/>
  <c r="AE41" i="32"/>
  <c r="AD41" i="32"/>
  <c r="AC41" i="32"/>
  <c r="AB41" i="32"/>
  <c r="S41" i="32"/>
  <c r="R41" i="32"/>
  <c r="Q41" i="32"/>
  <c r="P41" i="32"/>
  <c r="O41" i="32"/>
  <c r="J41" i="32"/>
  <c r="I41" i="32"/>
  <c r="H41" i="32"/>
  <c r="G41" i="32"/>
  <c r="F41" i="32"/>
  <c r="AQ37" i="32"/>
  <c r="U37" i="32"/>
  <c r="AQ36" i="32"/>
  <c r="U36" i="32"/>
  <c r="AQ35" i="32"/>
  <c r="U35" i="32"/>
  <c r="AQ34" i="32"/>
  <c r="U34" i="32"/>
  <c r="AQ33" i="32"/>
  <c r="U33" i="32"/>
  <c r="AQ32" i="32"/>
  <c r="U32" i="32"/>
  <c r="AQ31" i="32"/>
  <c r="U31" i="32"/>
  <c r="AQ30" i="32"/>
  <c r="U30" i="32"/>
  <c r="AQ29" i="32"/>
  <c r="U29" i="32"/>
  <c r="AQ28" i="32"/>
  <c r="AQ58" i="32" s="1"/>
  <c r="U28" i="32"/>
  <c r="U57" i="32" s="1"/>
  <c r="AQ27" i="32"/>
  <c r="U27" i="32"/>
  <c r="AQ26" i="32"/>
  <c r="U26" i="32"/>
  <c r="AQ25" i="32"/>
  <c r="U25" i="32"/>
  <c r="AQ24" i="32"/>
  <c r="U24" i="32"/>
  <c r="AQ23" i="32"/>
  <c r="U23" i="32"/>
  <c r="AQ22" i="32"/>
  <c r="U22" i="32"/>
  <c r="AQ21" i="32"/>
  <c r="U21" i="32"/>
  <c r="AQ20" i="32"/>
  <c r="U20" i="32"/>
  <c r="U52" i="32" s="1"/>
  <c r="AQ19" i="32"/>
  <c r="AQ67" i="32" s="1"/>
  <c r="U19" i="32"/>
  <c r="U67" i="32" s="1"/>
  <c r="AQ18" i="32"/>
  <c r="U18" i="32"/>
  <c r="AQ17" i="32"/>
  <c r="U17" i="32"/>
  <c r="AQ16" i="32"/>
  <c r="U16" i="32"/>
  <c r="AQ15" i="32"/>
  <c r="U15" i="32"/>
  <c r="AQ14" i="32"/>
  <c r="U14" i="32"/>
  <c r="U47" i="32" s="1"/>
  <c r="AQ13" i="32"/>
  <c r="AQ48" i="32" s="1"/>
  <c r="U13" i="32"/>
  <c r="U48" i="32" s="1"/>
  <c r="U49" i="32" s="1"/>
  <c r="AQ12" i="32"/>
  <c r="U12" i="32"/>
  <c r="AQ11" i="32"/>
  <c r="U11" i="32"/>
  <c r="AQ10" i="32"/>
  <c r="U10" i="32"/>
  <c r="AQ9" i="32"/>
  <c r="U9" i="32"/>
  <c r="AQ8" i="32"/>
  <c r="U8" i="32"/>
  <c r="U42" i="32" s="1"/>
  <c r="AQ7" i="32"/>
  <c r="AS65" i="32" s="1"/>
  <c r="U7" i="32"/>
  <c r="W65" i="32" s="1"/>
  <c r="U62" i="32" l="1"/>
  <c r="U66" i="32"/>
  <c r="U68" i="32"/>
  <c r="U69" i="32" s="1"/>
  <c r="U41" i="32"/>
  <c r="U43" i="32"/>
  <c r="U44" i="32" s="1"/>
  <c r="U46" i="32"/>
  <c r="U51" i="32"/>
  <c r="U53" i="32"/>
  <c r="U54" i="32" s="1"/>
  <c r="U56" i="32"/>
  <c r="U58" i="32"/>
  <c r="U59" i="32" s="1"/>
  <c r="U61" i="32"/>
  <c r="U63" i="32"/>
  <c r="U64" i="32" s="1"/>
  <c r="AQ42" i="32"/>
  <c r="AQ47" i="32"/>
  <c r="AQ49" i="32" s="1"/>
  <c r="AQ52" i="32"/>
  <c r="AQ57" i="32"/>
  <c r="AQ59" i="32" s="1"/>
  <c r="AQ62" i="32"/>
  <c r="AQ66" i="32"/>
  <c r="AQ68" i="32"/>
  <c r="AQ69" i="32" s="1"/>
  <c r="AQ41" i="32"/>
  <c r="AQ43" i="32"/>
  <c r="AQ44" i="32" s="1"/>
  <c r="AQ46" i="32"/>
  <c r="AQ51" i="32"/>
  <c r="AQ53" i="32"/>
  <c r="AQ54" i="32" s="1"/>
  <c r="AQ56" i="32"/>
  <c r="AQ61" i="32"/>
  <c r="AQ63" i="32"/>
  <c r="AQ64" i="32" s="1"/>
</calcChain>
</file>

<file path=xl/sharedStrings.xml><?xml version="1.0" encoding="utf-8"?>
<sst xmlns="http://schemas.openxmlformats.org/spreadsheetml/2006/main" count="562" uniqueCount="55">
  <si>
    <t>Von Frey</t>
  </si>
  <si>
    <t>Plantar</t>
  </si>
  <si>
    <t>N</t>
  </si>
  <si>
    <t>Sham</t>
  </si>
  <si>
    <t>PSNL</t>
  </si>
  <si>
    <t>Genotype</t>
  </si>
  <si>
    <t>Average</t>
  </si>
  <si>
    <t>SD</t>
  </si>
  <si>
    <t>SEM</t>
  </si>
  <si>
    <t xml:space="preserve"> Mouse</t>
  </si>
  <si>
    <t xml:space="preserve">Surgery </t>
  </si>
  <si>
    <t>Ipsilateral Paw</t>
  </si>
  <si>
    <t>Contralateral Paw</t>
  </si>
  <si>
    <t>Baseline Response</t>
  </si>
  <si>
    <t>JWH133        0 mg/kg</t>
  </si>
  <si>
    <t>JWH133   5 mg/kg</t>
  </si>
  <si>
    <t>JWH133  10 mg/kg</t>
  </si>
  <si>
    <t>After response</t>
  </si>
  <si>
    <t>Avg Baseline</t>
  </si>
  <si>
    <t>wt/wt</t>
  </si>
  <si>
    <t>wt/tg</t>
  </si>
  <si>
    <t>t test</t>
  </si>
  <si>
    <t>WT1 o</t>
  </si>
  <si>
    <t>wt</t>
  </si>
  <si>
    <t>WT2 2R</t>
  </si>
  <si>
    <t>WT3 1L</t>
  </si>
  <si>
    <t>WT10 2R1L</t>
  </si>
  <si>
    <t>WT11 2L</t>
  </si>
  <si>
    <t>WT12 1L</t>
  </si>
  <si>
    <t>WT4  1R1L</t>
  </si>
  <si>
    <t>WT5 1R</t>
  </si>
  <si>
    <t>WT6 2L</t>
  </si>
  <si>
    <t>WT72R</t>
  </si>
  <si>
    <t>WT9 1R</t>
  </si>
  <si>
    <t>WT8 o</t>
  </si>
  <si>
    <t>KO11 2R2L</t>
  </si>
  <si>
    <t>TRPA1KO</t>
  </si>
  <si>
    <t>KO12 2R</t>
  </si>
  <si>
    <t>KO10 2L</t>
  </si>
  <si>
    <t>KO9 1L</t>
  </si>
  <si>
    <t>KO7 1R1L</t>
  </si>
  <si>
    <t>KO8 2R</t>
  </si>
  <si>
    <t>KO13 1R</t>
  </si>
  <si>
    <t>KO14 o</t>
  </si>
  <si>
    <t>KO15 1R1L</t>
  </si>
  <si>
    <t>KO18 1R</t>
  </si>
  <si>
    <t>KO19 2R1L</t>
  </si>
  <si>
    <t>KO16 o</t>
  </si>
  <si>
    <t>KO17 1R2L</t>
  </si>
  <si>
    <t>KO1 o</t>
  </si>
  <si>
    <t>KO2 1R</t>
  </si>
  <si>
    <t>KO4 1R1L</t>
  </si>
  <si>
    <t>KO3 1L</t>
  </si>
  <si>
    <t>KO5 2R</t>
  </si>
  <si>
    <t>KO6 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</si>
</sst>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8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38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style1549546375694" xfId="60" xr:uid="{00000000-0005-0000-0000-00001E000000}"/>
    <cellStyle name="style1549546375802" xfId="5" xr:uid="{00000000-0005-0000-0000-00001F000000}"/>
    <cellStyle name="style1549546375874" xfId="19" xr:uid="{00000000-0005-0000-0000-000020000000}"/>
    <cellStyle name="style1549546375967" xfId="20" xr:uid="{00000000-0005-0000-0000-000021000000}"/>
    <cellStyle name="style1549546376092" xfId="28" xr:uid="{00000000-0005-0000-0000-000022000000}"/>
    <cellStyle name="style1549546376206" xfId="29" xr:uid="{00000000-0005-0000-0000-000023000000}"/>
    <cellStyle name="style1549546376311" xfId="51" xr:uid="{00000000-0005-0000-0000-000024000000}"/>
    <cellStyle name="style1549546376420" xfId="52" xr:uid="{00000000-0005-0000-0000-000025000000}"/>
    <cellStyle name="style1549546376713" xfId="106" xr:uid="{00000000-0005-0000-0000-000026000000}"/>
    <cellStyle name="style1549546376938" xfId="57" xr:uid="{00000000-0005-0000-0000-000027000000}"/>
    <cellStyle name="style1549546377077" xfId="10" xr:uid="{00000000-0005-0000-0000-000028000000}"/>
    <cellStyle name="style1549546377159" xfId="11" xr:uid="{00000000-0005-0000-0000-000029000000}"/>
    <cellStyle name="style1549546377248" xfId="64" xr:uid="{00000000-0005-0000-0000-00002A000000}"/>
    <cellStyle name="style1549546377328" xfId="65" xr:uid="{00000000-0005-0000-0000-00002B000000}"/>
    <cellStyle name="style1549546377412" xfId="72" xr:uid="{00000000-0005-0000-0000-00002C000000}"/>
    <cellStyle name="style1549546377497" xfId="73" xr:uid="{00000000-0005-0000-0000-00002D000000}"/>
    <cellStyle name="style1549546377562" xfId="82" xr:uid="{00000000-0005-0000-0000-00002E000000}"/>
    <cellStyle name="style1549546377637" xfId="74" xr:uid="{00000000-0005-0000-0000-00002F000000}"/>
    <cellStyle name="style1549546377726" xfId="75" xr:uid="{00000000-0005-0000-0000-000030000000}"/>
    <cellStyle name="style1549546377828" xfId="83" xr:uid="{00000000-0005-0000-0000-000031000000}"/>
    <cellStyle name="style1549546377906" xfId="84" xr:uid="{00000000-0005-0000-0000-000032000000}"/>
    <cellStyle name="style1549546377991" xfId="90" xr:uid="{00000000-0005-0000-0000-000033000000}"/>
    <cellStyle name="style1549546378067" xfId="91" xr:uid="{00000000-0005-0000-0000-000034000000}"/>
    <cellStyle name="style1549546378144" xfId="95" xr:uid="{00000000-0005-0000-0000-000035000000}"/>
    <cellStyle name="style1549546378231" xfId="12" xr:uid="{00000000-0005-0000-0000-000036000000}"/>
    <cellStyle name="style1549546378291" xfId="99" xr:uid="{00000000-0005-0000-0000-000037000000}"/>
    <cellStyle name="style1549546378350" xfId="105" xr:uid="{00000000-0005-0000-0000-000038000000}"/>
    <cellStyle name="style1549546378411" xfId="111" xr:uid="{00000000-0005-0000-0000-000039000000}"/>
    <cellStyle name="style1549546378470" xfId="100" xr:uid="{00000000-0005-0000-0000-00003A000000}"/>
    <cellStyle name="style1549546378532" xfId="112" xr:uid="{00000000-0005-0000-0000-00003B000000}"/>
    <cellStyle name="style1549546378610" xfId="37" xr:uid="{00000000-0005-0000-0000-00003C000000}"/>
    <cellStyle name="style1549546378695" xfId="38" xr:uid="{00000000-0005-0000-0000-00003D000000}"/>
    <cellStyle name="style1549546378871" xfId="116" xr:uid="{00000000-0005-0000-0000-00003E000000}"/>
    <cellStyle name="style1549546378954" xfId="119" xr:uid="{00000000-0005-0000-0000-00003F000000}"/>
    <cellStyle name="style1549546379031" xfId="123" xr:uid="{00000000-0005-0000-0000-000040000000}"/>
    <cellStyle name="style1549546379105" xfId="126" xr:uid="{00000000-0005-0000-0000-000041000000}"/>
    <cellStyle name="style1549546379199" xfId="133" xr:uid="{00000000-0005-0000-0000-000042000000}"/>
    <cellStyle name="style1549546379264" xfId="129" xr:uid="{00000000-0005-0000-0000-000043000000}"/>
    <cellStyle name="style1549546379324" xfId="46" xr:uid="{00000000-0005-0000-0000-000044000000}"/>
    <cellStyle name="style1549546379379" xfId="44" xr:uid="{00000000-0005-0000-0000-000045000000}"/>
    <cellStyle name="style1549546379434" xfId="53" xr:uid="{00000000-0005-0000-0000-000046000000}"/>
    <cellStyle name="style1549546379540" xfId="136" xr:uid="{00000000-0005-0000-0000-000047000000}"/>
    <cellStyle name="style1549546379821" xfId="21" xr:uid="{00000000-0005-0000-0000-000048000000}"/>
    <cellStyle name="style1549546379898" xfId="30" xr:uid="{00000000-0005-0000-0000-000049000000}"/>
    <cellStyle name="style1549546379965" xfId="39" xr:uid="{00000000-0005-0000-0000-00004A000000}"/>
    <cellStyle name="style1549546602172" xfId="59" xr:uid="{00000000-0005-0000-0000-00004B000000}"/>
    <cellStyle name="style1549546602254" xfId="4" xr:uid="{00000000-0005-0000-0000-00004C000000}"/>
    <cellStyle name="style1549546602335" xfId="16" xr:uid="{00000000-0005-0000-0000-00004D000000}"/>
    <cellStyle name="style1549546602405" xfId="17" xr:uid="{00000000-0005-0000-0000-00004E000000}"/>
    <cellStyle name="style1549546602481" xfId="25" xr:uid="{00000000-0005-0000-0000-00004F000000}"/>
    <cellStyle name="style1549546602552" xfId="26" xr:uid="{00000000-0005-0000-0000-000050000000}"/>
    <cellStyle name="style1549546602631" xfId="48" xr:uid="{00000000-0005-0000-0000-000051000000}"/>
    <cellStyle name="style1549546602707" xfId="49" xr:uid="{00000000-0005-0000-0000-000052000000}"/>
    <cellStyle name="style1549546602960" xfId="104" xr:uid="{00000000-0005-0000-0000-000053000000}"/>
    <cellStyle name="style1549546603232" xfId="135" xr:uid="{00000000-0005-0000-0000-000054000000}"/>
    <cellStyle name="style1549546603310" xfId="7" xr:uid="{00000000-0005-0000-0000-000055000000}"/>
    <cellStyle name="style1549546603428" xfId="8" xr:uid="{00000000-0005-0000-0000-000056000000}"/>
    <cellStyle name="style1549546603569" xfId="62" xr:uid="{00000000-0005-0000-0000-000057000000}"/>
    <cellStyle name="style1549546603683" xfId="115" xr:uid="{00000000-0005-0000-0000-000058000000}"/>
    <cellStyle name="style1549546603814" xfId="63" xr:uid="{00000000-0005-0000-0000-000059000000}"/>
    <cellStyle name="style1549546603908" xfId="68" xr:uid="{00000000-0005-0000-0000-00005A000000}"/>
    <cellStyle name="style1549546604003" xfId="69" xr:uid="{00000000-0005-0000-0000-00005B000000}"/>
    <cellStyle name="style1549546604071" xfId="79" xr:uid="{00000000-0005-0000-0000-00005C000000}"/>
    <cellStyle name="style1549546604157" xfId="70" xr:uid="{00000000-0005-0000-0000-00005D000000}"/>
    <cellStyle name="style1549546604253" xfId="118" xr:uid="{00000000-0005-0000-0000-00005E000000}"/>
    <cellStyle name="style1549546604355" xfId="71" xr:uid="{00000000-0005-0000-0000-00005F000000}"/>
    <cellStyle name="style1549546604456" xfId="80" xr:uid="{00000000-0005-0000-0000-000060000000}"/>
    <cellStyle name="style1549546604557" xfId="122" xr:uid="{00000000-0005-0000-0000-000061000000}"/>
    <cellStyle name="style1549546604653" xfId="81" xr:uid="{00000000-0005-0000-0000-000062000000}"/>
    <cellStyle name="style1549546604764" xfId="88" xr:uid="{00000000-0005-0000-0000-000063000000}"/>
    <cellStyle name="style1549546604875" xfId="125" xr:uid="{00000000-0005-0000-0000-000064000000}"/>
    <cellStyle name="style1549546604976" xfId="89" xr:uid="{00000000-0005-0000-0000-000065000000}"/>
    <cellStyle name="style1549546605064" xfId="94" xr:uid="{00000000-0005-0000-0000-000066000000}"/>
    <cellStyle name="style1549546605161" xfId="9" xr:uid="{00000000-0005-0000-0000-000067000000}"/>
    <cellStyle name="style1549546605243" xfId="97" xr:uid="{00000000-0005-0000-0000-000068000000}"/>
    <cellStyle name="style1549546605325" xfId="103" xr:uid="{00000000-0005-0000-0000-000069000000}"/>
    <cellStyle name="style1549546605401" xfId="131" xr:uid="{00000000-0005-0000-0000-00006A000000}"/>
    <cellStyle name="style1549546605503" xfId="109" xr:uid="{00000000-0005-0000-0000-00006B000000}"/>
    <cellStyle name="style1549546605583" xfId="98" xr:uid="{00000000-0005-0000-0000-00006C000000}"/>
    <cellStyle name="style1549546605674" xfId="128" xr:uid="{00000000-0005-0000-0000-00006D000000}"/>
    <cellStyle name="style1549546605748" xfId="132" xr:uid="{00000000-0005-0000-0000-00006E000000}"/>
    <cellStyle name="style1549546605822" xfId="110" xr:uid="{00000000-0005-0000-0000-00006F000000}"/>
    <cellStyle name="style1549546605911" xfId="34" xr:uid="{00000000-0005-0000-0000-000070000000}"/>
    <cellStyle name="style1549546606015" xfId="35" xr:uid="{00000000-0005-0000-0000-000071000000}"/>
    <cellStyle name="style1549546606296" xfId="18" xr:uid="{00000000-0005-0000-0000-000072000000}"/>
    <cellStyle name="style1549546606367" xfId="27" xr:uid="{00000000-0005-0000-0000-000073000000}"/>
    <cellStyle name="style1549546606439" xfId="36" xr:uid="{00000000-0005-0000-0000-000074000000}"/>
    <cellStyle name="style1549546606513" xfId="43" xr:uid="{00000000-0005-0000-0000-000075000000}"/>
    <cellStyle name="style1549546606591" xfId="50" xr:uid="{00000000-0005-0000-0000-000076000000}"/>
    <cellStyle name="style1549546662612" xfId="61" xr:uid="{00000000-0005-0000-0000-000077000000}"/>
    <cellStyle name="style1549546662668" xfId="6" xr:uid="{00000000-0005-0000-0000-000078000000}"/>
    <cellStyle name="style1549546662728" xfId="22" xr:uid="{00000000-0005-0000-0000-000079000000}"/>
    <cellStyle name="style1549546662797" xfId="23" xr:uid="{00000000-0005-0000-0000-00007A000000}"/>
    <cellStyle name="style1549546662878" xfId="31" xr:uid="{00000000-0005-0000-0000-00007B000000}"/>
    <cellStyle name="style1549546663002" xfId="32" xr:uid="{00000000-0005-0000-0000-00007C000000}"/>
    <cellStyle name="style1549546663179" xfId="54" xr:uid="{00000000-0005-0000-0000-00007D000000}"/>
    <cellStyle name="style1549546663261" xfId="55" xr:uid="{00000000-0005-0000-0000-00007E000000}"/>
    <cellStyle name="style1549546663487" xfId="108" xr:uid="{00000000-0005-0000-0000-00007F000000}"/>
    <cellStyle name="style1549546663600" xfId="56" xr:uid="{00000000-0005-0000-0000-000080000000}"/>
    <cellStyle name="style1549546664808" xfId="58" xr:uid="{00000000-0005-0000-0000-000081000000}"/>
    <cellStyle name="style1549546664862" xfId="13" xr:uid="{00000000-0005-0000-0000-000082000000}"/>
    <cellStyle name="style1549546664933" xfId="14" xr:uid="{00000000-0005-0000-0000-000083000000}"/>
    <cellStyle name="style1549546665001" xfId="66" xr:uid="{00000000-0005-0000-0000-000084000000}"/>
    <cellStyle name="style1549546665080" xfId="67" xr:uid="{00000000-0005-0000-0000-000085000000}"/>
    <cellStyle name="style1549546665150" xfId="120" xr:uid="{00000000-0005-0000-0000-000086000000}"/>
    <cellStyle name="style1549546665219" xfId="76" xr:uid="{00000000-0005-0000-0000-000087000000}"/>
    <cellStyle name="style1549546665272" xfId="85" xr:uid="{00000000-0005-0000-0000-000088000000}"/>
    <cellStyle name="style1549546665327" xfId="77" xr:uid="{00000000-0005-0000-0000-000089000000}"/>
    <cellStyle name="style1549546665394" xfId="78" xr:uid="{00000000-0005-0000-0000-00008A000000}"/>
    <cellStyle name="style1549546665462" xfId="86" xr:uid="{00000000-0005-0000-0000-00008B000000}"/>
    <cellStyle name="style1549546665533" xfId="87" xr:uid="{00000000-0005-0000-0000-00008C000000}"/>
    <cellStyle name="style1549546665617" xfId="92" xr:uid="{00000000-0005-0000-0000-00008D000000}"/>
    <cellStyle name="style1549546665704" xfId="93" xr:uid="{00000000-0005-0000-0000-00008E000000}"/>
    <cellStyle name="style1549546665789" xfId="96" xr:uid="{00000000-0005-0000-0000-00008F000000}"/>
    <cellStyle name="style1549546665884" xfId="15" xr:uid="{00000000-0005-0000-0000-000090000000}"/>
    <cellStyle name="style1549546665948" xfId="101" xr:uid="{00000000-0005-0000-0000-000091000000}"/>
    <cellStyle name="style1549546666001" xfId="107" xr:uid="{00000000-0005-0000-0000-000092000000}"/>
    <cellStyle name="style1549546666052" xfId="113" xr:uid="{00000000-0005-0000-0000-000093000000}"/>
    <cellStyle name="style1549546666105" xfId="102" xr:uid="{00000000-0005-0000-0000-000094000000}"/>
    <cellStyle name="style1549546666159" xfId="114" xr:uid="{00000000-0005-0000-0000-000095000000}"/>
    <cellStyle name="style1549546666217" xfId="40" xr:uid="{00000000-0005-0000-0000-000096000000}"/>
    <cellStyle name="style1549546666291" xfId="41" xr:uid="{00000000-0005-0000-0000-000097000000}"/>
    <cellStyle name="style1549546666473" xfId="117" xr:uid="{00000000-0005-0000-0000-000098000000}"/>
    <cellStyle name="style1549546666561" xfId="121" xr:uid="{00000000-0005-0000-0000-000099000000}"/>
    <cellStyle name="style1549546666643" xfId="124" xr:uid="{00000000-0005-0000-0000-00009A000000}"/>
    <cellStyle name="style1549546666735" xfId="127" xr:uid="{00000000-0005-0000-0000-00009B000000}"/>
    <cellStyle name="style1549546666819" xfId="134" xr:uid="{00000000-0005-0000-0000-00009C000000}"/>
    <cellStyle name="style1549546666884" xfId="130" xr:uid="{00000000-0005-0000-0000-00009D000000}"/>
    <cellStyle name="style1549546666954" xfId="137" xr:uid="{00000000-0005-0000-0000-00009E000000}"/>
    <cellStyle name="style1549546667043" xfId="47" xr:uid="{00000000-0005-0000-0000-00009F000000}"/>
    <cellStyle name="style1549546667111" xfId="45" xr:uid="{00000000-0005-0000-0000-0000A0000000}"/>
    <cellStyle name="style1549546667327" xfId="24" xr:uid="{00000000-0005-0000-0000-0000A1000000}"/>
    <cellStyle name="style1549546667397" xfId="33" xr:uid="{00000000-0005-0000-0000-0000A2000000}"/>
    <cellStyle name="style1549546667460" xfId="42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160074</xdr:rowOff>
    </xdr:from>
    <xdr:to>
      <xdr:col>9</xdr:col>
      <xdr:colOff>534525</xdr:colOff>
      <xdr:row>393</xdr:row>
      <xdr:rowOff>134476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CB00D21-F141-B748-A53D-8D2A003E6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731574"/>
          <a:ext cx="7138525" cy="74269402"/>
        </a:xfrm>
        <a:prstGeom prst="rect">
          <a:avLst/>
        </a:prstGeom>
      </xdr:spPr>
    </xdr:pic>
    <xdr:clientData/>
  </xdr:twoCellAnchor>
  <xdr:twoCellAnchor editAs="oneCell">
    <xdr:from>
      <xdr:col>11</xdr:col>
      <xdr:colOff>756049</xdr:colOff>
      <xdr:row>3</xdr:row>
      <xdr:rowOff>50934</xdr:rowOff>
    </xdr:from>
    <xdr:to>
      <xdr:col>20</xdr:col>
      <xdr:colOff>481610</xdr:colOff>
      <xdr:row>310</xdr:row>
      <xdr:rowOff>32678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F404AB10-73F2-8946-8F2D-445464848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6549" y="622434"/>
          <a:ext cx="7155061" cy="58465244"/>
        </a:xfrm>
        <a:prstGeom prst="rect">
          <a:avLst/>
        </a:prstGeom>
      </xdr:spPr>
    </xdr:pic>
    <xdr:clientData/>
  </xdr:twoCellAnchor>
  <xdr:twoCellAnchor editAs="oneCell">
    <xdr:from>
      <xdr:col>23</xdr:col>
      <xdr:colOff>737528</xdr:colOff>
      <xdr:row>2</xdr:row>
      <xdr:rowOff>99219</xdr:rowOff>
    </xdr:from>
    <xdr:to>
      <xdr:col>32</xdr:col>
      <xdr:colOff>500461</xdr:colOff>
      <xdr:row>445</xdr:row>
      <xdr:rowOff>91282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508401A0-A416-674F-8CD2-F35B02CE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24028" y="480219"/>
          <a:ext cx="7192433" cy="84383563"/>
        </a:xfrm>
        <a:prstGeom prst="rect">
          <a:avLst/>
        </a:prstGeom>
      </xdr:spPr>
    </xdr:pic>
    <xdr:clientData/>
  </xdr:twoCellAnchor>
  <xdr:twoCellAnchor editAs="oneCell">
    <xdr:from>
      <xdr:col>34</xdr:col>
      <xdr:colOff>11246</xdr:colOff>
      <xdr:row>2</xdr:row>
      <xdr:rowOff>0</xdr:rowOff>
    </xdr:from>
    <xdr:to>
      <xdr:col>42</xdr:col>
      <xdr:colOff>565283</xdr:colOff>
      <xdr:row>301</xdr:row>
      <xdr:rowOff>43922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12B2C0A9-D2E5-CC40-A7ED-0243353AB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078246" y="381000"/>
          <a:ext cx="7158037" cy="57003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33BF-3410-B24C-82E5-A5907C6D2519}">
  <dimension ref="B3:AS69"/>
  <sheetViews>
    <sheetView tabSelected="1" zoomScale="55" zoomScaleNormal="55" workbookViewId="0">
      <selection activeCell="AV42" sqref="AV42"/>
    </sheetView>
  </sheetViews>
  <sheetFormatPr baseColWidth="10" defaultRowHeight="15"/>
  <sheetData>
    <row r="3" spans="2:45">
      <c r="K3" s="2"/>
    </row>
    <row r="4" spans="2:45">
      <c r="F4" s="15" t="s">
        <v>0</v>
      </c>
      <c r="G4" s="15"/>
      <c r="H4" s="15"/>
      <c r="I4" s="15"/>
      <c r="J4" s="15"/>
      <c r="K4" s="2"/>
      <c r="O4" s="15" t="s">
        <v>0</v>
      </c>
      <c r="P4" s="15"/>
      <c r="Q4" s="15"/>
      <c r="R4" s="15"/>
      <c r="S4" s="15"/>
      <c r="T4" s="2"/>
      <c r="U4" s="2"/>
      <c r="V4" s="2"/>
      <c r="W4" s="2"/>
      <c r="AB4" s="15" t="s">
        <v>1</v>
      </c>
      <c r="AC4" s="15"/>
      <c r="AD4" s="15"/>
      <c r="AE4" s="15"/>
      <c r="AF4" s="15"/>
      <c r="AK4" s="15" t="s">
        <v>1</v>
      </c>
      <c r="AL4" s="15"/>
      <c r="AM4" s="15"/>
      <c r="AN4" s="15"/>
      <c r="AO4" s="15"/>
    </row>
    <row r="5" spans="2:45">
      <c r="F5" s="16" t="s">
        <v>11</v>
      </c>
      <c r="G5" s="17"/>
      <c r="H5" s="17"/>
      <c r="I5" s="17"/>
      <c r="J5" s="18"/>
      <c r="O5" s="16" t="s">
        <v>12</v>
      </c>
      <c r="P5" s="17"/>
      <c r="Q5" s="17"/>
      <c r="R5" s="17"/>
      <c r="S5" s="18"/>
      <c r="T5" s="2"/>
      <c r="U5" s="3" t="s">
        <v>0</v>
      </c>
      <c r="V5" s="2"/>
      <c r="W5" s="2"/>
      <c r="AB5" s="16" t="s">
        <v>11</v>
      </c>
      <c r="AC5" s="17"/>
      <c r="AD5" s="17"/>
      <c r="AE5" s="17"/>
      <c r="AF5" s="18"/>
      <c r="AK5" s="16" t="s">
        <v>12</v>
      </c>
      <c r="AL5" s="17"/>
      <c r="AM5" s="17"/>
      <c r="AN5" s="17"/>
      <c r="AO5" s="18"/>
      <c r="AP5" s="2"/>
      <c r="AQ5" s="3" t="s">
        <v>1</v>
      </c>
      <c r="AR5" s="2"/>
      <c r="AS5" s="2"/>
    </row>
    <row r="6" spans="2:45" ht="32">
      <c r="C6" s="4" t="s">
        <v>9</v>
      </c>
      <c r="D6" s="5" t="s">
        <v>5</v>
      </c>
      <c r="E6" s="4" t="s">
        <v>10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2"/>
      <c r="L6" s="4" t="s">
        <v>9</v>
      </c>
      <c r="M6" s="5" t="s">
        <v>5</v>
      </c>
      <c r="N6" s="4" t="s">
        <v>10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6"/>
      <c r="U6" s="1" t="s">
        <v>18</v>
      </c>
      <c r="V6" s="6"/>
      <c r="W6" s="6"/>
      <c r="Y6" s="4" t="s">
        <v>9</v>
      </c>
      <c r="Z6" s="5" t="s">
        <v>5</v>
      </c>
      <c r="AA6" s="4" t="s">
        <v>10</v>
      </c>
      <c r="AB6" s="4" t="s">
        <v>13</v>
      </c>
      <c r="AC6" s="4" t="s">
        <v>14</v>
      </c>
      <c r="AD6" s="4" t="s">
        <v>15</v>
      </c>
      <c r="AE6" s="4" t="s">
        <v>16</v>
      </c>
      <c r="AF6" s="4" t="s">
        <v>17</v>
      </c>
      <c r="AG6" s="2"/>
      <c r="AH6" s="4" t="s">
        <v>9</v>
      </c>
      <c r="AI6" s="5" t="s">
        <v>5</v>
      </c>
      <c r="AJ6" s="4" t="s">
        <v>10</v>
      </c>
      <c r="AK6" s="4" t="s">
        <v>13</v>
      </c>
      <c r="AL6" s="4" t="s">
        <v>14</v>
      </c>
      <c r="AM6" s="4" t="s">
        <v>15</v>
      </c>
      <c r="AN6" s="4" t="s">
        <v>16</v>
      </c>
      <c r="AO6" s="4" t="s">
        <v>17</v>
      </c>
      <c r="AP6" s="6"/>
      <c r="AQ6" s="1" t="s">
        <v>18</v>
      </c>
      <c r="AR6" s="6"/>
      <c r="AS6" s="6"/>
    </row>
    <row r="7" spans="2:45" ht="16">
      <c r="B7">
        <v>1</v>
      </c>
      <c r="C7" s="10" t="s">
        <v>22</v>
      </c>
      <c r="D7" s="10" t="s">
        <v>23</v>
      </c>
      <c r="E7" s="10" t="s">
        <v>3</v>
      </c>
      <c r="F7" s="8">
        <v>1.137</v>
      </c>
      <c r="G7" s="8">
        <v>1.502</v>
      </c>
      <c r="H7" s="8">
        <v>1.5129999999999999</v>
      </c>
      <c r="I7" s="8">
        <v>1.3919999999999999</v>
      </c>
      <c r="J7" s="8">
        <v>1.2410000000000001</v>
      </c>
      <c r="K7" s="7"/>
      <c r="L7" s="10" t="s">
        <v>22</v>
      </c>
      <c r="M7" s="10" t="s">
        <v>23</v>
      </c>
      <c r="N7" s="10" t="s">
        <v>3</v>
      </c>
      <c r="O7" s="8">
        <v>1.137</v>
      </c>
      <c r="P7" s="8">
        <v>1.3919999999999999</v>
      </c>
      <c r="Q7" s="8">
        <v>1.3919999999999999</v>
      </c>
      <c r="R7" s="8">
        <v>1.2410000000000001</v>
      </c>
      <c r="S7" s="8">
        <v>1.502</v>
      </c>
      <c r="T7" s="7"/>
      <c r="U7" s="8">
        <f>(F7+O7)/2</f>
        <v>1.137</v>
      </c>
      <c r="V7" s="7"/>
      <c r="W7" s="7"/>
      <c r="Y7" s="10" t="s">
        <v>22</v>
      </c>
      <c r="Z7" s="10" t="s">
        <v>23</v>
      </c>
      <c r="AA7" s="10" t="s">
        <v>3</v>
      </c>
      <c r="AB7" s="9">
        <v>10.833333333333334</v>
      </c>
      <c r="AC7" s="9">
        <v>14.233333333333334</v>
      </c>
      <c r="AD7" s="9">
        <v>10.466666666666667</v>
      </c>
      <c r="AE7" s="9">
        <v>9.4499999999999993</v>
      </c>
      <c r="AF7" s="9">
        <v>11.65</v>
      </c>
      <c r="AG7" s="7"/>
      <c r="AH7" s="10" t="s">
        <v>22</v>
      </c>
      <c r="AI7" s="10" t="s">
        <v>23</v>
      </c>
      <c r="AJ7" s="10" t="s">
        <v>3</v>
      </c>
      <c r="AK7" s="9">
        <v>8.6750000000000007</v>
      </c>
      <c r="AL7" s="9">
        <v>8.3000000000000007</v>
      </c>
      <c r="AM7" s="9">
        <v>9.8333333333333339</v>
      </c>
      <c r="AN7" s="9">
        <v>9.2999999999999989</v>
      </c>
      <c r="AO7" s="9">
        <v>9.7000000000000011</v>
      </c>
      <c r="AP7" s="7"/>
      <c r="AQ7" s="8">
        <f>(AB7+AK7)/2</f>
        <v>9.7541666666666664</v>
      </c>
      <c r="AR7" s="7"/>
      <c r="AS7" s="7"/>
    </row>
    <row r="8" spans="2:45" ht="16">
      <c r="B8">
        <v>2</v>
      </c>
      <c r="C8" s="10" t="s">
        <v>24</v>
      </c>
      <c r="D8" s="10" t="s">
        <v>23</v>
      </c>
      <c r="E8" s="10" t="s">
        <v>3</v>
      </c>
      <c r="F8" s="8">
        <v>1.5129999999999999</v>
      </c>
      <c r="G8" s="8">
        <v>1.502</v>
      </c>
      <c r="H8" s="8">
        <v>1.5129999999999999</v>
      </c>
      <c r="I8" s="8">
        <v>1.2410000000000001</v>
      </c>
      <c r="J8" s="8">
        <v>1.3919999999999999</v>
      </c>
      <c r="K8" s="7"/>
      <c r="L8" s="10" t="s">
        <v>24</v>
      </c>
      <c r="M8" s="10" t="s">
        <v>23</v>
      </c>
      <c r="N8" s="10" t="s">
        <v>3</v>
      </c>
      <c r="O8" s="8">
        <v>1.5129999999999999</v>
      </c>
      <c r="P8" s="8">
        <v>1.3919999999999999</v>
      </c>
      <c r="Q8" s="8">
        <v>1.502</v>
      </c>
      <c r="R8" s="8">
        <v>1.5129999999999999</v>
      </c>
      <c r="S8" s="8">
        <v>1.5129999999999999</v>
      </c>
      <c r="T8" s="7"/>
      <c r="U8" s="8">
        <f t="shared" ref="U8:U37" si="0">(F8+O8)/2</f>
        <v>1.5129999999999999</v>
      </c>
      <c r="V8" s="7"/>
      <c r="W8" s="7"/>
      <c r="Y8" s="10" t="s">
        <v>24</v>
      </c>
      <c r="Z8" s="10" t="s">
        <v>23</v>
      </c>
      <c r="AA8" s="10" t="s">
        <v>3</v>
      </c>
      <c r="AB8" s="9">
        <v>12.733333333333334</v>
      </c>
      <c r="AC8" s="9">
        <v>10.799999999999999</v>
      </c>
      <c r="AD8" s="9">
        <v>11.4</v>
      </c>
      <c r="AE8" s="9">
        <v>12.566666666666668</v>
      </c>
      <c r="AF8" s="9">
        <v>9.7000000000000011</v>
      </c>
      <c r="AG8" s="7"/>
      <c r="AH8" s="10" t="s">
        <v>24</v>
      </c>
      <c r="AI8" s="10" t="s">
        <v>23</v>
      </c>
      <c r="AJ8" s="10" t="s">
        <v>3</v>
      </c>
      <c r="AK8" s="9">
        <v>10.333333333333334</v>
      </c>
      <c r="AL8" s="9">
        <v>9</v>
      </c>
      <c r="AM8" s="9">
        <v>9.8666666666666671</v>
      </c>
      <c r="AN8" s="9">
        <v>11.866666666666665</v>
      </c>
      <c r="AO8" s="9">
        <v>13.566666666666668</v>
      </c>
      <c r="AP8" s="7"/>
      <c r="AQ8" s="8">
        <f t="shared" ref="AQ8:AQ37" si="1">(AB8+AK8)/2</f>
        <v>11.533333333333335</v>
      </c>
      <c r="AR8" s="7"/>
      <c r="AS8" s="7"/>
    </row>
    <row r="9" spans="2:45" ht="16">
      <c r="B9">
        <v>3</v>
      </c>
      <c r="C9" s="10" t="s">
        <v>25</v>
      </c>
      <c r="D9" s="10" t="s">
        <v>23</v>
      </c>
      <c r="E9" s="10" t="s">
        <v>3</v>
      </c>
      <c r="F9" s="8">
        <v>0.99299999999999999</v>
      </c>
      <c r="G9" s="8">
        <v>1.502</v>
      </c>
      <c r="H9" s="8">
        <v>1.5129999999999999</v>
      </c>
      <c r="I9" s="8">
        <v>1.5129999999999999</v>
      </c>
      <c r="J9" s="8">
        <v>1.2410000000000001</v>
      </c>
      <c r="K9" s="7"/>
      <c r="L9" s="10" t="s">
        <v>25</v>
      </c>
      <c r="M9" s="10" t="s">
        <v>23</v>
      </c>
      <c r="N9" s="10" t="s">
        <v>3</v>
      </c>
      <c r="O9" s="8">
        <v>1.3919999999999999</v>
      </c>
      <c r="P9" s="8">
        <v>1.2410000000000001</v>
      </c>
      <c r="Q9" s="8">
        <v>1.5129999999999999</v>
      </c>
      <c r="R9" s="8">
        <v>1.5129999999999999</v>
      </c>
      <c r="S9" s="8">
        <v>1.5129999999999999</v>
      </c>
      <c r="T9" s="7"/>
      <c r="U9" s="8">
        <f t="shared" si="0"/>
        <v>1.1924999999999999</v>
      </c>
      <c r="V9" s="7"/>
      <c r="W9" s="7"/>
      <c r="Y9" s="10" t="s">
        <v>25</v>
      </c>
      <c r="Z9" s="10" t="s">
        <v>23</v>
      </c>
      <c r="AA9" s="10" t="s">
        <v>3</v>
      </c>
      <c r="AB9" s="9">
        <v>9.6333333333333329</v>
      </c>
      <c r="AC9" s="9">
        <v>11.15</v>
      </c>
      <c r="AD9" s="9">
        <v>7.8</v>
      </c>
      <c r="AE9" s="9">
        <v>8.8333333333333339</v>
      </c>
      <c r="AF9" s="9">
        <v>6.2</v>
      </c>
      <c r="AG9" s="7"/>
      <c r="AH9" s="10" t="s">
        <v>25</v>
      </c>
      <c r="AI9" s="10" t="s">
        <v>23</v>
      </c>
      <c r="AJ9" s="10" t="s">
        <v>3</v>
      </c>
      <c r="AK9" s="9">
        <v>9.3666666666666671</v>
      </c>
      <c r="AL9" s="9">
        <v>12.466666666666667</v>
      </c>
      <c r="AM9" s="9">
        <v>12.066666666666668</v>
      </c>
      <c r="AN9" s="9">
        <v>8.6</v>
      </c>
      <c r="AO9" s="9">
        <v>10.666666666666666</v>
      </c>
      <c r="AP9" s="7"/>
      <c r="AQ9" s="8">
        <f t="shared" si="1"/>
        <v>9.5</v>
      </c>
      <c r="AR9" s="7"/>
      <c r="AS9" s="7"/>
    </row>
    <row r="10" spans="2:45" ht="16">
      <c r="B10">
        <v>4</v>
      </c>
      <c r="C10" s="10" t="s">
        <v>26</v>
      </c>
      <c r="D10" s="10" t="s">
        <v>23</v>
      </c>
      <c r="E10" s="10" t="s">
        <v>3</v>
      </c>
      <c r="F10" s="8">
        <v>1.2410000000000001</v>
      </c>
      <c r="G10" s="8">
        <v>1.5129999999999999</v>
      </c>
      <c r="H10" s="8">
        <v>1.2410000000000001</v>
      </c>
      <c r="I10" s="8">
        <v>0.997</v>
      </c>
      <c r="J10" s="8">
        <v>1.5129999999999999</v>
      </c>
      <c r="K10" s="7"/>
      <c r="L10" s="10" t="s">
        <v>26</v>
      </c>
      <c r="M10" s="10" t="s">
        <v>23</v>
      </c>
      <c r="N10" s="10" t="s">
        <v>3</v>
      </c>
      <c r="O10" s="8">
        <v>1.5129999999999999</v>
      </c>
      <c r="P10" s="8">
        <v>1.3919999999999999</v>
      </c>
      <c r="Q10" s="8">
        <v>1.0860000000000001</v>
      </c>
      <c r="R10" s="8">
        <v>1.5129999999999999</v>
      </c>
      <c r="S10" s="8">
        <v>1.5129999999999999</v>
      </c>
      <c r="T10" s="7"/>
      <c r="U10" s="8">
        <f t="shared" si="0"/>
        <v>1.377</v>
      </c>
      <c r="V10" s="7"/>
      <c r="W10" s="7"/>
      <c r="Y10" s="10" t="s">
        <v>26</v>
      </c>
      <c r="Z10" s="10" t="s">
        <v>23</v>
      </c>
      <c r="AA10" s="10" t="s">
        <v>3</v>
      </c>
      <c r="AB10" s="9">
        <v>11.366666666666667</v>
      </c>
      <c r="AC10" s="9">
        <v>10.7</v>
      </c>
      <c r="AD10" s="9">
        <v>9.9499999999999993</v>
      </c>
      <c r="AE10" s="9">
        <v>10.299999999999999</v>
      </c>
      <c r="AF10" s="9">
        <v>12.95</v>
      </c>
      <c r="AG10" s="7"/>
      <c r="AH10" s="10" t="s">
        <v>26</v>
      </c>
      <c r="AI10" s="10" t="s">
        <v>23</v>
      </c>
      <c r="AJ10" s="10" t="s">
        <v>3</v>
      </c>
      <c r="AK10" s="9">
        <v>13.133333333333333</v>
      </c>
      <c r="AL10" s="9">
        <v>5.5</v>
      </c>
      <c r="AM10" s="9">
        <v>9.1</v>
      </c>
      <c r="AN10" s="9">
        <v>9.8000000000000007</v>
      </c>
      <c r="AO10" s="9">
        <v>5.5333333333333341</v>
      </c>
      <c r="AP10" s="7"/>
      <c r="AQ10" s="8">
        <f t="shared" si="1"/>
        <v>12.25</v>
      </c>
      <c r="AR10" s="7"/>
      <c r="AS10" s="7"/>
    </row>
    <row r="11" spans="2:45" ht="16">
      <c r="B11">
        <v>5</v>
      </c>
      <c r="C11" s="10" t="s">
        <v>27</v>
      </c>
      <c r="D11" s="10" t="s">
        <v>23</v>
      </c>
      <c r="E11" s="10" t="s">
        <v>3</v>
      </c>
      <c r="F11" s="8">
        <v>1.5129999999999999</v>
      </c>
      <c r="G11" s="8">
        <v>1.2410000000000001</v>
      </c>
      <c r="H11" s="8">
        <v>1.3919999999999999</v>
      </c>
      <c r="I11" s="8">
        <v>1.502</v>
      </c>
      <c r="J11" s="8">
        <v>0.96599999999999997</v>
      </c>
      <c r="K11" s="7"/>
      <c r="L11" s="10" t="s">
        <v>27</v>
      </c>
      <c r="M11" s="10" t="s">
        <v>23</v>
      </c>
      <c r="N11" s="10" t="s">
        <v>3</v>
      </c>
      <c r="O11" s="8">
        <v>1.2410000000000001</v>
      </c>
      <c r="P11" s="8">
        <v>1.2410000000000001</v>
      </c>
      <c r="Q11" s="8">
        <v>1.3919999999999999</v>
      </c>
      <c r="R11" s="8">
        <v>0.93300000000000005</v>
      </c>
      <c r="S11" s="8">
        <v>1.5129999999999999</v>
      </c>
      <c r="T11" s="7"/>
      <c r="U11" s="8">
        <f t="shared" si="0"/>
        <v>1.377</v>
      </c>
      <c r="V11" s="7"/>
      <c r="W11" s="7"/>
      <c r="Y11" s="10" t="s">
        <v>27</v>
      </c>
      <c r="Z11" s="10" t="s">
        <v>23</v>
      </c>
      <c r="AA11" s="10" t="s">
        <v>3</v>
      </c>
      <c r="AB11" s="9">
        <v>12.166666666666666</v>
      </c>
      <c r="AC11" s="9">
        <v>9.7333333333333325</v>
      </c>
      <c r="AD11" s="9">
        <v>10.833333333333334</v>
      </c>
      <c r="AE11" s="9">
        <v>14.8</v>
      </c>
      <c r="AF11" s="9">
        <v>10.966666666666667</v>
      </c>
      <c r="AG11" s="7"/>
      <c r="AH11" s="10" t="s">
        <v>27</v>
      </c>
      <c r="AI11" s="10" t="s">
        <v>23</v>
      </c>
      <c r="AJ11" s="10" t="s">
        <v>3</v>
      </c>
      <c r="AK11" s="9">
        <v>13.3</v>
      </c>
      <c r="AL11" s="9">
        <v>7.9</v>
      </c>
      <c r="AM11" s="9">
        <v>8</v>
      </c>
      <c r="AN11" s="9">
        <v>10.9</v>
      </c>
      <c r="AO11" s="9">
        <v>13.3</v>
      </c>
      <c r="AP11" s="7"/>
      <c r="AQ11" s="8">
        <f t="shared" si="1"/>
        <v>12.733333333333334</v>
      </c>
      <c r="AR11" s="7"/>
      <c r="AS11" s="7"/>
    </row>
    <row r="12" spans="2:45" ht="16">
      <c r="B12">
        <v>6</v>
      </c>
      <c r="C12" s="10" t="s">
        <v>28</v>
      </c>
      <c r="D12" s="10" t="s">
        <v>23</v>
      </c>
      <c r="E12" s="10" t="s">
        <v>3</v>
      </c>
      <c r="F12" s="8">
        <v>1.5129999999999999</v>
      </c>
      <c r="G12" s="8">
        <v>1.5129999999999999</v>
      </c>
      <c r="H12" s="8">
        <v>1.5129999999999999</v>
      </c>
      <c r="I12" s="8">
        <v>1.3919999999999999</v>
      </c>
      <c r="J12" s="8">
        <v>1.5129999999999999</v>
      </c>
      <c r="K12" s="7"/>
      <c r="L12" s="10" t="s">
        <v>28</v>
      </c>
      <c r="M12" s="10" t="s">
        <v>23</v>
      </c>
      <c r="N12" s="10" t="s">
        <v>3</v>
      </c>
      <c r="O12" s="8">
        <v>1.2410000000000001</v>
      </c>
      <c r="P12" s="8">
        <v>1.5129999999999999</v>
      </c>
      <c r="Q12" s="8">
        <v>1.5129999999999999</v>
      </c>
      <c r="R12" s="8">
        <v>1.5129999999999999</v>
      </c>
      <c r="S12" s="8">
        <v>1.3919999999999999</v>
      </c>
      <c r="T12" s="7"/>
      <c r="U12" s="8">
        <f t="shared" si="0"/>
        <v>1.377</v>
      </c>
      <c r="V12" s="7"/>
      <c r="W12" s="7"/>
      <c r="Y12" s="10" t="s">
        <v>28</v>
      </c>
      <c r="Z12" s="10" t="s">
        <v>23</v>
      </c>
      <c r="AA12" s="10" t="s">
        <v>3</v>
      </c>
      <c r="AB12" s="9">
        <v>8.6333333333333329</v>
      </c>
      <c r="AC12" s="9">
        <v>9.9666666666666668</v>
      </c>
      <c r="AD12" s="9">
        <v>8.1</v>
      </c>
      <c r="AE12" s="9">
        <v>6.9333333333333327</v>
      </c>
      <c r="AF12" s="9">
        <v>8.5666666666666664</v>
      </c>
      <c r="AG12" s="7"/>
      <c r="AH12" s="10" t="s">
        <v>28</v>
      </c>
      <c r="AI12" s="10" t="s">
        <v>23</v>
      </c>
      <c r="AJ12" s="10" t="s">
        <v>3</v>
      </c>
      <c r="AK12" s="9">
        <v>9.1333333333333346</v>
      </c>
      <c r="AL12" s="9">
        <v>11.966666666666669</v>
      </c>
      <c r="AM12" s="9">
        <v>8</v>
      </c>
      <c r="AN12" s="9">
        <v>7.6499999999999995</v>
      </c>
      <c r="AO12" s="9">
        <v>11.966666666666667</v>
      </c>
      <c r="AP12" s="7"/>
      <c r="AQ12" s="8">
        <f t="shared" si="1"/>
        <v>8.8833333333333329</v>
      </c>
      <c r="AR12" s="7"/>
      <c r="AS12" s="7"/>
    </row>
    <row r="13" spans="2:45" ht="16">
      <c r="B13">
        <v>7</v>
      </c>
      <c r="C13" s="11" t="s">
        <v>29</v>
      </c>
      <c r="D13" s="11" t="s">
        <v>23</v>
      </c>
      <c r="E13" s="11" t="s">
        <v>4</v>
      </c>
      <c r="F13" s="8">
        <v>1.3919999999999999</v>
      </c>
      <c r="G13" s="8">
        <v>0.111</v>
      </c>
      <c r="H13" s="8">
        <v>1.0069999999999999</v>
      </c>
      <c r="I13" s="8">
        <v>0.73099999999999998</v>
      </c>
      <c r="J13" s="8">
        <v>0.33400000000000002</v>
      </c>
      <c r="K13" s="7"/>
      <c r="L13" s="11" t="s">
        <v>29</v>
      </c>
      <c r="M13" s="11" t="s">
        <v>23</v>
      </c>
      <c r="N13" s="11" t="s">
        <v>4</v>
      </c>
      <c r="O13" s="8">
        <v>1.2410000000000001</v>
      </c>
      <c r="P13" s="8">
        <v>1.218</v>
      </c>
      <c r="Q13" s="8">
        <v>1.3919999999999999</v>
      </c>
      <c r="R13" s="8">
        <v>1.0860000000000001</v>
      </c>
      <c r="S13" s="8">
        <v>1.502</v>
      </c>
      <c r="T13" s="7"/>
      <c r="U13" s="8">
        <f t="shared" si="0"/>
        <v>1.3165</v>
      </c>
      <c r="V13" s="7"/>
      <c r="W13" s="7"/>
      <c r="Y13" s="11" t="s">
        <v>29</v>
      </c>
      <c r="Z13" s="11" t="s">
        <v>23</v>
      </c>
      <c r="AA13" s="11" t="s">
        <v>4</v>
      </c>
      <c r="AB13" s="9">
        <v>8.7999999999999989</v>
      </c>
      <c r="AC13" s="9">
        <v>4.0666666666666664</v>
      </c>
      <c r="AD13" s="9">
        <v>5.833333333333333</v>
      </c>
      <c r="AE13" s="9">
        <v>6.0333333333333341</v>
      </c>
      <c r="AF13" s="9">
        <v>5.3</v>
      </c>
      <c r="AG13" s="7"/>
      <c r="AH13" s="11" t="s">
        <v>29</v>
      </c>
      <c r="AI13" s="11" t="s">
        <v>23</v>
      </c>
      <c r="AJ13" s="11" t="s">
        <v>4</v>
      </c>
      <c r="AK13" s="9">
        <v>9</v>
      </c>
      <c r="AL13" s="9">
        <v>8.6</v>
      </c>
      <c r="AM13" s="9">
        <v>11.9</v>
      </c>
      <c r="AN13" s="9">
        <v>8.1</v>
      </c>
      <c r="AO13" s="9">
        <v>10.166666666666666</v>
      </c>
      <c r="AP13" s="7"/>
      <c r="AQ13" s="8">
        <f t="shared" si="1"/>
        <v>8.8999999999999986</v>
      </c>
      <c r="AR13" s="7"/>
      <c r="AS13" s="7"/>
    </row>
    <row r="14" spans="2:45" ht="16">
      <c r="B14">
        <v>8</v>
      </c>
      <c r="C14" s="11" t="s">
        <v>30</v>
      </c>
      <c r="D14" s="11" t="s">
        <v>23</v>
      </c>
      <c r="E14" s="11" t="s">
        <v>4</v>
      </c>
      <c r="F14" s="8">
        <v>1.3919999999999999</v>
      </c>
      <c r="G14" s="8">
        <v>0.51200000000000001</v>
      </c>
      <c r="H14" s="8">
        <v>0.89100000000000001</v>
      </c>
      <c r="I14" s="8">
        <v>1.218</v>
      </c>
      <c r="J14" s="8">
        <v>0.33400000000000002</v>
      </c>
      <c r="K14" s="7"/>
      <c r="L14" s="11" t="s">
        <v>30</v>
      </c>
      <c r="M14" s="11" t="s">
        <v>23</v>
      </c>
      <c r="N14" s="11" t="s">
        <v>4</v>
      </c>
      <c r="O14" s="8">
        <v>1.5129999999999999</v>
      </c>
      <c r="P14" s="8">
        <v>1.0860000000000001</v>
      </c>
      <c r="Q14" s="8">
        <v>0.96599999999999997</v>
      </c>
      <c r="R14" s="8">
        <v>0.93300000000000005</v>
      </c>
      <c r="S14" s="8">
        <v>1.3919999999999999</v>
      </c>
      <c r="T14" s="7"/>
      <c r="U14" s="8">
        <f t="shared" si="0"/>
        <v>1.4524999999999999</v>
      </c>
      <c r="V14" s="7"/>
      <c r="W14" s="7"/>
      <c r="Y14" s="11" t="s">
        <v>30</v>
      </c>
      <c r="Z14" s="11" t="s">
        <v>23</v>
      </c>
      <c r="AA14" s="11" t="s">
        <v>4</v>
      </c>
      <c r="AB14" s="9">
        <v>13.4</v>
      </c>
      <c r="AC14" s="9">
        <v>5.8999999999999995</v>
      </c>
      <c r="AD14" s="9">
        <v>8.6666666666666661</v>
      </c>
      <c r="AE14" s="9">
        <v>8.9666666666666668</v>
      </c>
      <c r="AF14" s="9">
        <v>4.7333333333333334</v>
      </c>
      <c r="AG14" s="7"/>
      <c r="AH14" s="11" t="s">
        <v>30</v>
      </c>
      <c r="AI14" s="11" t="s">
        <v>23</v>
      </c>
      <c r="AJ14" s="11" t="s">
        <v>4</v>
      </c>
      <c r="AK14" s="9">
        <v>12.733333333333334</v>
      </c>
      <c r="AL14" s="9">
        <v>7.8250000000000002</v>
      </c>
      <c r="AM14" s="9">
        <v>8.75</v>
      </c>
      <c r="AN14" s="9">
        <v>10.3</v>
      </c>
      <c r="AO14" s="9">
        <v>7.6</v>
      </c>
      <c r="AP14" s="7"/>
      <c r="AQ14" s="8">
        <f t="shared" si="1"/>
        <v>13.066666666666666</v>
      </c>
      <c r="AR14" s="7"/>
      <c r="AS14" s="7"/>
    </row>
    <row r="15" spans="2:45" ht="16">
      <c r="B15">
        <v>9</v>
      </c>
      <c r="C15" s="11" t="s">
        <v>31</v>
      </c>
      <c r="D15" s="11" t="s">
        <v>23</v>
      </c>
      <c r="E15" s="11" t="s">
        <v>4</v>
      </c>
      <c r="F15" s="8">
        <v>1.5129999999999999</v>
      </c>
      <c r="G15" s="8">
        <v>0.70899999999999996</v>
      </c>
      <c r="H15" s="8">
        <v>0.89100000000000001</v>
      </c>
      <c r="I15" s="8">
        <v>1.2410000000000001</v>
      </c>
      <c r="J15" s="8">
        <v>0.54900000000000004</v>
      </c>
      <c r="K15" s="7"/>
      <c r="L15" s="11" t="s">
        <v>31</v>
      </c>
      <c r="M15" s="11" t="s">
        <v>23</v>
      </c>
      <c r="N15" s="11" t="s">
        <v>4</v>
      </c>
      <c r="O15" s="8">
        <v>1.5129999999999999</v>
      </c>
      <c r="P15" s="8">
        <v>1.502</v>
      </c>
      <c r="Q15" s="8">
        <v>0.82</v>
      </c>
      <c r="R15" s="8">
        <v>1.3919999999999999</v>
      </c>
      <c r="S15" s="8">
        <v>1.5129999999999999</v>
      </c>
      <c r="T15" s="7"/>
      <c r="U15" s="8">
        <f t="shared" si="0"/>
        <v>1.5129999999999999</v>
      </c>
      <c r="V15" s="7"/>
      <c r="W15" s="7"/>
      <c r="Y15" s="11" t="s">
        <v>31</v>
      </c>
      <c r="Z15" s="11" t="s">
        <v>23</v>
      </c>
      <c r="AA15" s="11" t="s">
        <v>4</v>
      </c>
      <c r="AB15" s="9">
        <v>7.8</v>
      </c>
      <c r="AC15" s="9">
        <v>2.5666666666666664</v>
      </c>
      <c r="AD15" s="9">
        <v>6.5250000000000004</v>
      </c>
      <c r="AE15" s="9">
        <v>8.7750000000000004</v>
      </c>
      <c r="AF15" s="9">
        <v>2.1999999999999997</v>
      </c>
      <c r="AG15" s="7"/>
      <c r="AH15" s="11" t="s">
        <v>31</v>
      </c>
      <c r="AI15" s="11" t="s">
        <v>23</v>
      </c>
      <c r="AJ15" s="11" t="s">
        <v>4</v>
      </c>
      <c r="AK15" s="9">
        <v>8.1333333333333346</v>
      </c>
      <c r="AL15" s="9">
        <v>9.5500000000000007</v>
      </c>
      <c r="AM15" s="9">
        <v>10.850000000000001</v>
      </c>
      <c r="AN15" s="9">
        <v>6.9333333333333327</v>
      </c>
      <c r="AO15" s="9">
        <v>7.5</v>
      </c>
      <c r="AP15" s="7"/>
      <c r="AQ15" s="8">
        <f t="shared" si="1"/>
        <v>7.9666666666666668</v>
      </c>
      <c r="AR15" s="7"/>
      <c r="AS15" s="7"/>
    </row>
    <row r="16" spans="2:45" ht="16">
      <c r="B16">
        <v>10</v>
      </c>
      <c r="C16" s="11" t="s">
        <v>32</v>
      </c>
      <c r="D16" s="11" t="s">
        <v>23</v>
      </c>
      <c r="E16" s="11" t="s">
        <v>4</v>
      </c>
      <c r="F16" s="8">
        <v>1.3919999999999999</v>
      </c>
      <c r="G16" s="8">
        <v>0.66900000000000004</v>
      </c>
      <c r="H16" s="8">
        <v>0.82499999999999996</v>
      </c>
      <c r="I16" s="8">
        <v>1.2410000000000001</v>
      </c>
      <c r="J16" s="8">
        <v>0.57899999999999996</v>
      </c>
      <c r="K16" s="7"/>
      <c r="L16" s="11" t="s">
        <v>32</v>
      </c>
      <c r="M16" s="11" t="s">
        <v>23</v>
      </c>
      <c r="N16" s="11" t="s">
        <v>4</v>
      </c>
      <c r="O16" s="8">
        <v>1.5129999999999999</v>
      </c>
      <c r="P16" s="8">
        <v>1.3919999999999999</v>
      </c>
      <c r="Q16" s="8">
        <v>1.3919999999999999</v>
      </c>
      <c r="R16" s="8">
        <v>1.5129999999999999</v>
      </c>
      <c r="S16" s="8">
        <v>1.5129999999999999</v>
      </c>
      <c r="T16" s="7"/>
      <c r="U16" s="8">
        <f t="shared" si="0"/>
        <v>1.4524999999999999</v>
      </c>
      <c r="V16" s="7"/>
      <c r="W16" s="7"/>
      <c r="Y16" s="11" t="s">
        <v>32</v>
      </c>
      <c r="Z16" s="11" t="s">
        <v>23</v>
      </c>
      <c r="AA16" s="11" t="s">
        <v>4</v>
      </c>
      <c r="AB16" s="9">
        <v>8.3000000000000007</v>
      </c>
      <c r="AC16" s="9">
        <v>7.75</v>
      </c>
      <c r="AD16" s="9">
        <v>6.5333333333333341</v>
      </c>
      <c r="AE16" s="9">
        <v>8.4</v>
      </c>
      <c r="AF16" s="9">
        <v>6.45</v>
      </c>
      <c r="AG16" s="7"/>
      <c r="AH16" s="11" t="s">
        <v>32</v>
      </c>
      <c r="AI16" s="11" t="s">
        <v>23</v>
      </c>
      <c r="AJ16" s="11" t="s">
        <v>4</v>
      </c>
      <c r="AK16" s="9">
        <v>11.55</v>
      </c>
      <c r="AL16" s="9">
        <v>8.0300000000000011</v>
      </c>
      <c r="AM16" s="9">
        <v>9.3000000000000007</v>
      </c>
      <c r="AN16" s="9">
        <v>10.6</v>
      </c>
      <c r="AO16" s="9">
        <v>9.7666666666666657</v>
      </c>
      <c r="AP16" s="7"/>
      <c r="AQ16" s="8">
        <f t="shared" si="1"/>
        <v>9.9250000000000007</v>
      </c>
      <c r="AR16" s="7"/>
      <c r="AS16" s="7"/>
    </row>
    <row r="17" spans="2:45" ht="16">
      <c r="B17">
        <v>11</v>
      </c>
      <c r="C17" s="11" t="s">
        <v>33</v>
      </c>
      <c r="D17" s="11" t="s">
        <v>23</v>
      </c>
      <c r="E17" s="11" t="s">
        <v>4</v>
      </c>
      <c r="F17" s="8">
        <v>1.3919999999999999</v>
      </c>
      <c r="G17" s="8">
        <v>0.66900000000000004</v>
      </c>
      <c r="H17" s="8">
        <v>0.89100000000000001</v>
      </c>
      <c r="I17" s="8">
        <v>1.218</v>
      </c>
      <c r="J17" s="8">
        <v>0.70899999999999996</v>
      </c>
      <c r="K17" s="7"/>
      <c r="L17" s="11" t="s">
        <v>33</v>
      </c>
      <c r="M17" s="11" t="s">
        <v>23</v>
      </c>
      <c r="N17" s="11" t="s">
        <v>4</v>
      </c>
      <c r="O17" s="8">
        <v>1.137</v>
      </c>
      <c r="P17" s="8">
        <v>1.2410000000000001</v>
      </c>
      <c r="Q17" s="8">
        <v>1.2410000000000001</v>
      </c>
      <c r="R17" s="8">
        <v>1.3919999999999999</v>
      </c>
      <c r="S17" s="8">
        <v>1.5129999999999999</v>
      </c>
      <c r="T17" s="7"/>
      <c r="U17" s="8">
        <f t="shared" si="0"/>
        <v>1.2645</v>
      </c>
      <c r="V17" s="7"/>
      <c r="W17" s="7"/>
      <c r="Y17" s="11" t="s">
        <v>33</v>
      </c>
      <c r="Z17" s="11" t="s">
        <v>23</v>
      </c>
      <c r="AA17" s="11" t="s">
        <v>4</v>
      </c>
      <c r="AB17" s="9">
        <v>10.366666666666665</v>
      </c>
      <c r="AC17" s="9">
        <v>7.45</v>
      </c>
      <c r="AD17" s="9">
        <v>8.4333333333333336</v>
      </c>
      <c r="AE17" s="9">
        <v>7.9000000000000012</v>
      </c>
      <c r="AF17" s="9">
        <v>4.2666666666666666</v>
      </c>
      <c r="AG17" s="7"/>
      <c r="AH17" s="11" t="s">
        <v>33</v>
      </c>
      <c r="AI17" s="11" t="s">
        <v>23</v>
      </c>
      <c r="AJ17" s="11" t="s">
        <v>4</v>
      </c>
      <c r="AK17" s="9">
        <v>13.699999999999998</v>
      </c>
      <c r="AL17" s="9">
        <v>7.2</v>
      </c>
      <c r="AM17" s="9">
        <v>15.2</v>
      </c>
      <c r="AN17" s="9">
        <v>10.35</v>
      </c>
      <c r="AO17" s="9">
        <v>11.299999999999999</v>
      </c>
      <c r="AP17" s="7"/>
      <c r="AQ17" s="8">
        <f t="shared" si="1"/>
        <v>12.033333333333331</v>
      </c>
      <c r="AR17" s="7"/>
      <c r="AS17" s="7"/>
    </row>
    <row r="18" spans="2:45" ht="16">
      <c r="B18">
        <v>12</v>
      </c>
      <c r="C18" s="11" t="s">
        <v>34</v>
      </c>
      <c r="D18" s="11" t="s">
        <v>23</v>
      </c>
      <c r="E18" s="11" t="s">
        <v>4</v>
      </c>
      <c r="F18" s="8">
        <v>1.5129999999999999</v>
      </c>
      <c r="G18" s="8">
        <v>0.33400000000000002</v>
      </c>
      <c r="H18" s="8">
        <v>0.625</v>
      </c>
      <c r="I18" s="8">
        <v>0.96199999999999997</v>
      </c>
      <c r="J18" s="8">
        <v>0.34300000000000003</v>
      </c>
      <c r="K18" s="7"/>
      <c r="L18" s="11" t="s">
        <v>34</v>
      </c>
      <c r="M18" s="11" t="s">
        <v>23</v>
      </c>
      <c r="N18" s="11" t="s">
        <v>4</v>
      </c>
      <c r="O18" s="8">
        <v>1.5129999999999999</v>
      </c>
      <c r="P18" s="8">
        <v>1.3919999999999999</v>
      </c>
      <c r="Q18" s="8">
        <v>1.5129999999999999</v>
      </c>
      <c r="R18" s="8">
        <v>1.5129999999999999</v>
      </c>
      <c r="S18" s="8">
        <v>1.3919999999999999</v>
      </c>
      <c r="T18" s="7"/>
      <c r="U18" s="8">
        <f t="shared" si="0"/>
        <v>1.5129999999999999</v>
      </c>
      <c r="V18" s="7"/>
      <c r="W18" s="7"/>
      <c r="Y18" s="11" t="s">
        <v>34</v>
      </c>
      <c r="Z18" s="11" t="s">
        <v>23</v>
      </c>
      <c r="AA18" s="11" t="s">
        <v>4</v>
      </c>
      <c r="AB18" s="9">
        <v>8.9</v>
      </c>
      <c r="AC18" s="9">
        <v>2.3666666666666667</v>
      </c>
      <c r="AD18" s="9">
        <v>5.3999999999999995</v>
      </c>
      <c r="AE18" s="9">
        <v>8.3333333333333339</v>
      </c>
      <c r="AF18" s="9">
        <v>3.7666666666666662</v>
      </c>
      <c r="AG18" s="7"/>
      <c r="AH18" s="11" t="s">
        <v>34</v>
      </c>
      <c r="AI18" s="11" t="s">
        <v>23</v>
      </c>
      <c r="AJ18" s="11" t="s">
        <v>4</v>
      </c>
      <c r="AK18" s="9">
        <v>12.5</v>
      </c>
      <c r="AL18" s="9">
        <v>14.166666666666666</v>
      </c>
      <c r="AM18" s="9">
        <v>8.3000000000000007</v>
      </c>
      <c r="AN18" s="9">
        <v>6.95</v>
      </c>
      <c r="AO18" s="9">
        <v>12.9</v>
      </c>
      <c r="AP18" s="7"/>
      <c r="AQ18" s="8">
        <f t="shared" si="1"/>
        <v>10.7</v>
      </c>
      <c r="AR18" s="7"/>
      <c r="AS18" s="7"/>
    </row>
    <row r="19" spans="2:45" ht="16">
      <c r="B19">
        <v>13</v>
      </c>
      <c r="C19" s="12" t="s">
        <v>35</v>
      </c>
      <c r="D19" s="12" t="s">
        <v>36</v>
      </c>
      <c r="E19" s="12" t="s">
        <v>3</v>
      </c>
      <c r="F19" s="8">
        <v>1.502</v>
      </c>
      <c r="G19" s="8">
        <v>1.502</v>
      </c>
      <c r="H19" s="8">
        <v>0.96599999999999997</v>
      </c>
      <c r="I19" s="8">
        <v>1.3919999999999999</v>
      </c>
      <c r="J19" s="8">
        <v>1.218</v>
      </c>
      <c r="K19" s="7"/>
      <c r="L19" s="12" t="s">
        <v>35</v>
      </c>
      <c r="M19" s="12" t="s">
        <v>36</v>
      </c>
      <c r="N19" s="12" t="s">
        <v>3</v>
      </c>
      <c r="O19" s="8">
        <v>1.502</v>
      </c>
      <c r="P19" s="8">
        <v>1.218</v>
      </c>
      <c r="Q19" s="8">
        <v>1.218</v>
      </c>
      <c r="R19" s="8">
        <v>1.502</v>
      </c>
      <c r="S19" s="8">
        <v>1.137</v>
      </c>
      <c r="T19" s="7"/>
      <c r="U19" s="8">
        <f t="shared" si="0"/>
        <v>1.502</v>
      </c>
      <c r="V19" s="7"/>
      <c r="W19" s="7"/>
      <c r="Y19" s="12" t="s">
        <v>35</v>
      </c>
      <c r="Z19" s="12" t="s">
        <v>36</v>
      </c>
      <c r="AA19" s="12" t="s">
        <v>3</v>
      </c>
      <c r="AB19" s="9">
        <v>11.074999999999999</v>
      </c>
      <c r="AC19" s="9">
        <v>10.4</v>
      </c>
      <c r="AD19" s="9">
        <v>10</v>
      </c>
      <c r="AE19" s="9">
        <v>7.1</v>
      </c>
      <c r="AF19" s="9">
        <v>11.233333333333334</v>
      </c>
      <c r="AG19" s="7"/>
      <c r="AH19" s="12" t="s">
        <v>35</v>
      </c>
      <c r="AI19" s="12" t="s">
        <v>36</v>
      </c>
      <c r="AJ19" s="12" t="s">
        <v>3</v>
      </c>
      <c r="AK19" s="9">
        <v>11.766666666666666</v>
      </c>
      <c r="AL19" s="9">
        <v>12.166666666666666</v>
      </c>
      <c r="AM19" s="9">
        <v>8.6666666666666661</v>
      </c>
      <c r="AN19" s="9">
        <v>8.9499999999999993</v>
      </c>
      <c r="AO19" s="9">
        <v>12.399999999999999</v>
      </c>
      <c r="AP19" s="7"/>
      <c r="AQ19" s="8">
        <f t="shared" si="1"/>
        <v>11.420833333333333</v>
      </c>
      <c r="AR19" s="7"/>
      <c r="AS19" s="7"/>
    </row>
    <row r="20" spans="2:45" ht="16">
      <c r="B20">
        <v>14</v>
      </c>
      <c r="C20" s="12" t="s">
        <v>37</v>
      </c>
      <c r="D20" s="12" t="s">
        <v>36</v>
      </c>
      <c r="E20" s="12" t="s">
        <v>3</v>
      </c>
      <c r="F20" s="8">
        <v>1.5129999999999999</v>
      </c>
      <c r="G20" s="8">
        <v>1.3919999999999999</v>
      </c>
      <c r="H20" s="8">
        <v>1.5129999999999999</v>
      </c>
      <c r="I20" s="8">
        <v>1.5129999999999999</v>
      </c>
      <c r="J20" s="8">
        <v>1.2410000000000001</v>
      </c>
      <c r="K20" s="7"/>
      <c r="L20" s="12" t="s">
        <v>37</v>
      </c>
      <c r="M20" s="12" t="s">
        <v>36</v>
      </c>
      <c r="N20" s="12" t="s">
        <v>3</v>
      </c>
      <c r="O20" s="8">
        <v>1.3919999999999999</v>
      </c>
      <c r="P20" s="8">
        <v>1.2410000000000001</v>
      </c>
      <c r="Q20" s="8">
        <v>1.5129999999999999</v>
      </c>
      <c r="R20" s="8">
        <v>1.3919999999999999</v>
      </c>
      <c r="S20" s="8">
        <v>1.502</v>
      </c>
      <c r="T20" s="7"/>
      <c r="U20" s="8">
        <f t="shared" si="0"/>
        <v>1.4524999999999999</v>
      </c>
      <c r="V20" s="7"/>
      <c r="W20" s="7"/>
      <c r="Y20" s="12" t="s">
        <v>37</v>
      </c>
      <c r="Z20" s="12" t="s">
        <v>36</v>
      </c>
      <c r="AA20" s="12" t="s">
        <v>3</v>
      </c>
      <c r="AB20" s="9">
        <v>8.6000000000000014</v>
      </c>
      <c r="AC20" s="9">
        <v>11.466666666666667</v>
      </c>
      <c r="AD20" s="9">
        <v>5.6499999999999995</v>
      </c>
      <c r="AE20" s="9">
        <v>7.8999999999999995</v>
      </c>
      <c r="AF20" s="9">
        <v>12.3</v>
      </c>
      <c r="AG20" s="7"/>
      <c r="AH20" s="12" t="s">
        <v>37</v>
      </c>
      <c r="AI20" s="12" t="s">
        <v>36</v>
      </c>
      <c r="AJ20" s="12" t="s">
        <v>3</v>
      </c>
      <c r="AK20" s="9">
        <v>8.4499999999999993</v>
      </c>
      <c r="AL20" s="9">
        <v>8.5666666666666664</v>
      </c>
      <c r="AM20" s="9">
        <v>9.5333333333333332</v>
      </c>
      <c r="AN20" s="9">
        <v>9.75</v>
      </c>
      <c r="AO20" s="9">
        <v>12.2</v>
      </c>
      <c r="AP20" s="7"/>
      <c r="AQ20" s="8">
        <f t="shared" si="1"/>
        <v>8.5250000000000004</v>
      </c>
      <c r="AR20" s="7"/>
      <c r="AS20" s="7"/>
    </row>
    <row r="21" spans="2:45" ht="16">
      <c r="B21">
        <v>15</v>
      </c>
      <c r="C21" s="12" t="s">
        <v>38</v>
      </c>
      <c r="D21" s="12" t="s">
        <v>36</v>
      </c>
      <c r="E21" s="12" t="s">
        <v>3</v>
      </c>
      <c r="F21" s="8">
        <v>1.5129999999999999</v>
      </c>
      <c r="G21" s="8">
        <v>1.3919999999999999</v>
      </c>
      <c r="H21" s="8">
        <v>1.5129999999999999</v>
      </c>
      <c r="I21" s="8">
        <v>0.93300000000000005</v>
      </c>
      <c r="J21" s="8">
        <v>1.5129999999999999</v>
      </c>
      <c r="K21" s="7"/>
      <c r="L21" s="12" t="s">
        <v>38</v>
      </c>
      <c r="M21" s="12" t="s">
        <v>36</v>
      </c>
      <c r="N21" s="12" t="s">
        <v>3</v>
      </c>
      <c r="O21" s="8">
        <v>1.5129999999999999</v>
      </c>
      <c r="P21" s="8">
        <v>1.5129999999999999</v>
      </c>
      <c r="Q21" s="8">
        <v>1.5129999999999999</v>
      </c>
      <c r="R21" s="8">
        <v>1.502</v>
      </c>
      <c r="S21" s="8">
        <v>1.502</v>
      </c>
      <c r="T21" s="7"/>
      <c r="U21" s="8">
        <f t="shared" si="0"/>
        <v>1.5129999999999999</v>
      </c>
      <c r="V21" s="7"/>
      <c r="W21" s="7"/>
      <c r="Y21" s="12" t="s">
        <v>38</v>
      </c>
      <c r="Z21" s="12" t="s">
        <v>36</v>
      </c>
      <c r="AA21" s="12" t="s">
        <v>3</v>
      </c>
      <c r="AB21" s="9">
        <v>11.466666666666667</v>
      </c>
      <c r="AC21" s="9">
        <v>9.4</v>
      </c>
      <c r="AD21" s="9">
        <v>12.1</v>
      </c>
      <c r="AE21" s="9">
        <v>9.0249999999999986</v>
      </c>
      <c r="AF21" s="9">
        <v>8.3333333333333339</v>
      </c>
      <c r="AG21" s="7"/>
      <c r="AH21" s="12" t="s">
        <v>38</v>
      </c>
      <c r="AI21" s="12" t="s">
        <v>36</v>
      </c>
      <c r="AJ21" s="12" t="s">
        <v>3</v>
      </c>
      <c r="AK21" s="9">
        <v>12.5</v>
      </c>
      <c r="AL21" s="9">
        <v>6.15</v>
      </c>
      <c r="AM21" s="9">
        <v>9.2666666666666657</v>
      </c>
      <c r="AN21" s="9">
        <v>10.899999999999999</v>
      </c>
      <c r="AO21" s="9">
        <v>9.9749999999999996</v>
      </c>
      <c r="AP21" s="7"/>
      <c r="AQ21" s="8">
        <f t="shared" si="1"/>
        <v>11.983333333333334</v>
      </c>
      <c r="AR21" s="7"/>
      <c r="AS21" s="7"/>
    </row>
    <row r="22" spans="2:45" ht="16">
      <c r="B22">
        <v>16</v>
      </c>
      <c r="C22" s="12" t="s">
        <v>39</v>
      </c>
      <c r="D22" s="12" t="s">
        <v>36</v>
      </c>
      <c r="E22" s="12" t="s">
        <v>3</v>
      </c>
      <c r="F22" s="8">
        <v>1.3919999999999999</v>
      </c>
      <c r="G22" s="8">
        <v>1.5129999999999999</v>
      </c>
      <c r="H22" s="8">
        <v>1.5129999999999999</v>
      </c>
      <c r="I22" s="8">
        <v>1.3919999999999999</v>
      </c>
      <c r="J22" s="8">
        <v>1.2410000000000001</v>
      </c>
      <c r="K22" s="7"/>
      <c r="L22" s="12" t="s">
        <v>39</v>
      </c>
      <c r="M22" s="12" t="s">
        <v>36</v>
      </c>
      <c r="N22" s="12" t="s">
        <v>3</v>
      </c>
      <c r="O22" s="8">
        <v>1.3919999999999999</v>
      </c>
      <c r="P22" s="8">
        <v>1.5129999999999999</v>
      </c>
      <c r="Q22" s="8">
        <v>1.0860000000000001</v>
      </c>
      <c r="R22" s="8">
        <v>1.5129999999999999</v>
      </c>
      <c r="S22" s="8">
        <v>1.3919999999999999</v>
      </c>
      <c r="T22" s="7"/>
      <c r="U22" s="8">
        <f t="shared" si="0"/>
        <v>1.3919999999999999</v>
      </c>
      <c r="V22" s="7"/>
      <c r="W22" s="7"/>
      <c r="Y22" s="12" t="s">
        <v>39</v>
      </c>
      <c r="Z22" s="12" t="s">
        <v>36</v>
      </c>
      <c r="AA22" s="12" t="s">
        <v>3</v>
      </c>
      <c r="AB22" s="9">
        <v>13.233333333333334</v>
      </c>
      <c r="AC22" s="9">
        <v>12.433333333333332</v>
      </c>
      <c r="AD22" s="9">
        <v>7.1</v>
      </c>
      <c r="AE22" s="9">
        <v>9.4333333333333318</v>
      </c>
      <c r="AF22" s="9">
        <v>9.4</v>
      </c>
      <c r="AG22" s="7"/>
      <c r="AH22" s="12" t="s">
        <v>39</v>
      </c>
      <c r="AI22" s="12" t="s">
        <v>36</v>
      </c>
      <c r="AJ22" s="12" t="s">
        <v>3</v>
      </c>
      <c r="AK22" s="9">
        <v>10.9</v>
      </c>
      <c r="AL22" s="9">
        <v>7.8</v>
      </c>
      <c r="AM22" s="9">
        <v>7.1333333333333329</v>
      </c>
      <c r="AN22" s="9">
        <v>9.1</v>
      </c>
      <c r="AO22" s="9">
        <v>10.799999999999999</v>
      </c>
      <c r="AP22" s="7"/>
      <c r="AQ22" s="8">
        <f t="shared" si="1"/>
        <v>12.066666666666666</v>
      </c>
      <c r="AR22" s="7"/>
      <c r="AS22" s="7"/>
    </row>
    <row r="23" spans="2:45" ht="16">
      <c r="B23">
        <v>17</v>
      </c>
      <c r="C23" s="12" t="s">
        <v>40</v>
      </c>
      <c r="D23" s="12" t="s">
        <v>36</v>
      </c>
      <c r="E23" s="12" t="s">
        <v>3</v>
      </c>
      <c r="F23" s="8">
        <v>1.218</v>
      </c>
      <c r="G23" s="8">
        <v>1.0860000000000001</v>
      </c>
      <c r="H23" s="8">
        <v>1.3919999999999999</v>
      </c>
      <c r="I23" s="8">
        <v>1.137</v>
      </c>
      <c r="J23" s="8">
        <v>0.93300000000000005</v>
      </c>
      <c r="K23" s="7"/>
      <c r="L23" s="12" t="s">
        <v>40</v>
      </c>
      <c r="M23" s="12" t="s">
        <v>36</v>
      </c>
      <c r="N23" s="12" t="s">
        <v>3</v>
      </c>
      <c r="O23" s="8">
        <v>1.502</v>
      </c>
      <c r="P23" s="8">
        <v>1.3919999999999999</v>
      </c>
      <c r="Q23" s="8">
        <v>1.2410000000000001</v>
      </c>
      <c r="R23" s="8">
        <v>1.502</v>
      </c>
      <c r="S23" s="8">
        <v>1.3919999999999999</v>
      </c>
      <c r="T23" s="7"/>
      <c r="U23" s="8">
        <f t="shared" si="0"/>
        <v>1.3599999999999999</v>
      </c>
      <c r="V23" s="7"/>
      <c r="W23" s="7"/>
      <c r="Y23" s="12" t="s">
        <v>40</v>
      </c>
      <c r="Z23" s="12" t="s">
        <v>36</v>
      </c>
      <c r="AA23" s="12" t="s">
        <v>3</v>
      </c>
      <c r="AB23" s="9">
        <v>8.6</v>
      </c>
      <c r="AC23" s="9">
        <v>9</v>
      </c>
      <c r="AD23" s="9">
        <v>8.5333333333333332</v>
      </c>
      <c r="AE23" s="9">
        <v>12.733333333333334</v>
      </c>
      <c r="AF23" s="9">
        <v>9.7000000000000011</v>
      </c>
      <c r="AG23" s="7"/>
      <c r="AH23" s="12" t="s">
        <v>40</v>
      </c>
      <c r="AI23" s="12" t="s">
        <v>36</v>
      </c>
      <c r="AJ23" s="12" t="s">
        <v>3</v>
      </c>
      <c r="AK23" s="9">
        <v>12.200000000000001</v>
      </c>
      <c r="AL23" s="9">
        <v>8.1333333333333346</v>
      </c>
      <c r="AM23" s="9">
        <v>13.933333333333332</v>
      </c>
      <c r="AN23" s="9">
        <v>11.733333333333334</v>
      </c>
      <c r="AO23" s="9">
        <v>8.4333333333333336</v>
      </c>
      <c r="AP23" s="7"/>
      <c r="AQ23" s="8">
        <f t="shared" si="1"/>
        <v>10.4</v>
      </c>
      <c r="AR23" s="7"/>
      <c r="AS23" s="7"/>
    </row>
    <row r="24" spans="2:45" ht="16">
      <c r="B24">
        <v>18</v>
      </c>
      <c r="C24" s="12" t="s">
        <v>41</v>
      </c>
      <c r="D24" s="12" t="s">
        <v>36</v>
      </c>
      <c r="E24" s="12" t="s">
        <v>3</v>
      </c>
      <c r="F24" s="8">
        <v>1.2410000000000001</v>
      </c>
      <c r="G24" s="8">
        <v>1.502</v>
      </c>
      <c r="H24" s="8">
        <v>1.3919999999999999</v>
      </c>
      <c r="I24" s="8">
        <v>1.3919999999999999</v>
      </c>
      <c r="J24" s="8">
        <v>1.3919999999999999</v>
      </c>
      <c r="K24" s="7"/>
      <c r="L24" s="12" t="s">
        <v>41</v>
      </c>
      <c r="M24" s="12" t="s">
        <v>36</v>
      </c>
      <c r="N24" s="12" t="s">
        <v>3</v>
      </c>
      <c r="O24" s="8">
        <v>1.3919999999999999</v>
      </c>
      <c r="P24" s="8">
        <v>1.137</v>
      </c>
      <c r="Q24" s="8">
        <v>0.997</v>
      </c>
      <c r="R24" s="8">
        <v>1.3919999999999999</v>
      </c>
      <c r="S24" s="8">
        <v>1.2410000000000001</v>
      </c>
      <c r="T24" s="7"/>
      <c r="U24" s="8">
        <f t="shared" si="0"/>
        <v>1.3165</v>
      </c>
      <c r="V24" s="7"/>
      <c r="W24" s="7"/>
      <c r="Y24" s="12" t="s">
        <v>41</v>
      </c>
      <c r="Z24" s="12" t="s">
        <v>36</v>
      </c>
      <c r="AA24" s="12" t="s">
        <v>3</v>
      </c>
      <c r="AB24" s="9">
        <v>14.466666666666667</v>
      </c>
      <c r="AC24" s="9">
        <v>10.899999999999999</v>
      </c>
      <c r="AD24" s="9">
        <v>11.866666666666667</v>
      </c>
      <c r="AE24" s="9">
        <v>10.8</v>
      </c>
      <c r="AF24" s="9">
        <v>12.800000000000002</v>
      </c>
      <c r="AG24" s="7"/>
      <c r="AH24" s="12" t="s">
        <v>41</v>
      </c>
      <c r="AI24" s="12" t="s">
        <v>36</v>
      </c>
      <c r="AJ24" s="12" t="s">
        <v>3</v>
      </c>
      <c r="AK24" s="9">
        <v>11.433333333333332</v>
      </c>
      <c r="AL24" s="9">
        <v>11.899999999999999</v>
      </c>
      <c r="AM24" s="9">
        <v>15.15</v>
      </c>
      <c r="AN24" s="9">
        <v>9.8333333333333339</v>
      </c>
      <c r="AO24" s="9">
        <v>12.366666666666667</v>
      </c>
      <c r="AP24" s="7"/>
      <c r="AQ24" s="8">
        <f t="shared" si="1"/>
        <v>12.95</v>
      </c>
      <c r="AR24" s="7"/>
      <c r="AS24" s="7"/>
    </row>
    <row r="25" spans="2:45" ht="16">
      <c r="B25">
        <v>19</v>
      </c>
      <c r="C25" s="12" t="s">
        <v>42</v>
      </c>
      <c r="D25" s="12" t="s">
        <v>36</v>
      </c>
      <c r="E25" s="12" t="s">
        <v>3</v>
      </c>
      <c r="F25" s="8">
        <v>1.2410000000000001</v>
      </c>
      <c r="G25" s="8">
        <v>1.5129999999999999</v>
      </c>
      <c r="H25" s="8">
        <v>1.3919999999999999</v>
      </c>
      <c r="I25" s="8">
        <v>1.5129999999999999</v>
      </c>
      <c r="J25" s="8">
        <v>1.2410000000000001</v>
      </c>
      <c r="K25" s="7"/>
      <c r="L25" s="12" t="s">
        <v>42</v>
      </c>
      <c r="M25" s="12" t="s">
        <v>36</v>
      </c>
      <c r="N25" s="12" t="s">
        <v>3</v>
      </c>
      <c r="O25" s="8">
        <v>1.2410000000000001</v>
      </c>
      <c r="P25" s="8">
        <v>1.5129999999999999</v>
      </c>
      <c r="Q25" s="8">
        <v>1.2410000000000001</v>
      </c>
      <c r="R25" s="8">
        <v>1.5129999999999999</v>
      </c>
      <c r="S25" s="8">
        <v>1.2410000000000001</v>
      </c>
      <c r="T25" s="7"/>
      <c r="U25" s="8">
        <f t="shared" si="0"/>
        <v>1.2410000000000001</v>
      </c>
      <c r="V25" s="7"/>
      <c r="W25" s="7"/>
      <c r="Y25" s="12" t="s">
        <v>42</v>
      </c>
      <c r="Z25" s="12" t="s">
        <v>36</v>
      </c>
      <c r="AA25" s="12" t="s">
        <v>3</v>
      </c>
      <c r="AB25" s="9">
        <v>12.4</v>
      </c>
      <c r="AC25" s="9">
        <v>13.5</v>
      </c>
      <c r="AD25" s="9">
        <v>6.8</v>
      </c>
      <c r="AE25" s="9">
        <v>11.1</v>
      </c>
      <c r="AF25" s="9">
        <v>12.366666666666667</v>
      </c>
      <c r="AG25" s="7"/>
      <c r="AH25" s="12" t="s">
        <v>42</v>
      </c>
      <c r="AI25" s="12" t="s">
        <v>36</v>
      </c>
      <c r="AJ25" s="12" t="s">
        <v>3</v>
      </c>
      <c r="AK25" s="9">
        <v>11.1</v>
      </c>
      <c r="AL25" s="9">
        <v>11.800000000000002</v>
      </c>
      <c r="AM25" s="9">
        <v>13.65</v>
      </c>
      <c r="AN25" s="9">
        <v>10.649999999999999</v>
      </c>
      <c r="AO25" s="9">
        <v>14.7</v>
      </c>
      <c r="AP25" s="7"/>
      <c r="AQ25" s="8">
        <f t="shared" si="1"/>
        <v>11.75</v>
      </c>
      <c r="AR25" s="7"/>
      <c r="AS25" s="7"/>
    </row>
    <row r="26" spans="2:45" ht="16">
      <c r="B26">
        <v>20</v>
      </c>
      <c r="C26" s="12" t="s">
        <v>43</v>
      </c>
      <c r="D26" s="12" t="s">
        <v>36</v>
      </c>
      <c r="E26" s="12" t="s">
        <v>3</v>
      </c>
      <c r="F26" s="8">
        <v>1.2410000000000001</v>
      </c>
      <c r="G26" s="8">
        <v>1.218</v>
      </c>
      <c r="H26" s="8">
        <v>1.5129999999999999</v>
      </c>
      <c r="I26" s="8">
        <v>1.5129999999999999</v>
      </c>
      <c r="J26" s="8">
        <v>1.5129999999999999</v>
      </c>
      <c r="K26" s="7"/>
      <c r="L26" s="12" t="s">
        <v>43</v>
      </c>
      <c r="M26" s="12" t="s">
        <v>36</v>
      </c>
      <c r="N26" s="12" t="s">
        <v>3</v>
      </c>
      <c r="O26" s="8">
        <v>1.3919999999999999</v>
      </c>
      <c r="P26" s="8">
        <v>1.5129999999999999</v>
      </c>
      <c r="Q26" s="8">
        <v>0.93300000000000005</v>
      </c>
      <c r="R26" s="8">
        <v>0.89100000000000001</v>
      </c>
      <c r="S26" s="8">
        <v>1.3919999999999999</v>
      </c>
      <c r="T26" s="7"/>
      <c r="U26" s="8">
        <f t="shared" si="0"/>
        <v>1.3165</v>
      </c>
      <c r="V26" s="7"/>
      <c r="W26" s="7"/>
      <c r="Y26" s="12" t="s">
        <v>43</v>
      </c>
      <c r="Z26" s="12" t="s">
        <v>36</v>
      </c>
      <c r="AA26" s="12" t="s">
        <v>3</v>
      </c>
      <c r="AB26" s="9">
        <v>13.033333333333331</v>
      </c>
      <c r="AC26" s="9">
        <v>9.7666666666666657</v>
      </c>
      <c r="AD26" s="9">
        <v>13.800000000000002</v>
      </c>
      <c r="AE26" s="9">
        <v>7.15</v>
      </c>
      <c r="AF26" s="9">
        <v>11.35</v>
      </c>
      <c r="AG26" s="7"/>
      <c r="AH26" s="12" t="s">
        <v>43</v>
      </c>
      <c r="AI26" s="12" t="s">
        <v>36</v>
      </c>
      <c r="AJ26" s="12" t="s">
        <v>3</v>
      </c>
      <c r="AK26" s="9">
        <v>9.8666666666666654</v>
      </c>
      <c r="AL26" s="9">
        <v>13.699999999999998</v>
      </c>
      <c r="AM26" s="9">
        <v>13.8</v>
      </c>
      <c r="AN26" s="9">
        <v>9.9499999999999993</v>
      </c>
      <c r="AO26" s="9">
        <v>7.6</v>
      </c>
      <c r="AP26" s="7"/>
      <c r="AQ26" s="8">
        <f t="shared" si="1"/>
        <v>11.45</v>
      </c>
      <c r="AR26" s="7"/>
      <c r="AS26" s="7"/>
    </row>
    <row r="27" spans="2:45" ht="16">
      <c r="B27">
        <v>21</v>
      </c>
      <c r="C27" s="12" t="s">
        <v>44</v>
      </c>
      <c r="D27" s="12" t="s">
        <v>36</v>
      </c>
      <c r="E27" s="12" t="s">
        <v>3</v>
      </c>
      <c r="F27" s="8">
        <v>1.502</v>
      </c>
      <c r="G27" s="8">
        <v>1.0860000000000001</v>
      </c>
      <c r="H27" s="8">
        <v>1.3919999999999999</v>
      </c>
      <c r="I27" s="8">
        <v>1.218</v>
      </c>
      <c r="J27" s="8">
        <v>1.2410000000000001</v>
      </c>
      <c r="K27" s="7"/>
      <c r="L27" s="12" t="s">
        <v>44</v>
      </c>
      <c r="M27" s="12" t="s">
        <v>36</v>
      </c>
      <c r="N27" s="12" t="s">
        <v>3</v>
      </c>
      <c r="O27" s="8">
        <v>1.218</v>
      </c>
      <c r="P27" s="8">
        <v>1.2410000000000001</v>
      </c>
      <c r="Q27" s="8">
        <v>1.218</v>
      </c>
      <c r="R27" s="8">
        <v>1.2410000000000001</v>
      </c>
      <c r="S27" s="8">
        <v>1.5129999999999999</v>
      </c>
      <c r="T27" s="7"/>
      <c r="U27" s="8">
        <f t="shared" si="0"/>
        <v>1.3599999999999999</v>
      </c>
      <c r="V27" s="7"/>
      <c r="W27" s="7"/>
      <c r="Y27" s="12" t="s">
        <v>44</v>
      </c>
      <c r="Z27" s="12" t="s">
        <v>36</v>
      </c>
      <c r="AA27" s="12" t="s">
        <v>3</v>
      </c>
      <c r="AB27" s="9">
        <v>10.8</v>
      </c>
      <c r="AC27" s="9">
        <v>10.233333333333333</v>
      </c>
      <c r="AD27" s="9">
        <v>12.75</v>
      </c>
      <c r="AE27" s="9">
        <v>9.0333333333333332</v>
      </c>
      <c r="AF27" s="9">
        <v>9.5</v>
      </c>
      <c r="AG27" s="7"/>
      <c r="AH27" s="12" t="s">
        <v>44</v>
      </c>
      <c r="AI27" s="12" t="s">
        <v>36</v>
      </c>
      <c r="AJ27" s="12" t="s">
        <v>3</v>
      </c>
      <c r="AK27" s="9">
        <v>11.533333333333333</v>
      </c>
      <c r="AL27" s="9">
        <v>9.1</v>
      </c>
      <c r="AM27" s="9">
        <v>9.5</v>
      </c>
      <c r="AN27" s="9">
        <v>8.5</v>
      </c>
      <c r="AO27" s="9">
        <v>12</v>
      </c>
      <c r="AP27" s="7"/>
      <c r="AQ27" s="8">
        <f t="shared" si="1"/>
        <v>11.166666666666668</v>
      </c>
      <c r="AR27" s="7"/>
      <c r="AS27" s="7"/>
    </row>
    <row r="28" spans="2:45" ht="16">
      <c r="B28">
        <v>22</v>
      </c>
      <c r="C28" s="13" t="s">
        <v>45</v>
      </c>
      <c r="D28" s="13" t="s">
        <v>36</v>
      </c>
      <c r="E28" s="13" t="s">
        <v>4</v>
      </c>
      <c r="F28" s="8">
        <v>1.5129999999999999</v>
      </c>
      <c r="G28" s="8">
        <v>0.223</v>
      </c>
      <c r="H28" s="8">
        <v>1.218</v>
      </c>
      <c r="I28" s="8">
        <v>1.0860000000000001</v>
      </c>
      <c r="J28" s="8">
        <v>0.27200000000000002</v>
      </c>
      <c r="K28" s="7"/>
      <c r="L28" s="13" t="s">
        <v>45</v>
      </c>
      <c r="M28" s="13" t="s">
        <v>36</v>
      </c>
      <c r="N28" s="13" t="s">
        <v>4</v>
      </c>
      <c r="O28" s="8">
        <v>1.5129999999999999</v>
      </c>
      <c r="P28" s="8">
        <v>1.5129999999999999</v>
      </c>
      <c r="Q28" s="8">
        <v>1.502</v>
      </c>
      <c r="R28" s="8">
        <v>1.5129999999999999</v>
      </c>
      <c r="S28" s="8">
        <v>1.5129999999999999</v>
      </c>
      <c r="T28" s="7"/>
      <c r="U28" s="8">
        <f t="shared" si="0"/>
        <v>1.5129999999999999</v>
      </c>
      <c r="V28" s="7"/>
      <c r="W28" s="7"/>
      <c r="Y28" s="13" t="s">
        <v>45</v>
      </c>
      <c r="Z28" s="13" t="s">
        <v>36</v>
      </c>
      <c r="AA28" s="13" t="s">
        <v>4</v>
      </c>
      <c r="AB28" s="9">
        <v>6.833333333333333</v>
      </c>
      <c r="AC28" s="9">
        <v>7.2</v>
      </c>
      <c r="AD28" s="9">
        <v>10.45</v>
      </c>
      <c r="AE28" s="9">
        <v>12.7</v>
      </c>
      <c r="AF28" s="9">
        <v>8.5</v>
      </c>
      <c r="AG28" s="7"/>
      <c r="AH28" s="13" t="s">
        <v>45</v>
      </c>
      <c r="AI28" s="13" t="s">
        <v>36</v>
      </c>
      <c r="AJ28" s="13" t="s">
        <v>4</v>
      </c>
      <c r="AK28" s="9">
        <v>8.5</v>
      </c>
      <c r="AL28" s="9">
        <v>10.700000000000001</v>
      </c>
      <c r="AM28" s="9">
        <v>9.35</v>
      </c>
      <c r="AN28" s="9">
        <v>10.600000000000001</v>
      </c>
      <c r="AO28" s="9">
        <v>5.25</v>
      </c>
      <c r="AP28" s="7"/>
      <c r="AQ28" s="8">
        <f t="shared" si="1"/>
        <v>7.6666666666666661</v>
      </c>
      <c r="AR28" s="7"/>
      <c r="AS28" s="7"/>
    </row>
    <row r="29" spans="2:45" ht="16">
      <c r="B29">
        <v>23</v>
      </c>
      <c r="C29" s="13" t="s">
        <v>46</v>
      </c>
      <c r="D29" s="13" t="s">
        <v>36</v>
      </c>
      <c r="E29" s="13" t="s">
        <v>4</v>
      </c>
      <c r="F29" s="8">
        <v>0.997</v>
      </c>
      <c r="G29" s="8">
        <v>0.34300000000000003</v>
      </c>
      <c r="H29" s="8">
        <v>1.0069999999999999</v>
      </c>
      <c r="I29" s="8">
        <v>1.137</v>
      </c>
      <c r="J29" s="8">
        <v>0.70099999999999996</v>
      </c>
      <c r="K29" s="7"/>
      <c r="L29" s="13" t="s">
        <v>46</v>
      </c>
      <c r="M29" s="13" t="s">
        <v>36</v>
      </c>
      <c r="N29" s="13" t="s">
        <v>4</v>
      </c>
      <c r="O29" s="8">
        <v>1.502</v>
      </c>
      <c r="P29" s="8">
        <v>1.3919999999999999</v>
      </c>
      <c r="Q29" s="8">
        <v>1.502</v>
      </c>
      <c r="R29" s="8">
        <v>1.5129999999999999</v>
      </c>
      <c r="S29" s="8">
        <v>0.997</v>
      </c>
      <c r="T29" s="7"/>
      <c r="U29" s="8">
        <f t="shared" si="0"/>
        <v>1.2495000000000001</v>
      </c>
      <c r="V29" s="7"/>
      <c r="W29" s="7"/>
      <c r="Y29" s="13" t="s">
        <v>46</v>
      </c>
      <c r="Z29" s="13" t="s">
        <v>36</v>
      </c>
      <c r="AA29" s="13" t="s">
        <v>4</v>
      </c>
      <c r="AB29" s="9">
        <v>10.1</v>
      </c>
      <c r="AC29" s="9">
        <v>8.1499999999999986</v>
      </c>
      <c r="AD29" s="9">
        <v>10.074999999999999</v>
      </c>
      <c r="AE29" s="9">
        <v>9.6333333333333329</v>
      </c>
      <c r="AF29" s="9">
        <v>8.0333333333333332</v>
      </c>
      <c r="AG29" s="7"/>
      <c r="AH29" s="13" t="s">
        <v>46</v>
      </c>
      <c r="AI29" s="13" t="s">
        <v>36</v>
      </c>
      <c r="AJ29" s="13" t="s">
        <v>4</v>
      </c>
      <c r="AK29" s="9">
        <v>7.666666666666667</v>
      </c>
      <c r="AL29" s="9">
        <v>10.1</v>
      </c>
      <c r="AM29" s="9">
        <v>10.45</v>
      </c>
      <c r="AN29" s="9">
        <v>9.6</v>
      </c>
      <c r="AO29" s="9">
        <v>10.466666666666667</v>
      </c>
      <c r="AP29" s="7"/>
      <c r="AQ29" s="8">
        <f t="shared" si="1"/>
        <v>8.8833333333333329</v>
      </c>
      <c r="AR29" s="7"/>
      <c r="AS29" s="7"/>
    </row>
    <row r="30" spans="2:45" ht="16">
      <c r="B30">
        <v>24</v>
      </c>
      <c r="C30" s="13" t="s">
        <v>47</v>
      </c>
      <c r="D30" s="13" t="s">
        <v>36</v>
      </c>
      <c r="E30" s="13" t="s">
        <v>4</v>
      </c>
      <c r="F30" s="8">
        <v>1.3919999999999999</v>
      </c>
      <c r="G30" s="8">
        <v>0.34300000000000003</v>
      </c>
      <c r="H30" s="8">
        <v>1.137</v>
      </c>
      <c r="I30" s="8">
        <v>1.0860000000000001</v>
      </c>
      <c r="J30" s="8">
        <v>0.66900000000000004</v>
      </c>
      <c r="K30" s="7"/>
      <c r="L30" s="13" t="s">
        <v>47</v>
      </c>
      <c r="M30" s="13" t="s">
        <v>36</v>
      </c>
      <c r="N30" s="13" t="s">
        <v>4</v>
      </c>
      <c r="O30" s="8">
        <v>1.3919999999999999</v>
      </c>
      <c r="P30" s="8">
        <v>1.137</v>
      </c>
      <c r="Q30" s="8">
        <v>1.3919999999999999</v>
      </c>
      <c r="R30" s="8">
        <v>1.3919999999999999</v>
      </c>
      <c r="S30" s="8">
        <v>1.3919999999999999</v>
      </c>
      <c r="T30" s="7"/>
      <c r="U30" s="8">
        <f t="shared" si="0"/>
        <v>1.3919999999999999</v>
      </c>
      <c r="V30" s="7"/>
      <c r="W30" s="7"/>
      <c r="Y30" s="13" t="s">
        <v>47</v>
      </c>
      <c r="Z30" s="13" t="s">
        <v>36</v>
      </c>
      <c r="AA30" s="13" t="s">
        <v>4</v>
      </c>
      <c r="AB30" s="9">
        <v>8.1666666666666661</v>
      </c>
      <c r="AC30" s="9">
        <v>10.25</v>
      </c>
      <c r="AD30" s="9">
        <v>11.95</v>
      </c>
      <c r="AE30" s="9">
        <v>9.875</v>
      </c>
      <c r="AF30" s="9">
        <v>11.533333333333333</v>
      </c>
      <c r="AG30" s="7"/>
      <c r="AH30" s="13" t="s">
        <v>47</v>
      </c>
      <c r="AI30" s="13" t="s">
        <v>36</v>
      </c>
      <c r="AJ30" s="13" t="s">
        <v>4</v>
      </c>
      <c r="AK30" s="9">
        <v>10.933333333333332</v>
      </c>
      <c r="AL30" s="9">
        <v>9.4333333333333336</v>
      </c>
      <c r="AM30" s="9">
        <v>11.85</v>
      </c>
      <c r="AN30" s="9">
        <v>14.066666666666668</v>
      </c>
      <c r="AO30" s="9">
        <v>11.9</v>
      </c>
      <c r="AP30" s="7"/>
      <c r="AQ30" s="8">
        <f t="shared" si="1"/>
        <v>9.5499999999999989</v>
      </c>
      <c r="AR30" s="7"/>
      <c r="AS30" s="7"/>
    </row>
    <row r="31" spans="2:45" ht="16">
      <c r="B31">
        <v>25</v>
      </c>
      <c r="C31" s="14" t="s">
        <v>48</v>
      </c>
      <c r="D31" s="14" t="s">
        <v>36</v>
      </c>
      <c r="E31" s="14" t="s">
        <v>4</v>
      </c>
      <c r="F31" s="8">
        <v>1.5129999999999999</v>
      </c>
      <c r="G31" s="8">
        <v>0.625</v>
      </c>
      <c r="H31" s="8">
        <v>0.89100000000000001</v>
      </c>
      <c r="I31" s="8">
        <v>1.137</v>
      </c>
      <c r="J31" s="8">
        <v>0.625</v>
      </c>
      <c r="K31" s="7"/>
      <c r="L31" s="14" t="s">
        <v>48</v>
      </c>
      <c r="M31" s="14" t="s">
        <v>36</v>
      </c>
      <c r="N31" s="14" t="s">
        <v>4</v>
      </c>
      <c r="O31" s="8">
        <v>1.502</v>
      </c>
      <c r="P31" s="8">
        <v>1.5129999999999999</v>
      </c>
      <c r="Q31" s="8">
        <v>1.218</v>
      </c>
      <c r="R31" s="8">
        <v>1.5129999999999999</v>
      </c>
      <c r="S31" s="8">
        <v>1.218</v>
      </c>
      <c r="T31" s="7"/>
      <c r="U31" s="8">
        <f t="shared" si="0"/>
        <v>1.5074999999999998</v>
      </c>
      <c r="V31" s="7"/>
      <c r="W31" s="7"/>
      <c r="Y31" s="14" t="s">
        <v>48</v>
      </c>
      <c r="Z31" s="14" t="s">
        <v>36</v>
      </c>
      <c r="AA31" s="14" t="s">
        <v>4</v>
      </c>
      <c r="AB31" s="9">
        <v>11.1</v>
      </c>
      <c r="AC31" s="9">
        <v>9.7000000000000011</v>
      </c>
      <c r="AD31" s="9">
        <v>9.9</v>
      </c>
      <c r="AE31" s="9">
        <v>10.549999999999999</v>
      </c>
      <c r="AF31" s="9">
        <v>6.833333333333333</v>
      </c>
      <c r="AG31" s="7"/>
      <c r="AH31" s="14" t="s">
        <v>48</v>
      </c>
      <c r="AI31" s="14" t="s">
        <v>36</v>
      </c>
      <c r="AJ31" s="14" t="s">
        <v>4</v>
      </c>
      <c r="AK31" s="9">
        <v>12.1</v>
      </c>
      <c r="AL31" s="9">
        <v>7.1</v>
      </c>
      <c r="AM31" s="9">
        <v>14.500000000000002</v>
      </c>
      <c r="AN31" s="9">
        <v>9.2000000000000011</v>
      </c>
      <c r="AO31" s="9">
        <v>8.6666666666666661</v>
      </c>
      <c r="AP31" s="7"/>
      <c r="AQ31" s="8">
        <f t="shared" si="1"/>
        <v>11.6</v>
      </c>
      <c r="AR31" s="7"/>
      <c r="AS31" s="7"/>
    </row>
    <row r="32" spans="2:45" ht="16">
      <c r="B32">
        <v>26</v>
      </c>
      <c r="C32" s="13" t="s">
        <v>49</v>
      </c>
      <c r="D32" s="13" t="s">
        <v>36</v>
      </c>
      <c r="E32" s="13" t="s">
        <v>4</v>
      </c>
      <c r="F32" s="8">
        <v>1.2410000000000001</v>
      </c>
      <c r="G32" s="8">
        <v>0.51200000000000001</v>
      </c>
      <c r="H32" s="8">
        <v>0.73099999999999998</v>
      </c>
      <c r="I32" s="8">
        <v>1.218</v>
      </c>
      <c r="J32" s="8">
        <v>0.223</v>
      </c>
      <c r="K32" s="7"/>
      <c r="L32" s="13" t="s">
        <v>49</v>
      </c>
      <c r="M32" s="13" t="s">
        <v>36</v>
      </c>
      <c r="N32" s="13" t="s">
        <v>4</v>
      </c>
      <c r="O32" s="8">
        <v>1.3919999999999999</v>
      </c>
      <c r="P32" s="8">
        <v>1.5129999999999999</v>
      </c>
      <c r="Q32" s="8">
        <v>1.3919999999999999</v>
      </c>
      <c r="R32" s="8">
        <v>1.502</v>
      </c>
      <c r="S32" s="8">
        <v>1.2410000000000001</v>
      </c>
      <c r="T32" s="7"/>
      <c r="U32" s="8">
        <f t="shared" si="0"/>
        <v>1.3165</v>
      </c>
      <c r="V32" s="7"/>
      <c r="W32" s="7"/>
      <c r="Y32" s="13" t="s">
        <v>49</v>
      </c>
      <c r="Z32" s="13" t="s">
        <v>36</v>
      </c>
      <c r="AA32" s="13" t="s">
        <v>4</v>
      </c>
      <c r="AB32" s="9">
        <v>14.166666666666666</v>
      </c>
      <c r="AC32" s="9">
        <v>9.1666666666666661</v>
      </c>
      <c r="AD32" s="9">
        <v>9.0499999999999989</v>
      </c>
      <c r="AE32" s="9">
        <v>10.975000000000001</v>
      </c>
      <c r="AF32" s="9">
        <v>10.033333333333333</v>
      </c>
      <c r="AG32" s="7"/>
      <c r="AH32" s="13" t="s">
        <v>49</v>
      </c>
      <c r="AI32" s="13" t="s">
        <v>36</v>
      </c>
      <c r="AJ32" s="13" t="s">
        <v>4</v>
      </c>
      <c r="AK32" s="9">
        <v>14.233333333333333</v>
      </c>
      <c r="AL32" s="9">
        <v>10.466666666666667</v>
      </c>
      <c r="AM32" s="9">
        <v>9.0500000000000007</v>
      </c>
      <c r="AN32" s="9">
        <v>12.966666666666667</v>
      </c>
      <c r="AO32" s="9">
        <v>11.299999999999999</v>
      </c>
      <c r="AP32" s="7"/>
      <c r="AQ32" s="8">
        <f t="shared" si="1"/>
        <v>14.2</v>
      </c>
      <c r="AR32" s="7"/>
      <c r="AS32" s="7"/>
    </row>
    <row r="33" spans="2:45" ht="16">
      <c r="B33">
        <v>27</v>
      </c>
      <c r="C33" s="13" t="s">
        <v>50</v>
      </c>
      <c r="D33" s="13" t="s">
        <v>36</v>
      </c>
      <c r="E33" s="13" t="s">
        <v>4</v>
      </c>
      <c r="F33" s="8">
        <v>1.2410000000000001</v>
      </c>
      <c r="G33" s="8">
        <v>0.70899999999999996</v>
      </c>
      <c r="H33" s="8">
        <v>0.73099999999999998</v>
      </c>
      <c r="I33" s="8">
        <v>0.82499999999999996</v>
      </c>
      <c r="J33" s="8">
        <v>0.42</v>
      </c>
      <c r="K33" s="7"/>
      <c r="L33" s="13" t="s">
        <v>50</v>
      </c>
      <c r="M33" s="13" t="s">
        <v>36</v>
      </c>
      <c r="N33" s="13" t="s">
        <v>4</v>
      </c>
      <c r="O33" s="8">
        <v>1.5129999999999999</v>
      </c>
      <c r="P33" s="8">
        <v>1.2410000000000001</v>
      </c>
      <c r="Q33" s="8">
        <v>1.2410000000000001</v>
      </c>
      <c r="R33" s="8">
        <v>1.218</v>
      </c>
      <c r="S33" s="8">
        <v>1.5129999999999999</v>
      </c>
      <c r="T33" s="7"/>
      <c r="U33" s="8">
        <f t="shared" si="0"/>
        <v>1.377</v>
      </c>
      <c r="V33" s="7"/>
      <c r="W33" s="7"/>
      <c r="Y33" s="13" t="s">
        <v>50</v>
      </c>
      <c r="Z33" s="13" t="s">
        <v>36</v>
      </c>
      <c r="AA33" s="13" t="s">
        <v>4</v>
      </c>
      <c r="AB33" s="9">
        <v>11.566666666666665</v>
      </c>
      <c r="AC33" s="9">
        <v>8.125</v>
      </c>
      <c r="AD33" s="9">
        <v>7.8249999999999993</v>
      </c>
      <c r="AE33" s="9">
        <v>7.15</v>
      </c>
      <c r="AF33" s="9">
        <v>7.5333333333333341</v>
      </c>
      <c r="AG33" s="7"/>
      <c r="AH33" s="13" t="s">
        <v>50</v>
      </c>
      <c r="AI33" s="13" t="s">
        <v>36</v>
      </c>
      <c r="AJ33" s="13" t="s">
        <v>4</v>
      </c>
      <c r="AK33" s="9">
        <v>8.4666666666666668</v>
      </c>
      <c r="AL33" s="9">
        <v>8.3333333333333339</v>
      </c>
      <c r="AM33" s="9">
        <v>7.5666666666666673</v>
      </c>
      <c r="AN33" s="9">
        <v>7.7</v>
      </c>
      <c r="AO33" s="9">
        <v>8.9</v>
      </c>
      <c r="AP33" s="7"/>
      <c r="AQ33" s="8">
        <f t="shared" si="1"/>
        <v>10.016666666666666</v>
      </c>
      <c r="AR33" s="7"/>
      <c r="AS33" s="7"/>
    </row>
    <row r="34" spans="2:45" ht="16">
      <c r="B34">
        <v>28</v>
      </c>
      <c r="C34" s="13" t="s">
        <v>51</v>
      </c>
      <c r="D34" s="13" t="s">
        <v>36</v>
      </c>
      <c r="E34" s="13" t="s">
        <v>4</v>
      </c>
      <c r="F34" s="8">
        <v>1.3919999999999999</v>
      </c>
      <c r="G34" s="8">
        <v>0.42</v>
      </c>
      <c r="H34" s="8">
        <v>0.86399999999999999</v>
      </c>
      <c r="I34" s="8">
        <v>1.218</v>
      </c>
      <c r="J34" s="8">
        <v>0.19800000000000001</v>
      </c>
      <c r="K34" s="7"/>
      <c r="L34" s="13" t="s">
        <v>51</v>
      </c>
      <c r="M34" s="13" t="s">
        <v>36</v>
      </c>
      <c r="N34" s="13" t="s">
        <v>4</v>
      </c>
      <c r="O34" s="8">
        <v>1.5129999999999999</v>
      </c>
      <c r="P34" s="8">
        <v>1.137</v>
      </c>
      <c r="Q34" s="8">
        <v>0.997</v>
      </c>
      <c r="R34" s="8">
        <v>0.89100000000000001</v>
      </c>
      <c r="S34" s="8">
        <v>1.137</v>
      </c>
      <c r="T34" s="7"/>
      <c r="U34" s="8">
        <f t="shared" si="0"/>
        <v>1.4524999999999999</v>
      </c>
      <c r="V34" s="7"/>
      <c r="W34" s="7"/>
      <c r="Y34" s="13" t="s">
        <v>51</v>
      </c>
      <c r="Z34" s="13" t="s">
        <v>36</v>
      </c>
      <c r="AA34" s="13" t="s">
        <v>4</v>
      </c>
      <c r="AB34" s="9">
        <v>12.266666666666666</v>
      </c>
      <c r="AC34" s="9">
        <v>8.1750000000000007</v>
      </c>
      <c r="AD34" s="9">
        <v>10.600000000000001</v>
      </c>
      <c r="AE34" s="9">
        <v>8.85</v>
      </c>
      <c r="AF34" s="9">
        <v>8.7999999999999989</v>
      </c>
      <c r="AG34" s="7"/>
      <c r="AH34" s="13" t="s">
        <v>51</v>
      </c>
      <c r="AI34" s="13" t="s">
        <v>36</v>
      </c>
      <c r="AJ34" s="13" t="s">
        <v>4</v>
      </c>
      <c r="AK34" s="9">
        <v>8.7000000000000011</v>
      </c>
      <c r="AL34" s="9">
        <v>7.5333333333333341</v>
      </c>
      <c r="AM34" s="9">
        <v>5.4</v>
      </c>
      <c r="AN34" s="9">
        <v>10.200000000000001</v>
      </c>
      <c r="AO34" s="9">
        <v>12.433333333333332</v>
      </c>
      <c r="AP34" s="7"/>
      <c r="AQ34" s="8">
        <f t="shared" si="1"/>
        <v>10.483333333333334</v>
      </c>
      <c r="AR34" s="7"/>
      <c r="AS34" s="7"/>
    </row>
    <row r="35" spans="2:45" ht="16">
      <c r="B35">
        <v>29</v>
      </c>
      <c r="C35" s="13" t="s">
        <v>52</v>
      </c>
      <c r="D35" s="13" t="s">
        <v>36</v>
      </c>
      <c r="E35" s="13" t="s">
        <v>4</v>
      </c>
      <c r="F35" s="8">
        <v>1.5129999999999999</v>
      </c>
      <c r="G35" s="8">
        <v>0.42</v>
      </c>
      <c r="H35" s="8">
        <v>1.0860000000000001</v>
      </c>
      <c r="I35" s="8">
        <v>0.93300000000000005</v>
      </c>
      <c r="J35" s="8">
        <v>0.16300000000000001</v>
      </c>
      <c r="K35" s="7"/>
      <c r="L35" s="13" t="s">
        <v>52</v>
      </c>
      <c r="M35" s="13" t="s">
        <v>36</v>
      </c>
      <c r="N35" s="13" t="s">
        <v>4</v>
      </c>
      <c r="O35" s="8">
        <v>1.5129999999999999</v>
      </c>
      <c r="P35" s="8">
        <v>1.3919999999999999</v>
      </c>
      <c r="Q35" s="8">
        <v>1.218</v>
      </c>
      <c r="R35" s="8">
        <v>1.5129999999999999</v>
      </c>
      <c r="S35" s="8">
        <v>1.137</v>
      </c>
      <c r="T35" s="7"/>
      <c r="U35" s="8">
        <f t="shared" si="0"/>
        <v>1.5129999999999999</v>
      </c>
      <c r="V35" s="7"/>
      <c r="W35" s="7"/>
      <c r="Y35" s="13" t="s">
        <v>52</v>
      </c>
      <c r="Z35" s="13" t="s">
        <v>36</v>
      </c>
      <c r="AA35" s="13" t="s">
        <v>4</v>
      </c>
      <c r="AB35" s="9">
        <v>11.633333333333333</v>
      </c>
      <c r="AC35" s="9">
        <v>8.6666666666666661</v>
      </c>
      <c r="AD35" s="9">
        <v>11.375</v>
      </c>
      <c r="AE35" s="9">
        <v>11.15</v>
      </c>
      <c r="AF35" s="9">
        <v>6.9249999999999989</v>
      </c>
      <c r="AG35" s="7"/>
      <c r="AH35" s="13" t="s">
        <v>52</v>
      </c>
      <c r="AI35" s="13" t="s">
        <v>36</v>
      </c>
      <c r="AJ35" s="13" t="s">
        <v>4</v>
      </c>
      <c r="AK35" s="9">
        <v>8.15</v>
      </c>
      <c r="AL35" s="9">
        <v>9.5500000000000007</v>
      </c>
      <c r="AM35" s="9">
        <v>6.7750000000000004</v>
      </c>
      <c r="AN35" s="9">
        <v>8.75</v>
      </c>
      <c r="AO35" s="9">
        <v>10.35</v>
      </c>
      <c r="AP35" s="7"/>
      <c r="AQ35" s="8">
        <f t="shared" si="1"/>
        <v>9.8916666666666657</v>
      </c>
      <c r="AR35" s="7"/>
      <c r="AS35" s="7"/>
    </row>
    <row r="36" spans="2:45" ht="16">
      <c r="B36">
        <v>30</v>
      </c>
      <c r="C36" s="13" t="s">
        <v>53</v>
      </c>
      <c r="D36" s="13" t="s">
        <v>36</v>
      </c>
      <c r="E36" s="13" t="s">
        <v>4</v>
      </c>
      <c r="F36" s="8">
        <v>1.5129999999999999</v>
      </c>
      <c r="G36" s="8">
        <v>0.51200000000000001</v>
      </c>
      <c r="H36" s="8">
        <v>1.137</v>
      </c>
      <c r="I36" s="8">
        <v>1.2410000000000001</v>
      </c>
      <c r="J36" s="8">
        <v>0.66900000000000004</v>
      </c>
      <c r="K36" s="7"/>
      <c r="L36" s="13" t="s">
        <v>53</v>
      </c>
      <c r="M36" s="13" t="s">
        <v>36</v>
      </c>
      <c r="N36" s="13" t="s">
        <v>4</v>
      </c>
      <c r="O36" s="8">
        <v>1.502</v>
      </c>
      <c r="P36" s="8">
        <v>1.502</v>
      </c>
      <c r="Q36" s="8">
        <v>1.3919999999999999</v>
      </c>
      <c r="R36" s="8">
        <v>1.502</v>
      </c>
      <c r="S36" s="8">
        <v>1.137</v>
      </c>
      <c r="T36" s="7"/>
      <c r="U36" s="8">
        <f t="shared" si="0"/>
        <v>1.5074999999999998</v>
      </c>
      <c r="V36" s="7"/>
      <c r="W36" s="7"/>
      <c r="Y36" s="13" t="s">
        <v>53</v>
      </c>
      <c r="Z36" s="13" t="s">
        <v>36</v>
      </c>
      <c r="AA36" s="13" t="s">
        <v>4</v>
      </c>
      <c r="AB36" s="9">
        <v>11.966666666666667</v>
      </c>
      <c r="AC36" s="9">
        <v>9.375</v>
      </c>
      <c r="AD36" s="9">
        <v>10.25</v>
      </c>
      <c r="AE36" s="9">
        <v>10.466666666666667</v>
      </c>
      <c r="AF36" s="9">
        <v>9</v>
      </c>
      <c r="AG36" s="7"/>
      <c r="AH36" s="13" t="s">
        <v>53</v>
      </c>
      <c r="AI36" s="13" t="s">
        <v>36</v>
      </c>
      <c r="AJ36" s="13" t="s">
        <v>4</v>
      </c>
      <c r="AK36" s="9">
        <v>10.966666666666667</v>
      </c>
      <c r="AL36" s="9">
        <v>9.2666666666666657</v>
      </c>
      <c r="AM36" s="9">
        <v>10.1</v>
      </c>
      <c r="AN36" s="9">
        <v>9.1666666666666661</v>
      </c>
      <c r="AO36" s="9">
        <v>11.933333333333332</v>
      </c>
      <c r="AP36" s="7"/>
      <c r="AQ36" s="8">
        <f t="shared" si="1"/>
        <v>11.466666666666667</v>
      </c>
      <c r="AR36" s="7"/>
      <c r="AS36" s="7"/>
    </row>
    <row r="37" spans="2:45" ht="16">
      <c r="B37">
        <v>31</v>
      </c>
      <c r="C37" s="13" t="s">
        <v>54</v>
      </c>
      <c r="D37" s="13" t="s">
        <v>36</v>
      </c>
      <c r="E37" s="13" t="s">
        <v>4</v>
      </c>
      <c r="F37" s="8">
        <v>1.0860000000000001</v>
      </c>
      <c r="G37" s="8">
        <v>0.33400000000000002</v>
      </c>
      <c r="H37" s="8">
        <v>0.66900000000000004</v>
      </c>
      <c r="I37" s="8">
        <v>1.0860000000000001</v>
      </c>
      <c r="J37" s="8">
        <v>0.223</v>
      </c>
      <c r="K37" s="7"/>
      <c r="L37" s="13" t="s">
        <v>54</v>
      </c>
      <c r="M37" s="13" t="s">
        <v>36</v>
      </c>
      <c r="N37" s="13" t="s">
        <v>4</v>
      </c>
      <c r="O37" s="8">
        <v>1.2410000000000001</v>
      </c>
      <c r="P37" s="8">
        <v>1.5129999999999999</v>
      </c>
      <c r="Q37" s="8">
        <v>0.82</v>
      </c>
      <c r="R37" s="8">
        <v>1.264</v>
      </c>
      <c r="S37" s="8">
        <v>0.89100000000000001</v>
      </c>
      <c r="T37" s="7"/>
      <c r="U37" s="8">
        <f t="shared" si="0"/>
        <v>1.1635</v>
      </c>
      <c r="V37" s="7"/>
      <c r="W37" s="7"/>
      <c r="Y37" s="13" t="s">
        <v>54</v>
      </c>
      <c r="Z37" s="13" t="s">
        <v>36</v>
      </c>
      <c r="AA37" s="13" t="s">
        <v>4</v>
      </c>
      <c r="AB37" s="9">
        <v>8.1333333333333329</v>
      </c>
      <c r="AC37" s="9">
        <v>9.9</v>
      </c>
      <c r="AD37" s="9">
        <v>9.4</v>
      </c>
      <c r="AE37" s="9">
        <v>9.75</v>
      </c>
      <c r="AF37" s="9">
        <v>8.6666666666666661</v>
      </c>
      <c r="AG37" s="7"/>
      <c r="AH37" s="13" t="s">
        <v>54</v>
      </c>
      <c r="AI37" s="13" t="s">
        <v>36</v>
      </c>
      <c r="AJ37" s="13" t="s">
        <v>4</v>
      </c>
      <c r="AK37" s="9">
        <v>8.6333333333333329</v>
      </c>
      <c r="AL37" s="9">
        <v>12.225000000000001</v>
      </c>
      <c r="AM37" s="9">
        <v>8.3000000000000007</v>
      </c>
      <c r="AN37" s="9">
        <v>11.6</v>
      </c>
      <c r="AO37" s="9">
        <v>11.55</v>
      </c>
      <c r="AP37" s="7"/>
      <c r="AQ37" s="8">
        <f t="shared" si="1"/>
        <v>8.3833333333333329</v>
      </c>
      <c r="AR37" s="7"/>
      <c r="AS37" s="7"/>
    </row>
    <row r="41" spans="2:45">
      <c r="C41" s="10" t="s">
        <v>23</v>
      </c>
      <c r="D41" s="10" t="s">
        <v>3</v>
      </c>
      <c r="E41" s="9" t="s">
        <v>6</v>
      </c>
      <c r="F41" s="9">
        <f>AVERAGE(F7:F12)</f>
        <v>1.3183333333333334</v>
      </c>
      <c r="G41" s="9">
        <f t="shared" ref="G41:J41" si="2">AVERAGE(G7:G12)</f>
        <v>1.4621666666666666</v>
      </c>
      <c r="H41" s="9">
        <f t="shared" si="2"/>
        <v>1.4474999999999998</v>
      </c>
      <c r="I41" s="9">
        <f t="shared" si="2"/>
        <v>1.3394999999999999</v>
      </c>
      <c r="J41" s="9">
        <f t="shared" si="2"/>
        <v>1.3110000000000002</v>
      </c>
      <c r="L41" s="10" t="s">
        <v>19</v>
      </c>
      <c r="M41" s="10" t="s">
        <v>3</v>
      </c>
      <c r="N41" s="9" t="s">
        <v>6</v>
      </c>
      <c r="O41" s="9">
        <f>AVERAGE(O7:O12)</f>
        <v>1.3394999999999999</v>
      </c>
      <c r="P41" s="9">
        <f t="shared" ref="P41:S41" si="3">AVERAGE(P7:P12)</f>
        <v>1.3618333333333332</v>
      </c>
      <c r="Q41" s="9">
        <f t="shared" si="3"/>
        <v>1.3996666666666666</v>
      </c>
      <c r="R41" s="9">
        <f t="shared" si="3"/>
        <v>1.3709999999999998</v>
      </c>
      <c r="S41" s="9">
        <f t="shared" si="3"/>
        <v>1.4909999999999999</v>
      </c>
      <c r="U41" s="9">
        <f t="shared" ref="U41" si="4">AVERAGE(U7:U12)</f>
        <v>1.3289166666666665</v>
      </c>
      <c r="Y41" s="10" t="s">
        <v>23</v>
      </c>
      <c r="Z41" s="10" t="s">
        <v>3</v>
      </c>
      <c r="AA41" s="9" t="s">
        <v>6</v>
      </c>
      <c r="AB41" s="9">
        <f>AVERAGE(AB7:AB12)</f>
        <v>10.894444444444446</v>
      </c>
      <c r="AC41" s="9">
        <f t="shared" ref="AC41:AF41" si="5">AVERAGE(AC7:AC12)</f>
        <v>11.097222222222221</v>
      </c>
      <c r="AD41" s="9">
        <f t="shared" si="5"/>
        <v>9.7583333333333346</v>
      </c>
      <c r="AE41" s="9">
        <f t="shared" si="5"/>
        <v>10.480555555555556</v>
      </c>
      <c r="AF41" s="9">
        <f t="shared" si="5"/>
        <v>10.005555555555555</v>
      </c>
      <c r="AH41" s="10" t="s">
        <v>19</v>
      </c>
      <c r="AI41" s="10" t="s">
        <v>3</v>
      </c>
      <c r="AJ41" s="9" t="s">
        <v>6</v>
      </c>
      <c r="AK41" s="9">
        <f>AVERAGE(AK7:AK12)</f>
        <v>10.656944444444445</v>
      </c>
      <c r="AL41" s="9">
        <f t="shared" ref="AL41:AO41" si="6">AVERAGE(AL7:AL12)</f>
        <v>9.1888888888888882</v>
      </c>
      <c r="AM41" s="9">
        <f t="shared" si="6"/>
        <v>9.4777777777777796</v>
      </c>
      <c r="AN41" s="9">
        <f t="shared" si="6"/>
        <v>9.68611111111111</v>
      </c>
      <c r="AO41" s="9">
        <f t="shared" si="6"/>
        <v>10.78888888888889</v>
      </c>
      <c r="AQ41" s="9">
        <f t="shared" ref="AQ41" si="7">AVERAGE(AQ7:AQ12)</f>
        <v>10.775694444444445</v>
      </c>
    </row>
    <row r="42" spans="2:45">
      <c r="E42" s="9" t="s">
        <v>2</v>
      </c>
      <c r="F42" s="9">
        <f>COUNT(F7:F12)</f>
        <v>6</v>
      </c>
      <c r="G42" s="9">
        <f t="shared" ref="G42:J42" si="8">COUNT(G7:G12)</f>
        <v>6</v>
      </c>
      <c r="H42" s="9">
        <f t="shared" si="8"/>
        <v>6</v>
      </c>
      <c r="I42" s="9">
        <f t="shared" si="8"/>
        <v>6</v>
      </c>
      <c r="J42" s="9">
        <f t="shared" si="8"/>
        <v>6</v>
      </c>
      <c r="N42" s="9" t="s">
        <v>2</v>
      </c>
      <c r="O42" s="9">
        <f>COUNT(O7:O12)</f>
        <v>6</v>
      </c>
      <c r="P42" s="9">
        <f t="shared" ref="P42:S42" si="9">COUNT(P7:P12)</f>
        <v>6</v>
      </c>
      <c r="Q42" s="9">
        <f t="shared" si="9"/>
        <v>6</v>
      </c>
      <c r="R42" s="9">
        <f t="shared" si="9"/>
        <v>6</v>
      </c>
      <c r="S42" s="9">
        <f t="shared" si="9"/>
        <v>6</v>
      </c>
      <c r="U42" s="9">
        <f t="shared" ref="U42" si="10">COUNT(U7:U12)</f>
        <v>6</v>
      </c>
      <c r="AA42" s="9" t="s">
        <v>2</v>
      </c>
      <c r="AB42" s="9">
        <f>COUNT(AB7:AB12)</f>
        <v>6</v>
      </c>
      <c r="AC42" s="9">
        <f t="shared" ref="AC42:AF42" si="11">COUNT(AC7:AC12)</f>
        <v>6</v>
      </c>
      <c r="AD42" s="9">
        <f t="shared" si="11"/>
        <v>6</v>
      </c>
      <c r="AE42" s="9">
        <f t="shared" si="11"/>
        <v>6</v>
      </c>
      <c r="AF42" s="9">
        <f t="shared" si="11"/>
        <v>6</v>
      </c>
      <c r="AJ42" s="9" t="s">
        <v>2</v>
      </c>
      <c r="AK42" s="9">
        <f>COUNT(AK7:AK12)</f>
        <v>6</v>
      </c>
      <c r="AL42" s="9">
        <f t="shared" ref="AL42:AO42" si="12">COUNT(AL7:AL12)</f>
        <v>6</v>
      </c>
      <c r="AM42" s="9">
        <f t="shared" si="12"/>
        <v>6</v>
      </c>
      <c r="AN42" s="9">
        <f t="shared" si="12"/>
        <v>6</v>
      </c>
      <c r="AO42" s="9">
        <f t="shared" si="12"/>
        <v>6</v>
      </c>
      <c r="AQ42" s="9">
        <f t="shared" ref="AQ42" si="13">COUNT(AQ7:AQ12)</f>
        <v>6</v>
      </c>
    </row>
    <row r="43" spans="2:45">
      <c r="E43" s="9" t="s">
        <v>7</v>
      </c>
      <c r="F43" s="9">
        <f>STDEV(F7:F12)</f>
        <v>0.22732766366341497</v>
      </c>
      <c r="G43" s="9">
        <f t="shared" ref="G43:J43" si="14">STDEV(G7:G12)</f>
        <v>0.10848302478575464</v>
      </c>
      <c r="H43" s="9">
        <f t="shared" si="14"/>
        <v>0.11214588712922102</v>
      </c>
      <c r="I43" s="9">
        <f t="shared" si="14"/>
        <v>0.1944373935229548</v>
      </c>
      <c r="J43" s="9">
        <f t="shared" si="14"/>
        <v>0.20832378644792326</v>
      </c>
      <c r="N43" s="9" t="s">
        <v>7</v>
      </c>
      <c r="O43" s="9">
        <f>STDEV(O7:O12)</f>
        <v>0.15708055258370124</v>
      </c>
      <c r="P43" s="9">
        <f t="shared" ref="P43:S43" si="15">STDEV(P7:P12)</f>
        <v>0.10467361972658941</v>
      </c>
      <c r="Q43" s="9">
        <f t="shared" si="15"/>
        <v>0.16411296922140708</v>
      </c>
      <c r="R43" s="9">
        <f t="shared" si="15"/>
        <v>0.24058262613913015</v>
      </c>
      <c r="S43" s="9">
        <f t="shared" si="15"/>
        <v>4.869907596659305E-2</v>
      </c>
      <c r="U43" s="9">
        <f t="shared" ref="U43" si="16">STDEV(U7:U12)</f>
        <v>0.13875460953304097</v>
      </c>
      <c r="AA43" s="9" t="s">
        <v>7</v>
      </c>
      <c r="AB43" s="9">
        <f>STDEV(AB7:AB12)</f>
        <v>1.5446562604550358</v>
      </c>
      <c r="AC43" s="9">
        <f t="shared" ref="AC43:AF43" si="17">STDEV(AC7:AC12)</f>
        <v>1.6261890236810579</v>
      </c>
      <c r="AD43" s="9">
        <f t="shared" si="17"/>
        <v>1.48150636553175</v>
      </c>
      <c r="AE43" s="9">
        <f t="shared" si="17"/>
        <v>2.8071420156978721</v>
      </c>
      <c r="AF43" s="9">
        <f t="shared" si="17"/>
        <v>2.4059802037300182</v>
      </c>
      <c r="AJ43" s="9" t="s">
        <v>7</v>
      </c>
      <c r="AK43" s="9">
        <f>STDEV(AK7:AK12)</f>
        <v>2.0560778240422954</v>
      </c>
      <c r="AL43" s="9">
        <f t="shared" ref="AL43:AO43" si="18">STDEV(AL7:AL12)</f>
        <v>2.6288710434258622</v>
      </c>
      <c r="AM43" s="9">
        <f t="shared" si="18"/>
        <v>1.5159399968580693</v>
      </c>
      <c r="AN43" s="9">
        <f t="shared" si="18"/>
        <v>1.5307375370740146</v>
      </c>
      <c r="AO43" s="9">
        <f t="shared" si="18"/>
        <v>2.9742350401530291</v>
      </c>
      <c r="AQ43" s="9">
        <f t="shared" ref="AQ43" si="19">STDEV(AQ7:AQ12)</f>
        <v>1.6019918518889247</v>
      </c>
    </row>
    <row r="44" spans="2:45">
      <c r="E44" s="9" t="s">
        <v>8</v>
      </c>
      <c r="F44" s="9">
        <f>F43/SQRT(F42)</f>
        <v>9.2806130065733197E-2</v>
      </c>
      <c r="G44" s="9">
        <f t="shared" ref="G44:J44" si="20">G43/SQRT(G42)</f>
        <v>4.4288009413133218E-2</v>
      </c>
      <c r="H44" s="9">
        <f t="shared" si="20"/>
        <v>4.5783366703057826E-2</v>
      </c>
      <c r="I44" s="9">
        <f t="shared" si="20"/>
        <v>7.9378733507995694E-2</v>
      </c>
      <c r="J44" s="9">
        <f t="shared" si="20"/>
        <v>8.5047829680323553E-2</v>
      </c>
      <c r="N44" s="9" t="s">
        <v>8</v>
      </c>
      <c r="O44" s="9">
        <f>O43/SQRT(O42)</f>
        <v>6.4127867057414981E-2</v>
      </c>
      <c r="P44" s="9">
        <f t="shared" ref="P44:S44" si="21">P43/SQRT(P42)</f>
        <v>4.2732826310044617E-2</v>
      </c>
      <c r="Q44" s="9">
        <f t="shared" si="21"/>
        <v>6.6998839127588014E-2</v>
      </c>
      <c r="R44" s="9">
        <f t="shared" si="21"/>
        <v>9.8217445836606576E-2</v>
      </c>
      <c r="S44" s="9">
        <f t="shared" si="21"/>
        <v>1.9881314510531413E-2</v>
      </c>
      <c r="U44" s="9">
        <f t="shared" ref="U44" si="22">U43/SQRT(U42)</f>
        <v>5.6646332135844815E-2</v>
      </c>
      <c r="AA44" s="9" t="s">
        <v>8</v>
      </c>
      <c r="AB44" s="9">
        <f>AB43/SQRT(AB42)</f>
        <v>0.63060327768507196</v>
      </c>
      <c r="AC44" s="9">
        <f t="shared" ref="AC44:AF44" si="23">AC43/SQRT(AC42)</f>
        <v>0.66388888888889042</v>
      </c>
      <c r="AD44" s="9">
        <f t="shared" si="23"/>
        <v>0.60482244103966798</v>
      </c>
      <c r="AE44" s="9">
        <f t="shared" si="23"/>
        <v>1.146010928997939</v>
      </c>
      <c r="AF44" s="9">
        <f t="shared" si="23"/>
        <v>0.98223730506267692</v>
      </c>
      <c r="AJ44" s="9" t="s">
        <v>8</v>
      </c>
      <c r="AK44" s="9">
        <f>AK43/SQRT(AK42)</f>
        <v>0.83939025672592649</v>
      </c>
      <c r="AL44" s="9">
        <f t="shared" ref="AL44:AO44" si="24">AL43/SQRT(AL42)</f>
        <v>1.0732321093285602</v>
      </c>
      <c r="AM44" s="9">
        <f t="shared" si="24"/>
        <v>0.61887991216310079</v>
      </c>
      <c r="AN44" s="9">
        <f t="shared" si="24"/>
        <v>0.6249209826593306</v>
      </c>
      <c r="AO44" s="9">
        <f t="shared" si="24"/>
        <v>1.2142263705801932</v>
      </c>
      <c r="AQ44" s="9">
        <f t="shared" ref="AQ44" si="25">AQ43/SQRT(AQ42)</f>
        <v>0.65401043487069155</v>
      </c>
    </row>
    <row r="46" spans="2:45">
      <c r="C46" s="11" t="s">
        <v>23</v>
      </c>
      <c r="D46" s="11" t="s">
        <v>4</v>
      </c>
      <c r="E46" s="9" t="s">
        <v>6</v>
      </c>
      <c r="F46" s="9">
        <f>AVERAGE(F13:F18)</f>
        <v>1.4323333333333332</v>
      </c>
      <c r="G46" s="9">
        <f t="shared" ref="G46:J46" si="26">AVERAGE(G13:G18)</f>
        <v>0.5006666666666667</v>
      </c>
      <c r="H46" s="9">
        <f t="shared" si="26"/>
        <v>0.85499999999999998</v>
      </c>
      <c r="I46" s="9">
        <f t="shared" si="26"/>
        <v>1.1018333333333332</v>
      </c>
      <c r="J46" s="9">
        <f t="shared" si="26"/>
        <v>0.47466666666666663</v>
      </c>
      <c r="L46" s="11" t="s">
        <v>19</v>
      </c>
      <c r="M46" s="11" t="s">
        <v>4</v>
      </c>
      <c r="N46" s="9" t="s">
        <v>6</v>
      </c>
      <c r="O46" s="9">
        <f>AVERAGE(O13:O18)</f>
        <v>1.405</v>
      </c>
      <c r="P46" s="9">
        <f t="shared" ref="P46:S46" si="27">AVERAGE(P13:P18)</f>
        <v>1.3051666666666666</v>
      </c>
      <c r="Q46" s="9">
        <f t="shared" si="27"/>
        <v>1.2206666666666666</v>
      </c>
      <c r="R46" s="9">
        <f t="shared" si="27"/>
        <v>1.3048333333333331</v>
      </c>
      <c r="S46" s="9">
        <f t="shared" si="27"/>
        <v>1.4708333333333332</v>
      </c>
      <c r="U46" s="9">
        <f t="shared" ref="U46" si="28">AVERAGE(U13:U18)</f>
        <v>1.4186666666666667</v>
      </c>
      <c r="Y46" s="11" t="s">
        <v>23</v>
      </c>
      <c r="Z46" s="11" t="s">
        <v>4</v>
      </c>
      <c r="AA46" s="9" t="s">
        <v>6</v>
      </c>
      <c r="AB46" s="9">
        <f>AVERAGE(AB13:AB18)</f>
        <v>9.5944444444444432</v>
      </c>
      <c r="AC46" s="9">
        <f t="shared" ref="AC46:AF46" si="29">AVERAGE(AC13:AC18)</f>
        <v>5.0166666666666666</v>
      </c>
      <c r="AD46" s="9">
        <f t="shared" si="29"/>
        <v>6.8986111111111112</v>
      </c>
      <c r="AE46" s="9">
        <f t="shared" si="29"/>
        <v>8.0680555555555546</v>
      </c>
      <c r="AF46" s="9">
        <f t="shared" si="29"/>
        <v>4.4527777777777775</v>
      </c>
      <c r="AH46" s="11" t="s">
        <v>19</v>
      </c>
      <c r="AI46" s="11" t="s">
        <v>4</v>
      </c>
      <c r="AJ46" s="9" t="s">
        <v>6</v>
      </c>
      <c r="AK46" s="9">
        <f>AVERAGE(AK13:AK18)</f>
        <v>11.269444444444446</v>
      </c>
      <c r="AL46" s="9">
        <f t="shared" ref="AL46:AO46" si="30">AVERAGE(AL13:AL18)</f>
        <v>9.2286111111111122</v>
      </c>
      <c r="AM46" s="9">
        <f t="shared" si="30"/>
        <v>10.716666666666667</v>
      </c>
      <c r="AN46" s="9">
        <f t="shared" si="30"/>
        <v>8.8722222222222218</v>
      </c>
      <c r="AO46" s="9">
        <f t="shared" si="30"/>
        <v>9.8722222222222218</v>
      </c>
      <c r="AQ46" s="9">
        <f t="shared" ref="AQ46" si="31">AVERAGE(AQ13:AQ18)</f>
        <v>10.431944444444445</v>
      </c>
    </row>
    <row r="47" spans="2:45">
      <c r="E47" s="9" t="s">
        <v>2</v>
      </c>
      <c r="F47" s="9">
        <f>COUNT(F13:F18)</f>
        <v>6</v>
      </c>
      <c r="G47" s="9">
        <f t="shared" ref="G47:J47" si="32">COUNT(G13:G18)</f>
        <v>6</v>
      </c>
      <c r="H47" s="9">
        <f t="shared" si="32"/>
        <v>6</v>
      </c>
      <c r="I47" s="9">
        <f t="shared" si="32"/>
        <v>6</v>
      </c>
      <c r="J47" s="9">
        <f t="shared" si="32"/>
        <v>6</v>
      </c>
      <c r="N47" s="9" t="s">
        <v>2</v>
      </c>
      <c r="O47" s="9">
        <f>COUNT(O13:O18)</f>
        <v>6</v>
      </c>
      <c r="P47" s="9">
        <f t="shared" ref="P47:S47" si="33">COUNT(P13:P18)</f>
        <v>6</v>
      </c>
      <c r="Q47" s="9">
        <f t="shared" si="33"/>
        <v>6</v>
      </c>
      <c r="R47" s="9">
        <f t="shared" si="33"/>
        <v>6</v>
      </c>
      <c r="S47" s="9">
        <f t="shared" si="33"/>
        <v>6</v>
      </c>
      <c r="U47" s="9">
        <f t="shared" ref="U47" si="34">COUNT(U13:U18)</f>
        <v>6</v>
      </c>
      <c r="AA47" s="9" t="s">
        <v>2</v>
      </c>
      <c r="AB47" s="9">
        <f>COUNT(AB13:AB18)</f>
        <v>6</v>
      </c>
      <c r="AC47" s="9">
        <f t="shared" ref="AC47:AF47" si="35">COUNT(AC13:AC18)</f>
        <v>6</v>
      </c>
      <c r="AD47" s="9">
        <f t="shared" si="35"/>
        <v>6</v>
      </c>
      <c r="AE47" s="9">
        <f t="shared" si="35"/>
        <v>6</v>
      </c>
      <c r="AF47" s="9">
        <f t="shared" si="35"/>
        <v>6</v>
      </c>
      <c r="AJ47" s="9" t="s">
        <v>2</v>
      </c>
      <c r="AK47" s="9">
        <f>COUNT(AK13:AK18)</f>
        <v>6</v>
      </c>
      <c r="AL47" s="9">
        <f t="shared" ref="AL47:AO47" si="36">COUNT(AL13:AL18)</f>
        <v>6</v>
      </c>
      <c r="AM47" s="9">
        <f t="shared" si="36"/>
        <v>6</v>
      </c>
      <c r="AN47" s="9">
        <f t="shared" si="36"/>
        <v>6</v>
      </c>
      <c r="AO47" s="9">
        <f t="shared" si="36"/>
        <v>6</v>
      </c>
      <c r="AQ47" s="9">
        <f t="shared" ref="AQ47" si="37">COUNT(AQ13:AQ18)</f>
        <v>6</v>
      </c>
    </row>
    <row r="48" spans="2:45">
      <c r="E48" s="9" t="s">
        <v>7</v>
      </c>
      <c r="F48" s="9">
        <f>STDEV(F13:F18)</f>
        <v>6.2484131318812995E-2</v>
      </c>
      <c r="G48" s="9">
        <f t="shared" ref="G48:J48" si="38">STDEV(G13:G18)</f>
        <v>0.23656767882926588</v>
      </c>
      <c r="H48" s="9">
        <f t="shared" si="38"/>
        <v>0.12711569533303096</v>
      </c>
      <c r="I48" s="9">
        <f t="shared" si="38"/>
        <v>0.21108994923175919</v>
      </c>
      <c r="J48" s="9">
        <f t="shared" si="38"/>
        <v>0.16014576693333699</v>
      </c>
      <c r="N48" s="9" t="s">
        <v>7</v>
      </c>
      <c r="O48" s="9">
        <f>STDEV(O13:O18)</f>
        <v>0.17051451551114283</v>
      </c>
      <c r="P48" s="9">
        <f t="shared" ref="P48:S48" si="39">STDEV(P13:P18)</f>
        <v>0.15071352516170045</v>
      </c>
      <c r="Q48" s="9">
        <f t="shared" si="39"/>
        <v>0.27201887189433527</v>
      </c>
      <c r="R48" s="9">
        <f t="shared" si="39"/>
        <v>0.24000451384644267</v>
      </c>
      <c r="S48" s="9">
        <f t="shared" si="39"/>
        <v>6.1212471496147482E-2</v>
      </c>
      <c r="U48" s="9">
        <f t="shared" ref="U48" si="40">STDEV(U13:U18)</f>
        <v>0.10420396665514543</v>
      </c>
      <c r="AA48" s="9" t="s">
        <v>7</v>
      </c>
      <c r="AB48" s="9">
        <f>STDEV(AB13:AB18)</f>
        <v>2.0536597864589319</v>
      </c>
      <c r="AC48" s="9">
        <f t="shared" ref="AC48:AF48" si="41">STDEV(AC13:AC18)</f>
        <v>2.3706539182259405</v>
      </c>
      <c r="AD48" s="9">
        <f t="shared" si="41"/>
        <v>1.3516699205331426</v>
      </c>
      <c r="AE48" s="9">
        <f t="shared" si="41"/>
        <v>1.063594751912732</v>
      </c>
      <c r="AF48" s="9">
        <f t="shared" si="41"/>
        <v>1.4398463138152653</v>
      </c>
      <c r="AJ48" s="9" t="s">
        <v>7</v>
      </c>
      <c r="AK48" s="9">
        <f>STDEV(AK13:AK18)</f>
        <v>2.2194197606748558</v>
      </c>
      <c r="AL48" s="9">
        <f t="shared" ref="AL48:AO48" si="42">STDEV(AL13:AL18)</f>
        <v>2.545776549648604</v>
      </c>
      <c r="AM48" s="9">
        <f t="shared" si="42"/>
        <v>2.578113005022606</v>
      </c>
      <c r="AN48" s="9">
        <f t="shared" si="42"/>
        <v>1.7468914189581508</v>
      </c>
      <c r="AO48" s="9">
        <f t="shared" si="42"/>
        <v>2.102106527236876</v>
      </c>
      <c r="AQ48" s="9">
        <f t="shared" ref="AQ48" si="43">STDEV(AQ13:AQ18)</f>
        <v>1.910994626618016</v>
      </c>
    </row>
    <row r="49" spans="3:43">
      <c r="E49" s="9" t="s">
        <v>8</v>
      </c>
      <c r="F49" s="9">
        <f>F48/SQRT(F47)</f>
        <v>2.5509039792024929E-2</v>
      </c>
      <c r="G49" s="9">
        <f t="shared" ref="G49:J49" si="44">G48/SQRT(G47)</f>
        <v>9.6578350461052009E-2</v>
      </c>
      <c r="H49" s="9">
        <f t="shared" si="44"/>
        <v>5.1894765310835145E-2</v>
      </c>
      <c r="I49" s="9">
        <f t="shared" si="44"/>
        <v>8.617711090796934E-2</v>
      </c>
      <c r="J49" s="9">
        <f t="shared" si="44"/>
        <v>6.5379235575559067E-2</v>
      </c>
      <c r="N49" s="9" t="s">
        <v>8</v>
      </c>
      <c r="O49" s="9">
        <f>O48/SQRT(O47)</f>
        <v>6.9612259456697925E-2</v>
      </c>
      <c r="P49" s="9">
        <f t="shared" ref="P49:S49" si="45">P48/SQRT(P47)</f>
        <v>6.152853899704662E-2</v>
      </c>
      <c r="Q49" s="9">
        <f t="shared" si="45"/>
        <v>0.11105123942477094</v>
      </c>
      <c r="R49" s="9">
        <f t="shared" si="45"/>
        <v>9.7981432481420772E-2</v>
      </c>
      <c r="S49" s="9">
        <f t="shared" si="45"/>
        <v>2.4989886843370154E-2</v>
      </c>
      <c r="U49" s="9">
        <f t="shared" ref="U49" si="46">U48/SQRT(U47)</f>
        <v>4.2541091246516512E-2</v>
      </c>
      <c r="AA49" s="9" t="s">
        <v>8</v>
      </c>
      <c r="AB49" s="9">
        <f>AB48/SQRT(AB47)</f>
        <v>0.83840309701624094</v>
      </c>
      <c r="AC49" s="9">
        <f t="shared" ref="AC49:AF49" si="47">AC48/SQRT(AC47)</f>
        <v>0.96781540939719879</v>
      </c>
      <c r="AD49" s="9">
        <f t="shared" si="47"/>
        <v>0.55181693432908108</v>
      </c>
      <c r="AE49" s="9">
        <f t="shared" si="47"/>
        <v>0.43421073921470937</v>
      </c>
      <c r="AF49" s="9">
        <f t="shared" si="47"/>
        <v>0.58781479614577692</v>
      </c>
      <c r="AJ49" s="9" t="s">
        <v>8</v>
      </c>
      <c r="AK49" s="9">
        <f>AK48/SQRT(AK47)</f>
        <v>0.90607432311722591</v>
      </c>
      <c r="AL49" s="9">
        <f t="shared" ref="AL49:AO49" si="48">AL48/SQRT(AL47)</f>
        <v>1.0393089242970344</v>
      </c>
      <c r="AM49" s="9">
        <f t="shared" si="48"/>
        <v>1.0525102269231317</v>
      </c>
      <c r="AN49" s="9">
        <f t="shared" si="48"/>
        <v>0.71316543541565702</v>
      </c>
      <c r="AO49" s="9">
        <f t="shared" si="48"/>
        <v>0.85818139611738253</v>
      </c>
      <c r="AQ49" s="9">
        <f t="shared" ref="AQ49" si="49">AQ48/SQRT(AQ47)</f>
        <v>0.78016028940243332</v>
      </c>
    </row>
    <row r="51" spans="3:43">
      <c r="C51" s="12" t="s">
        <v>36</v>
      </c>
      <c r="D51" s="12" t="s">
        <v>3</v>
      </c>
      <c r="E51" s="9" t="s">
        <v>6</v>
      </c>
      <c r="F51" s="9">
        <f>AVERAGE(F19:F27)</f>
        <v>1.3736666666666666</v>
      </c>
      <c r="G51" s="9">
        <f t="shared" ref="G51:J51" si="50">AVERAGE(G19:G27)</f>
        <v>1.3560000000000001</v>
      </c>
      <c r="H51" s="9">
        <f t="shared" si="50"/>
        <v>1.3984444444444444</v>
      </c>
      <c r="I51" s="9">
        <f t="shared" si="50"/>
        <v>1.3336666666666668</v>
      </c>
      <c r="J51" s="9">
        <f t="shared" si="50"/>
        <v>1.2814444444444444</v>
      </c>
      <c r="L51" s="12" t="s">
        <v>20</v>
      </c>
      <c r="M51" s="12" t="s">
        <v>3</v>
      </c>
      <c r="N51" s="9" t="s">
        <v>6</v>
      </c>
      <c r="O51" s="9">
        <f>AVERAGE(O19:O27)</f>
        <v>1.3937777777777776</v>
      </c>
      <c r="P51" s="9">
        <f t="shared" ref="P51:S51" si="51">AVERAGE(P19:P27)</f>
        <v>1.3645555555555555</v>
      </c>
      <c r="Q51" s="9">
        <f t="shared" si="51"/>
        <v>1.2177777777777776</v>
      </c>
      <c r="R51" s="9">
        <f t="shared" si="51"/>
        <v>1.383111111111111</v>
      </c>
      <c r="S51" s="9">
        <f t="shared" si="51"/>
        <v>1.3679999999999997</v>
      </c>
      <c r="U51" s="9">
        <f t="shared" ref="U51" si="52">AVERAGE(U19:U27)</f>
        <v>1.3837222222222219</v>
      </c>
      <c r="Y51" s="12" t="s">
        <v>36</v>
      </c>
      <c r="Z51" s="12" t="s">
        <v>3</v>
      </c>
      <c r="AA51" s="9" t="s">
        <v>6</v>
      </c>
      <c r="AB51" s="9">
        <f>AVERAGE(AB19:AB27)</f>
        <v>11.519444444444444</v>
      </c>
      <c r="AC51" s="9">
        <f t="shared" ref="AC51:AF51" si="53">AVERAGE(AC19:AC27)</f>
        <v>10.788888888888888</v>
      </c>
      <c r="AD51" s="9">
        <f t="shared" si="53"/>
        <v>9.8444444444444432</v>
      </c>
      <c r="AE51" s="9">
        <f t="shared" si="53"/>
        <v>9.3638888888888872</v>
      </c>
      <c r="AF51" s="9">
        <f t="shared" si="53"/>
        <v>10.775925925925925</v>
      </c>
      <c r="AH51" s="12" t="s">
        <v>20</v>
      </c>
      <c r="AI51" s="12" t="s">
        <v>3</v>
      </c>
      <c r="AJ51" s="9" t="s">
        <v>6</v>
      </c>
      <c r="AK51" s="9">
        <f>AVERAGE(AK19:AK27)</f>
        <v>11.083333333333332</v>
      </c>
      <c r="AL51" s="9">
        <f t="shared" ref="AL51:AO51" si="54">AVERAGE(AL19:AL27)</f>
        <v>9.924074074074074</v>
      </c>
      <c r="AM51" s="9">
        <f t="shared" si="54"/>
        <v>11.18148148148148</v>
      </c>
      <c r="AN51" s="9">
        <f t="shared" si="54"/>
        <v>9.9296296296296287</v>
      </c>
      <c r="AO51" s="9">
        <f t="shared" si="54"/>
        <v>11.163888888888886</v>
      </c>
      <c r="AQ51" s="9">
        <f t="shared" ref="AQ51" si="55">AVERAGE(AQ19:AQ27)</f>
        <v>11.301388888888889</v>
      </c>
    </row>
    <row r="52" spans="3:43">
      <c r="E52" s="9" t="s">
        <v>2</v>
      </c>
      <c r="F52" s="9">
        <f>COUNT(F19:F27)</f>
        <v>9</v>
      </c>
      <c r="G52" s="9">
        <f t="shared" ref="G52:J52" si="56">COUNT(G19:G27)</f>
        <v>9</v>
      </c>
      <c r="H52" s="9">
        <f t="shared" si="56"/>
        <v>9</v>
      </c>
      <c r="I52" s="9">
        <f t="shared" si="56"/>
        <v>9</v>
      </c>
      <c r="J52" s="9">
        <f t="shared" si="56"/>
        <v>9</v>
      </c>
      <c r="N52" s="9" t="s">
        <v>2</v>
      </c>
      <c r="O52" s="9">
        <f>COUNT(O19:O27)</f>
        <v>9</v>
      </c>
      <c r="P52" s="9">
        <f t="shared" ref="P52:S52" si="57">COUNT(P19:P27)</f>
        <v>9</v>
      </c>
      <c r="Q52" s="9">
        <f t="shared" si="57"/>
        <v>9</v>
      </c>
      <c r="R52" s="9">
        <f t="shared" si="57"/>
        <v>9</v>
      </c>
      <c r="S52" s="9">
        <f t="shared" si="57"/>
        <v>9</v>
      </c>
      <c r="U52" s="9">
        <f t="shared" ref="U52" si="58">COUNT(U19:U27)</f>
        <v>9</v>
      </c>
      <c r="AA52" s="9" t="s">
        <v>2</v>
      </c>
      <c r="AB52" s="9">
        <f>COUNT(AB19:AB27)</f>
        <v>9</v>
      </c>
      <c r="AC52" s="9">
        <f t="shared" ref="AC52:AF52" si="59">COUNT(AC19:AC27)</f>
        <v>9</v>
      </c>
      <c r="AD52" s="9">
        <f t="shared" si="59"/>
        <v>9</v>
      </c>
      <c r="AE52" s="9">
        <f t="shared" si="59"/>
        <v>9</v>
      </c>
      <c r="AF52" s="9">
        <f t="shared" si="59"/>
        <v>9</v>
      </c>
      <c r="AJ52" s="9" t="s">
        <v>2</v>
      </c>
      <c r="AK52" s="9">
        <f>COUNT(AK19:AK27)</f>
        <v>9</v>
      </c>
      <c r="AL52" s="9">
        <f t="shared" ref="AL52:AO52" si="60">COUNT(AL19:AL27)</f>
        <v>9</v>
      </c>
      <c r="AM52" s="9">
        <f t="shared" si="60"/>
        <v>9</v>
      </c>
      <c r="AN52" s="9">
        <f t="shared" si="60"/>
        <v>9</v>
      </c>
      <c r="AO52" s="9">
        <f t="shared" si="60"/>
        <v>9</v>
      </c>
      <c r="AQ52" s="9">
        <f t="shared" ref="AQ52" si="61">COUNT(AQ19:AQ27)</f>
        <v>9</v>
      </c>
    </row>
    <row r="53" spans="3:43">
      <c r="E53" s="9" t="s">
        <v>7</v>
      </c>
      <c r="F53" s="9">
        <f>STDEV(F19:F27)</f>
        <v>0.13653570961473771</v>
      </c>
      <c r="G53" s="9">
        <f t="shared" ref="G53:J53" si="62">STDEV(G19:G27)</f>
        <v>0.1800576296633917</v>
      </c>
      <c r="H53" s="9">
        <f t="shared" si="62"/>
        <v>0.17308459717080046</v>
      </c>
      <c r="I53" s="9">
        <f t="shared" si="62"/>
        <v>0.19977487329491636</v>
      </c>
      <c r="J53" s="9">
        <f t="shared" si="62"/>
        <v>0.17728515949672133</v>
      </c>
      <c r="N53" s="9" t="s">
        <v>7</v>
      </c>
      <c r="O53" s="9">
        <f>STDEV(O19:O27)</f>
        <v>0.10717366488295732</v>
      </c>
      <c r="P53" s="9">
        <f t="shared" ref="P53:S53" si="63">STDEV(P19:P27)</f>
        <v>0.15519673894053929</v>
      </c>
      <c r="Q53" s="9">
        <f t="shared" si="63"/>
        <v>0.20081009547441742</v>
      </c>
      <c r="R53" s="9">
        <f t="shared" si="63"/>
        <v>0.20575254824937478</v>
      </c>
      <c r="S53" s="9">
        <f t="shared" si="63"/>
        <v>0.13429631417131294</v>
      </c>
      <c r="U53" s="9">
        <f t="shared" ref="U53" si="64">STDEV(U19:U27)</f>
        <v>9.0852941308712937E-2</v>
      </c>
      <c r="AA53" s="9" t="s">
        <v>7</v>
      </c>
      <c r="AB53" s="9">
        <f>STDEV(AB19:AB27)</f>
        <v>2.0141685629559456</v>
      </c>
      <c r="AC53" s="9">
        <f t="shared" ref="AC53:AF53" si="65">STDEV(AC19:AC27)</f>
        <v>1.4645818515876845</v>
      </c>
      <c r="AD53" s="9">
        <f t="shared" si="65"/>
        <v>2.9453942388451573</v>
      </c>
      <c r="AE53" s="9">
        <f t="shared" si="65"/>
        <v>1.8982905321484542</v>
      </c>
      <c r="AF53" s="9">
        <f t="shared" si="65"/>
        <v>1.5864248570797472</v>
      </c>
      <c r="AJ53" s="9" t="s">
        <v>7</v>
      </c>
      <c r="AK53" s="9">
        <f>STDEV(AK19:AK27)</f>
        <v>1.2497221913511909</v>
      </c>
      <c r="AL53" s="9">
        <f t="shared" ref="AL53:AO53" si="66">STDEV(AL19:AL27)</f>
        <v>2.529672671940085</v>
      </c>
      <c r="AM53" s="9">
        <f t="shared" si="66"/>
        <v>2.9196347332001396</v>
      </c>
      <c r="AN53" s="9">
        <f t="shared" si="66"/>
        <v>1.0275975818010943</v>
      </c>
      <c r="AO53" s="9">
        <f t="shared" si="66"/>
        <v>2.2066503020541335</v>
      </c>
      <c r="AQ53" s="9">
        <f t="shared" ref="AQ53" si="67">STDEV(AQ19:AQ27)</f>
        <v>1.2522583765607962</v>
      </c>
    </row>
    <row r="54" spans="3:43">
      <c r="E54" s="9" t="s">
        <v>8</v>
      </c>
      <c r="F54" s="9">
        <f>F53/SQRT(F52)</f>
        <v>4.5511903204912572E-2</v>
      </c>
      <c r="G54" s="9">
        <f t="shared" ref="G54:J54" si="68">G53/SQRT(G52)</f>
        <v>6.0019209887797235E-2</v>
      </c>
      <c r="H54" s="9">
        <f t="shared" si="68"/>
        <v>5.7694865723600157E-2</v>
      </c>
      <c r="I54" s="9">
        <f t="shared" si="68"/>
        <v>6.6591624431638782E-2</v>
      </c>
      <c r="J54" s="9">
        <f t="shared" si="68"/>
        <v>5.9095053165573778E-2</v>
      </c>
      <c r="N54" s="9" t="s">
        <v>8</v>
      </c>
      <c r="O54" s="9">
        <f>O53/SQRT(O52)</f>
        <v>3.5724554960985776E-2</v>
      </c>
      <c r="P54" s="9">
        <f t="shared" ref="P54:S54" si="69">P53/SQRT(P52)</f>
        <v>5.1732246313513093E-2</v>
      </c>
      <c r="Q54" s="9">
        <f t="shared" si="69"/>
        <v>6.6936698491472477E-2</v>
      </c>
      <c r="R54" s="9">
        <f t="shared" si="69"/>
        <v>6.8584182749791597E-2</v>
      </c>
      <c r="S54" s="9">
        <f t="shared" si="69"/>
        <v>4.4765438057104312E-2</v>
      </c>
      <c r="U54" s="9">
        <f t="shared" ref="U54" si="70">U53/SQRT(U52)</f>
        <v>3.028431376957098E-2</v>
      </c>
      <c r="AA54" s="9" t="s">
        <v>8</v>
      </c>
      <c r="AB54" s="9">
        <f>AB53/SQRT(AB52)</f>
        <v>0.67138952098531524</v>
      </c>
      <c r="AC54" s="9">
        <f t="shared" ref="AC54:AF54" si="71">AC53/SQRT(AC52)</f>
        <v>0.48819395052922815</v>
      </c>
      <c r="AD54" s="9">
        <f t="shared" si="71"/>
        <v>0.98179807961505239</v>
      </c>
      <c r="AE54" s="9">
        <f t="shared" si="71"/>
        <v>0.63276351071615144</v>
      </c>
      <c r="AF54" s="9">
        <f t="shared" si="71"/>
        <v>0.52880828569324911</v>
      </c>
      <c r="AJ54" s="9" t="s">
        <v>8</v>
      </c>
      <c r="AK54" s="9">
        <f>AK53/SQRT(AK52)</f>
        <v>0.4165740637837303</v>
      </c>
      <c r="AL54" s="9">
        <f t="shared" ref="AL54:AO54" si="72">AL53/SQRT(AL52)</f>
        <v>0.84322422398002839</v>
      </c>
      <c r="AM54" s="9">
        <f t="shared" si="72"/>
        <v>0.97321157773337985</v>
      </c>
      <c r="AN54" s="9">
        <f t="shared" si="72"/>
        <v>0.34253252726703143</v>
      </c>
      <c r="AO54" s="9">
        <f t="shared" si="72"/>
        <v>0.73555010068471116</v>
      </c>
      <c r="AQ54" s="9">
        <f t="shared" ref="AQ54" si="73">AQ53/SQRT(AQ52)</f>
        <v>0.41741945885359871</v>
      </c>
    </row>
    <row r="56" spans="3:43">
      <c r="C56" s="14" t="s">
        <v>36</v>
      </c>
      <c r="D56" s="14" t="s">
        <v>4</v>
      </c>
      <c r="E56" s="9" t="s">
        <v>6</v>
      </c>
      <c r="F56" s="9">
        <f>AVERAGE(F28:F37)</f>
        <v>1.3400999999999998</v>
      </c>
      <c r="G56" s="9">
        <f t="shared" ref="G56:J56" si="74">AVERAGE(G28:G37)</f>
        <v>0.44409999999999999</v>
      </c>
      <c r="H56" s="9">
        <f t="shared" si="74"/>
        <v>0.94710000000000005</v>
      </c>
      <c r="I56" s="9">
        <f t="shared" si="74"/>
        <v>1.0967</v>
      </c>
      <c r="J56" s="9">
        <f t="shared" si="74"/>
        <v>0.41629999999999995</v>
      </c>
      <c r="L56" s="14" t="s">
        <v>20</v>
      </c>
      <c r="M56" s="14" t="s">
        <v>4</v>
      </c>
      <c r="N56" s="9" t="s">
        <v>6</v>
      </c>
      <c r="O56" s="9">
        <f>AVERAGE(O28:O37)</f>
        <v>1.4582999999999999</v>
      </c>
      <c r="P56" s="9">
        <f t="shared" ref="P56:S56" si="75">AVERAGE(P28:P37)</f>
        <v>1.3853</v>
      </c>
      <c r="Q56" s="9">
        <f t="shared" si="75"/>
        <v>1.2673999999999999</v>
      </c>
      <c r="R56" s="9">
        <f t="shared" si="75"/>
        <v>1.3820999999999999</v>
      </c>
      <c r="S56" s="9">
        <f t="shared" si="75"/>
        <v>1.2176</v>
      </c>
      <c r="U56" s="9">
        <f t="shared" ref="U56" si="76">AVERAGE(U28:U37)</f>
        <v>1.3992</v>
      </c>
      <c r="Y56" s="14" t="s">
        <v>36</v>
      </c>
      <c r="Z56" s="14" t="s">
        <v>4</v>
      </c>
      <c r="AA56" s="9" t="s">
        <v>6</v>
      </c>
      <c r="AB56" s="9">
        <f>AVERAGE(AB28:AB37)</f>
        <v>10.59333333333333</v>
      </c>
      <c r="AC56" s="9">
        <f t="shared" ref="AC56:AF56" si="77">AVERAGE(AC28:AC37)</f>
        <v>8.8708333333333336</v>
      </c>
      <c r="AD56" s="9">
        <f t="shared" si="77"/>
        <v>10.0875</v>
      </c>
      <c r="AE56" s="9">
        <f t="shared" si="77"/>
        <v>10.11</v>
      </c>
      <c r="AF56" s="9">
        <f t="shared" si="77"/>
        <v>8.5858333333333334</v>
      </c>
      <c r="AH56" s="14" t="s">
        <v>20</v>
      </c>
      <c r="AI56" s="14" t="s">
        <v>4</v>
      </c>
      <c r="AJ56" s="9" t="s">
        <v>6</v>
      </c>
      <c r="AK56" s="9">
        <f>AVERAGE(AK28:AK37)</f>
        <v>9.8350000000000026</v>
      </c>
      <c r="AL56" s="9">
        <f t="shared" ref="AL56:AO56" si="78">AVERAGE(AL28:AL37)</f>
        <v>9.470833333333335</v>
      </c>
      <c r="AM56" s="9">
        <f t="shared" si="78"/>
        <v>9.3341666666666665</v>
      </c>
      <c r="AN56" s="9">
        <f t="shared" si="78"/>
        <v>10.385000000000002</v>
      </c>
      <c r="AO56" s="9">
        <f t="shared" si="78"/>
        <v>10.274999999999999</v>
      </c>
      <c r="AQ56" s="9">
        <f t="shared" ref="AQ56" si="79">AVERAGE(AQ28:AQ37)</f>
        <v>10.214166666666666</v>
      </c>
    </row>
    <row r="57" spans="3:43">
      <c r="E57" s="9" t="s">
        <v>2</v>
      </c>
      <c r="F57" s="9">
        <f>COUNT(F28:F37)</f>
        <v>10</v>
      </c>
      <c r="G57" s="9">
        <f t="shared" ref="G57:J57" si="80">COUNT(G28:G37)</f>
        <v>10</v>
      </c>
      <c r="H57" s="9">
        <f t="shared" si="80"/>
        <v>10</v>
      </c>
      <c r="I57" s="9">
        <f t="shared" si="80"/>
        <v>10</v>
      </c>
      <c r="J57" s="9">
        <f t="shared" si="80"/>
        <v>10</v>
      </c>
      <c r="N57" s="9" t="s">
        <v>2</v>
      </c>
      <c r="O57" s="9">
        <f>COUNT(O28:O37)</f>
        <v>10</v>
      </c>
      <c r="P57" s="9">
        <f t="shared" ref="P57:S57" si="81">COUNT(P28:P37)</f>
        <v>10</v>
      </c>
      <c r="Q57" s="9">
        <f t="shared" si="81"/>
        <v>10</v>
      </c>
      <c r="R57" s="9">
        <f t="shared" si="81"/>
        <v>10</v>
      </c>
      <c r="S57" s="9">
        <f t="shared" si="81"/>
        <v>10</v>
      </c>
      <c r="U57" s="9">
        <f t="shared" ref="U57" si="82">COUNT(U28:U37)</f>
        <v>10</v>
      </c>
      <c r="AA57" s="9" t="s">
        <v>2</v>
      </c>
      <c r="AB57" s="9">
        <f>COUNT(AB28:AB37)</f>
        <v>10</v>
      </c>
      <c r="AC57" s="9">
        <f t="shared" ref="AC57:AF57" si="83">COUNT(AC28:AC37)</f>
        <v>10</v>
      </c>
      <c r="AD57" s="9">
        <f t="shared" si="83"/>
        <v>10</v>
      </c>
      <c r="AE57" s="9">
        <f t="shared" si="83"/>
        <v>10</v>
      </c>
      <c r="AF57" s="9">
        <f t="shared" si="83"/>
        <v>10</v>
      </c>
      <c r="AJ57" s="9" t="s">
        <v>2</v>
      </c>
      <c r="AK57" s="9">
        <f>COUNT(AK28:AK37)</f>
        <v>10</v>
      </c>
      <c r="AL57" s="9">
        <f t="shared" ref="AL57:AO57" si="84">COUNT(AL28:AL37)</f>
        <v>10</v>
      </c>
      <c r="AM57" s="9">
        <f t="shared" si="84"/>
        <v>10</v>
      </c>
      <c r="AN57" s="9">
        <f t="shared" si="84"/>
        <v>10</v>
      </c>
      <c r="AO57" s="9">
        <f t="shared" si="84"/>
        <v>10</v>
      </c>
      <c r="AQ57" s="9">
        <f t="shared" ref="AQ57" si="85">COUNT(AQ28:AQ37)</f>
        <v>10</v>
      </c>
    </row>
    <row r="58" spans="3:43">
      <c r="E58" s="9" t="s">
        <v>7</v>
      </c>
      <c r="F58" s="9">
        <f>STDEV(F28:F37)</f>
        <v>0.19058124543383526</v>
      </c>
      <c r="G58" s="9">
        <f t="shared" ref="G58:J58" si="86">STDEV(G28:G37)</f>
        <v>0.14709365874994229</v>
      </c>
      <c r="H58" s="9">
        <f t="shared" si="86"/>
        <v>0.19697233308259227</v>
      </c>
      <c r="I58" s="9">
        <f t="shared" si="86"/>
        <v>0.13100470729456057</v>
      </c>
      <c r="J58" s="9">
        <f t="shared" si="86"/>
        <v>0.22600543257974046</v>
      </c>
      <c r="N58" s="9" t="s">
        <v>7</v>
      </c>
      <c r="O58" s="9">
        <f>STDEV(O28:O37)</f>
        <v>9.0497452388942329E-2</v>
      </c>
      <c r="P58" s="9">
        <f t="shared" ref="P58:S58" si="87">STDEV(P28:P37)</f>
        <v>0.15743291340193727</v>
      </c>
      <c r="Q58" s="9">
        <f t="shared" si="87"/>
        <v>0.2199773725737369</v>
      </c>
      <c r="R58" s="9">
        <f t="shared" si="87"/>
        <v>0.20533033006461651</v>
      </c>
      <c r="S58" s="9">
        <f t="shared" si="87"/>
        <v>0.20556329114573571</v>
      </c>
      <c r="U58" s="9">
        <f t="shared" ref="U58" si="88">STDEV(U28:U37)</f>
        <v>0.12362492557013818</v>
      </c>
      <c r="AA58" s="9" t="s">
        <v>7</v>
      </c>
      <c r="AB58" s="9">
        <f>STDEV(AB28:AB37)</f>
        <v>2.2622942577485343</v>
      </c>
      <c r="AC58" s="9">
        <f t="shared" ref="AC58:AF58" si="89">STDEV(AC28:AC37)</f>
        <v>0.96516686013415198</v>
      </c>
      <c r="AD58" s="9">
        <f t="shared" si="89"/>
        <v>1.1666815475241423</v>
      </c>
      <c r="AE58" s="9">
        <f t="shared" si="89"/>
        <v>1.4764812608293667</v>
      </c>
      <c r="AF58" s="9">
        <f t="shared" si="89"/>
        <v>1.4242717979097153</v>
      </c>
      <c r="AJ58" s="9" t="s">
        <v>7</v>
      </c>
      <c r="AK58" s="9">
        <f>STDEV(AK28:AK37)</f>
        <v>2.1315161531433593</v>
      </c>
      <c r="AL58" s="9">
        <f t="shared" ref="AL58:AO58" si="90">STDEV(AL28:AL37)</f>
        <v>1.5348485367827593</v>
      </c>
      <c r="AM58" s="9">
        <f t="shared" si="90"/>
        <v>2.6065813249740941</v>
      </c>
      <c r="AN58" s="9">
        <f t="shared" si="90"/>
        <v>1.9766296605117457</v>
      </c>
      <c r="AO58" s="9">
        <f t="shared" si="90"/>
        <v>2.1729573919339757</v>
      </c>
      <c r="AQ58" s="9">
        <f t="shared" ref="AQ58" si="91">STDEV(AQ28:AQ37)</f>
        <v>1.8751462905893894</v>
      </c>
    </row>
    <row r="59" spans="3:43">
      <c r="E59" s="9" t="s">
        <v>8</v>
      </c>
      <c r="F59" s="9">
        <f>F58/SQRT(F57)</f>
        <v>6.0267081488248414E-2</v>
      </c>
      <c r="G59" s="9">
        <f t="shared" ref="G59:J59" si="92">G58/SQRT(G57)</f>
        <v>4.6515099101737352E-2</v>
      </c>
      <c r="H59" s="9">
        <f t="shared" si="92"/>
        <v>6.2288120857832648E-2</v>
      </c>
      <c r="I59" s="9">
        <f t="shared" si="92"/>
        <v>4.1427325925448635E-2</v>
      </c>
      <c r="J59" s="9">
        <f t="shared" si="92"/>
        <v>7.1469193052360408E-2</v>
      </c>
      <c r="N59" s="9" t="s">
        <v>8</v>
      </c>
      <c r="O59" s="9">
        <f>O58/SQRT(O57)</f>
        <v>2.8617807199170384E-2</v>
      </c>
      <c r="P59" s="9">
        <f t="shared" ref="P59:S59" si="93">P58/SQRT(P57)</f>
        <v>4.9784658502616923E-2</v>
      </c>
      <c r="Q59" s="9">
        <f t="shared" si="93"/>
        <v>6.956295310324645E-2</v>
      </c>
      <c r="R59" s="9">
        <f t="shared" si="93"/>
        <v>6.4931151571833656E-2</v>
      </c>
      <c r="S59" s="9">
        <f t="shared" si="93"/>
        <v>6.5004820334084848E-2</v>
      </c>
      <c r="U59" s="9">
        <f t="shared" ref="U59" si="94">U58/SQRT(U57)</f>
        <v>3.9093634037042663E-2</v>
      </c>
      <c r="AA59" s="9" t="s">
        <v>8</v>
      </c>
      <c r="AB59" s="9">
        <f>AB58/SQRT(AB57)</f>
        <v>0.71540025920053951</v>
      </c>
      <c r="AC59" s="9">
        <f t="shared" ref="AC59:AF59" si="95">AC58/SQRT(AC57)</f>
        <v>0.30521256001370872</v>
      </c>
      <c r="AD59" s="9">
        <f t="shared" si="95"/>
        <v>0.36893709942662684</v>
      </c>
      <c r="AE59" s="9">
        <f t="shared" si="95"/>
        <v>0.46690437067779478</v>
      </c>
      <c r="AF59" s="9">
        <f t="shared" si="95"/>
        <v>0.45039428885377447</v>
      </c>
      <c r="AJ59" s="9" t="s">
        <v>8</v>
      </c>
      <c r="AK59" s="9">
        <f>AK58/SQRT(AK57)</f>
        <v>0.67404459133732864</v>
      </c>
      <c r="AL59" s="9">
        <f t="shared" ref="AL59:AO59" si="96">AL58/SQRT(AL57)</f>
        <v>0.48536172396102445</v>
      </c>
      <c r="AM59" s="9">
        <f t="shared" si="96"/>
        <v>0.82427338933776717</v>
      </c>
      <c r="AN59" s="9">
        <f t="shared" si="96"/>
        <v>0.62506518178625003</v>
      </c>
      <c r="AO59" s="9">
        <f t="shared" si="96"/>
        <v>0.68714946170105562</v>
      </c>
      <c r="AQ59" s="9">
        <f t="shared" ref="AQ59" si="97">AQ58/SQRT(AQ57)</f>
        <v>0.59297332242784295</v>
      </c>
    </row>
    <row r="61" spans="3:43">
      <c r="D61" s="11" t="s">
        <v>19</v>
      </c>
      <c r="E61" s="9" t="s">
        <v>6</v>
      </c>
      <c r="F61" s="9">
        <f>AVERAGE(F7:F18)</f>
        <v>1.3753333333333331</v>
      </c>
      <c r="M61" s="11" t="s">
        <v>19</v>
      </c>
      <c r="N61" s="9" t="s">
        <v>6</v>
      </c>
      <c r="O61" s="9">
        <f>AVERAGE(O7:O18)</f>
        <v>1.37225</v>
      </c>
      <c r="T61" s="11" t="s">
        <v>19</v>
      </c>
      <c r="U61" s="9">
        <f>AVERAGE(U7:U18)</f>
        <v>1.3737916666666667</v>
      </c>
      <c r="Z61" s="11" t="s">
        <v>19</v>
      </c>
      <c r="AA61" s="9" t="s">
        <v>6</v>
      </c>
      <c r="AB61" s="9">
        <f>AVERAGE(AB7:AB18)</f>
        <v>10.244444444444445</v>
      </c>
      <c r="AI61" s="11" t="s">
        <v>19</v>
      </c>
      <c r="AJ61" s="9" t="s">
        <v>6</v>
      </c>
      <c r="AK61" s="9">
        <f>AVERAGE(AK7:AK18)</f>
        <v>10.963194444444445</v>
      </c>
      <c r="AP61" s="11" t="s">
        <v>19</v>
      </c>
      <c r="AQ61" s="9">
        <f>AVERAGE(AQ7:AQ18)</f>
        <v>10.603819444444445</v>
      </c>
    </row>
    <row r="62" spans="3:43">
      <c r="E62" s="9" t="s">
        <v>2</v>
      </c>
      <c r="F62" s="9">
        <f>COUNT(F7:F18)</f>
        <v>12</v>
      </c>
      <c r="N62" s="9" t="s">
        <v>2</v>
      </c>
      <c r="O62" s="9">
        <f>COUNT(O7:O18)</f>
        <v>12</v>
      </c>
      <c r="U62" s="9">
        <f>COUNT(U7:U18)</f>
        <v>12</v>
      </c>
      <c r="AA62" s="9" t="s">
        <v>2</v>
      </c>
      <c r="AB62" s="9">
        <f>COUNT(AB7:AB18)</f>
        <v>12</v>
      </c>
      <c r="AJ62" s="9" t="s">
        <v>2</v>
      </c>
      <c r="AK62" s="9">
        <f>COUNT(AK7:AK18)</f>
        <v>12</v>
      </c>
      <c r="AQ62" s="9">
        <f>COUNT(AQ7:AQ18)</f>
        <v>12</v>
      </c>
    </row>
    <row r="63" spans="3:43">
      <c r="E63" s="9" t="s">
        <v>7</v>
      </c>
      <c r="F63" s="9">
        <f>STDEV(F7:F18)</f>
        <v>0.1697320526505538</v>
      </c>
      <c r="N63" s="9" t="s">
        <v>7</v>
      </c>
      <c r="O63" s="9">
        <f>STDEV(O7:O18)</f>
        <v>0.1600051845750928</v>
      </c>
      <c r="U63" s="9">
        <f>STDEV(U7:U18)</f>
        <v>0.1260309230332225</v>
      </c>
      <c r="AA63" s="9" t="s">
        <v>7</v>
      </c>
      <c r="AB63" s="9">
        <f>STDEV(AB7:AB18)</f>
        <v>1.8607771447681654</v>
      </c>
      <c r="AJ63" s="9" t="s">
        <v>7</v>
      </c>
      <c r="AK63" s="9">
        <f>STDEV(AK7:AK18)</f>
        <v>2.064678474043466</v>
      </c>
      <c r="AQ63" s="9">
        <f>STDEV(AQ7:AQ18)</f>
        <v>1.6907740016149488</v>
      </c>
    </row>
    <row r="64" spans="3:43">
      <c r="E64" s="9" t="s">
        <v>8</v>
      </c>
      <c r="F64" s="9">
        <f>F63/SQRT(F62)</f>
        <v>4.8997423143952487E-2</v>
      </c>
      <c r="N64" s="9" t="s">
        <v>8</v>
      </c>
      <c r="O64" s="9">
        <f>O63/SQRT(O62)</f>
        <v>4.6189518193082799E-2</v>
      </c>
      <c r="U64" s="9">
        <f>U63/SQRT(U62)</f>
        <v>3.6381993669724007E-2</v>
      </c>
      <c r="AA64" s="9" t="s">
        <v>8</v>
      </c>
      <c r="AB64" s="9">
        <f>AB63/SQRT(AB62)</f>
        <v>0.53716009271690179</v>
      </c>
      <c r="AJ64" s="9" t="s">
        <v>8</v>
      </c>
      <c r="AK64" s="9">
        <f>AK63/SQRT(AK62)</f>
        <v>0.59602133638951049</v>
      </c>
      <c r="AQ64" s="9">
        <f>AQ63/SQRT(AQ62)</f>
        <v>0.48808441248560575</v>
      </c>
    </row>
    <row r="65" spans="4:45">
      <c r="G65" s="9" t="s">
        <v>21</v>
      </c>
      <c r="H65" s="9">
        <f>_xlfn.T.TEST(F7:F18,F19:F37,2,2)</f>
        <v>0.7542480214292171</v>
      </c>
      <c r="P65" s="9" t="s">
        <v>21</v>
      </c>
      <c r="Q65" s="9">
        <f>_xlfn.T.TEST(O7:O18,O19:O37,2,2)</f>
        <v>0.24528895580706234</v>
      </c>
      <c r="V65" s="9" t="s">
        <v>21</v>
      </c>
      <c r="W65" s="9">
        <f>_xlfn.T.TEST(U7:U18,U19:U37,2,2)</f>
        <v>0.67139323313705512</v>
      </c>
      <c r="AC65" s="9" t="s">
        <v>21</v>
      </c>
      <c r="AD65" s="9">
        <f>_xlfn.T.TEST(AB7:AB18,AB19:AB37,2,2)</f>
        <v>0.30370897703290539</v>
      </c>
      <c r="AL65" s="9" t="s">
        <v>21</v>
      </c>
      <c r="AM65" s="9">
        <f>_xlfn.T.TEST(AK7:AK18,AK19:AK37,2,2)</f>
        <v>0.45593531188064951</v>
      </c>
      <c r="AR65" s="9" t="s">
        <v>21</v>
      </c>
      <c r="AS65" s="9">
        <f>_xlfn.T.TEST(AQ7:AQ18,AQ19:AQ37,2,2)</f>
        <v>0.84046923177439525</v>
      </c>
    </row>
    <row r="66" spans="4:45">
      <c r="D66" s="12" t="s">
        <v>20</v>
      </c>
      <c r="E66" s="9" t="s">
        <v>6</v>
      </c>
      <c r="F66" s="9">
        <f>AVERAGE(F19:F37)</f>
        <v>1.3559999999999999</v>
      </c>
      <c r="M66" s="12" t="s">
        <v>20</v>
      </c>
      <c r="N66" s="9" t="s">
        <v>6</v>
      </c>
      <c r="O66" s="9">
        <f>AVERAGE(O19:O37)</f>
        <v>1.4277368421052627</v>
      </c>
      <c r="T66" s="12" t="s">
        <v>20</v>
      </c>
      <c r="U66" s="9">
        <f>AVERAGE(U19:U37)</f>
        <v>1.3918684210526313</v>
      </c>
      <c r="Z66" s="12" t="s">
        <v>20</v>
      </c>
      <c r="AA66" s="9" t="s">
        <v>6</v>
      </c>
      <c r="AB66" s="9">
        <f>AVERAGE(AB19:AB37)</f>
        <v>11.032017543859645</v>
      </c>
      <c r="AI66" s="12" t="s">
        <v>20</v>
      </c>
      <c r="AJ66" s="9" t="s">
        <v>6</v>
      </c>
      <c r="AK66" s="9">
        <f>AVERAGE(AK19:AK37)</f>
        <v>10.426315789473682</v>
      </c>
      <c r="AP66" s="12" t="s">
        <v>20</v>
      </c>
      <c r="AQ66" s="9">
        <f>AVERAGE(AQ19:AQ37)</f>
        <v>10.729166666666666</v>
      </c>
    </row>
    <row r="67" spans="4:45">
      <c r="E67" s="9" t="s">
        <v>2</v>
      </c>
      <c r="F67" s="9">
        <f>COUNT(F19:F37)</f>
        <v>19</v>
      </c>
      <c r="N67" s="9" t="s">
        <v>2</v>
      </c>
      <c r="O67" s="9">
        <f>COUNT(O19:O37)</f>
        <v>19</v>
      </c>
      <c r="U67" s="9">
        <f>COUNT(U19:U37)</f>
        <v>19</v>
      </c>
      <c r="AA67" s="9" t="s">
        <v>2</v>
      </c>
      <c r="AB67" s="9">
        <f>COUNT(AB19:AB37)</f>
        <v>19</v>
      </c>
      <c r="AJ67" s="9" t="s">
        <v>2</v>
      </c>
      <c r="AK67" s="9">
        <f>COUNT(AK19:AK37)</f>
        <v>19</v>
      </c>
      <c r="AQ67" s="9">
        <f>COUNT(AQ19:AQ37)</f>
        <v>19</v>
      </c>
    </row>
    <row r="68" spans="4:45">
      <c r="E68" s="9" t="s">
        <v>7</v>
      </c>
      <c r="F68" s="9">
        <f>STDEV(F19:F37)</f>
        <v>0.16353117269941286</v>
      </c>
      <c r="N68" s="9" t="s">
        <v>7</v>
      </c>
      <c r="O68" s="9">
        <f>STDEV(O19:O37)</f>
        <v>0.10146638310585822</v>
      </c>
      <c r="U68" s="9">
        <f>STDEV(U19:U37)</f>
        <v>0.10664502932955545</v>
      </c>
      <c r="AA68" s="9" t="s">
        <v>7</v>
      </c>
      <c r="AB68" s="9">
        <f>STDEV(AB19:AB37)</f>
        <v>2.1419031126826593</v>
      </c>
      <c r="AJ68" s="9" t="s">
        <v>7</v>
      </c>
      <c r="AK68" s="9">
        <f>STDEV(AK19:AK37)</f>
        <v>1.8373635482171518</v>
      </c>
      <c r="AQ68" s="9">
        <f>STDEV(AQ19:AQ37)</f>
        <v>1.6631624040059325</v>
      </c>
    </row>
    <row r="69" spans="4:45">
      <c r="E69" s="9" t="s">
        <v>8</v>
      </c>
      <c r="F69" s="9">
        <f>F68/SQRT(F67)</f>
        <v>3.7516623995549371E-2</v>
      </c>
      <c r="N69" s="9" t="s">
        <v>8</v>
      </c>
      <c r="O69" s="9">
        <f>O68/SQRT(O67)</f>
        <v>2.327798474342203E-2</v>
      </c>
      <c r="U69" s="9">
        <f>U68/SQRT(U67)</f>
        <v>2.4466047667287546E-2</v>
      </c>
      <c r="AA69" s="9" t="s">
        <v>8</v>
      </c>
      <c r="AB69" s="9">
        <f>AB68/SQRT(AB67)</f>
        <v>0.4913862744757328</v>
      </c>
      <c r="AJ69" s="9" t="s">
        <v>8</v>
      </c>
      <c r="AK69" s="9">
        <f>AK68/SQRT(AK67)</f>
        <v>0.42152010680125712</v>
      </c>
      <c r="AQ69" s="9">
        <f>AQ68/SQRT(AQ67)</f>
        <v>0.38155562346094873</v>
      </c>
    </row>
  </sheetData>
  <mergeCells count="8">
    <mergeCell ref="F4:J4"/>
    <mergeCell ref="O4:S4"/>
    <mergeCell ref="AB4:AF4"/>
    <mergeCell ref="AK4:AO4"/>
    <mergeCell ref="F5:J5"/>
    <mergeCell ref="O5:S5"/>
    <mergeCell ref="AB5:AF5"/>
    <mergeCell ref="AK5:A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3518-1AED-B441-88E8-64A1174FB407}">
  <dimension ref="A1"/>
  <sheetViews>
    <sheetView zoomScale="43" zoomScaleNormal="43" workbookViewId="0">
      <selection activeCell="K17" sqref="K17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2-figure suppl2_RawData</vt:lpstr>
      <vt:lpstr>Figure2-figure suppl2_Stats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2020-07-06T20:44:44Z</dcterms:modified>
</cp:coreProperties>
</file>