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171FBC94-A684-4B4D-90FC-579A1AD78237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 3-figure suppl2_RawData" sheetId="30" r:id="rId1"/>
    <sheet name="Figure3-figure suppl2_Stats" sheetId="3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9" i="30" l="1"/>
  <c r="AL90" i="30" s="1"/>
  <c r="AD89" i="30"/>
  <c r="AD90" i="30" s="1"/>
  <c r="Q89" i="30"/>
  <c r="Q90" i="30" s="1"/>
  <c r="H89" i="30"/>
  <c r="H90" i="30" s="1"/>
  <c r="AL88" i="30"/>
  <c r="AD88" i="30"/>
  <c r="Q88" i="30"/>
  <c r="H88" i="30"/>
  <c r="AL87" i="30"/>
  <c r="AD87" i="30"/>
  <c r="Q87" i="30"/>
  <c r="H87" i="30"/>
  <c r="AN86" i="30"/>
  <c r="AF86" i="30"/>
  <c r="S86" i="30"/>
  <c r="J86" i="30"/>
  <c r="AL84" i="30"/>
  <c r="AL85" i="30" s="1"/>
  <c r="AD84" i="30"/>
  <c r="AD85" i="30" s="1"/>
  <c r="Q84" i="30"/>
  <c r="H84" i="30"/>
  <c r="H85" i="30" s="1"/>
  <c r="AL83" i="30"/>
  <c r="AD83" i="30"/>
  <c r="Q83" i="30"/>
  <c r="Q85" i="30" s="1"/>
  <c r="H83" i="30"/>
  <c r="AL82" i="30"/>
  <c r="AD82" i="30"/>
  <c r="Q82" i="30"/>
  <c r="H82" i="30"/>
  <c r="AO79" i="30"/>
  <c r="AO80" i="30" s="1"/>
  <c r="AN79" i="30"/>
  <c r="AN80" i="30" s="1"/>
  <c r="AM79" i="30"/>
  <c r="AM80" i="30" s="1"/>
  <c r="AL79" i="30"/>
  <c r="AL80" i="30" s="1"/>
  <c r="AG79" i="30"/>
  <c r="AG80" i="30" s="1"/>
  <c r="AF79" i="30"/>
  <c r="AF80" i="30" s="1"/>
  <c r="AE79" i="30"/>
  <c r="AE80" i="30" s="1"/>
  <c r="AD79" i="30"/>
  <c r="AD80" i="30" s="1"/>
  <c r="U79" i="30"/>
  <c r="U80" i="30" s="1"/>
  <c r="T79" i="30"/>
  <c r="T80" i="30" s="1"/>
  <c r="S79" i="30"/>
  <c r="S80" i="30" s="1"/>
  <c r="R79" i="30"/>
  <c r="R80" i="30" s="1"/>
  <c r="Q79" i="30"/>
  <c r="Q80" i="30" s="1"/>
  <c r="L79" i="30"/>
  <c r="L80" i="30" s="1"/>
  <c r="K79" i="30"/>
  <c r="K80" i="30" s="1"/>
  <c r="J79" i="30"/>
  <c r="J80" i="30" s="1"/>
  <c r="I79" i="30"/>
  <c r="I80" i="30" s="1"/>
  <c r="H79" i="30"/>
  <c r="H80" i="30" s="1"/>
  <c r="AO78" i="30"/>
  <c r="AN78" i="30"/>
  <c r="AM78" i="30"/>
  <c r="AL78" i="30"/>
  <c r="AG78" i="30"/>
  <c r="AF78" i="30"/>
  <c r="AE78" i="30"/>
  <c r="AD78" i="30"/>
  <c r="U78" i="30"/>
  <c r="T78" i="30"/>
  <c r="S78" i="30"/>
  <c r="R78" i="30"/>
  <c r="Q78" i="30"/>
  <c r="L78" i="30"/>
  <c r="K78" i="30"/>
  <c r="J78" i="30"/>
  <c r="I78" i="30"/>
  <c r="H78" i="30"/>
  <c r="AO77" i="30"/>
  <c r="AN77" i="30"/>
  <c r="AM77" i="30"/>
  <c r="AL77" i="30"/>
  <c r="AG77" i="30"/>
  <c r="AF77" i="30"/>
  <c r="AE77" i="30"/>
  <c r="AD77" i="30"/>
  <c r="U77" i="30"/>
  <c r="T77" i="30"/>
  <c r="S77" i="30"/>
  <c r="R77" i="30"/>
  <c r="Q77" i="30"/>
  <c r="L77" i="30"/>
  <c r="K77" i="30"/>
  <c r="J77" i="30"/>
  <c r="I77" i="30"/>
  <c r="H77" i="30"/>
  <c r="AO74" i="30"/>
  <c r="AO75" i="30" s="1"/>
  <c r="AN74" i="30"/>
  <c r="AN75" i="30" s="1"/>
  <c r="AM74" i="30"/>
  <c r="AM75" i="30" s="1"/>
  <c r="AL74" i="30"/>
  <c r="AL75" i="30" s="1"/>
  <c r="AG74" i="30"/>
  <c r="AG75" i="30" s="1"/>
  <c r="AF74" i="30"/>
  <c r="AF75" i="30" s="1"/>
  <c r="AE74" i="30"/>
  <c r="AE75" i="30" s="1"/>
  <c r="AD74" i="30"/>
  <c r="AD75" i="30" s="1"/>
  <c r="U74" i="30"/>
  <c r="U75" i="30" s="1"/>
  <c r="T74" i="30"/>
  <c r="T75" i="30" s="1"/>
  <c r="S74" i="30"/>
  <c r="S75" i="30" s="1"/>
  <c r="R74" i="30"/>
  <c r="R75" i="30" s="1"/>
  <c r="Q74" i="30"/>
  <c r="Q75" i="30" s="1"/>
  <c r="L74" i="30"/>
  <c r="L75" i="30" s="1"/>
  <c r="K74" i="30"/>
  <c r="K75" i="30" s="1"/>
  <c r="J74" i="30"/>
  <c r="J75" i="30" s="1"/>
  <c r="I74" i="30"/>
  <c r="I75" i="30" s="1"/>
  <c r="H74" i="30"/>
  <c r="H75" i="30" s="1"/>
  <c r="AO73" i="30"/>
  <c r="AN73" i="30"/>
  <c r="AM73" i="30"/>
  <c r="AL73" i="30"/>
  <c r="AG73" i="30"/>
  <c r="AF73" i="30"/>
  <c r="AE73" i="30"/>
  <c r="AD73" i="30"/>
  <c r="U73" i="30"/>
  <c r="T73" i="30"/>
  <c r="S73" i="30"/>
  <c r="R73" i="30"/>
  <c r="Q73" i="30"/>
  <c r="L73" i="30"/>
  <c r="K73" i="30"/>
  <c r="J73" i="30"/>
  <c r="I73" i="30"/>
  <c r="H73" i="30"/>
  <c r="AO72" i="30"/>
  <c r="AN72" i="30"/>
  <c r="AM72" i="30"/>
  <c r="AL72" i="30"/>
  <c r="AG72" i="30"/>
  <c r="AF72" i="30"/>
  <c r="AE72" i="30"/>
  <c r="AD72" i="30"/>
  <c r="U72" i="30"/>
  <c r="T72" i="30"/>
  <c r="S72" i="30"/>
  <c r="R72" i="30"/>
  <c r="Q72" i="30"/>
  <c r="L72" i="30"/>
  <c r="K72" i="30"/>
  <c r="J72" i="30"/>
  <c r="I72" i="30"/>
  <c r="H72" i="30"/>
  <c r="AO69" i="30"/>
  <c r="AO70" i="30" s="1"/>
  <c r="AN69" i="30"/>
  <c r="AN70" i="30" s="1"/>
  <c r="AM69" i="30"/>
  <c r="AM70" i="30" s="1"/>
  <c r="AL69" i="30"/>
  <c r="AL70" i="30" s="1"/>
  <c r="AG69" i="30"/>
  <c r="AG70" i="30" s="1"/>
  <c r="AF69" i="30"/>
  <c r="AF70" i="30" s="1"/>
  <c r="AE69" i="30"/>
  <c r="AE70" i="30" s="1"/>
  <c r="AD69" i="30"/>
  <c r="AD70" i="30" s="1"/>
  <c r="U69" i="30"/>
  <c r="U70" i="30" s="1"/>
  <c r="T69" i="30"/>
  <c r="T70" i="30" s="1"/>
  <c r="S69" i="30"/>
  <c r="S70" i="30" s="1"/>
  <c r="R69" i="30"/>
  <c r="R70" i="30" s="1"/>
  <c r="Q69" i="30"/>
  <c r="Q70" i="30" s="1"/>
  <c r="L69" i="30"/>
  <c r="L70" i="30" s="1"/>
  <c r="K69" i="30"/>
  <c r="K70" i="30" s="1"/>
  <c r="J69" i="30"/>
  <c r="J70" i="30" s="1"/>
  <c r="I69" i="30"/>
  <c r="I70" i="30" s="1"/>
  <c r="H69" i="30"/>
  <c r="H70" i="30" s="1"/>
  <c r="AO68" i="30"/>
  <c r="AN68" i="30"/>
  <c r="AM68" i="30"/>
  <c r="AL68" i="30"/>
  <c r="AG68" i="30"/>
  <c r="AF68" i="30"/>
  <c r="AE68" i="30"/>
  <c r="AD68" i="30"/>
  <c r="U68" i="30"/>
  <c r="T68" i="30"/>
  <c r="S68" i="30"/>
  <c r="R68" i="30"/>
  <c r="Q68" i="30"/>
  <c r="L68" i="30"/>
  <c r="K68" i="30"/>
  <c r="J68" i="30"/>
  <c r="I68" i="30"/>
  <c r="H68" i="30"/>
  <c r="AO67" i="30"/>
  <c r="AN67" i="30"/>
  <c r="AM67" i="30"/>
  <c r="AL67" i="30"/>
  <c r="AG67" i="30"/>
  <c r="AF67" i="30"/>
  <c r="AE67" i="30"/>
  <c r="AD67" i="30"/>
  <c r="U67" i="30"/>
  <c r="T67" i="30"/>
  <c r="S67" i="30"/>
  <c r="R67" i="30"/>
  <c r="Q67" i="30"/>
  <c r="L67" i="30"/>
  <c r="K67" i="30"/>
  <c r="J67" i="30"/>
  <c r="I67" i="30"/>
  <c r="H67" i="30"/>
  <c r="AO64" i="30"/>
  <c r="AO65" i="30" s="1"/>
  <c r="AN64" i="30"/>
  <c r="AN65" i="30" s="1"/>
  <c r="AM64" i="30"/>
  <c r="AM65" i="30" s="1"/>
  <c r="AL64" i="30"/>
  <c r="AL65" i="30" s="1"/>
  <c r="AG64" i="30"/>
  <c r="AG65" i="30" s="1"/>
  <c r="AF64" i="30"/>
  <c r="AF65" i="30" s="1"/>
  <c r="AE64" i="30"/>
  <c r="AE65" i="30" s="1"/>
  <c r="AD64" i="30"/>
  <c r="AD65" i="30" s="1"/>
  <c r="U64" i="30"/>
  <c r="U65" i="30" s="1"/>
  <c r="T64" i="30"/>
  <c r="T65" i="30" s="1"/>
  <c r="S64" i="30"/>
  <c r="S65" i="30" s="1"/>
  <c r="R64" i="30"/>
  <c r="R65" i="30" s="1"/>
  <c r="Q64" i="30"/>
  <c r="Q65" i="30" s="1"/>
  <c r="L64" i="30"/>
  <c r="L65" i="30" s="1"/>
  <c r="K64" i="30"/>
  <c r="K65" i="30" s="1"/>
  <c r="J64" i="30"/>
  <c r="J65" i="30" s="1"/>
  <c r="I64" i="30"/>
  <c r="I65" i="30" s="1"/>
  <c r="H64" i="30"/>
  <c r="H65" i="30" s="1"/>
  <c r="AO63" i="30"/>
  <c r="AN63" i="30"/>
  <c r="AM63" i="30"/>
  <c r="AL63" i="30"/>
  <c r="AG63" i="30"/>
  <c r="AF63" i="30"/>
  <c r="AE63" i="30"/>
  <c r="AD63" i="30"/>
  <c r="U63" i="30"/>
  <c r="T63" i="30"/>
  <c r="S63" i="30"/>
  <c r="R63" i="30"/>
  <c r="Q63" i="30"/>
  <c r="L63" i="30"/>
  <c r="K63" i="30"/>
  <c r="J63" i="30"/>
  <c r="I63" i="30"/>
  <c r="H63" i="30"/>
  <c r="AO62" i="30"/>
  <c r="AN62" i="30"/>
  <c r="AM62" i="30"/>
  <c r="AL62" i="30"/>
  <c r="AG62" i="30"/>
  <c r="AF62" i="30"/>
  <c r="AE62" i="30"/>
  <c r="AD62" i="30"/>
  <c r="U62" i="30"/>
  <c r="T62" i="30"/>
  <c r="S62" i="30"/>
  <c r="R62" i="30"/>
  <c r="Q62" i="30"/>
  <c r="L62" i="30"/>
  <c r="K62" i="30"/>
  <c r="J62" i="30"/>
  <c r="I62" i="30"/>
  <c r="H62" i="30"/>
  <c r="AQ58" i="30"/>
  <c r="W58" i="30"/>
  <c r="AQ57" i="30"/>
  <c r="W57" i="30"/>
  <c r="AQ56" i="30"/>
  <c r="W56" i="30"/>
  <c r="AQ55" i="30"/>
  <c r="W55" i="30"/>
  <c r="AQ54" i="30"/>
  <c r="W54" i="30"/>
  <c r="AQ53" i="30"/>
  <c r="W53" i="30"/>
  <c r="AQ52" i="30"/>
  <c r="W52" i="30"/>
  <c r="AQ51" i="30"/>
  <c r="W51" i="30"/>
  <c r="AQ50" i="30"/>
  <c r="W50" i="30"/>
  <c r="AQ49" i="30"/>
  <c r="W49" i="30"/>
  <c r="AQ48" i="30"/>
  <c r="W48" i="30"/>
  <c r="AQ47" i="30"/>
  <c r="W47" i="30"/>
  <c r="AQ46" i="30"/>
  <c r="W46" i="30"/>
  <c r="AQ45" i="30"/>
  <c r="W45" i="30"/>
  <c r="AQ44" i="30"/>
  <c r="W44" i="30"/>
  <c r="AQ43" i="30"/>
  <c r="W43" i="30"/>
  <c r="AQ42" i="30"/>
  <c r="W42" i="30"/>
  <c r="AQ41" i="30"/>
  <c r="W41" i="30"/>
  <c r="AQ40" i="30"/>
  <c r="AQ79" i="30" s="1"/>
  <c r="W40" i="30"/>
  <c r="W79" i="30" s="1"/>
  <c r="AQ39" i="30"/>
  <c r="W39" i="30"/>
  <c r="AQ38" i="30"/>
  <c r="W38" i="30"/>
  <c r="AQ37" i="30"/>
  <c r="W37" i="30"/>
  <c r="AQ36" i="30"/>
  <c r="W36" i="30"/>
  <c r="AQ35" i="30"/>
  <c r="W35" i="30"/>
  <c r="AQ34" i="30"/>
  <c r="W34" i="30"/>
  <c r="AQ33" i="30"/>
  <c r="W33" i="30"/>
  <c r="AQ32" i="30"/>
  <c r="W32" i="30"/>
  <c r="AQ31" i="30"/>
  <c r="W31" i="30"/>
  <c r="AQ30" i="30"/>
  <c r="W30" i="30"/>
  <c r="AQ29" i="30"/>
  <c r="W29" i="30"/>
  <c r="AQ28" i="30"/>
  <c r="W28" i="30"/>
  <c r="AQ27" i="30"/>
  <c r="W27" i="30"/>
  <c r="AQ26" i="30"/>
  <c r="AQ88" i="30" s="1"/>
  <c r="W26" i="30"/>
  <c r="W89" i="30" s="1"/>
  <c r="AQ25" i="30"/>
  <c r="W25" i="30"/>
  <c r="AQ24" i="30"/>
  <c r="W24" i="30"/>
  <c r="AQ23" i="30"/>
  <c r="W23" i="30"/>
  <c r="AQ22" i="30"/>
  <c r="W22" i="30"/>
  <c r="AQ21" i="30"/>
  <c r="W21" i="30"/>
  <c r="AQ20" i="30"/>
  <c r="W20" i="30"/>
  <c r="AQ19" i="30"/>
  <c r="W19" i="30"/>
  <c r="AQ18" i="30"/>
  <c r="W18" i="30"/>
  <c r="AQ17" i="30"/>
  <c r="W17" i="30"/>
  <c r="AQ16" i="30"/>
  <c r="W16" i="30"/>
  <c r="AQ15" i="30"/>
  <c r="W15" i="30"/>
  <c r="AQ14" i="30"/>
  <c r="AQ68" i="30" s="1"/>
  <c r="W14" i="30"/>
  <c r="W68" i="30" s="1"/>
  <c r="AQ13" i="30"/>
  <c r="W13" i="30"/>
  <c r="AQ12" i="30"/>
  <c r="W12" i="30"/>
  <c r="AQ11" i="30"/>
  <c r="W11" i="30"/>
  <c r="AQ10" i="30"/>
  <c r="W10" i="30"/>
  <c r="AQ9" i="30"/>
  <c r="W9" i="30"/>
  <c r="AQ8" i="30"/>
  <c r="W8" i="30"/>
  <c r="AQ7" i="30"/>
  <c r="W7" i="30"/>
  <c r="AQ6" i="30"/>
  <c r="AS86" i="30" s="1"/>
  <c r="W6" i="30"/>
  <c r="W83" i="30" s="1"/>
  <c r="W62" i="30" l="1"/>
  <c r="W63" i="30"/>
  <c r="W64" i="30"/>
  <c r="W65" i="30" s="1"/>
  <c r="W67" i="30"/>
  <c r="W69" i="30"/>
  <c r="W70" i="30" s="1"/>
  <c r="W72" i="30"/>
  <c r="W73" i="30"/>
  <c r="W74" i="30"/>
  <c r="W75" i="30" s="1"/>
  <c r="W77" i="30"/>
  <c r="W78" i="30"/>
  <c r="W80" i="30" s="1"/>
  <c r="W82" i="30"/>
  <c r="W84" i="30"/>
  <c r="W85" i="30" s="1"/>
  <c r="Y86" i="30"/>
  <c r="W88" i="30"/>
  <c r="W90" i="30" s="1"/>
  <c r="AQ62" i="30"/>
  <c r="AQ63" i="30"/>
  <c r="AQ64" i="30"/>
  <c r="AQ65" i="30" s="1"/>
  <c r="AQ67" i="30"/>
  <c r="AQ69" i="30"/>
  <c r="AQ70" i="30" s="1"/>
  <c r="AQ72" i="30"/>
  <c r="AQ73" i="30"/>
  <c r="AQ74" i="30"/>
  <c r="AQ77" i="30"/>
  <c r="AQ78" i="30"/>
  <c r="AQ80" i="30" s="1"/>
  <c r="AQ83" i="30"/>
  <c r="AQ87" i="30"/>
  <c r="AQ89" i="30"/>
  <c r="AQ90" i="30" s="1"/>
  <c r="W87" i="30"/>
  <c r="AQ82" i="30"/>
  <c r="AQ84" i="30"/>
  <c r="AQ85" i="30" l="1"/>
  <c r="AQ75" i="30"/>
</calcChain>
</file>

<file path=xl/sharedStrings.xml><?xml version="1.0" encoding="utf-8"?>
<sst xmlns="http://schemas.openxmlformats.org/spreadsheetml/2006/main" count="824" uniqueCount="75">
  <si>
    <t>Von Frey</t>
  </si>
  <si>
    <t>Plantar</t>
  </si>
  <si>
    <t>N</t>
  </si>
  <si>
    <t>Sham</t>
  </si>
  <si>
    <t>PSNL</t>
  </si>
  <si>
    <t>Genotype</t>
  </si>
  <si>
    <t>Average</t>
  </si>
  <si>
    <t>SD</t>
  </si>
  <si>
    <t>SEM</t>
  </si>
  <si>
    <t xml:space="preserve"> Mouse</t>
  </si>
  <si>
    <t xml:space="preserve">Surgery </t>
  </si>
  <si>
    <t>Ipsilateral Paw</t>
  </si>
  <si>
    <t>Contralateral Paw</t>
  </si>
  <si>
    <t>Baseline Response</t>
  </si>
  <si>
    <t>JWH133        0 mg/kg</t>
  </si>
  <si>
    <t>JWH133   5 mg/kg</t>
  </si>
  <si>
    <t>JWH133  10 mg/kg</t>
  </si>
  <si>
    <t>After response</t>
  </si>
  <si>
    <t>Avg Baseline</t>
  </si>
  <si>
    <t>B2629</t>
  </si>
  <si>
    <t>wt/wt</t>
  </si>
  <si>
    <t>B2631</t>
  </si>
  <si>
    <t>B2676</t>
  </si>
  <si>
    <t>B2738</t>
  </si>
  <si>
    <t>B2747</t>
  </si>
  <si>
    <t>B2748</t>
  </si>
  <si>
    <t>B2750</t>
  </si>
  <si>
    <t>B2722</t>
  </si>
  <si>
    <t>B2604</t>
  </si>
  <si>
    <t>B2605</t>
  </si>
  <si>
    <t>B2606</t>
  </si>
  <si>
    <t>B2727</t>
  </si>
  <si>
    <t>B2728</t>
  </si>
  <si>
    <t>B2679</t>
  </si>
  <si>
    <t>B2740</t>
  </si>
  <si>
    <t>B2741</t>
  </si>
  <si>
    <t>B2622</t>
  </si>
  <si>
    <t>B2623</t>
  </si>
  <si>
    <t>B2754</t>
  </si>
  <si>
    <t>B2617</t>
  </si>
  <si>
    <t>B2725</t>
  </si>
  <si>
    <t>wt/tg</t>
  </si>
  <si>
    <t>B2726</t>
  </si>
  <si>
    <t>B2630</t>
  </si>
  <si>
    <t>B2633</t>
  </si>
  <si>
    <t>B2675</t>
  </si>
  <si>
    <t>B2737</t>
  </si>
  <si>
    <t>B2739</t>
  </si>
  <si>
    <t>B2749</t>
  </si>
  <si>
    <t>B2691</t>
  </si>
  <si>
    <t>B2692</t>
  </si>
  <si>
    <t>B2693</t>
  </si>
  <si>
    <t>B2616</t>
  </si>
  <si>
    <t>B2723</t>
  </si>
  <si>
    <t>B2724</t>
  </si>
  <si>
    <t>B2655</t>
  </si>
  <si>
    <t>B2656</t>
  </si>
  <si>
    <t>B2647</t>
  </si>
  <si>
    <t>B2648</t>
  </si>
  <si>
    <t>B2649</t>
  </si>
  <si>
    <t>B2730</t>
  </si>
  <si>
    <t>B2731</t>
  </si>
  <si>
    <t>B2619</t>
  </si>
  <si>
    <t>B2717</t>
  </si>
  <si>
    <t>B2718</t>
  </si>
  <si>
    <t>B2677</t>
  </si>
  <si>
    <t>B2678</t>
  </si>
  <si>
    <t>B2680</t>
  </si>
  <si>
    <t>B2681</t>
  </si>
  <si>
    <t>B2621</t>
  </si>
  <si>
    <t>B2672</t>
  </si>
  <si>
    <t>B2673</t>
  </si>
  <si>
    <t>B2674</t>
  </si>
  <si>
    <t>B2618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</si>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</sst>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8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38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style1549546375694" xfId="60" xr:uid="{00000000-0005-0000-0000-00001E000000}"/>
    <cellStyle name="style1549546375802" xfId="5" xr:uid="{00000000-0005-0000-0000-00001F000000}"/>
    <cellStyle name="style1549546375874" xfId="19" xr:uid="{00000000-0005-0000-0000-000020000000}"/>
    <cellStyle name="style1549546375967" xfId="20" xr:uid="{00000000-0005-0000-0000-000021000000}"/>
    <cellStyle name="style1549546376092" xfId="28" xr:uid="{00000000-0005-0000-0000-000022000000}"/>
    <cellStyle name="style1549546376206" xfId="29" xr:uid="{00000000-0005-0000-0000-000023000000}"/>
    <cellStyle name="style1549546376311" xfId="51" xr:uid="{00000000-0005-0000-0000-000024000000}"/>
    <cellStyle name="style1549546376420" xfId="52" xr:uid="{00000000-0005-0000-0000-000025000000}"/>
    <cellStyle name="style1549546376713" xfId="106" xr:uid="{00000000-0005-0000-0000-000026000000}"/>
    <cellStyle name="style1549546376938" xfId="57" xr:uid="{00000000-0005-0000-0000-000027000000}"/>
    <cellStyle name="style1549546377077" xfId="10" xr:uid="{00000000-0005-0000-0000-000028000000}"/>
    <cellStyle name="style1549546377159" xfId="11" xr:uid="{00000000-0005-0000-0000-000029000000}"/>
    <cellStyle name="style1549546377248" xfId="64" xr:uid="{00000000-0005-0000-0000-00002A000000}"/>
    <cellStyle name="style1549546377328" xfId="65" xr:uid="{00000000-0005-0000-0000-00002B000000}"/>
    <cellStyle name="style1549546377412" xfId="72" xr:uid="{00000000-0005-0000-0000-00002C000000}"/>
    <cellStyle name="style1549546377497" xfId="73" xr:uid="{00000000-0005-0000-0000-00002D000000}"/>
    <cellStyle name="style1549546377562" xfId="82" xr:uid="{00000000-0005-0000-0000-00002E000000}"/>
    <cellStyle name="style1549546377637" xfId="74" xr:uid="{00000000-0005-0000-0000-00002F000000}"/>
    <cellStyle name="style1549546377726" xfId="75" xr:uid="{00000000-0005-0000-0000-000030000000}"/>
    <cellStyle name="style1549546377828" xfId="83" xr:uid="{00000000-0005-0000-0000-000031000000}"/>
    <cellStyle name="style1549546377906" xfId="84" xr:uid="{00000000-0005-0000-0000-000032000000}"/>
    <cellStyle name="style1549546377991" xfId="90" xr:uid="{00000000-0005-0000-0000-000033000000}"/>
    <cellStyle name="style1549546378067" xfId="91" xr:uid="{00000000-0005-0000-0000-000034000000}"/>
    <cellStyle name="style1549546378144" xfId="95" xr:uid="{00000000-0005-0000-0000-000035000000}"/>
    <cellStyle name="style1549546378231" xfId="12" xr:uid="{00000000-0005-0000-0000-000036000000}"/>
    <cellStyle name="style1549546378291" xfId="99" xr:uid="{00000000-0005-0000-0000-000037000000}"/>
    <cellStyle name="style1549546378350" xfId="105" xr:uid="{00000000-0005-0000-0000-000038000000}"/>
    <cellStyle name="style1549546378411" xfId="111" xr:uid="{00000000-0005-0000-0000-000039000000}"/>
    <cellStyle name="style1549546378470" xfId="100" xr:uid="{00000000-0005-0000-0000-00003A000000}"/>
    <cellStyle name="style1549546378532" xfId="112" xr:uid="{00000000-0005-0000-0000-00003B000000}"/>
    <cellStyle name="style1549546378610" xfId="37" xr:uid="{00000000-0005-0000-0000-00003C000000}"/>
    <cellStyle name="style1549546378695" xfId="38" xr:uid="{00000000-0005-0000-0000-00003D000000}"/>
    <cellStyle name="style1549546378871" xfId="116" xr:uid="{00000000-0005-0000-0000-00003E000000}"/>
    <cellStyle name="style1549546378954" xfId="119" xr:uid="{00000000-0005-0000-0000-00003F000000}"/>
    <cellStyle name="style1549546379031" xfId="123" xr:uid="{00000000-0005-0000-0000-000040000000}"/>
    <cellStyle name="style1549546379105" xfId="126" xr:uid="{00000000-0005-0000-0000-000041000000}"/>
    <cellStyle name="style1549546379199" xfId="133" xr:uid="{00000000-0005-0000-0000-000042000000}"/>
    <cellStyle name="style1549546379264" xfId="129" xr:uid="{00000000-0005-0000-0000-000043000000}"/>
    <cellStyle name="style1549546379324" xfId="46" xr:uid="{00000000-0005-0000-0000-000044000000}"/>
    <cellStyle name="style1549546379379" xfId="44" xr:uid="{00000000-0005-0000-0000-000045000000}"/>
    <cellStyle name="style1549546379434" xfId="53" xr:uid="{00000000-0005-0000-0000-000046000000}"/>
    <cellStyle name="style1549546379540" xfId="136" xr:uid="{00000000-0005-0000-0000-000047000000}"/>
    <cellStyle name="style1549546379821" xfId="21" xr:uid="{00000000-0005-0000-0000-000048000000}"/>
    <cellStyle name="style1549546379898" xfId="30" xr:uid="{00000000-0005-0000-0000-000049000000}"/>
    <cellStyle name="style1549546379965" xfId="39" xr:uid="{00000000-0005-0000-0000-00004A000000}"/>
    <cellStyle name="style1549546602172" xfId="59" xr:uid="{00000000-0005-0000-0000-00004B000000}"/>
    <cellStyle name="style1549546602254" xfId="4" xr:uid="{00000000-0005-0000-0000-00004C000000}"/>
    <cellStyle name="style1549546602335" xfId="16" xr:uid="{00000000-0005-0000-0000-00004D000000}"/>
    <cellStyle name="style1549546602405" xfId="17" xr:uid="{00000000-0005-0000-0000-00004E000000}"/>
    <cellStyle name="style1549546602481" xfId="25" xr:uid="{00000000-0005-0000-0000-00004F000000}"/>
    <cellStyle name="style1549546602552" xfId="26" xr:uid="{00000000-0005-0000-0000-000050000000}"/>
    <cellStyle name="style1549546602631" xfId="48" xr:uid="{00000000-0005-0000-0000-000051000000}"/>
    <cellStyle name="style1549546602707" xfId="49" xr:uid="{00000000-0005-0000-0000-000052000000}"/>
    <cellStyle name="style1549546602960" xfId="104" xr:uid="{00000000-0005-0000-0000-000053000000}"/>
    <cellStyle name="style1549546603232" xfId="135" xr:uid="{00000000-0005-0000-0000-000054000000}"/>
    <cellStyle name="style1549546603310" xfId="7" xr:uid="{00000000-0005-0000-0000-000055000000}"/>
    <cellStyle name="style1549546603428" xfId="8" xr:uid="{00000000-0005-0000-0000-000056000000}"/>
    <cellStyle name="style1549546603569" xfId="62" xr:uid="{00000000-0005-0000-0000-000057000000}"/>
    <cellStyle name="style1549546603683" xfId="115" xr:uid="{00000000-0005-0000-0000-000058000000}"/>
    <cellStyle name="style1549546603814" xfId="63" xr:uid="{00000000-0005-0000-0000-000059000000}"/>
    <cellStyle name="style1549546603908" xfId="68" xr:uid="{00000000-0005-0000-0000-00005A000000}"/>
    <cellStyle name="style1549546604003" xfId="69" xr:uid="{00000000-0005-0000-0000-00005B000000}"/>
    <cellStyle name="style1549546604071" xfId="79" xr:uid="{00000000-0005-0000-0000-00005C000000}"/>
    <cellStyle name="style1549546604157" xfId="70" xr:uid="{00000000-0005-0000-0000-00005D000000}"/>
    <cellStyle name="style1549546604253" xfId="118" xr:uid="{00000000-0005-0000-0000-00005E000000}"/>
    <cellStyle name="style1549546604355" xfId="71" xr:uid="{00000000-0005-0000-0000-00005F000000}"/>
    <cellStyle name="style1549546604456" xfId="80" xr:uid="{00000000-0005-0000-0000-000060000000}"/>
    <cellStyle name="style1549546604557" xfId="122" xr:uid="{00000000-0005-0000-0000-000061000000}"/>
    <cellStyle name="style1549546604653" xfId="81" xr:uid="{00000000-0005-0000-0000-000062000000}"/>
    <cellStyle name="style1549546604764" xfId="88" xr:uid="{00000000-0005-0000-0000-000063000000}"/>
    <cellStyle name="style1549546604875" xfId="125" xr:uid="{00000000-0005-0000-0000-000064000000}"/>
    <cellStyle name="style1549546604976" xfId="89" xr:uid="{00000000-0005-0000-0000-000065000000}"/>
    <cellStyle name="style1549546605064" xfId="94" xr:uid="{00000000-0005-0000-0000-000066000000}"/>
    <cellStyle name="style1549546605161" xfId="9" xr:uid="{00000000-0005-0000-0000-000067000000}"/>
    <cellStyle name="style1549546605243" xfId="97" xr:uid="{00000000-0005-0000-0000-000068000000}"/>
    <cellStyle name="style1549546605325" xfId="103" xr:uid="{00000000-0005-0000-0000-000069000000}"/>
    <cellStyle name="style1549546605401" xfId="131" xr:uid="{00000000-0005-0000-0000-00006A000000}"/>
    <cellStyle name="style1549546605503" xfId="109" xr:uid="{00000000-0005-0000-0000-00006B000000}"/>
    <cellStyle name="style1549546605583" xfId="98" xr:uid="{00000000-0005-0000-0000-00006C000000}"/>
    <cellStyle name="style1549546605674" xfId="128" xr:uid="{00000000-0005-0000-0000-00006D000000}"/>
    <cellStyle name="style1549546605748" xfId="132" xr:uid="{00000000-0005-0000-0000-00006E000000}"/>
    <cellStyle name="style1549546605822" xfId="110" xr:uid="{00000000-0005-0000-0000-00006F000000}"/>
    <cellStyle name="style1549546605911" xfId="34" xr:uid="{00000000-0005-0000-0000-000070000000}"/>
    <cellStyle name="style1549546606015" xfId="35" xr:uid="{00000000-0005-0000-0000-000071000000}"/>
    <cellStyle name="style1549546606296" xfId="18" xr:uid="{00000000-0005-0000-0000-000072000000}"/>
    <cellStyle name="style1549546606367" xfId="27" xr:uid="{00000000-0005-0000-0000-000073000000}"/>
    <cellStyle name="style1549546606439" xfId="36" xr:uid="{00000000-0005-0000-0000-000074000000}"/>
    <cellStyle name="style1549546606513" xfId="43" xr:uid="{00000000-0005-0000-0000-000075000000}"/>
    <cellStyle name="style1549546606591" xfId="50" xr:uid="{00000000-0005-0000-0000-000076000000}"/>
    <cellStyle name="style1549546662612" xfId="61" xr:uid="{00000000-0005-0000-0000-000077000000}"/>
    <cellStyle name="style1549546662668" xfId="6" xr:uid="{00000000-0005-0000-0000-000078000000}"/>
    <cellStyle name="style1549546662728" xfId="22" xr:uid="{00000000-0005-0000-0000-000079000000}"/>
    <cellStyle name="style1549546662797" xfId="23" xr:uid="{00000000-0005-0000-0000-00007A000000}"/>
    <cellStyle name="style1549546662878" xfId="31" xr:uid="{00000000-0005-0000-0000-00007B000000}"/>
    <cellStyle name="style1549546663002" xfId="32" xr:uid="{00000000-0005-0000-0000-00007C000000}"/>
    <cellStyle name="style1549546663179" xfId="54" xr:uid="{00000000-0005-0000-0000-00007D000000}"/>
    <cellStyle name="style1549546663261" xfId="55" xr:uid="{00000000-0005-0000-0000-00007E000000}"/>
    <cellStyle name="style1549546663487" xfId="108" xr:uid="{00000000-0005-0000-0000-00007F000000}"/>
    <cellStyle name="style1549546663600" xfId="56" xr:uid="{00000000-0005-0000-0000-000080000000}"/>
    <cellStyle name="style1549546664808" xfId="58" xr:uid="{00000000-0005-0000-0000-000081000000}"/>
    <cellStyle name="style1549546664862" xfId="13" xr:uid="{00000000-0005-0000-0000-000082000000}"/>
    <cellStyle name="style1549546664933" xfId="14" xr:uid="{00000000-0005-0000-0000-000083000000}"/>
    <cellStyle name="style1549546665001" xfId="66" xr:uid="{00000000-0005-0000-0000-000084000000}"/>
    <cellStyle name="style1549546665080" xfId="67" xr:uid="{00000000-0005-0000-0000-000085000000}"/>
    <cellStyle name="style1549546665150" xfId="120" xr:uid="{00000000-0005-0000-0000-000086000000}"/>
    <cellStyle name="style1549546665219" xfId="76" xr:uid="{00000000-0005-0000-0000-000087000000}"/>
    <cellStyle name="style1549546665272" xfId="85" xr:uid="{00000000-0005-0000-0000-000088000000}"/>
    <cellStyle name="style1549546665327" xfId="77" xr:uid="{00000000-0005-0000-0000-000089000000}"/>
    <cellStyle name="style1549546665394" xfId="78" xr:uid="{00000000-0005-0000-0000-00008A000000}"/>
    <cellStyle name="style1549546665462" xfId="86" xr:uid="{00000000-0005-0000-0000-00008B000000}"/>
    <cellStyle name="style1549546665533" xfId="87" xr:uid="{00000000-0005-0000-0000-00008C000000}"/>
    <cellStyle name="style1549546665617" xfId="92" xr:uid="{00000000-0005-0000-0000-00008D000000}"/>
    <cellStyle name="style1549546665704" xfId="93" xr:uid="{00000000-0005-0000-0000-00008E000000}"/>
    <cellStyle name="style1549546665789" xfId="96" xr:uid="{00000000-0005-0000-0000-00008F000000}"/>
    <cellStyle name="style1549546665884" xfId="15" xr:uid="{00000000-0005-0000-0000-000090000000}"/>
    <cellStyle name="style1549546665948" xfId="101" xr:uid="{00000000-0005-0000-0000-000091000000}"/>
    <cellStyle name="style1549546666001" xfId="107" xr:uid="{00000000-0005-0000-0000-000092000000}"/>
    <cellStyle name="style1549546666052" xfId="113" xr:uid="{00000000-0005-0000-0000-000093000000}"/>
    <cellStyle name="style1549546666105" xfId="102" xr:uid="{00000000-0005-0000-0000-000094000000}"/>
    <cellStyle name="style1549546666159" xfId="114" xr:uid="{00000000-0005-0000-0000-000095000000}"/>
    <cellStyle name="style1549546666217" xfId="40" xr:uid="{00000000-0005-0000-0000-000096000000}"/>
    <cellStyle name="style1549546666291" xfId="41" xr:uid="{00000000-0005-0000-0000-000097000000}"/>
    <cellStyle name="style1549546666473" xfId="117" xr:uid="{00000000-0005-0000-0000-000098000000}"/>
    <cellStyle name="style1549546666561" xfId="121" xr:uid="{00000000-0005-0000-0000-000099000000}"/>
    <cellStyle name="style1549546666643" xfId="124" xr:uid="{00000000-0005-0000-0000-00009A000000}"/>
    <cellStyle name="style1549546666735" xfId="127" xr:uid="{00000000-0005-0000-0000-00009B000000}"/>
    <cellStyle name="style1549546666819" xfId="134" xr:uid="{00000000-0005-0000-0000-00009C000000}"/>
    <cellStyle name="style1549546666884" xfId="130" xr:uid="{00000000-0005-0000-0000-00009D000000}"/>
    <cellStyle name="style1549546666954" xfId="137" xr:uid="{00000000-0005-0000-0000-00009E000000}"/>
    <cellStyle name="style1549546667043" xfId="47" xr:uid="{00000000-0005-0000-0000-00009F000000}"/>
    <cellStyle name="style1549546667111" xfId="45" xr:uid="{00000000-0005-0000-0000-0000A0000000}"/>
    <cellStyle name="style1549546667327" xfId="24" xr:uid="{00000000-0005-0000-0000-0000A1000000}"/>
    <cellStyle name="style1549546667397" xfId="33" xr:uid="{00000000-0005-0000-0000-0000A2000000}"/>
    <cellStyle name="style1549546667460" xfId="42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144478</xdr:colOff>
      <xdr:row>1</xdr:row>
      <xdr:rowOff>88502</xdr:rowOff>
    </xdr:from>
    <xdr:to>
      <xdr:col>31</xdr:col>
      <xdr:colOff>447891</xdr:colOff>
      <xdr:row>256</xdr:row>
      <xdr:rowOff>787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F34920E-5F63-424D-A4CE-97C0D3E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30978" y="279002"/>
          <a:ext cx="6907413" cy="48489785"/>
        </a:xfrm>
        <a:prstGeom prst="rect">
          <a:avLst/>
        </a:prstGeom>
      </xdr:spPr>
    </xdr:pic>
    <xdr:clientData/>
  </xdr:twoCellAnchor>
  <xdr:twoCellAnchor editAs="oneCell">
    <xdr:from>
      <xdr:col>32</xdr:col>
      <xdr:colOff>78918</xdr:colOff>
      <xdr:row>1</xdr:row>
      <xdr:rowOff>139731</xdr:rowOff>
    </xdr:from>
    <xdr:to>
      <xdr:col>40</xdr:col>
      <xdr:colOff>388289</xdr:colOff>
      <xdr:row>309</xdr:row>
      <xdr:rowOff>80103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7422491-6ED7-E849-9D14-40EC4722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94918" y="330231"/>
          <a:ext cx="6913371" cy="586143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46464</xdr:rowOff>
    </xdr:from>
    <xdr:to>
      <xdr:col>9</xdr:col>
      <xdr:colOff>230314</xdr:colOff>
      <xdr:row>302</xdr:row>
      <xdr:rowOff>108936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CAFDB4D8-22E6-AB4E-91C8-36BE39162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0" y="236964"/>
          <a:ext cx="6834314" cy="57402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258866</xdr:colOff>
      <xdr:row>1</xdr:row>
      <xdr:rowOff>0</xdr:rowOff>
    </xdr:from>
    <xdr:to>
      <xdr:col>19</xdr:col>
      <xdr:colOff>555557</xdr:colOff>
      <xdr:row>239</xdr:row>
      <xdr:rowOff>39052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1C39C437-C0DA-2E48-9FEA-6EF2CFEF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9366" y="190500"/>
          <a:ext cx="6900691" cy="45378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705F-9252-3043-872C-B6FD927F2248}">
  <dimension ref="D2:AS90"/>
  <sheetViews>
    <sheetView tabSelected="1" workbookViewId="0">
      <selection activeCell="B9" sqref="B9"/>
    </sheetView>
  </sheetViews>
  <sheetFormatPr baseColWidth="10" defaultRowHeight="15"/>
  <sheetData>
    <row r="2" spans="4:43">
      <c r="M2" s="2"/>
    </row>
    <row r="3" spans="4:43">
      <c r="H3" s="19" t="s">
        <v>0</v>
      </c>
      <c r="I3" s="19"/>
      <c r="J3" s="19"/>
      <c r="K3" s="19"/>
      <c r="L3" s="19"/>
      <c r="M3" s="2"/>
      <c r="Q3" s="19" t="s">
        <v>0</v>
      </c>
      <c r="R3" s="19"/>
      <c r="S3" s="19"/>
      <c r="T3" s="19"/>
      <c r="U3" s="19"/>
      <c r="V3" s="2"/>
      <c r="W3" s="2"/>
      <c r="X3" s="2"/>
      <c r="Y3" s="2"/>
      <c r="AD3" s="20" t="s">
        <v>1</v>
      </c>
      <c r="AE3" s="21"/>
      <c r="AF3" s="21"/>
      <c r="AG3" s="22"/>
      <c r="AL3" s="20" t="s">
        <v>1</v>
      </c>
      <c r="AM3" s="21"/>
      <c r="AN3" s="21"/>
      <c r="AO3" s="22"/>
    </row>
    <row r="4" spans="4:43">
      <c r="H4" s="20" t="s">
        <v>11</v>
      </c>
      <c r="I4" s="21"/>
      <c r="J4" s="21"/>
      <c r="K4" s="21"/>
      <c r="L4" s="22"/>
      <c r="Q4" s="20" t="s">
        <v>12</v>
      </c>
      <c r="R4" s="21"/>
      <c r="S4" s="21"/>
      <c r="T4" s="21"/>
      <c r="U4" s="22"/>
      <c r="V4" s="2"/>
      <c r="W4" s="3" t="s">
        <v>0</v>
      </c>
      <c r="X4" s="2"/>
      <c r="Y4" s="2"/>
      <c r="AD4" s="20" t="s">
        <v>11</v>
      </c>
      <c r="AE4" s="21"/>
      <c r="AF4" s="21"/>
      <c r="AG4" s="22"/>
      <c r="AL4" s="20" t="s">
        <v>12</v>
      </c>
      <c r="AM4" s="21"/>
      <c r="AN4" s="21"/>
      <c r="AO4" s="22"/>
      <c r="AQ4" s="3" t="s">
        <v>1</v>
      </c>
    </row>
    <row r="5" spans="4:43" ht="32">
      <c r="E5" s="4" t="s">
        <v>9</v>
      </c>
      <c r="F5" s="5" t="s">
        <v>5</v>
      </c>
      <c r="G5" s="4" t="s">
        <v>10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2"/>
      <c r="N5" s="4" t="s">
        <v>9</v>
      </c>
      <c r="O5" s="5" t="s">
        <v>5</v>
      </c>
      <c r="P5" s="4" t="s">
        <v>10</v>
      </c>
      <c r="Q5" s="4" t="s">
        <v>13</v>
      </c>
      <c r="R5" s="4" t="s">
        <v>14</v>
      </c>
      <c r="S5" s="4" t="s">
        <v>15</v>
      </c>
      <c r="T5" s="4" t="s">
        <v>16</v>
      </c>
      <c r="U5" s="4" t="s">
        <v>17</v>
      </c>
      <c r="V5" s="6"/>
      <c r="W5" s="1" t="s">
        <v>18</v>
      </c>
      <c r="X5" s="6"/>
      <c r="Y5" s="6"/>
      <c r="AA5" s="4" t="s">
        <v>9</v>
      </c>
      <c r="AB5" s="5" t="s">
        <v>5</v>
      </c>
      <c r="AC5" s="4" t="s">
        <v>10</v>
      </c>
      <c r="AD5" s="4" t="s">
        <v>13</v>
      </c>
      <c r="AE5" s="4" t="s">
        <v>14</v>
      </c>
      <c r="AF5" s="4" t="s">
        <v>15</v>
      </c>
      <c r="AG5" s="4" t="s">
        <v>16</v>
      </c>
      <c r="AI5" s="4" t="s">
        <v>9</v>
      </c>
      <c r="AJ5" s="5" t="s">
        <v>5</v>
      </c>
      <c r="AK5" s="4" t="s">
        <v>10</v>
      </c>
      <c r="AL5" s="4" t="s">
        <v>13</v>
      </c>
      <c r="AM5" s="4" t="s">
        <v>14</v>
      </c>
      <c r="AN5" s="4" t="s">
        <v>15</v>
      </c>
      <c r="AO5" s="4" t="s">
        <v>16</v>
      </c>
      <c r="AQ5" s="1" t="s">
        <v>18</v>
      </c>
    </row>
    <row r="6" spans="4:43" ht="16">
      <c r="D6">
        <v>1</v>
      </c>
      <c r="E6" s="7" t="s">
        <v>19</v>
      </c>
      <c r="F6" s="7" t="s">
        <v>20</v>
      </c>
      <c r="G6" s="7" t="s">
        <v>3</v>
      </c>
      <c r="H6" s="8">
        <v>1.2410000000000001</v>
      </c>
      <c r="I6" s="8">
        <v>1.502</v>
      </c>
      <c r="J6" s="8">
        <v>0.96599999999999997</v>
      </c>
      <c r="K6" s="8">
        <v>1.5129999999999999</v>
      </c>
      <c r="L6" s="8">
        <v>1.5129999999999999</v>
      </c>
      <c r="M6" s="9"/>
      <c r="N6" s="7" t="s">
        <v>19</v>
      </c>
      <c r="O6" s="7" t="s">
        <v>20</v>
      </c>
      <c r="P6" s="7" t="s">
        <v>3</v>
      </c>
      <c r="Q6" s="8">
        <v>1.5129999999999999</v>
      </c>
      <c r="R6" s="8">
        <v>1.3919999999999999</v>
      </c>
      <c r="S6" s="8">
        <v>1.5129999999999999</v>
      </c>
      <c r="T6" s="8">
        <v>1.2410000000000001</v>
      </c>
      <c r="U6" s="8">
        <v>1.502</v>
      </c>
      <c r="V6" s="9"/>
      <c r="W6" s="10">
        <f>(H6+Q6)/2</f>
        <v>1.377</v>
      </c>
      <c r="X6" s="9"/>
      <c r="Y6" s="9"/>
      <c r="AA6" s="7" t="s">
        <v>19</v>
      </c>
      <c r="AB6" s="7" t="s">
        <v>20</v>
      </c>
      <c r="AC6" s="7" t="s">
        <v>3</v>
      </c>
      <c r="AD6" s="10">
        <v>9.5</v>
      </c>
      <c r="AE6" s="10">
        <v>6.1833333333333336</v>
      </c>
      <c r="AF6" s="10">
        <v>4.8866666666666667</v>
      </c>
      <c r="AG6" s="10">
        <v>7.4366666666666674</v>
      </c>
      <c r="AI6" s="7" t="s">
        <v>19</v>
      </c>
      <c r="AJ6" s="7" t="s">
        <v>20</v>
      </c>
      <c r="AK6" s="7" t="s">
        <v>3</v>
      </c>
      <c r="AL6" s="10">
        <v>9.5333333333333332</v>
      </c>
      <c r="AM6" s="10">
        <v>7.2866666666666662</v>
      </c>
      <c r="AN6" s="10">
        <v>8.086666666666666</v>
      </c>
      <c r="AO6" s="10">
        <v>7.6266666666666678</v>
      </c>
      <c r="AQ6" s="10">
        <f>(AD6+AL6)/2</f>
        <v>9.5166666666666657</v>
      </c>
    </row>
    <row r="7" spans="4:43" ht="16">
      <c r="D7">
        <v>2</v>
      </c>
      <c r="E7" s="7" t="s">
        <v>21</v>
      </c>
      <c r="F7" s="7" t="s">
        <v>20</v>
      </c>
      <c r="G7" s="7" t="s">
        <v>3</v>
      </c>
      <c r="H7" s="8">
        <v>1.5129999999999999</v>
      </c>
      <c r="I7" s="8">
        <v>1.2410000000000001</v>
      </c>
      <c r="J7" s="8">
        <v>1.218</v>
      </c>
      <c r="K7" s="8">
        <v>0.89100000000000001</v>
      </c>
      <c r="L7" s="8">
        <v>1.3919999999999999</v>
      </c>
      <c r="M7" s="9"/>
      <c r="N7" s="7" t="s">
        <v>21</v>
      </c>
      <c r="O7" s="7" t="s">
        <v>20</v>
      </c>
      <c r="P7" s="7" t="s">
        <v>3</v>
      </c>
      <c r="Q7" s="8">
        <v>1.502</v>
      </c>
      <c r="R7" s="8">
        <v>1.2410000000000001</v>
      </c>
      <c r="S7" s="8">
        <v>1.2410000000000001</v>
      </c>
      <c r="T7" s="8">
        <v>1.502</v>
      </c>
      <c r="U7" s="8">
        <v>1.5129999999999999</v>
      </c>
      <c r="V7" s="9"/>
      <c r="W7" s="10">
        <f t="shared" ref="W7:W58" si="0">(H7+Q7)/2</f>
        <v>1.5074999999999998</v>
      </c>
      <c r="X7" s="9"/>
      <c r="Y7" s="9"/>
      <c r="AA7" s="7" t="s">
        <v>21</v>
      </c>
      <c r="AB7" s="7" t="s">
        <v>20</v>
      </c>
      <c r="AC7" s="7" t="s">
        <v>3</v>
      </c>
      <c r="AD7" s="10">
        <v>7.8533333333333326</v>
      </c>
      <c r="AE7" s="10">
        <v>9.3933333333333326</v>
      </c>
      <c r="AF7" s="10">
        <v>7.2333333333333334</v>
      </c>
      <c r="AG7" s="10">
        <v>7.55</v>
      </c>
      <c r="AI7" s="7" t="s">
        <v>21</v>
      </c>
      <c r="AJ7" s="7" t="s">
        <v>20</v>
      </c>
      <c r="AK7" s="7" t="s">
        <v>3</v>
      </c>
      <c r="AL7" s="10">
        <v>7.9766666666666666</v>
      </c>
      <c r="AM7" s="10">
        <v>7.6400000000000006</v>
      </c>
      <c r="AN7" s="10">
        <v>7.419999999999999</v>
      </c>
      <c r="AO7" s="10">
        <v>7.2433333333333332</v>
      </c>
      <c r="AQ7" s="10">
        <f t="shared" ref="AQ7:AQ58" si="1">(AD7+AL7)/2</f>
        <v>7.9149999999999991</v>
      </c>
    </row>
    <row r="8" spans="4:43" ht="16">
      <c r="D8">
        <v>3</v>
      </c>
      <c r="E8" s="7" t="s">
        <v>22</v>
      </c>
      <c r="F8" s="7" t="s">
        <v>20</v>
      </c>
      <c r="G8" s="7" t="s">
        <v>3</v>
      </c>
      <c r="H8" s="8">
        <v>1.5129999999999999</v>
      </c>
      <c r="I8" s="8">
        <v>1.3919999999999999</v>
      </c>
      <c r="J8" s="8">
        <v>1.218</v>
      </c>
      <c r="K8" s="8">
        <v>1.3919999999999999</v>
      </c>
      <c r="L8" s="8">
        <v>1.0860000000000001</v>
      </c>
      <c r="M8" s="9"/>
      <c r="N8" s="7" t="s">
        <v>22</v>
      </c>
      <c r="O8" s="7" t="s">
        <v>20</v>
      </c>
      <c r="P8" s="7" t="s">
        <v>3</v>
      </c>
      <c r="Q8" s="8">
        <v>1.5129999999999999</v>
      </c>
      <c r="R8" s="8">
        <v>1.137</v>
      </c>
      <c r="S8" s="8">
        <v>1.502</v>
      </c>
      <c r="T8" s="8">
        <v>0.997</v>
      </c>
      <c r="U8" s="8">
        <v>1.502</v>
      </c>
      <c r="V8" s="9"/>
      <c r="W8" s="10">
        <f t="shared" si="0"/>
        <v>1.5129999999999999</v>
      </c>
      <c r="X8" s="9"/>
      <c r="Y8" s="9"/>
      <c r="AA8" s="7" t="s">
        <v>22</v>
      </c>
      <c r="AB8" s="7" t="s">
        <v>20</v>
      </c>
      <c r="AC8" s="7" t="s">
        <v>3</v>
      </c>
      <c r="AD8" s="10">
        <v>6.0799999999999992</v>
      </c>
      <c r="AE8" s="10">
        <v>11.943333333333333</v>
      </c>
      <c r="AF8" s="10">
        <v>10.156666666666666</v>
      </c>
      <c r="AG8" s="10">
        <v>9.2233333333333327</v>
      </c>
      <c r="AI8" s="7" t="s">
        <v>22</v>
      </c>
      <c r="AJ8" s="7" t="s">
        <v>20</v>
      </c>
      <c r="AK8" s="7" t="s">
        <v>3</v>
      </c>
      <c r="AL8" s="10">
        <v>12.590000000000002</v>
      </c>
      <c r="AM8" s="10">
        <v>9.1</v>
      </c>
      <c r="AN8" s="10">
        <v>11.263333333333334</v>
      </c>
      <c r="AO8" s="10">
        <v>8.86</v>
      </c>
      <c r="AQ8" s="10">
        <f t="shared" si="1"/>
        <v>9.3350000000000009</v>
      </c>
    </row>
    <row r="9" spans="4:43" ht="16">
      <c r="D9">
        <v>4</v>
      </c>
      <c r="E9" s="7" t="s">
        <v>23</v>
      </c>
      <c r="F9" s="7" t="s">
        <v>20</v>
      </c>
      <c r="G9" s="7" t="s">
        <v>3</v>
      </c>
      <c r="H9" s="8">
        <v>1.5129999999999999</v>
      </c>
      <c r="I9" s="8">
        <v>1.502</v>
      </c>
      <c r="J9" s="8">
        <v>1.5129999999999999</v>
      </c>
      <c r="K9" s="8">
        <v>1.0069999999999999</v>
      </c>
      <c r="L9" s="8">
        <v>1.2410000000000001</v>
      </c>
      <c r="M9" s="9"/>
      <c r="N9" s="7" t="s">
        <v>23</v>
      </c>
      <c r="O9" s="7" t="s">
        <v>20</v>
      </c>
      <c r="P9" s="7" t="s">
        <v>3</v>
      </c>
      <c r="Q9" s="8">
        <v>1.5129999999999999</v>
      </c>
      <c r="R9" s="8">
        <v>1.5129999999999999</v>
      </c>
      <c r="S9" s="8">
        <v>0.93300000000000005</v>
      </c>
      <c r="T9" s="8">
        <v>1.0860000000000001</v>
      </c>
      <c r="U9" s="8">
        <v>1.137</v>
      </c>
      <c r="V9" s="9"/>
      <c r="W9" s="10">
        <f t="shared" si="0"/>
        <v>1.5129999999999999</v>
      </c>
      <c r="X9" s="9"/>
      <c r="Y9" s="9"/>
      <c r="AA9" s="7" t="s">
        <v>23</v>
      </c>
      <c r="AB9" s="7" t="s">
        <v>20</v>
      </c>
      <c r="AC9" s="7" t="s">
        <v>3</v>
      </c>
      <c r="AD9" s="10">
        <v>9.0433333333333348</v>
      </c>
      <c r="AE9" s="10">
        <v>6.0099999999999989</v>
      </c>
      <c r="AF9" s="10">
        <v>9.7233333333333345</v>
      </c>
      <c r="AG9" s="10">
        <v>11.606666666666667</v>
      </c>
      <c r="AI9" s="7" t="s">
        <v>23</v>
      </c>
      <c r="AJ9" s="7" t="s">
        <v>20</v>
      </c>
      <c r="AK9" s="7" t="s">
        <v>3</v>
      </c>
      <c r="AL9" s="10">
        <v>12.123333333333335</v>
      </c>
      <c r="AM9" s="10">
        <v>6.8566666666666665</v>
      </c>
      <c r="AN9" s="10">
        <v>9.64</v>
      </c>
      <c r="AO9" s="10">
        <v>11.316666666666665</v>
      </c>
      <c r="AQ9" s="10">
        <f t="shared" si="1"/>
        <v>10.583333333333336</v>
      </c>
    </row>
    <row r="10" spans="4:43" ht="16">
      <c r="D10">
        <v>5</v>
      </c>
      <c r="E10" s="7" t="s">
        <v>24</v>
      </c>
      <c r="F10" s="7" t="s">
        <v>20</v>
      </c>
      <c r="G10" s="7" t="s">
        <v>3</v>
      </c>
      <c r="H10" s="8">
        <v>1.5129999999999999</v>
      </c>
      <c r="I10" s="8">
        <v>1.2410000000000001</v>
      </c>
      <c r="J10" s="8">
        <v>1.137</v>
      </c>
      <c r="K10" s="8">
        <v>1.2410000000000001</v>
      </c>
      <c r="L10" s="8">
        <v>1.218</v>
      </c>
      <c r="M10" s="9"/>
      <c r="N10" s="7" t="s">
        <v>24</v>
      </c>
      <c r="O10" s="7" t="s">
        <v>20</v>
      </c>
      <c r="P10" s="7" t="s">
        <v>3</v>
      </c>
      <c r="Q10" s="8">
        <v>1.5129999999999999</v>
      </c>
      <c r="R10" s="8">
        <v>1.502</v>
      </c>
      <c r="S10" s="8">
        <v>0.93300000000000005</v>
      </c>
      <c r="T10" s="8">
        <v>1.5129999999999999</v>
      </c>
      <c r="U10" s="8">
        <v>1.0860000000000001</v>
      </c>
      <c r="V10" s="9"/>
      <c r="W10" s="10">
        <f t="shared" si="0"/>
        <v>1.5129999999999999</v>
      </c>
      <c r="X10" s="9"/>
      <c r="Y10" s="9"/>
      <c r="AA10" s="7" t="s">
        <v>24</v>
      </c>
      <c r="AB10" s="7" t="s">
        <v>20</v>
      </c>
      <c r="AC10" s="7" t="s">
        <v>3</v>
      </c>
      <c r="AD10" s="10">
        <v>8.83</v>
      </c>
      <c r="AE10" s="10">
        <v>7.9899999999999993</v>
      </c>
      <c r="AF10" s="10">
        <v>6.8466666666666667</v>
      </c>
      <c r="AG10" s="10">
        <v>9.4</v>
      </c>
      <c r="AI10" s="7" t="s">
        <v>24</v>
      </c>
      <c r="AJ10" s="7" t="s">
        <v>20</v>
      </c>
      <c r="AK10" s="7" t="s">
        <v>3</v>
      </c>
      <c r="AL10" s="10">
        <v>6.1466666666666674</v>
      </c>
      <c r="AM10" s="10">
        <v>6.7350000000000003</v>
      </c>
      <c r="AN10" s="10">
        <v>6.666666666666667</v>
      </c>
      <c r="AO10" s="10">
        <v>7.0166666666666666</v>
      </c>
      <c r="AQ10" s="10">
        <f t="shared" si="1"/>
        <v>7.4883333333333333</v>
      </c>
    </row>
    <row r="11" spans="4:43" ht="16">
      <c r="D11">
        <v>6</v>
      </c>
      <c r="E11" s="7" t="s">
        <v>25</v>
      </c>
      <c r="F11" s="7" t="s">
        <v>20</v>
      </c>
      <c r="G11" s="7" t="s">
        <v>3</v>
      </c>
      <c r="H11" s="8">
        <v>1.5129999999999999</v>
      </c>
      <c r="I11" s="8">
        <v>1.218</v>
      </c>
      <c r="J11" s="8">
        <v>1.0069999999999999</v>
      </c>
      <c r="K11" s="8">
        <v>1.137</v>
      </c>
      <c r="L11" s="8">
        <v>1.137</v>
      </c>
      <c r="M11" s="9"/>
      <c r="N11" s="7" t="s">
        <v>25</v>
      </c>
      <c r="O11" s="7" t="s">
        <v>20</v>
      </c>
      <c r="P11" s="7" t="s">
        <v>3</v>
      </c>
      <c r="Q11" s="8">
        <v>1.2410000000000001</v>
      </c>
      <c r="R11" s="8">
        <v>1.2410000000000001</v>
      </c>
      <c r="S11" s="8">
        <v>1.218</v>
      </c>
      <c r="T11" s="8">
        <v>1.5129999999999999</v>
      </c>
      <c r="U11" s="8">
        <v>1.5129999999999999</v>
      </c>
      <c r="V11" s="9"/>
      <c r="W11" s="10">
        <f t="shared" si="0"/>
        <v>1.377</v>
      </c>
      <c r="X11" s="9"/>
      <c r="Y11" s="9"/>
      <c r="AA11" s="7" t="s">
        <v>25</v>
      </c>
      <c r="AB11" s="7" t="s">
        <v>20</v>
      </c>
      <c r="AC11" s="7" t="s">
        <v>3</v>
      </c>
      <c r="AD11" s="10">
        <v>9.4500000000000011</v>
      </c>
      <c r="AE11" s="10">
        <v>7.1650000000000009</v>
      </c>
      <c r="AF11" s="10">
        <v>6.2833333333333341</v>
      </c>
      <c r="AG11" s="10">
        <v>9.3633333333333333</v>
      </c>
      <c r="AI11" s="7" t="s">
        <v>25</v>
      </c>
      <c r="AJ11" s="7" t="s">
        <v>20</v>
      </c>
      <c r="AK11" s="7" t="s">
        <v>3</v>
      </c>
      <c r="AL11" s="10">
        <v>8.8400000000000016</v>
      </c>
      <c r="AM11" s="10">
        <v>6.7533333333333339</v>
      </c>
      <c r="AN11" s="10">
        <v>8.4366666666666656</v>
      </c>
      <c r="AO11" s="10">
        <v>7.1366666666666667</v>
      </c>
      <c r="AQ11" s="10">
        <f t="shared" si="1"/>
        <v>9.1450000000000014</v>
      </c>
    </row>
    <row r="12" spans="4:43" ht="16">
      <c r="D12">
        <v>7</v>
      </c>
      <c r="E12" s="7" t="s">
        <v>26</v>
      </c>
      <c r="F12" s="7" t="s">
        <v>20</v>
      </c>
      <c r="G12" s="7" t="s">
        <v>3</v>
      </c>
      <c r="H12" s="8">
        <v>1.5129999999999999</v>
      </c>
      <c r="I12" s="8">
        <v>1.5129999999999999</v>
      </c>
      <c r="J12" s="8">
        <v>1.5129999999999999</v>
      </c>
      <c r="K12" s="8">
        <v>1.2410000000000001</v>
      </c>
      <c r="L12" s="8">
        <v>1.5129999999999999</v>
      </c>
      <c r="M12" s="9"/>
      <c r="N12" s="7" t="s">
        <v>26</v>
      </c>
      <c r="O12" s="7" t="s">
        <v>20</v>
      </c>
      <c r="P12" s="7" t="s">
        <v>3</v>
      </c>
      <c r="Q12" s="8">
        <v>1.502</v>
      </c>
      <c r="R12" s="8">
        <v>1.502</v>
      </c>
      <c r="S12" s="8">
        <v>1.3919999999999999</v>
      </c>
      <c r="T12" s="8">
        <v>1.502</v>
      </c>
      <c r="U12" s="8">
        <v>0.93300000000000005</v>
      </c>
      <c r="V12" s="9"/>
      <c r="W12" s="10">
        <f t="shared" si="0"/>
        <v>1.5074999999999998</v>
      </c>
      <c r="X12" s="9"/>
      <c r="Y12" s="9"/>
      <c r="AA12" s="7" t="s">
        <v>26</v>
      </c>
      <c r="AB12" s="7" t="s">
        <v>20</v>
      </c>
      <c r="AC12" s="7" t="s">
        <v>3</v>
      </c>
      <c r="AD12" s="10">
        <v>13.073333333333332</v>
      </c>
      <c r="AE12" s="10">
        <v>7.5100000000000007</v>
      </c>
      <c r="AF12" s="10">
        <v>5.8966666666666656</v>
      </c>
      <c r="AG12" s="10">
        <v>10.063333333333334</v>
      </c>
      <c r="AI12" s="7" t="s">
        <v>26</v>
      </c>
      <c r="AJ12" s="7" t="s">
        <v>20</v>
      </c>
      <c r="AK12" s="7" t="s">
        <v>3</v>
      </c>
      <c r="AL12" s="10">
        <v>8.2733333333333334</v>
      </c>
      <c r="AM12" s="10">
        <v>7.793333333333333</v>
      </c>
      <c r="AN12" s="10">
        <v>6.12</v>
      </c>
      <c r="AO12" s="10">
        <v>12.089999999999998</v>
      </c>
      <c r="AQ12" s="10">
        <f t="shared" si="1"/>
        <v>10.673333333333332</v>
      </c>
    </row>
    <row r="13" spans="4:43" ht="16">
      <c r="D13">
        <v>8</v>
      </c>
      <c r="E13" s="7" t="s">
        <v>27</v>
      </c>
      <c r="F13" s="7" t="s">
        <v>20</v>
      </c>
      <c r="G13" s="7" t="s">
        <v>3</v>
      </c>
      <c r="H13" s="8">
        <v>1.5129999999999999</v>
      </c>
      <c r="I13" s="8">
        <v>1.5129999999999999</v>
      </c>
      <c r="J13" s="8">
        <v>1.502</v>
      </c>
      <c r="K13" s="8">
        <v>1.5129999999999999</v>
      </c>
      <c r="L13" s="8">
        <v>1.5129999999999999</v>
      </c>
      <c r="M13" s="9"/>
      <c r="N13" s="7" t="s">
        <v>27</v>
      </c>
      <c r="O13" s="7" t="s">
        <v>20</v>
      </c>
      <c r="P13" s="7" t="s">
        <v>3</v>
      </c>
      <c r="Q13" s="8">
        <v>1.5129999999999999</v>
      </c>
      <c r="R13" s="8">
        <v>1.218</v>
      </c>
      <c r="S13" s="8">
        <v>1.5129999999999999</v>
      </c>
      <c r="T13" s="8">
        <v>1.502</v>
      </c>
      <c r="U13" s="8">
        <v>1.218</v>
      </c>
      <c r="V13" s="9"/>
      <c r="W13" s="10">
        <f t="shared" si="0"/>
        <v>1.5129999999999999</v>
      </c>
      <c r="X13" s="9"/>
      <c r="Y13" s="9"/>
      <c r="AA13" s="7" t="s">
        <v>27</v>
      </c>
      <c r="AB13" s="7" t="s">
        <v>20</v>
      </c>
      <c r="AC13" s="7" t="s">
        <v>3</v>
      </c>
      <c r="AD13" s="10">
        <v>8.043333333333333</v>
      </c>
      <c r="AE13" s="10">
        <v>10.79</v>
      </c>
      <c r="AF13" s="10">
        <v>6.38</v>
      </c>
      <c r="AG13" s="10">
        <v>7.47</v>
      </c>
      <c r="AI13" s="7" t="s">
        <v>27</v>
      </c>
      <c r="AJ13" s="7" t="s">
        <v>20</v>
      </c>
      <c r="AK13" s="7" t="s">
        <v>3</v>
      </c>
      <c r="AL13" s="10">
        <v>7.5333333333333341</v>
      </c>
      <c r="AM13" s="10">
        <v>9.7333333333333325</v>
      </c>
      <c r="AN13" s="10">
        <v>9.1433333333333326</v>
      </c>
      <c r="AO13" s="10">
        <v>8.6300000000000008</v>
      </c>
      <c r="AQ13" s="10">
        <f t="shared" si="1"/>
        <v>7.788333333333334</v>
      </c>
    </row>
    <row r="14" spans="4:43" ht="16">
      <c r="D14">
        <v>9</v>
      </c>
      <c r="E14" s="11" t="s">
        <v>28</v>
      </c>
      <c r="F14" s="11" t="s">
        <v>20</v>
      </c>
      <c r="G14" s="11" t="s">
        <v>4</v>
      </c>
      <c r="H14" s="8">
        <v>1.3919999999999999</v>
      </c>
      <c r="I14" s="8">
        <v>0.111</v>
      </c>
      <c r="J14" s="8">
        <v>0.625</v>
      </c>
      <c r="K14" s="8">
        <v>0.997</v>
      </c>
      <c r="L14" s="8">
        <v>0.33400000000000002</v>
      </c>
      <c r="M14" s="9"/>
      <c r="N14" s="11" t="s">
        <v>28</v>
      </c>
      <c r="O14" s="11" t="s">
        <v>20</v>
      </c>
      <c r="P14" s="11" t="s">
        <v>4</v>
      </c>
      <c r="Q14" s="8">
        <v>1.5129999999999999</v>
      </c>
      <c r="R14" s="8">
        <v>1.5129999999999999</v>
      </c>
      <c r="S14" s="8">
        <v>0.89100000000000001</v>
      </c>
      <c r="T14" s="8">
        <v>1.5129999999999999</v>
      </c>
      <c r="U14" s="8">
        <v>1.5129999999999999</v>
      </c>
      <c r="V14" s="9"/>
      <c r="W14" s="10">
        <f t="shared" si="0"/>
        <v>1.4524999999999999</v>
      </c>
      <c r="X14" s="9"/>
      <c r="Y14" s="9"/>
      <c r="AA14" s="11" t="s">
        <v>28</v>
      </c>
      <c r="AB14" s="11" t="s">
        <v>20</v>
      </c>
      <c r="AC14" s="11" t="s">
        <v>4</v>
      </c>
      <c r="AD14" s="10">
        <v>13.283333333333333</v>
      </c>
      <c r="AE14" s="10">
        <v>7.5066666666666668</v>
      </c>
      <c r="AF14" s="10"/>
      <c r="AG14" s="10"/>
      <c r="AI14" s="11" t="s">
        <v>28</v>
      </c>
      <c r="AJ14" s="11" t="s">
        <v>20</v>
      </c>
      <c r="AK14" s="11" t="s">
        <v>4</v>
      </c>
      <c r="AL14" s="10">
        <v>12.126666666666667</v>
      </c>
      <c r="AM14" s="10">
        <v>11.170000000000002</v>
      </c>
      <c r="AN14" s="10">
        <v>10.626666666666667</v>
      </c>
      <c r="AO14" s="10">
        <v>6</v>
      </c>
      <c r="AQ14" s="10">
        <f t="shared" si="1"/>
        <v>12.705</v>
      </c>
    </row>
    <row r="15" spans="4:43" ht="16">
      <c r="D15">
        <v>10</v>
      </c>
      <c r="E15" s="11" t="s">
        <v>29</v>
      </c>
      <c r="F15" s="11" t="s">
        <v>20</v>
      </c>
      <c r="G15" s="11" t="s">
        <v>4</v>
      </c>
      <c r="H15" s="8">
        <v>1.5129999999999999</v>
      </c>
      <c r="I15" s="8">
        <v>0.57899999999999996</v>
      </c>
      <c r="J15" s="8">
        <v>0.70099999999999996</v>
      </c>
      <c r="K15" s="8">
        <v>1.5129999999999999</v>
      </c>
      <c r="L15" s="8">
        <v>0.625</v>
      </c>
      <c r="M15" s="9"/>
      <c r="N15" s="11" t="s">
        <v>29</v>
      </c>
      <c r="O15" s="11" t="s">
        <v>20</v>
      </c>
      <c r="P15" s="11" t="s">
        <v>4</v>
      </c>
      <c r="Q15" s="8">
        <v>1.5129999999999999</v>
      </c>
      <c r="R15" s="8">
        <v>1.2410000000000001</v>
      </c>
      <c r="S15" s="8">
        <v>1.0860000000000001</v>
      </c>
      <c r="T15" s="8">
        <v>1.5129999999999999</v>
      </c>
      <c r="U15" s="8">
        <v>0.82</v>
      </c>
      <c r="V15" s="9"/>
      <c r="W15" s="10">
        <f t="shared" si="0"/>
        <v>1.5129999999999999</v>
      </c>
      <c r="X15" s="9"/>
      <c r="Y15" s="9"/>
      <c r="AA15" s="11" t="s">
        <v>29</v>
      </c>
      <c r="AB15" s="11" t="s">
        <v>20</v>
      </c>
      <c r="AC15" s="11" t="s">
        <v>4</v>
      </c>
      <c r="AD15" s="10">
        <v>11.06</v>
      </c>
      <c r="AE15" s="10">
        <v>5.2233333333333336</v>
      </c>
      <c r="AF15" s="10">
        <v>6.47</v>
      </c>
      <c r="AG15" s="10">
        <v>7.4666666666666659</v>
      </c>
      <c r="AI15" s="11" t="s">
        <v>29</v>
      </c>
      <c r="AJ15" s="11" t="s">
        <v>20</v>
      </c>
      <c r="AK15" s="11" t="s">
        <v>4</v>
      </c>
      <c r="AL15" s="10">
        <v>11.496666666666664</v>
      </c>
      <c r="AM15" s="10">
        <v>11.503333333333336</v>
      </c>
      <c r="AN15" s="10">
        <v>7.6466666666666674</v>
      </c>
      <c r="AO15" s="10">
        <v>12.943333333333333</v>
      </c>
      <c r="AQ15" s="10">
        <f t="shared" si="1"/>
        <v>11.278333333333332</v>
      </c>
    </row>
    <row r="16" spans="4:43" ht="16">
      <c r="D16">
        <v>11</v>
      </c>
      <c r="E16" s="11" t="s">
        <v>30</v>
      </c>
      <c r="F16" s="11" t="s">
        <v>20</v>
      </c>
      <c r="G16" s="11" t="s">
        <v>4</v>
      </c>
      <c r="H16" s="8">
        <v>1.3919999999999999</v>
      </c>
      <c r="I16" s="8">
        <v>0.433</v>
      </c>
      <c r="J16" s="8">
        <v>1.137</v>
      </c>
      <c r="K16" s="8">
        <v>0.93300000000000005</v>
      </c>
      <c r="L16" s="8">
        <v>0.89100000000000001</v>
      </c>
      <c r="M16" s="9"/>
      <c r="N16" s="11" t="s">
        <v>30</v>
      </c>
      <c r="O16" s="11" t="s">
        <v>20</v>
      </c>
      <c r="P16" s="11" t="s">
        <v>4</v>
      </c>
      <c r="Q16" s="8">
        <v>1.5129999999999999</v>
      </c>
      <c r="R16" s="8">
        <v>1.3919999999999999</v>
      </c>
      <c r="S16" s="8">
        <v>0.997</v>
      </c>
      <c r="T16" s="8">
        <v>1.502</v>
      </c>
      <c r="U16" s="8">
        <v>0.997</v>
      </c>
      <c r="V16" s="9"/>
      <c r="W16" s="10">
        <f t="shared" si="0"/>
        <v>1.4524999999999999</v>
      </c>
      <c r="X16" s="9"/>
      <c r="Y16" s="9"/>
      <c r="AA16" s="11" t="s">
        <v>30</v>
      </c>
      <c r="AB16" s="11" t="s">
        <v>20</v>
      </c>
      <c r="AC16" s="11" t="s">
        <v>4</v>
      </c>
      <c r="AD16" s="10">
        <v>8.24</v>
      </c>
      <c r="AE16" s="10">
        <v>5.586666666666666</v>
      </c>
      <c r="AF16" s="10">
        <v>4.0866666666666669</v>
      </c>
      <c r="AG16" s="10">
        <v>5.8666666666666671</v>
      </c>
      <c r="AI16" s="11" t="s">
        <v>30</v>
      </c>
      <c r="AJ16" s="11" t="s">
        <v>20</v>
      </c>
      <c r="AK16" s="11" t="s">
        <v>4</v>
      </c>
      <c r="AL16" s="10">
        <v>12.410000000000002</v>
      </c>
      <c r="AM16" s="10">
        <v>11.64</v>
      </c>
      <c r="AN16" s="10">
        <v>11.343333333333334</v>
      </c>
      <c r="AO16" s="10">
        <v>7.3066666666666658</v>
      </c>
      <c r="AQ16" s="10">
        <f t="shared" si="1"/>
        <v>10.325000000000001</v>
      </c>
    </row>
    <row r="17" spans="4:43" ht="16">
      <c r="D17">
        <v>12</v>
      </c>
      <c r="E17" s="11" t="s">
        <v>31</v>
      </c>
      <c r="F17" s="11" t="s">
        <v>20</v>
      </c>
      <c r="G17" s="11" t="s">
        <v>4</v>
      </c>
      <c r="H17" s="8">
        <v>1.5129999999999999</v>
      </c>
      <c r="I17" s="8">
        <v>0.66900000000000004</v>
      </c>
      <c r="J17" s="8">
        <v>0.997</v>
      </c>
      <c r="K17" s="8">
        <v>0.96599999999999997</v>
      </c>
      <c r="L17" s="8">
        <v>0.32700000000000001</v>
      </c>
      <c r="M17" s="9"/>
      <c r="N17" s="11" t="s">
        <v>31</v>
      </c>
      <c r="O17" s="11" t="s">
        <v>20</v>
      </c>
      <c r="P17" s="11" t="s">
        <v>4</v>
      </c>
      <c r="Q17" s="8">
        <v>1.502</v>
      </c>
      <c r="R17" s="8">
        <v>1.5129999999999999</v>
      </c>
      <c r="S17" s="8">
        <v>1.3919999999999999</v>
      </c>
      <c r="T17" s="8">
        <v>1.502</v>
      </c>
      <c r="U17" s="8">
        <v>1.3919999999999999</v>
      </c>
      <c r="V17" s="9"/>
      <c r="W17" s="10">
        <f t="shared" si="0"/>
        <v>1.5074999999999998</v>
      </c>
      <c r="X17" s="9"/>
      <c r="Y17" s="9"/>
      <c r="AA17" s="11" t="s">
        <v>31</v>
      </c>
      <c r="AB17" s="11" t="s">
        <v>20</v>
      </c>
      <c r="AC17" s="11" t="s">
        <v>4</v>
      </c>
      <c r="AD17" s="10">
        <v>9.5366666666666671</v>
      </c>
      <c r="AE17" s="10">
        <v>5.376666666666666</v>
      </c>
      <c r="AF17" s="10">
        <v>5.919999999999999</v>
      </c>
      <c r="AG17" s="10">
        <v>6.2933333333333339</v>
      </c>
      <c r="AI17" s="11" t="s">
        <v>31</v>
      </c>
      <c r="AJ17" s="11" t="s">
        <v>20</v>
      </c>
      <c r="AK17" s="11" t="s">
        <v>4</v>
      </c>
      <c r="AL17" s="10">
        <v>8.8400000000000016</v>
      </c>
      <c r="AM17" s="10">
        <v>10.293333333333333</v>
      </c>
      <c r="AN17" s="10">
        <v>4.7633333333333328</v>
      </c>
      <c r="AO17" s="10">
        <v>5.7399999999999993</v>
      </c>
      <c r="AQ17" s="10">
        <f t="shared" si="1"/>
        <v>9.1883333333333344</v>
      </c>
    </row>
    <row r="18" spans="4:43" ht="16">
      <c r="D18">
        <v>13</v>
      </c>
      <c r="E18" s="11" t="s">
        <v>32</v>
      </c>
      <c r="F18" s="11" t="s">
        <v>20</v>
      </c>
      <c r="G18" s="11" t="s">
        <v>4</v>
      </c>
      <c r="H18" s="8">
        <v>1.5129999999999999</v>
      </c>
      <c r="I18" s="8">
        <v>0.58699999999999997</v>
      </c>
      <c r="J18" s="8">
        <v>0.997</v>
      </c>
      <c r="K18" s="8">
        <v>0.997</v>
      </c>
      <c r="L18" s="8">
        <v>0.76500000000000001</v>
      </c>
      <c r="M18" s="9"/>
      <c r="N18" s="11" t="s">
        <v>32</v>
      </c>
      <c r="O18" s="11" t="s">
        <v>20</v>
      </c>
      <c r="P18" s="11" t="s">
        <v>4</v>
      </c>
      <c r="Q18" s="8">
        <v>1.5129999999999999</v>
      </c>
      <c r="R18" s="8">
        <v>1.137</v>
      </c>
      <c r="S18" s="8">
        <v>1.5129999999999999</v>
      </c>
      <c r="T18" s="8">
        <v>1.3919999999999999</v>
      </c>
      <c r="U18" s="8">
        <v>1.5129999999999999</v>
      </c>
      <c r="V18" s="9"/>
      <c r="W18" s="10">
        <f t="shared" si="0"/>
        <v>1.5129999999999999</v>
      </c>
      <c r="X18" s="9"/>
      <c r="Y18" s="9"/>
      <c r="AA18" s="11" t="s">
        <v>32</v>
      </c>
      <c r="AB18" s="11" t="s">
        <v>20</v>
      </c>
      <c r="AC18" s="11" t="s">
        <v>4</v>
      </c>
      <c r="AD18" s="10">
        <v>8.4066666666666663</v>
      </c>
      <c r="AE18" s="10">
        <v>6.4266666666666667</v>
      </c>
      <c r="AF18" s="10">
        <v>5.6000000000000005</v>
      </c>
      <c r="AG18" s="10">
        <v>5.166666666666667</v>
      </c>
      <c r="AI18" s="11" t="s">
        <v>32</v>
      </c>
      <c r="AJ18" s="11" t="s">
        <v>20</v>
      </c>
      <c r="AK18" s="11" t="s">
        <v>4</v>
      </c>
      <c r="AL18" s="10">
        <v>9.9633333333333329</v>
      </c>
      <c r="AM18" s="10">
        <v>9.4166666666666661</v>
      </c>
      <c r="AN18" s="10">
        <v>12.813333333333333</v>
      </c>
      <c r="AO18" s="10">
        <v>11.520000000000001</v>
      </c>
      <c r="AQ18" s="10">
        <f t="shared" si="1"/>
        <v>9.1849999999999987</v>
      </c>
    </row>
    <row r="19" spans="4:43" ht="16">
      <c r="D19">
        <v>14</v>
      </c>
      <c r="E19" s="11" t="s">
        <v>33</v>
      </c>
      <c r="F19" s="11" t="s">
        <v>20</v>
      </c>
      <c r="G19" s="11" t="s">
        <v>4</v>
      </c>
      <c r="H19" s="8">
        <v>1.2410000000000001</v>
      </c>
      <c r="I19" s="8">
        <v>0.433</v>
      </c>
      <c r="J19" s="8">
        <v>1.137</v>
      </c>
      <c r="K19" s="8">
        <v>1.502</v>
      </c>
      <c r="L19" s="8">
        <v>0.82499999999999996</v>
      </c>
      <c r="M19" s="9"/>
      <c r="N19" s="11" t="s">
        <v>33</v>
      </c>
      <c r="O19" s="11" t="s">
        <v>20</v>
      </c>
      <c r="P19" s="11" t="s">
        <v>4</v>
      </c>
      <c r="Q19" s="8">
        <v>1.5129999999999999</v>
      </c>
      <c r="R19" s="8">
        <v>0.997</v>
      </c>
      <c r="S19" s="8">
        <v>1.2410000000000001</v>
      </c>
      <c r="T19" s="8">
        <v>1.5129999999999999</v>
      </c>
      <c r="U19" s="8">
        <v>1.3919999999999999</v>
      </c>
      <c r="V19" s="9"/>
      <c r="W19" s="10">
        <f t="shared" si="0"/>
        <v>1.377</v>
      </c>
      <c r="X19" s="9"/>
      <c r="Y19" s="9"/>
      <c r="AA19" s="11" t="s">
        <v>33</v>
      </c>
      <c r="AB19" s="11" t="s">
        <v>20</v>
      </c>
      <c r="AC19" s="11" t="s">
        <v>4</v>
      </c>
      <c r="AD19" s="10">
        <v>7.5333333333333341</v>
      </c>
      <c r="AE19" s="10">
        <v>4.5733333333333333</v>
      </c>
      <c r="AF19" s="10">
        <v>5.2566666666666668</v>
      </c>
      <c r="AG19" s="10">
        <v>6.09</v>
      </c>
      <c r="AI19" s="11" t="s">
        <v>33</v>
      </c>
      <c r="AJ19" s="11" t="s">
        <v>20</v>
      </c>
      <c r="AK19" s="11" t="s">
        <v>4</v>
      </c>
      <c r="AL19" s="10">
        <v>10.476666666666668</v>
      </c>
      <c r="AM19" s="10">
        <v>6.8999999999999995</v>
      </c>
      <c r="AN19" s="10">
        <v>11.473333333333334</v>
      </c>
      <c r="AO19" s="10">
        <v>10.07</v>
      </c>
      <c r="AQ19" s="10">
        <f t="shared" si="1"/>
        <v>9.0050000000000008</v>
      </c>
    </row>
    <row r="20" spans="4:43" ht="16">
      <c r="D20">
        <v>15</v>
      </c>
      <c r="E20" s="11" t="s">
        <v>34</v>
      </c>
      <c r="F20" s="11" t="s">
        <v>20</v>
      </c>
      <c r="G20" s="11" t="s">
        <v>4</v>
      </c>
      <c r="H20" s="8">
        <v>1.0860000000000001</v>
      </c>
      <c r="I20" s="8">
        <v>0.73099999999999998</v>
      </c>
      <c r="J20" s="8">
        <v>0.997</v>
      </c>
      <c r="K20" s="8">
        <v>1.0860000000000001</v>
      </c>
      <c r="L20" s="8">
        <v>0.89100000000000001</v>
      </c>
      <c r="M20" s="9"/>
      <c r="N20" s="11" t="s">
        <v>34</v>
      </c>
      <c r="O20" s="11" t="s">
        <v>20</v>
      </c>
      <c r="P20" s="11" t="s">
        <v>4</v>
      </c>
      <c r="Q20" s="8">
        <v>1.2410000000000001</v>
      </c>
      <c r="R20" s="8">
        <v>1.5129999999999999</v>
      </c>
      <c r="S20" s="8">
        <v>1.2410000000000001</v>
      </c>
      <c r="T20" s="8">
        <v>1.5129999999999999</v>
      </c>
      <c r="U20" s="8">
        <v>1.218</v>
      </c>
      <c r="V20" s="9"/>
      <c r="W20" s="10">
        <f t="shared" si="0"/>
        <v>1.1635</v>
      </c>
      <c r="X20" s="9"/>
      <c r="Y20" s="9"/>
      <c r="AA20" s="11" t="s">
        <v>34</v>
      </c>
      <c r="AB20" s="11" t="s">
        <v>20</v>
      </c>
      <c r="AC20" s="11" t="s">
        <v>4</v>
      </c>
      <c r="AD20" s="10">
        <v>9.3089999999999993</v>
      </c>
      <c r="AE20" s="10">
        <v>5.8066666666666675</v>
      </c>
      <c r="AF20" s="10">
        <v>4.9950000000000001</v>
      </c>
      <c r="AG20" s="10">
        <v>8.4933333333333341</v>
      </c>
      <c r="AI20" s="11" t="s">
        <v>34</v>
      </c>
      <c r="AJ20" s="11" t="s">
        <v>20</v>
      </c>
      <c r="AK20" s="11" t="s">
        <v>4</v>
      </c>
      <c r="AL20" s="10">
        <v>10.45</v>
      </c>
      <c r="AM20" s="10">
        <v>10.99</v>
      </c>
      <c r="AN20" s="10">
        <v>6.8433333333333337</v>
      </c>
      <c r="AO20" s="10">
        <v>13.68</v>
      </c>
      <c r="AQ20" s="10">
        <f t="shared" si="1"/>
        <v>9.8795000000000002</v>
      </c>
    </row>
    <row r="21" spans="4:43" ht="16">
      <c r="D21">
        <v>16</v>
      </c>
      <c r="E21" s="11" t="s">
        <v>35</v>
      </c>
      <c r="F21" s="11" t="s">
        <v>20</v>
      </c>
      <c r="G21" s="11" t="s">
        <v>4</v>
      </c>
      <c r="H21" s="8">
        <v>1.502</v>
      </c>
      <c r="I21" s="8">
        <v>0.57899999999999996</v>
      </c>
      <c r="J21" s="8">
        <v>0.997</v>
      </c>
      <c r="K21" s="8">
        <v>1.218</v>
      </c>
      <c r="L21" s="8">
        <v>0.161</v>
      </c>
      <c r="M21" s="9"/>
      <c r="N21" s="11" t="s">
        <v>35</v>
      </c>
      <c r="O21" s="11" t="s">
        <v>20</v>
      </c>
      <c r="P21" s="11" t="s">
        <v>4</v>
      </c>
      <c r="Q21" s="8">
        <v>1.502</v>
      </c>
      <c r="R21" s="8">
        <v>1.3919999999999999</v>
      </c>
      <c r="S21" s="8">
        <v>0.73099999999999998</v>
      </c>
      <c r="T21" s="8">
        <v>0.82</v>
      </c>
      <c r="U21" s="8">
        <v>0.54900000000000004</v>
      </c>
      <c r="V21" s="9"/>
      <c r="W21" s="10">
        <f t="shared" si="0"/>
        <v>1.502</v>
      </c>
      <c r="X21" s="9"/>
      <c r="Y21" s="9"/>
      <c r="AA21" s="11" t="s">
        <v>35</v>
      </c>
      <c r="AB21" s="11" t="s">
        <v>20</v>
      </c>
      <c r="AC21" s="11" t="s">
        <v>4</v>
      </c>
      <c r="AD21" s="10">
        <v>8.1033333333333335</v>
      </c>
      <c r="AE21" s="10">
        <v>6.1566666666666663</v>
      </c>
      <c r="AF21" s="10">
        <v>6.3133333333333326</v>
      </c>
      <c r="AG21" s="10">
        <v>6.919999999999999</v>
      </c>
      <c r="AI21" s="11" t="s">
        <v>35</v>
      </c>
      <c r="AJ21" s="11" t="s">
        <v>20</v>
      </c>
      <c r="AK21" s="11" t="s">
        <v>4</v>
      </c>
      <c r="AL21" s="10">
        <v>10.286666666666667</v>
      </c>
      <c r="AM21" s="10">
        <v>10.14</v>
      </c>
      <c r="AN21" s="10">
        <v>10.546666666666667</v>
      </c>
      <c r="AO21" s="10">
        <v>9.6933333333333334</v>
      </c>
      <c r="AQ21" s="10">
        <f t="shared" si="1"/>
        <v>9.1950000000000003</v>
      </c>
    </row>
    <row r="22" spans="4:43" ht="16">
      <c r="D22">
        <v>17</v>
      </c>
      <c r="E22" s="11" t="s">
        <v>36</v>
      </c>
      <c r="F22" s="11" t="s">
        <v>20</v>
      </c>
      <c r="G22" s="11" t="s">
        <v>4</v>
      </c>
      <c r="H22" s="8">
        <v>1.5129999999999999</v>
      </c>
      <c r="I22" s="8">
        <v>0.86399999999999999</v>
      </c>
      <c r="J22" s="8">
        <v>0.96599999999999997</v>
      </c>
      <c r="K22" s="8">
        <v>1.3919999999999999</v>
      </c>
      <c r="L22" s="8">
        <v>0.48599999999999999</v>
      </c>
      <c r="M22" s="9"/>
      <c r="N22" s="11" t="s">
        <v>36</v>
      </c>
      <c r="O22" s="11" t="s">
        <v>20</v>
      </c>
      <c r="P22" s="11" t="s">
        <v>4</v>
      </c>
      <c r="Q22" s="8">
        <v>1.502</v>
      </c>
      <c r="R22" s="8">
        <v>0.73099999999999998</v>
      </c>
      <c r="S22" s="8">
        <v>1.502</v>
      </c>
      <c r="T22" s="8">
        <v>1.5129999999999999</v>
      </c>
      <c r="U22" s="8">
        <v>1.2410000000000001</v>
      </c>
      <c r="V22" s="9"/>
      <c r="W22" s="10">
        <f t="shared" si="0"/>
        <v>1.5074999999999998</v>
      </c>
      <c r="X22" s="9"/>
      <c r="Y22" s="9"/>
      <c r="AA22" s="11" t="s">
        <v>36</v>
      </c>
      <c r="AB22" s="11" t="s">
        <v>20</v>
      </c>
      <c r="AC22" s="11" t="s">
        <v>4</v>
      </c>
      <c r="AD22" s="10">
        <v>13.743333333333334</v>
      </c>
      <c r="AE22" s="10">
        <v>5.4633333333333338</v>
      </c>
      <c r="AF22" s="10">
        <v>5.0366666666666671</v>
      </c>
      <c r="AG22" s="10">
        <v>8.18</v>
      </c>
      <c r="AI22" s="11" t="s">
        <v>36</v>
      </c>
      <c r="AJ22" s="11" t="s">
        <v>20</v>
      </c>
      <c r="AK22" s="11" t="s">
        <v>4</v>
      </c>
      <c r="AL22" s="10">
        <v>9.1833333333333318</v>
      </c>
      <c r="AM22" s="10">
        <v>10.886666666666668</v>
      </c>
      <c r="AN22" s="10">
        <v>10.590000000000002</v>
      </c>
      <c r="AO22" s="10">
        <v>6.5266666666666664</v>
      </c>
      <c r="AQ22" s="10">
        <f t="shared" si="1"/>
        <v>11.463333333333333</v>
      </c>
    </row>
    <row r="23" spans="4:43" ht="16">
      <c r="D23">
        <v>18</v>
      </c>
      <c r="E23" s="11" t="s">
        <v>37</v>
      </c>
      <c r="F23" s="11" t="s">
        <v>20</v>
      </c>
      <c r="G23" s="11" t="s">
        <v>4</v>
      </c>
      <c r="H23" s="8">
        <v>1.5129999999999999</v>
      </c>
      <c r="I23" s="8">
        <v>0.27200000000000002</v>
      </c>
      <c r="J23" s="8">
        <v>0.96599999999999997</v>
      </c>
      <c r="K23" s="8">
        <v>0.86399999999999999</v>
      </c>
      <c r="L23" s="8">
        <v>0.33400000000000002</v>
      </c>
      <c r="M23" s="9"/>
      <c r="N23" s="11" t="s">
        <v>37</v>
      </c>
      <c r="O23" s="11" t="s">
        <v>20</v>
      </c>
      <c r="P23" s="11" t="s">
        <v>4</v>
      </c>
      <c r="Q23" s="8">
        <v>1.5129999999999999</v>
      </c>
      <c r="R23" s="8">
        <v>1.502</v>
      </c>
      <c r="S23" s="8">
        <v>1.3919999999999999</v>
      </c>
      <c r="T23" s="8">
        <v>1.5129999999999999</v>
      </c>
      <c r="U23" s="8">
        <v>1.2410000000000001</v>
      </c>
      <c r="V23" s="9"/>
      <c r="W23" s="10">
        <f t="shared" si="0"/>
        <v>1.5129999999999999</v>
      </c>
      <c r="X23" s="9"/>
      <c r="Y23" s="9"/>
      <c r="AA23" s="11" t="s">
        <v>37</v>
      </c>
      <c r="AB23" s="11" t="s">
        <v>20</v>
      </c>
      <c r="AC23" s="11" t="s">
        <v>4</v>
      </c>
      <c r="AD23" s="10">
        <v>9.8899999999999988</v>
      </c>
      <c r="AE23" s="10">
        <v>3.8533333333333335</v>
      </c>
      <c r="AF23" s="10">
        <v>6.3</v>
      </c>
      <c r="AG23" s="10">
        <v>4.9433333333333325</v>
      </c>
      <c r="AI23" s="11" t="s">
        <v>37</v>
      </c>
      <c r="AJ23" s="11" t="s">
        <v>20</v>
      </c>
      <c r="AK23" s="11" t="s">
        <v>4</v>
      </c>
      <c r="AL23" s="10">
        <v>6.31</v>
      </c>
      <c r="AM23" s="10">
        <v>5.18</v>
      </c>
      <c r="AN23" s="10">
        <v>6.0133333333333328</v>
      </c>
      <c r="AO23" s="10">
        <v>7.3033333333333337</v>
      </c>
      <c r="AQ23" s="10">
        <f t="shared" si="1"/>
        <v>8.1</v>
      </c>
    </row>
    <row r="24" spans="4:43" ht="16">
      <c r="D24">
        <v>19</v>
      </c>
      <c r="E24" s="11" t="s">
        <v>38</v>
      </c>
      <c r="F24" s="11" t="s">
        <v>20</v>
      </c>
      <c r="G24" s="11" t="s">
        <v>4</v>
      </c>
      <c r="H24" s="8">
        <v>1.5129999999999999</v>
      </c>
      <c r="I24" s="8">
        <v>0.57899999999999996</v>
      </c>
      <c r="J24" s="8">
        <v>0.82499999999999996</v>
      </c>
      <c r="K24" s="8">
        <v>0.86399999999999999</v>
      </c>
      <c r="L24" s="8">
        <v>0.625</v>
      </c>
      <c r="M24" s="9"/>
      <c r="N24" s="11" t="s">
        <v>38</v>
      </c>
      <c r="O24" s="11" t="s">
        <v>20</v>
      </c>
      <c r="P24" s="11" t="s">
        <v>4</v>
      </c>
      <c r="Q24" s="8">
        <v>1.2410000000000001</v>
      </c>
      <c r="R24" s="8">
        <v>1.5129999999999999</v>
      </c>
      <c r="S24" s="8">
        <v>0.89100000000000001</v>
      </c>
      <c r="T24" s="8">
        <v>1.3919999999999999</v>
      </c>
      <c r="U24" s="8">
        <v>1.3919999999999999</v>
      </c>
      <c r="V24" s="9"/>
      <c r="W24" s="10">
        <f t="shared" si="0"/>
        <v>1.377</v>
      </c>
      <c r="X24" s="9"/>
      <c r="Y24" s="9"/>
      <c r="AA24" s="11" t="s">
        <v>38</v>
      </c>
      <c r="AB24" s="11" t="s">
        <v>20</v>
      </c>
      <c r="AC24" s="11" t="s">
        <v>4</v>
      </c>
      <c r="AD24" s="10">
        <v>6.97</v>
      </c>
      <c r="AE24" s="10">
        <v>4.4066666666666672</v>
      </c>
      <c r="AF24" s="10">
        <v>6.1033333333333344</v>
      </c>
      <c r="AG24" s="10">
        <v>5.7233333333333336</v>
      </c>
      <c r="AI24" s="11" t="s">
        <v>38</v>
      </c>
      <c r="AJ24" s="11" t="s">
        <v>20</v>
      </c>
      <c r="AK24" s="11" t="s">
        <v>4</v>
      </c>
      <c r="AL24" s="10">
        <v>7.2333333333333334</v>
      </c>
      <c r="AM24" s="10">
        <v>5.3633333333333333</v>
      </c>
      <c r="AN24" s="10">
        <v>7.4733333333333327</v>
      </c>
      <c r="AO24" s="10">
        <v>4.8066666666666666</v>
      </c>
      <c r="AQ24" s="10">
        <f t="shared" si="1"/>
        <v>7.1016666666666666</v>
      </c>
    </row>
    <row r="25" spans="4:43" ht="16">
      <c r="D25">
        <v>20</v>
      </c>
      <c r="E25" s="11" t="s">
        <v>39</v>
      </c>
      <c r="F25" s="11" t="s">
        <v>20</v>
      </c>
      <c r="G25" s="11" t="s">
        <v>4</v>
      </c>
      <c r="H25" s="8">
        <v>1.3919999999999999</v>
      </c>
      <c r="I25" s="8">
        <v>0.19800000000000001</v>
      </c>
      <c r="J25" s="8">
        <v>0.54900000000000004</v>
      </c>
      <c r="K25" s="8">
        <v>0.82499999999999996</v>
      </c>
      <c r="L25" s="8">
        <v>0.66900000000000004</v>
      </c>
      <c r="M25" s="9"/>
      <c r="N25" s="11" t="s">
        <v>39</v>
      </c>
      <c r="O25" s="11" t="s">
        <v>20</v>
      </c>
      <c r="P25" s="11" t="s">
        <v>4</v>
      </c>
      <c r="Q25" s="8">
        <v>1.3919999999999999</v>
      </c>
      <c r="R25" s="8">
        <v>1.218</v>
      </c>
      <c r="S25" s="8">
        <v>1.502</v>
      </c>
      <c r="T25" s="8">
        <v>1.0860000000000001</v>
      </c>
      <c r="U25" s="8">
        <v>1.0860000000000001</v>
      </c>
      <c r="V25" s="9"/>
      <c r="W25" s="10">
        <f t="shared" si="0"/>
        <v>1.3919999999999999</v>
      </c>
      <c r="X25" s="9"/>
      <c r="Y25" s="9"/>
      <c r="AA25" s="11" t="s">
        <v>39</v>
      </c>
      <c r="AB25" s="11" t="s">
        <v>20</v>
      </c>
      <c r="AC25" s="11" t="s">
        <v>4</v>
      </c>
      <c r="AD25" s="10">
        <v>8.3866666666666667</v>
      </c>
      <c r="AE25" s="10">
        <v>5.956666666666667</v>
      </c>
      <c r="AF25" s="10">
        <v>6.7399999999999993</v>
      </c>
      <c r="AG25" s="10">
        <v>6.1866666666666674</v>
      </c>
      <c r="AI25" s="11" t="s">
        <v>39</v>
      </c>
      <c r="AJ25" s="11" t="s">
        <v>20</v>
      </c>
      <c r="AK25" s="11" t="s">
        <v>4</v>
      </c>
      <c r="AL25" s="10">
        <v>10.826666666666668</v>
      </c>
      <c r="AM25" s="10">
        <v>9.11</v>
      </c>
      <c r="AN25" s="10">
        <v>7.8266666666666671</v>
      </c>
      <c r="AO25" s="10">
        <v>8.9933333333333323</v>
      </c>
      <c r="AQ25" s="10">
        <f t="shared" si="1"/>
        <v>9.6066666666666674</v>
      </c>
    </row>
    <row r="26" spans="4:43" ht="16">
      <c r="D26">
        <v>21</v>
      </c>
      <c r="E26" s="12" t="s">
        <v>40</v>
      </c>
      <c r="F26" s="12" t="s">
        <v>41</v>
      </c>
      <c r="G26" s="13" t="s">
        <v>3</v>
      </c>
      <c r="H26" s="8">
        <v>1.5129999999999999</v>
      </c>
      <c r="I26" s="8">
        <v>1.5129999999999999</v>
      </c>
      <c r="J26" s="8">
        <v>1.3919999999999999</v>
      </c>
      <c r="K26" s="8">
        <v>1.5129999999999999</v>
      </c>
      <c r="L26" s="8">
        <v>1.5129999999999999</v>
      </c>
      <c r="M26" s="9"/>
      <c r="N26" s="12" t="s">
        <v>40</v>
      </c>
      <c r="O26" s="12" t="s">
        <v>41</v>
      </c>
      <c r="P26" s="13" t="s">
        <v>3</v>
      </c>
      <c r="Q26" s="8">
        <v>1.502</v>
      </c>
      <c r="R26" s="8">
        <v>1.3919999999999999</v>
      </c>
      <c r="S26" s="8">
        <v>1.2410000000000001</v>
      </c>
      <c r="T26" s="8">
        <v>1.5129999999999999</v>
      </c>
      <c r="U26" s="8">
        <v>1.137</v>
      </c>
      <c r="V26" s="9"/>
      <c r="W26" s="10">
        <f t="shared" si="0"/>
        <v>1.5074999999999998</v>
      </c>
      <c r="X26" s="9"/>
      <c r="Y26" s="9"/>
      <c r="AA26" s="12" t="s">
        <v>40</v>
      </c>
      <c r="AB26" s="12" t="s">
        <v>41</v>
      </c>
      <c r="AC26" s="13" t="s">
        <v>3</v>
      </c>
      <c r="AD26" s="10">
        <v>8.4733333333333345</v>
      </c>
      <c r="AE26" s="10">
        <v>7.580000000000001</v>
      </c>
      <c r="AF26" s="10">
        <v>6.0300000000000011</v>
      </c>
      <c r="AG26" s="10">
        <v>8.6766666666666676</v>
      </c>
      <c r="AI26" s="12" t="s">
        <v>40</v>
      </c>
      <c r="AJ26" s="12" t="s">
        <v>41</v>
      </c>
      <c r="AK26" s="13" t="s">
        <v>3</v>
      </c>
      <c r="AL26" s="10">
        <v>8.5566666666666666</v>
      </c>
      <c r="AM26" s="10">
        <v>10.086666666666666</v>
      </c>
      <c r="AN26" s="10">
        <v>11.410000000000002</v>
      </c>
      <c r="AO26" s="10">
        <v>10.353333333333333</v>
      </c>
      <c r="AQ26" s="10">
        <f t="shared" si="1"/>
        <v>8.5150000000000006</v>
      </c>
    </row>
    <row r="27" spans="4:43" ht="16">
      <c r="D27">
        <v>22</v>
      </c>
      <c r="E27" s="12" t="s">
        <v>42</v>
      </c>
      <c r="F27" s="12" t="s">
        <v>41</v>
      </c>
      <c r="G27" s="13" t="s">
        <v>3</v>
      </c>
      <c r="H27" s="8">
        <v>1.3919999999999999</v>
      </c>
      <c r="I27" s="8">
        <v>1.0860000000000001</v>
      </c>
      <c r="J27" s="8">
        <v>1.218</v>
      </c>
      <c r="K27" s="8">
        <v>0.93300000000000005</v>
      </c>
      <c r="L27" s="8">
        <v>1.2410000000000001</v>
      </c>
      <c r="M27" s="9"/>
      <c r="N27" s="12" t="s">
        <v>42</v>
      </c>
      <c r="O27" s="12" t="s">
        <v>41</v>
      </c>
      <c r="P27" s="13" t="s">
        <v>3</v>
      </c>
      <c r="Q27" s="8">
        <v>1.3919999999999999</v>
      </c>
      <c r="R27" s="8">
        <v>1.5129999999999999</v>
      </c>
      <c r="S27" s="8">
        <v>1.2410000000000001</v>
      </c>
      <c r="T27" s="8">
        <v>1.5129999999999999</v>
      </c>
      <c r="U27" s="8">
        <v>1.2410000000000001</v>
      </c>
      <c r="V27" s="9"/>
      <c r="W27" s="10">
        <f t="shared" si="0"/>
        <v>1.3919999999999999</v>
      </c>
      <c r="X27" s="9"/>
      <c r="Y27" s="9"/>
      <c r="AA27" s="12" t="s">
        <v>42</v>
      </c>
      <c r="AB27" s="12" t="s">
        <v>41</v>
      </c>
      <c r="AC27" s="13" t="s">
        <v>3</v>
      </c>
      <c r="AD27" s="10">
        <v>10.979999999999999</v>
      </c>
      <c r="AE27" s="10">
        <v>10.906666666666666</v>
      </c>
      <c r="AF27" s="10">
        <v>8.86</v>
      </c>
      <c r="AG27" s="10">
        <v>12.253333333333336</v>
      </c>
      <c r="AI27" s="12" t="s">
        <v>42</v>
      </c>
      <c r="AJ27" s="12" t="s">
        <v>41</v>
      </c>
      <c r="AK27" s="13" t="s">
        <v>3</v>
      </c>
      <c r="AL27" s="10">
        <v>10.299999999999999</v>
      </c>
      <c r="AM27" s="10">
        <v>8.9766666666666666</v>
      </c>
      <c r="AN27" s="10">
        <v>6.0100000000000007</v>
      </c>
      <c r="AO27" s="10">
        <v>8.76</v>
      </c>
      <c r="AQ27" s="10">
        <f t="shared" si="1"/>
        <v>10.639999999999999</v>
      </c>
    </row>
    <row r="28" spans="4:43" ht="16">
      <c r="D28">
        <v>23</v>
      </c>
      <c r="E28" s="12" t="s">
        <v>43</v>
      </c>
      <c r="F28" s="12" t="s">
        <v>41</v>
      </c>
      <c r="G28" s="13" t="s">
        <v>3</v>
      </c>
      <c r="H28" s="8">
        <v>1.502</v>
      </c>
      <c r="I28" s="8">
        <v>0.997</v>
      </c>
      <c r="J28" s="8">
        <v>1.5129999999999999</v>
      </c>
      <c r="K28" s="8"/>
      <c r="L28" s="8"/>
      <c r="M28" s="9"/>
      <c r="N28" s="12" t="s">
        <v>43</v>
      </c>
      <c r="O28" s="12" t="s">
        <v>41</v>
      </c>
      <c r="P28" s="13" t="s">
        <v>3</v>
      </c>
      <c r="Q28" s="8">
        <v>1.3919999999999999</v>
      </c>
      <c r="R28" s="8">
        <v>1.502</v>
      </c>
      <c r="S28" s="8"/>
      <c r="T28" s="8"/>
      <c r="U28" s="8"/>
      <c r="V28" s="9"/>
      <c r="W28" s="10">
        <f t="shared" si="0"/>
        <v>1.4470000000000001</v>
      </c>
      <c r="X28" s="9"/>
      <c r="Y28" s="9"/>
      <c r="AA28" s="12" t="s">
        <v>43</v>
      </c>
      <c r="AB28" s="12" t="s">
        <v>41</v>
      </c>
      <c r="AC28" s="13" t="s">
        <v>3</v>
      </c>
      <c r="AD28" s="10">
        <v>7.1033333333333326</v>
      </c>
      <c r="AE28" s="10">
        <v>9.2666666666666675</v>
      </c>
      <c r="AF28" s="10"/>
      <c r="AG28" s="10"/>
      <c r="AI28" s="12" t="s">
        <v>43</v>
      </c>
      <c r="AJ28" s="12" t="s">
        <v>41</v>
      </c>
      <c r="AK28" s="13" t="s">
        <v>3</v>
      </c>
      <c r="AL28" s="10">
        <v>8.2133333333333329</v>
      </c>
      <c r="AM28" s="10">
        <v>8.76</v>
      </c>
      <c r="AN28" s="10"/>
      <c r="AO28" s="10"/>
      <c r="AQ28" s="10">
        <f t="shared" si="1"/>
        <v>7.6583333333333332</v>
      </c>
    </row>
    <row r="29" spans="4:43" ht="16">
      <c r="D29">
        <v>24</v>
      </c>
      <c r="E29" s="12" t="s">
        <v>44</v>
      </c>
      <c r="F29" s="12" t="s">
        <v>41</v>
      </c>
      <c r="G29" s="13" t="s">
        <v>3</v>
      </c>
      <c r="H29" s="8">
        <v>1.3919999999999999</v>
      </c>
      <c r="I29" s="8">
        <v>1.0860000000000001</v>
      </c>
      <c r="J29" s="8">
        <v>1.218</v>
      </c>
      <c r="K29" s="8">
        <v>0.997</v>
      </c>
      <c r="L29" s="8">
        <v>1.5129999999999999</v>
      </c>
      <c r="M29" s="9"/>
      <c r="N29" s="12" t="s">
        <v>44</v>
      </c>
      <c r="O29" s="12" t="s">
        <v>41</v>
      </c>
      <c r="P29" s="13" t="s">
        <v>3</v>
      </c>
      <c r="Q29" s="8">
        <v>1.218</v>
      </c>
      <c r="R29" s="8">
        <v>1.502</v>
      </c>
      <c r="S29" s="8">
        <v>1.218</v>
      </c>
      <c r="T29" s="8">
        <v>0.997</v>
      </c>
      <c r="U29" s="8">
        <v>0.76500000000000001</v>
      </c>
      <c r="V29" s="9"/>
      <c r="W29" s="10">
        <f t="shared" si="0"/>
        <v>1.3049999999999999</v>
      </c>
      <c r="X29" s="9"/>
      <c r="Y29" s="9"/>
      <c r="AA29" s="12" t="s">
        <v>44</v>
      </c>
      <c r="AB29" s="12" t="s">
        <v>41</v>
      </c>
      <c r="AC29" s="13" t="s">
        <v>3</v>
      </c>
      <c r="AD29" s="10">
        <v>9.7100000000000009</v>
      </c>
      <c r="AE29" s="10">
        <v>5.126666666666666</v>
      </c>
      <c r="AF29" s="10">
        <v>9.16</v>
      </c>
      <c r="AG29" s="10">
        <v>8.9</v>
      </c>
      <c r="AI29" s="12" t="s">
        <v>44</v>
      </c>
      <c r="AJ29" s="12" t="s">
        <v>41</v>
      </c>
      <c r="AK29" s="13" t="s">
        <v>3</v>
      </c>
      <c r="AL29" s="10">
        <v>12.616666666666665</v>
      </c>
      <c r="AM29" s="10">
        <v>9.4799999999999986</v>
      </c>
      <c r="AN29" s="10">
        <v>10.366666666666665</v>
      </c>
      <c r="AO29" s="10">
        <v>9.0400000000000009</v>
      </c>
      <c r="AQ29" s="10">
        <f t="shared" si="1"/>
        <v>11.163333333333334</v>
      </c>
    </row>
    <row r="30" spans="4:43" ht="16">
      <c r="D30">
        <v>25</v>
      </c>
      <c r="E30" s="12" t="s">
        <v>45</v>
      </c>
      <c r="F30" s="12" t="s">
        <v>41</v>
      </c>
      <c r="G30" s="13" t="s">
        <v>3</v>
      </c>
      <c r="H30" s="8">
        <v>1.3919999999999999</v>
      </c>
      <c r="I30" s="8">
        <v>1.5129999999999999</v>
      </c>
      <c r="J30" s="8">
        <v>1.2410000000000001</v>
      </c>
      <c r="K30" s="8">
        <v>1.3919999999999999</v>
      </c>
      <c r="L30" s="8">
        <v>0.997</v>
      </c>
      <c r="M30" s="9"/>
      <c r="N30" s="12" t="s">
        <v>45</v>
      </c>
      <c r="O30" s="12" t="s">
        <v>41</v>
      </c>
      <c r="P30" s="13" t="s">
        <v>3</v>
      </c>
      <c r="Q30" s="8">
        <v>1.2410000000000001</v>
      </c>
      <c r="R30" s="8">
        <v>1.3919999999999999</v>
      </c>
      <c r="S30" s="8">
        <v>1.2410000000000001</v>
      </c>
      <c r="T30" s="8">
        <v>1.0069999999999999</v>
      </c>
      <c r="U30" s="8">
        <v>0.89100000000000001</v>
      </c>
      <c r="V30" s="9"/>
      <c r="W30" s="10">
        <f t="shared" si="0"/>
        <v>1.3165</v>
      </c>
      <c r="X30" s="9"/>
      <c r="Y30" s="9"/>
      <c r="AA30" s="12" t="s">
        <v>45</v>
      </c>
      <c r="AB30" s="12" t="s">
        <v>41</v>
      </c>
      <c r="AC30" s="13" t="s">
        <v>3</v>
      </c>
      <c r="AD30" s="10">
        <v>8.6</v>
      </c>
      <c r="AE30" s="10">
        <v>8.8266666666666662</v>
      </c>
      <c r="AF30" s="10">
        <v>10.653333333333334</v>
      </c>
      <c r="AG30" s="10">
        <v>11.25</v>
      </c>
      <c r="AI30" s="12" t="s">
        <v>45</v>
      </c>
      <c r="AJ30" s="12" t="s">
        <v>41</v>
      </c>
      <c r="AK30" s="13" t="s">
        <v>3</v>
      </c>
      <c r="AL30" s="10">
        <v>7.1333333333333329</v>
      </c>
      <c r="AM30" s="10">
        <v>8.1433333333333326</v>
      </c>
      <c r="AN30" s="10">
        <v>13.186666666666667</v>
      </c>
      <c r="AO30" s="10">
        <v>12.166666666666666</v>
      </c>
      <c r="AQ30" s="10">
        <f t="shared" si="1"/>
        <v>7.8666666666666663</v>
      </c>
    </row>
    <row r="31" spans="4:43" ht="16">
      <c r="D31">
        <v>26</v>
      </c>
      <c r="E31" s="12" t="s">
        <v>46</v>
      </c>
      <c r="F31" s="12" t="s">
        <v>41</v>
      </c>
      <c r="G31" s="13" t="s">
        <v>3</v>
      </c>
      <c r="H31" s="8">
        <v>1.218</v>
      </c>
      <c r="I31" s="8">
        <v>1.137</v>
      </c>
      <c r="J31" s="8">
        <v>1.502</v>
      </c>
      <c r="K31" s="8">
        <v>1.137</v>
      </c>
      <c r="L31" s="8">
        <v>0.93300000000000005</v>
      </c>
      <c r="M31" s="9"/>
      <c r="N31" s="12" t="s">
        <v>46</v>
      </c>
      <c r="O31" s="12" t="s">
        <v>41</v>
      </c>
      <c r="P31" s="13" t="s">
        <v>3</v>
      </c>
      <c r="Q31" s="8">
        <v>1.5129999999999999</v>
      </c>
      <c r="R31" s="8">
        <v>1.2410000000000001</v>
      </c>
      <c r="S31" s="8">
        <v>1.502</v>
      </c>
      <c r="T31" s="8">
        <v>1.3919999999999999</v>
      </c>
      <c r="U31" s="8">
        <v>1.502</v>
      </c>
      <c r="V31" s="9"/>
      <c r="W31" s="10">
        <f t="shared" si="0"/>
        <v>1.3654999999999999</v>
      </c>
      <c r="X31" s="9"/>
      <c r="Y31" s="9"/>
      <c r="AA31" s="12" t="s">
        <v>46</v>
      </c>
      <c r="AB31" s="12" t="s">
        <v>41</v>
      </c>
      <c r="AC31" s="13" t="s">
        <v>3</v>
      </c>
      <c r="AD31" s="10">
        <v>8.5433333333333348</v>
      </c>
      <c r="AE31" s="10">
        <v>9.4166666666666679</v>
      </c>
      <c r="AF31" s="10">
        <v>10.6</v>
      </c>
      <c r="AG31" s="10">
        <v>12.513333333333334</v>
      </c>
      <c r="AI31" s="12" t="s">
        <v>46</v>
      </c>
      <c r="AJ31" s="12" t="s">
        <v>41</v>
      </c>
      <c r="AK31" s="13" t="s">
        <v>3</v>
      </c>
      <c r="AL31" s="10">
        <v>7.4233333333333329</v>
      </c>
      <c r="AM31" s="10">
        <v>14.229999999999999</v>
      </c>
      <c r="AN31" s="10">
        <v>10.72</v>
      </c>
      <c r="AO31" s="10">
        <v>9.56</v>
      </c>
      <c r="AQ31" s="10">
        <f t="shared" si="1"/>
        <v>7.9833333333333343</v>
      </c>
    </row>
    <row r="32" spans="4:43" ht="16">
      <c r="D32">
        <v>27</v>
      </c>
      <c r="E32" s="12" t="s">
        <v>47</v>
      </c>
      <c r="F32" s="12" t="s">
        <v>41</v>
      </c>
      <c r="G32" s="13" t="s">
        <v>3</v>
      </c>
      <c r="H32" s="8">
        <v>1.5129999999999999</v>
      </c>
      <c r="I32" s="8">
        <v>1.3919999999999999</v>
      </c>
      <c r="J32" s="8">
        <v>1.3919999999999999</v>
      </c>
      <c r="K32" s="8">
        <v>1.3919999999999999</v>
      </c>
      <c r="L32" s="8">
        <v>1.2410000000000001</v>
      </c>
      <c r="M32" s="9"/>
      <c r="N32" s="12" t="s">
        <v>47</v>
      </c>
      <c r="O32" s="12" t="s">
        <v>41</v>
      </c>
      <c r="P32" s="13" t="s">
        <v>3</v>
      </c>
      <c r="Q32" s="8">
        <v>1.502</v>
      </c>
      <c r="R32" s="8">
        <v>1.5129999999999999</v>
      </c>
      <c r="S32" s="8">
        <v>1.137</v>
      </c>
      <c r="T32" s="8">
        <v>1.218</v>
      </c>
      <c r="U32" s="8">
        <v>1.2410000000000001</v>
      </c>
      <c r="V32" s="9"/>
      <c r="W32" s="10">
        <f t="shared" si="0"/>
        <v>1.5074999999999998</v>
      </c>
      <c r="X32" s="9"/>
      <c r="Y32" s="9"/>
      <c r="AA32" s="12" t="s">
        <v>47</v>
      </c>
      <c r="AB32" s="12" t="s">
        <v>41</v>
      </c>
      <c r="AC32" s="13" t="s">
        <v>3</v>
      </c>
      <c r="AD32" s="10">
        <v>9.6000000000000014</v>
      </c>
      <c r="AE32" s="10">
        <v>9.92</v>
      </c>
      <c r="AF32" s="10">
        <v>15.393333333333333</v>
      </c>
      <c r="AG32" s="10">
        <v>13.76</v>
      </c>
      <c r="AI32" s="12" t="s">
        <v>47</v>
      </c>
      <c r="AJ32" s="12" t="s">
        <v>41</v>
      </c>
      <c r="AK32" s="13" t="s">
        <v>3</v>
      </c>
      <c r="AL32" s="10">
        <v>10.69</v>
      </c>
      <c r="AM32" s="10">
        <v>6.4633333333333338</v>
      </c>
      <c r="AN32" s="10">
        <v>10.303333333333335</v>
      </c>
      <c r="AO32" s="10">
        <v>15.313333333333334</v>
      </c>
      <c r="AQ32" s="10">
        <f t="shared" si="1"/>
        <v>10.145</v>
      </c>
    </row>
    <row r="33" spans="4:43" ht="16">
      <c r="D33">
        <v>28</v>
      </c>
      <c r="E33" s="12" t="s">
        <v>48</v>
      </c>
      <c r="F33" s="12" t="s">
        <v>41</v>
      </c>
      <c r="G33" s="13" t="s">
        <v>3</v>
      </c>
      <c r="H33" s="8">
        <v>1.3919999999999999</v>
      </c>
      <c r="I33" s="8">
        <v>0.997</v>
      </c>
      <c r="J33" s="8">
        <v>1.5129999999999999</v>
      </c>
      <c r="K33" s="8">
        <v>1.5129999999999999</v>
      </c>
      <c r="L33" s="8">
        <v>1.2410000000000001</v>
      </c>
      <c r="M33" s="9"/>
      <c r="N33" s="12" t="s">
        <v>48</v>
      </c>
      <c r="O33" s="12" t="s">
        <v>41</v>
      </c>
      <c r="P33" s="13" t="s">
        <v>3</v>
      </c>
      <c r="Q33" s="8">
        <v>1.5129999999999999</v>
      </c>
      <c r="R33" s="8">
        <v>1.3919999999999999</v>
      </c>
      <c r="S33" s="8">
        <v>1.5129999999999999</v>
      </c>
      <c r="T33" s="8">
        <v>1.3919999999999999</v>
      </c>
      <c r="U33" s="8">
        <v>1.5129999999999999</v>
      </c>
      <c r="V33" s="9"/>
      <c r="W33" s="10">
        <f t="shared" si="0"/>
        <v>1.4524999999999999</v>
      </c>
      <c r="X33" s="9"/>
      <c r="Y33" s="9"/>
      <c r="AA33" s="12" t="s">
        <v>48</v>
      </c>
      <c r="AB33" s="12" t="s">
        <v>41</v>
      </c>
      <c r="AC33" s="13" t="s">
        <v>3</v>
      </c>
      <c r="AD33" s="10">
        <v>7.31</v>
      </c>
      <c r="AE33" s="10">
        <v>10.353333333333333</v>
      </c>
      <c r="AF33" s="10">
        <v>9.5933333333333337</v>
      </c>
      <c r="AG33" s="10">
        <v>10.280000000000001</v>
      </c>
      <c r="AI33" s="12" t="s">
        <v>48</v>
      </c>
      <c r="AJ33" s="12" t="s">
        <v>41</v>
      </c>
      <c r="AK33" s="13" t="s">
        <v>3</v>
      </c>
      <c r="AL33" s="10">
        <v>8.6566666666666663</v>
      </c>
      <c r="AM33" s="10">
        <v>6.8266666666666671</v>
      </c>
      <c r="AN33" s="10">
        <v>8.2733333333333334</v>
      </c>
      <c r="AO33" s="10">
        <v>7.123333333333334</v>
      </c>
      <c r="AQ33" s="10">
        <f t="shared" si="1"/>
        <v>7.9833333333333325</v>
      </c>
    </row>
    <row r="34" spans="4:43" ht="16">
      <c r="D34">
        <v>29</v>
      </c>
      <c r="E34" s="12" t="s">
        <v>49</v>
      </c>
      <c r="F34" s="12" t="s">
        <v>41</v>
      </c>
      <c r="G34" s="13" t="s">
        <v>3</v>
      </c>
      <c r="H34" s="8">
        <v>1.5129999999999999</v>
      </c>
      <c r="I34" s="8">
        <v>1.3919999999999999</v>
      </c>
      <c r="J34" s="8">
        <v>1.5129999999999999</v>
      </c>
      <c r="K34" s="8">
        <v>1.5129999999999999</v>
      </c>
      <c r="L34" s="8">
        <v>1.218</v>
      </c>
      <c r="M34" s="9"/>
      <c r="N34" s="12" t="s">
        <v>49</v>
      </c>
      <c r="O34" s="12" t="s">
        <v>41</v>
      </c>
      <c r="P34" s="13" t="s">
        <v>3</v>
      </c>
      <c r="Q34" s="8">
        <v>1.2410000000000001</v>
      </c>
      <c r="R34" s="8">
        <v>1.2410000000000001</v>
      </c>
      <c r="S34" s="8">
        <v>1.5129999999999999</v>
      </c>
      <c r="T34" s="8">
        <v>1.0860000000000001</v>
      </c>
      <c r="U34" s="8">
        <v>1.502</v>
      </c>
      <c r="V34" s="9"/>
      <c r="W34" s="10">
        <f t="shared" si="0"/>
        <v>1.377</v>
      </c>
      <c r="X34" s="9"/>
      <c r="Y34" s="9"/>
      <c r="AA34" s="12" t="s">
        <v>49</v>
      </c>
      <c r="AB34" s="12" t="s">
        <v>41</v>
      </c>
      <c r="AC34" s="13" t="s">
        <v>3</v>
      </c>
      <c r="AD34" s="10">
        <v>7.8500000000000005</v>
      </c>
      <c r="AE34" s="10">
        <v>12.596666666666666</v>
      </c>
      <c r="AF34" s="10">
        <v>5.9666666666666659</v>
      </c>
      <c r="AG34" s="10">
        <v>8.0533333333333328</v>
      </c>
      <c r="AI34" s="12" t="s">
        <v>49</v>
      </c>
      <c r="AJ34" s="12" t="s">
        <v>41</v>
      </c>
      <c r="AK34" s="13" t="s">
        <v>3</v>
      </c>
      <c r="AL34" s="10">
        <v>10.6</v>
      </c>
      <c r="AM34" s="10">
        <v>9.4133333333333322</v>
      </c>
      <c r="AN34" s="10">
        <v>5.086666666666666</v>
      </c>
      <c r="AO34" s="10">
        <v>8.5433333333333348</v>
      </c>
      <c r="AQ34" s="10">
        <f t="shared" si="1"/>
        <v>9.2249999999999996</v>
      </c>
    </row>
    <row r="35" spans="4:43" ht="16">
      <c r="D35">
        <v>30</v>
      </c>
      <c r="E35" s="12" t="s">
        <v>50</v>
      </c>
      <c r="F35" s="12" t="s">
        <v>41</v>
      </c>
      <c r="G35" s="13" t="s">
        <v>3</v>
      </c>
      <c r="H35" s="8">
        <v>1.5129999999999999</v>
      </c>
      <c r="I35" s="8">
        <v>1.218</v>
      </c>
      <c r="J35" s="8">
        <v>1.218</v>
      </c>
      <c r="K35" s="8">
        <v>1.0860000000000001</v>
      </c>
      <c r="L35" s="8">
        <v>1.5129999999999999</v>
      </c>
      <c r="M35" s="9"/>
      <c r="N35" s="12" t="s">
        <v>50</v>
      </c>
      <c r="O35" s="12" t="s">
        <v>41</v>
      </c>
      <c r="P35" s="13" t="s">
        <v>3</v>
      </c>
      <c r="Q35" s="8">
        <v>1.5129999999999999</v>
      </c>
      <c r="R35" s="8">
        <v>1.3919999999999999</v>
      </c>
      <c r="S35" s="8">
        <v>1.2410000000000001</v>
      </c>
      <c r="T35" s="8">
        <v>1.3919999999999999</v>
      </c>
      <c r="U35" s="8">
        <v>1.3919999999999999</v>
      </c>
      <c r="V35" s="9"/>
      <c r="W35" s="10">
        <f t="shared" si="0"/>
        <v>1.5129999999999999</v>
      </c>
      <c r="X35" s="9"/>
      <c r="Y35" s="9"/>
      <c r="AA35" s="12" t="s">
        <v>50</v>
      </c>
      <c r="AB35" s="12" t="s">
        <v>41</v>
      </c>
      <c r="AC35" s="13" t="s">
        <v>3</v>
      </c>
      <c r="AD35" s="10">
        <v>10.469999999999999</v>
      </c>
      <c r="AE35" s="10">
        <v>14.316666666666665</v>
      </c>
      <c r="AF35" s="10">
        <v>6.9233333333333347</v>
      </c>
      <c r="AG35" s="10">
        <v>11.336666666666666</v>
      </c>
      <c r="AI35" s="12" t="s">
        <v>50</v>
      </c>
      <c r="AJ35" s="12" t="s">
        <v>41</v>
      </c>
      <c r="AK35" s="13" t="s">
        <v>3</v>
      </c>
      <c r="AL35" s="10">
        <v>10.823333333333332</v>
      </c>
      <c r="AM35" s="10">
        <v>10.973333333333334</v>
      </c>
      <c r="AN35" s="10">
        <v>10.583333333333334</v>
      </c>
      <c r="AO35" s="10">
        <v>8.0000000000000018</v>
      </c>
      <c r="AQ35" s="10">
        <f t="shared" si="1"/>
        <v>10.646666666666665</v>
      </c>
    </row>
    <row r="36" spans="4:43" ht="16">
      <c r="D36">
        <v>31</v>
      </c>
      <c r="E36" s="12" t="s">
        <v>51</v>
      </c>
      <c r="F36" s="12" t="s">
        <v>41</v>
      </c>
      <c r="G36" s="13" t="s">
        <v>3</v>
      </c>
      <c r="H36" s="8">
        <v>1.0860000000000001</v>
      </c>
      <c r="I36" s="8">
        <v>0.93300000000000005</v>
      </c>
      <c r="J36" s="8">
        <v>1.2410000000000001</v>
      </c>
      <c r="K36" s="8">
        <v>1.137</v>
      </c>
      <c r="L36" s="8">
        <v>0.997</v>
      </c>
      <c r="M36" s="9"/>
      <c r="N36" s="12" t="s">
        <v>51</v>
      </c>
      <c r="O36" s="12" t="s">
        <v>41</v>
      </c>
      <c r="P36" s="13" t="s">
        <v>3</v>
      </c>
      <c r="Q36" s="8">
        <v>1.218</v>
      </c>
      <c r="R36" s="8">
        <v>1.5129999999999999</v>
      </c>
      <c r="S36" s="8">
        <v>1.5129999999999999</v>
      </c>
      <c r="T36" s="8">
        <v>1.137</v>
      </c>
      <c r="U36" s="8">
        <v>1.3919999999999999</v>
      </c>
      <c r="V36" s="9"/>
      <c r="W36" s="10">
        <f t="shared" si="0"/>
        <v>1.1520000000000001</v>
      </c>
      <c r="X36" s="9"/>
      <c r="Y36" s="9"/>
      <c r="AA36" s="12" t="s">
        <v>51</v>
      </c>
      <c r="AB36" s="12" t="s">
        <v>41</v>
      </c>
      <c r="AC36" s="13" t="s">
        <v>3</v>
      </c>
      <c r="AD36" s="10">
        <v>10.483333333333334</v>
      </c>
      <c r="AE36" s="10">
        <v>6.0066666666666668</v>
      </c>
      <c r="AF36" s="10">
        <v>10.733333333333334</v>
      </c>
      <c r="AG36" s="10">
        <v>6.7233333333333336</v>
      </c>
      <c r="AI36" s="12" t="s">
        <v>51</v>
      </c>
      <c r="AJ36" s="12" t="s">
        <v>41</v>
      </c>
      <c r="AK36" s="13" t="s">
        <v>3</v>
      </c>
      <c r="AL36" s="10">
        <v>9.44</v>
      </c>
      <c r="AM36" s="10">
        <v>7.2233333333333327</v>
      </c>
      <c r="AN36" s="10">
        <v>9.1733333333333338</v>
      </c>
      <c r="AO36" s="10">
        <v>9.8233333333333324</v>
      </c>
      <c r="AQ36" s="10">
        <f t="shared" si="1"/>
        <v>9.961666666666666</v>
      </c>
    </row>
    <row r="37" spans="4:43" ht="16">
      <c r="D37">
        <v>32</v>
      </c>
      <c r="E37" s="12" t="s">
        <v>52</v>
      </c>
      <c r="F37" s="12" t="s">
        <v>41</v>
      </c>
      <c r="G37" s="13" t="s">
        <v>3</v>
      </c>
      <c r="H37" s="8">
        <v>1.3919999999999999</v>
      </c>
      <c r="I37" s="8">
        <v>1.502</v>
      </c>
      <c r="J37" s="8">
        <v>0.625</v>
      </c>
      <c r="K37" s="8">
        <v>0.997</v>
      </c>
      <c r="L37" s="8">
        <v>0.82</v>
      </c>
      <c r="M37" s="9"/>
      <c r="N37" s="12" t="s">
        <v>52</v>
      </c>
      <c r="O37" s="12" t="s">
        <v>41</v>
      </c>
      <c r="P37" s="13" t="s">
        <v>3</v>
      </c>
      <c r="Q37" s="8">
        <v>0.93300000000000005</v>
      </c>
      <c r="R37" s="8">
        <v>1.5129999999999999</v>
      </c>
      <c r="S37" s="8">
        <v>0.997</v>
      </c>
      <c r="T37" s="8">
        <v>0.997</v>
      </c>
      <c r="U37" s="8">
        <v>0.82</v>
      </c>
      <c r="V37" s="9"/>
      <c r="W37" s="10">
        <f t="shared" si="0"/>
        <v>1.1625000000000001</v>
      </c>
      <c r="X37" s="9"/>
      <c r="Y37" s="9"/>
      <c r="AA37" s="12" t="s">
        <v>52</v>
      </c>
      <c r="AB37" s="12" t="s">
        <v>41</v>
      </c>
      <c r="AC37" s="13" t="s">
        <v>3</v>
      </c>
      <c r="AD37" s="10">
        <v>9.3933333333333326</v>
      </c>
      <c r="AE37" s="10">
        <v>7.8533333333333344</v>
      </c>
      <c r="AF37" s="10">
        <v>9.7233333333333327</v>
      </c>
      <c r="AG37" s="10">
        <v>10.026666666666667</v>
      </c>
      <c r="AI37" s="12" t="s">
        <v>52</v>
      </c>
      <c r="AJ37" s="12" t="s">
        <v>41</v>
      </c>
      <c r="AK37" s="13" t="s">
        <v>3</v>
      </c>
      <c r="AL37" s="10">
        <v>9.69</v>
      </c>
      <c r="AM37" s="10">
        <v>8.7666666666666675</v>
      </c>
      <c r="AN37" s="10">
        <v>13.103333333333333</v>
      </c>
      <c r="AO37" s="10">
        <v>9.8166666666666664</v>
      </c>
      <c r="AQ37" s="10">
        <f t="shared" si="1"/>
        <v>9.5416666666666661</v>
      </c>
    </row>
    <row r="38" spans="4:43" ht="16">
      <c r="D38">
        <v>33</v>
      </c>
      <c r="E38" s="12" t="s">
        <v>53</v>
      </c>
      <c r="F38" s="12" t="s">
        <v>41</v>
      </c>
      <c r="G38" s="13" t="s">
        <v>3</v>
      </c>
      <c r="H38" s="8">
        <v>1.5129999999999999</v>
      </c>
      <c r="I38" s="8">
        <v>1.502</v>
      </c>
      <c r="J38" s="8">
        <v>1.0860000000000001</v>
      </c>
      <c r="K38" s="8">
        <v>1.3919999999999999</v>
      </c>
      <c r="L38" s="8">
        <v>1.502</v>
      </c>
      <c r="M38" s="9"/>
      <c r="N38" s="12" t="s">
        <v>53</v>
      </c>
      <c r="O38" s="12" t="s">
        <v>41</v>
      </c>
      <c r="P38" s="13" t="s">
        <v>3</v>
      </c>
      <c r="Q38" s="8">
        <v>1.5129999999999999</v>
      </c>
      <c r="R38" s="8">
        <v>1.0860000000000001</v>
      </c>
      <c r="S38" s="8">
        <v>1.218</v>
      </c>
      <c r="T38" s="8">
        <v>1.0860000000000001</v>
      </c>
      <c r="U38" s="8">
        <v>1.502</v>
      </c>
      <c r="V38" s="9"/>
      <c r="W38" s="10">
        <f t="shared" si="0"/>
        <v>1.5129999999999999</v>
      </c>
      <c r="X38" s="9"/>
      <c r="Y38" s="9"/>
      <c r="AA38" s="12" t="s">
        <v>53</v>
      </c>
      <c r="AB38" s="12" t="s">
        <v>41</v>
      </c>
      <c r="AC38" s="13" t="s">
        <v>3</v>
      </c>
      <c r="AD38" s="10">
        <v>10.263333333333334</v>
      </c>
      <c r="AE38" s="10">
        <v>11.526666666666666</v>
      </c>
      <c r="AF38" s="10">
        <v>11.09</v>
      </c>
      <c r="AG38" s="10">
        <v>8.6766666666666676</v>
      </c>
      <c r="AI38" s="12" t="s">
        <v>53</v>
      </c>
      <c r="AJ38" s="12" t="s">
        <v>41</v>
      </c>
      <c r="AK38" s="13" t="s">
        <v>3</v>
      </c>
      <c r="AL38" s="10">
        <v>7.9933333333333332</v>
      </c>
      <c r="AM38" s="10">
        <v>8.9833333333333325</v>
      </c>
      <c r="AN38" s="10">
        <v>16.989999999999998</v>
      </c>
      <c r="AO38" s="10">
        <v>8.3333333333333339</v>
      </c>
      <c r="AQ38" s="10">
        <f t="shared" si="1"/>
        <v>9.1283333333333339</v>
      </c>
    </row>
    <row r="39" spans="4:43" ht="16">
      <c r="D39">
        <v>34</v>
      </c>
      <c r="E39" s="12" t="s">
        <v>54</v>
      </c>
      <c r="F39" s="12" t="s">
        <v>41</v>
      </c>
      <c r="G39" s="13" t="s">
        <v>3</v>
      </c>
      <c r="H39" s="8">
        <v>1.2410000000000001</v>
      </c>
      <c r="I39" s="8">
        <v>1.2410000000000001</v>
      </c>
      <c r="J39" s="8">
        <v>1.5129999999999999</v>
      </c>
      <c r="K39" s="8">
        <v>1.218</v>
      </c>
      <c r="L39" s="8">
        <v>1.218</v>
      </c>
      <c r="M39" s="9"/>
      <c r="N39" s="12" t="s">
        <v>54</v>
      </c>
      <c r="O39" s="12" t="s">
        <v>41</v>
      </c>
      <c r="P39" s="13" t="s">
        <v>3</v>
      </c>
      <c r="Q39" s="8">
        <v>1.5129999999999999</v>
      </c>
      <c r="R39" s="8">
        <v>1.5129999999999999</v>
      </c>
      <c r="S39" s="8">
        <v>0.93300000000000005</v>
      </c>
      <c r="T39" s="8">
        <v>1.2410000000000001</v>
      </c>
      <c r="U39" s="8">
        <v>1.5129999999999999</v>
      </c>
      <c r="V39" s="9"/>
      <c r="W39" s="10">
        <f t="shared" si="0"/>
        <v>1.377</v>
      </c>
      <c r="X39" s="9"/>
      <c r="Y39" s="9"/>
      <c r="AA39" s="12" t="s">
        <v>54</v>
      </c>
      <c r="AB39" s="12" t="s">
        <v>41</v>
      </c>
      <c r="AC39" s="13" t="s">
        <v>3</v>
      </c>
      <c r="AD39" s="10">
        <v>8.4833333333333343</v>
      </c>
      <c r="AE39" s="10">
        <v>6.4833333333333343</v>
      </c>
      <c r="AF39" s="10">
        <v>8.4366666666666674</v>
      </c>
      <c r="AG39" s="10">
        <v>6.0166666666666666</v>
      </c>
      <c r="AI39" s="12" t="s">
        <v>54</v>
      </c>
      <c r="AJ39" s="12" t="s">
        <v>41</v>
      </c>
      <c r="AK39" s="13" t="s">
        <v>3</v>
      </c>
      <c r="AL39" s="10">
        <v>10.296666666666667</v>
      </c>
      <c r="AM39" s="10">
        <v>7.2933333333333339</v>
      </c>
      <c r="AN39" s="10">
        <v>13.953333333333333</v>
      </c>
      <c r="AO39" s="10">
        <v>8.4733333333333327</v>
      </c>
      <c r="AQ39" s="10">
        <f t="shared" si="1"/>
        <v>9.39</v>
      </c>
    </row>
    <row r="40" spans="4:43" ht="16">
      <c r="D40">
        <v>35</v>
      </c>
      <c r="E40" s="14" t="s">
        <v>55</v>
      </c>
      <c r="F40" s="14" t="s">
        <v>41</v>
      </c>
      <c r="G40" s="15" t="s">
        <v>4</v>
      </c>
      <c r="H40" s="8">
        <v>1.5129999999999999</v>
      </c>
      <c r="I40" s="8">
        <v>0.51200000000000001</v>
      </c>
      <c r="J40" s="8">
        <v>0.89100000000000001</v>
      </c>
      <c r="K40" s="8">
        <v>0.93300000000000005</v>
      </c>
      <c r="L40" s="8">
        <v>0.625</v>
      </c>
      <c r="M40" s="9"/>
      <c r="N40" s="14" t="s">
        <v>55</v>
      </c>
      <c r="O40" s="14" t="s">
        <v>41</v>
      </c>
      <c r="P40" s="15" t="s">
        <v>4</v>
      </c>
      <c r="Q40" s="8">
        <v>1.3919999999999999</v>
      </c>
      <c r="R40" s="8">
        <v>1.5129999999999999</v>
      </c>
      <c r="S40" s="8">
        <v>0.997</v>
      </c>
      <c r="T40" s="8">
        <v>1.2410000000000001</v>
      </c>
      <c r="U40" s="8">
        <v>0.99299999999999999</v>
      </c>
      <c r="V40" s="9"/>
      <c r="W40" s="10">
        <f t="shared" si="0"/>
        <v>1.4524999999999999</v>
      </c>
      <c r="X40" s="9"/>
      <c r="Y40" s="9"/>
      <c r="AA40" s="14" t="s">
        <v>55</v>
      </c>
      <c r="AB40" s="14" t="s">
        <v>41</v>
      </c>
      <c r="AC40" s="15" t="s">
        <v>4</v>
      </c>
      <c r="AD40" s="10">
        <v>9.3966666666666665</v>
      </c>
      <c r="AE40" s="10">
        <v>4.6900000000000004</v>
      </c>
      <c r="AF40" s="10">
        <v>5.77</v>
      </c>
      <c r="AG40" s="10">
        <v>11.68</v>
      </c>
      <c r="AI40" s="14" t="s">
        <v>55</v>
      </c>
      <c r="AJ40" s="14" t="s">
        <v>41</v>
      </c>
      <c r="AK40" s="15" t="s">
        <v>4</v>
      </c>
      <c r="AL40" s="10">
        <v>10.556666666666667</v>
      </c>
      <c r="AM40" s="10">
        <v>6.3033333333333337</v>
      </c>
      <c r="AN40" s="10">
        <v>9.6166666666666671</v>
      </c>
      <c r="AO40" s="10">
        <v>8.3733333333333331</v>
      </c>
      <c r="AQ40" s="10">
        <f t="shared" si="1"/>
        <v>9.9766666666666666</v>
      </c>
    </row>
    <row r="41" spans="4:43" ht="16">
      <c r="D41">
        <v>36</v>
      </c>
      <c r="E41" s="14" t="s">
        <v>56</v>
      </c>
      <c r="F41" s="14" t="s">
        <v>41</v>
      </c>
      <c r="G41" s="15" t="s">
        <v>4</v>
      </c>
      <c r="H41" s="8">
        <v>1.3919999999999999</v>
      </c>
      <c r="I41" s="8">
        <v>0.111</v>
      </c>
      <c r="J41" s="8">
        <v>0.58699999999999997</v>
      </c>
      <c r="K41" s="8">
        <v>0.70099999999999996</v>
      </c>
      <c r="L41" s="8">
        <v>0.86399999999999999</v>
      </c>
      <c r="M41" s="9"/>
      <c r="N41" s="14" t="s">
        <v>56</v>
      </c>
      <c r="O41" s="14" t="s">
        <v>41</v>
      </c>
      <c r="P41" s="15" t="s">
        <v>4</v>
      </c>
      <c r="Q41" s="8">
        <v>1.3919999999999999</v>
      </c>
      <c r="R41" s="8">
        <v>1.502</v>
      </c>
      <c r="S41" s="8">
        <v>0.86399999999999999</v>
      </c>
      <c r="T41" s="8">
        <v>1.3919999999999999</v>
      </c>
      <c r="U41" s="8">
        <v>1.502</v>
      </c>
      <c r="V41" s="9"/>
      <c r="W41" s="10">
        <f t="shared" si="0"/>
        <v>1.3919999999999999</v>
      </c>
      <c r="X41" s="9"/>
      <c r="Y41" s="9"/>
      <c r="AA41" s="14" t="s">
        <v>56</v>
      </c>
      <c r="AB41" s="14" t="s">
        <v>41</v>
      </c>
      <c r="AC41" s="15" t="s">
        <v>4</v>
      </c>
      <c r="AD41" s="10">
        <v>7.34</v>
      </c>
      <c r="AE41" s="10">
        <v>3.7733333333333334</v>
      </c>
      <c r="AF41" s="10">
        <v>6.8933333333333335</v>
      </c>
      <c r="AG41" s="10">
        <v>4.1499999999999995</v>
      </c>
      <c r="AI41" s="14" t="s">
        <v>56</v>
      </c>
      <c r="AJ41" s="14" t="s">
        <v>41</v>
      </c>
      <c r="AK41" s="15" t="s">
        <v>4</v>
      </c>
      <c r="AL41" s="10">
        <v>6.8466666666666667</v>
      </c>
      <c r="AM41" s="10">
        <v>7.07</v>
      </c>
      <c r="AN41" s="10">
        <v>8.9500000000000011</v>
      </c>
      <c r="AO41" s="10">
        <v>7.6933333333333342</v>
      </c>
      <c r="AQ41" s="10">
        <f t="shared" si="1"/>
        <v>7.0933333333333337</v>
      </c>
    </row>
    <row r="42" spans="4:43" ht="16">
      <c r="D42">
        <v>37</v>
      </c>
      <c r="E42" s="14" t="s">
        <v>57</v>
      </c>
      <c r="F42" s="14" t="s">
        <v>41</v>
      </c>
      <c r="G42" s="15" t="s">
        <v>4</v>
      </c>
      <c r="H42" s="8">
        <v>1.5129999999999999</v>
      </c>
      <c r="I42" s="8">
        <v>0.42</v>
      </c>
      <c r="J42" s="8">
        <v>1.218</v>
      </c>
      <c r="K42" s="8">
        <v>1.3919999999999999</v>
      </c>
      <c r="L42" s="8">
        <v>0.34300000000000003</v>
      </c>
      <c r="M42" s="9"/>
      <c r="N42" s="14" t="s">
        <v>57</v>
      </c>
      <c r="O42" s="14" t="s">
        <v>41</v>
      </c>
      <c r="P42" s="15" t="s">
        <v>4</v>
      </c>
      <c r="Q42" s="8">
        <v>1.2410000000000001</v>
      </c>
      <c r="R42" s="8">
        <v>1.0860000000000001</v>
      </c>
      <c r="S42" s="8">
        <v>0.93300000000000005</v>
      </c>
      <c r="T42" s="8">
        <v>1.2410000000000001</v>
      </c>
      <c r="U42" s="8">
        <v>1.5129999999999999</v>
      </c>
      <c r="V42" s="9"/>
      <c r="W42" s="10">
        <f t="shared" si="0"/>
        <v>1.377</v>
      </c>
      <c r="X42" s="9"/>
      <c r="Y42" s="9"/>
      <c r="AA42" s="14" t="s">
        <v>57</v>
      </c>
      <c r="AB42" s="14" t="s">
        <v>41</v>
      </c>
      <c r="AC42" s="15" t="s">
        <v>4</v>
      </c>
      <c r="AD42" s="10">
        <v>9.293333333333333</v>
      </c>
      <c r="AE42" s="10">
        <v>5.6499999999999995</v>
      </c>
      <c r="AF42" s="10">
        <v>5.5666666666666673</v>
      </c>
      <c r="AG42" s="10">
        <v>7.1950000000000003</v>
      </c>
      <c r="AI42" s="14" t="s">
        <v>57</v>
      </c>
      <c r="AJ42" s="14" t="s">
        <v>41</v>
      </c>
      <c r="AK42" s="15" t="s">
        <v>4</v>
      </c>
      <c r="AL42" s="10">
        <v>12.256666666666666</v>
      </c>
      <c r="AM42" s="10">
        <v>8.5333333333333332</v>
      </c>
      <c r="AN42" s="10">
        <v>5.6966666666666663</v>
      </c>
      <c r="AO42" s="10">
        <v>6.9950000000000001</v>
      </c>
      <c r="AQ42" s="10">
        <f t="shared" si="1"/>
        <v>10.774999999999999</v>
      </c>
    </row>
    <row r="43" spans="4:43" ht="16">
      <c r="D43">
        <v>38</v>
      </c>
      <c r="E43" s="14" t="s">
        <v>58</v>
      </c>
      <c r="F43" s="14" t="s">
        <v>41</v>
      </c>
      <c r="G43" s="15" t="s">
        <v>4</v>
      </c>
      <c r="H43" s="8">
        <v>1.5129999999999999</v>
      </c>
      <c r="I43" s="8">
        <v>0.625</v>
      </c>
      <c r="J43" s="8">
        <v>0.89100000000000001</v>
      </c>
      <c r="K43" s="8">
        <v>1.0860000000000001</v>
      </c>
      <c r="L43" s="8">
        <v>0.45</v>
      </c>
      <c r="M43" s="9"/>
      <c r="N43" s="14" t="s">
        <v>58</v>
      </c>
      <c r="O43" s="14" t="s">
        <v>41</v>
      </c>
      <c r="P43" s="15" t="s">
        <v>4</v>
      </c>
      <c r="Q43" s="8">
        <v>1.5129999999999999</v>
      </c>
      <c r="R43" s="8">
        <v>1.2410000000000001</v>
      </c>
      <c r="S43" s="8">
        <v>1.2410000000000001</v>
      </c>
      <c r="T43" s="8">
        <v>0.997</v>
      </c>
      <c r="U43" s="8">
        <v>0.96599999999999997</v>
      </c>
      <c r="V43" s="9"/>
      <c r="W43" s="10">
        <f t="shared" si="0"/>
        <v>1.5129999999999999</v>
      </c>
      <c r="X43" s="9"/>
      <c r="Y43" s="9"/>
      <c r="AA43" s="14" t="s">
        <v>58</v>
      </c>
      <c r="AB43" s="14" t="s">
        <v>41</v>
      </c>
      <c r="AC43" s="15" t="s">
        <v>4</v>
      </c>
      <c r="AD43" s="10">
        <v>8.8800000000000008</v>
      </c>
      <c r="AE43" s="10">
        <v>3.5400000000000005</v>
      </c>
      <c r="AF43" s="10">
        <v>5.91</v>
      </c>
      <c r="AG43" s="10">
        <v>6.31</v>
      </c>
      <c r="AI43" s="14" t="s">
        <v>58</v>
      </c>
      <c r="AJ43" s="14" t="s">
        <v>41</v>
      </c>
      <c r="AK43" s="15" t="s">
        <v>4</v>
      </c>
      <c r="AL43" s="10">
        <v>12.43</v>
      </c>
      <c r="AM43" s="10">
        <v>7.6766666666666667</v>
      </c>
      <c r="AN43" s="10">
        <v>10.443333333333333</v>
      </c>
      <c r="AO43" s="10">
        <v>9.706666666666667</v>
      </c>
      <c r="AQ43" s="10">
        <f t="shared" si="1"/>
        <v>10.655000000000001</v>
      </c>
    </row>
    <row r="44" spans="4:43" ht="16">
      <c r="D44">
        <v>39</v>
      </c>
      <c r="E44" s="14" t="s">
        <v>59</v>
      </c>
      <c r="F44" s="14" t="s">
        <v>41</v>
      </c>
      <c r="G44" s="15" t="s">
        <v>4</v>
      </c>
      <c r="H44" s="8">
        <v>1.137</v>
      </c>
      <c r="I44" s="8">
        <v>0.73099999999999998</v>
      </c>
      <c r="J44" s="8">
        <v>0.70099999999999996</v>
      </c>
      <c r="K44" s="8">
        <v>1.0860000000000001</v>
      </c>
      <c r="L44" s="8">
        <v>0.39700000000000002</v>
      </c>
      <c r="M44" s="9"/>
      <c r="N44" s="14" t="s">
        <v>59</v>
      </c>
      <c r="O44" s="14" t="s">
        <v>41</v>
      </c>
      <c r="P44" s="15" t="s">
        <v>4</v>
      </c>
      <c r="Q44" s="8">
        <v>1.5129999999999999</v>
      </c>
      <c r="R44" s="8">
        <v>1.2410000000000001</v>
      </c>
      <c r="S44" s="8">
        <v>1.3919999999999999</v>
      </c>
      <c r="T44" s="8">
        <v>1.5129999999999999</v>
      </c>
      <c r="U44" s="8">
        <v>1.3919999999999999</v>
      </c>
      <c r="V44" s="9"/>
      <c r="W44" s="10">
        <f t="shared" si="0"/>
        <v>1.325</v>
      </c>
      <c r="X44" s="9"/>
      <c r="Y44" s="9"/>
      <c r="AA44" s="14" t="s">
        <v>59</v>
      </c>
      <c r="AB44" s="14" t="s">
        <v>41</v>
      </c>
      <c r="AC44" s="15" t="s">
        <v>4</v>
      </c>
      <c r="AD44" s="10">
        <v>10.386666666666668</v>
      </c>
      <c r="AE44" s="10">
        <v>5.456666666666667</v>
      </c>
      <c r="AF44" s="10">
        <v>4.333333333333333</v>
      </c>
      <c r="AG44" s="10">
        <v>5.0566666666666666</v>
      </c>
      <c r="AI44" s="14" t="s">
        <v>59</v>
      </c>
      <c r="AJ44" s="14" t="s">
        <v>41</v>
      </c>
      <c r="AK44" s="15" t="s">
        <v>4</v>
      </c>
      <c r="AL44" s="10">
        <v>12.86</v>
      </c>
      <c r="AM44" s="10">
        <v>7.5333333333333323</v>
      </c>
      <c r="AN44" s="10">
        <v>6.4600000000000009</v>
      </c>
      <c r="AO44" s="10">
        <v>14.530000000000001</v>
      </c>
      <c r="AQ44" s="10">
        <f t="shared" si="1"/>
        <v>11.623333333333335</v>
      </c>
    </row>
    <row r="45" spans="4:43" ht="16">
      <c r="D45">
        <v>40</v>
      </c>
      <c r="E45" s="14" t="s">
        <v>60</v>
      </c>
      <c r="F45" s="14" t="s">
        <v>41</v>
      </c>
      <c r="G45" s="15" t="s">
        <v>4</v>
      </c>
      <c r="H45" s="8">
        <v>1.5129999999999999</v>
      </c>
      <c r="I45" s="8">
        <v>0.34300000000000003</v>
      </c>
      <c r="J45" s="8">
        <v>0.86399999999999999</v>
      </c>
      <c r="K45" s="8">
        <v>1.2410000000000001</v>
      </c>
      <c r="L45" s="8">
        <v>0.76500000000000001</v>
      </c>
      <c r="M45" s="9"/>
      <c r="N45" s="14" t="s">
        <v>60</v>
      </c>
      <c r="O45" s="14" t="s">
        <v>41</v>
      </c>
      <c r="P45" s="15" t="s">
        <v>4</v>
      </c>
      <c r="Q45" s="8">
        <v>1.5129999999999999</v>
      </c>
      <c r="R45" s="8">
        <v>1.3919999999999999</v>
      </c>
      <c r="S45" s="8">
        <v>1.137</v>
      </c>
      <c r="T45" s="8">
        <v>1.2410000000000001</v>
      </c>
      <c r="U45" s="8"/>
      <c r="V45" s="9"/>
      <c r="W45" s="10">
        <f t="shared" si="0"/>
        <v>1.5129999999999999</v>
      </c>
      <c r="X45" s="9"/>
      <c r="Y45" s="9"/>
      <c r="AA45" s="14" t="s">
        <v>60</v>
      </c>
      <c r="AB45" s="14" t="s">
        <v>41</v>
      </c>
      <c r="AC45" s="15" t="s">
        <v>4</v>
      </c>
      <c r="AD45" s="10">
        <v>6.7833333333333341</v>
      </c>
      <c r="AE45" s="10">
        <v>4.2299999999999995</v>
      </c>
      <c r="AF45" s="10">
        <v>4.37</v>
      </c>
      <c r="AG45" s="10">
        <v>6.3633333333333333</v>
      </c>
      <c r="AI45" s="14" t="s">
        <v>60</v>
      </c>
      <c r="AJ45" s="14" t="s">
        <v>41</v>
      </c>
      <c r="AK45" s="15" t="s">
        <v>4</v>
      </c>
      <c r="AL45" s="10">
        <v>10.67</v>
      </c>
      <c r="AM45" s="10">
        <v>6.080000000000001</v>
      </c>
      <c r="AN45" s="10">
        <v>9.1</v>
      </c>
      <c r="AO45" s="10">
        <v>7.9066666666666672</v>
      </c>
      <c r="AQ45" s="10">
        <f t="shared" si="1"/>
        <v>8.7266666666666666</v>
      </c>
    </row>
    <row r="46" spans="4:43" ht="16">
      <c r="D46">
        <v>41</v>
      </c>
      <c r="E46" s="14" t="s">
        <v>61</v>
      </c>
      <c r="F46" s="14" t="s">
        <v>41</v>
      </c>
      <c r="G46" s="15" t="s">
        <v>4</v>
      </c>
      <c r="H46" s="8">
        <v>1.3919999999999999</v>
      </c>
      <c r="I46" s="8">
        <v>0.58699999999999997</v>
      </c>
      <c r="J46" s="8">
        <v>1.0860000000000001</v>
      </c>
      <c r="K46" s="8">
        <v>0.96599999999999997</v>
      </c>
      <c r="L46" s="8">
        <v>0.51200000000000001</v>
      </c>
      <c r="M46" s="9"/>
      <c r="N46" s="14" t="s">
        <v>61</v>
      </c>
      <c r="O46" s="14" t="s">
        <v>41</v>
      </c>
      <c r="P46" s="15" t="s">
        <v>4</v>
      </c>
      <c r="Q46" s="8">
        <v>1.502</v>
      </c>
      <c r="R46" s="8">
        <v>1.3919999999999999</v>
      </c>
      <c r="S46" s="8">
        <v>0.997</v>
      </c>
      <c r="T46" s="8">
        <v>1.5129999999999999</v>
      </c>
      <c r="U46" s="8"/>
      <c r="V46" s="9"/>
      <c r="W46" s="10">
        <f t="shared" si="0"/>
        <v>1.4470000000000001</v>
      </c>
      <c r="X46" s="9"/>
      <c r="Y46" s="9"/>
      <c r="AA46" s="14" t="s">
        <v>61</v>
      </c>
      <c r="AB46" s="14" t="s">
        <v>41</v>
      </c>
      <c r="AC46" s="15" t="s">
        <v>4</v>
      </c>
      <c r="AD46" s="10">
        <v>7.0233333333333334</v>
      </c>
      <c r="AE46" s="10">
        <v>5.34</v>
      </c>
      <c r="AF46" s="10">
        <v>11.153333333333331</v>
      </c>
      <c r="AG46" s="10">
        <v>7.62</v>
      </c>
      <c r="AI46" s="14" t="s">
        <v>61</v>
      </c>
      <c r="AJ46" s="14" t="s">
        <v>41</v>
      </c>
      <c r="AK46" s="15" t="s">
        <v>4</v>
      </c>
      <c r="AL46" s="10">
        <v>8.6433333333333326</v>
      </c>
      <c r="AM46" s="10">
        <v>4.6066666666666665</v>
      </c>
      <c r="AN46" s="10">
        <v>7.5233333333333334</v>
      </c>
      <c r="AO46" s="10">
        <v>6.543333333333333</v>
      </c>
      <c r="AQ46" s="10">
        <f t="shared" si="1"/>
        <v>7.833333333333333</v>
      </c>
    </row>
    <row r="47" spans="4:43" ht="16">
      <c r="D47">
        <v>42</v>
      </c>
      <c r="E47" s="14" t="s">
        <v>62</v>
      </c>
      <c r="F47" s="14" t="s">
        <v>41</v>
      </c>
      <c r="G47" s="15" t="s">
        <v>4</v>
      </c>
      <c r="H47" s="8">
        <v>1.5129999999999999</v>
      </c>
      <c r="I47" s="8">
        <v>0.70899999999999996</v>
      </c>
      <c r="J47" s="8">
        <v>0.57899999999999996</v>
      </c>
      <c r="K47" s="8">
        <v>0.625</v>
      </c>
      <c r="L47" s="8">
        <v>0.58699999999999997</v>
      </c>
      <c r="M47" s="9"/>
      <c r="N47" s="14" t="s">
        <v>62</v>
      </c>
      <c r="O47" s="14" t="s">
        <v>41</v>
      </c>
      <c r="P47" s="15" t="s">
        <v>4</v>
      </c>
      <c r="Q47" s="8">
        <v>1.3919999999999999</v>
      </c>
      <c r="R47" s="8">
        <v>1.2410000000000001</v>
      </c>
      <c r="S47" s="8">
        <v>0.57899999999999996</v>
      </c>
      <c r="T47" s="8">
        <v>0.93300000000000005</v>
      </c>
      <c r="U47" s="8">
        <v>0.73099999999999998</v>
      </c>
      <c r="V47" s="9"/>
      <c r="W47" s="10">
        <f t="shared" si="0"/>
        <v>1.4524999999999999</v>
      </c>
      <c r="X47" s="9"/>
      <c r="Y47" s="9"/>
      <c r="AA47" s="14" t="s">
        <v>62</v>
      </c>
      <c r="AB47" s="14" t="s">
        <v>41</v>
      </c>
      <c r="AC47" s="15" t="s">
        <v>4</v>
      </c>
      <c r="AD47" s="10">
        <v>15.213333333333333</v>
      </c>
      <c r="AE47" s="10">
        <v>5.583333333333333</v>
      </c>
      <c r="AF47" s="10">
        <v>7.5</v>
      </c>
      <c r="AG47" s="10">
        <v>7.4600000000000009</v>
      </c>
      <c r="AI47" s="14" t="s">
        <v>62</v>
      </c>
      <c r="AJ47" s="14" t="s">
        <v>41</v>
      </c>
      <c r="AK47" s="15" t="s">
        <v>4</v>
      </c>
      <c r="AL47" s="10">
        <v>8.4733333333333327</v>
      </c>
      <c r="AM47" s="10">
        <v>6.5433333333333339</v>
      </c>
      <c r="AN47" s="10">
        <v>12.813333333333333</v>
      </c>
      <c r="AO47" s="10">
        <v>8.0399999999999991</v>
      </c>
      <c r="AQ47" s="10">
        <f t="shared" si="1"/>
        <v>11.843333333333334</v>
      </c>
    </row>
    <row r="48" spans="4:43" ht="16">
      <c r="D48">
        <v>43</v>
      </c>
      <c r="E48" s="14" t="s">
        <v>63</v>
      </c>
      <c r="F48" s="14" t="s">
        <v>41</v>
      </c>
      <c r="G48" s="15" t="s">
        <v>4</v>
      </c>
      <c r="H48" s="8">
        <v>1.5129999999999999</v>
      </c>
      <c r="I48" s="8">
        <v>0.27200000000000002</v>
      </c>
      <c r="J48" s="8">
        <v>1.0860000000000001</v>
      </c>
      <c r="K48" s="8">
        <v>1.3919999999999999</v>
      </c>
      <c r="L48" s="8">
        <v>0.66900000000000004</v>
      </c>
      <c r="M48" s="9"/>
      <c r="N48" s="14" t="s">
        <v>63</v>
      </c>
      <c r="O48" s="14" t="s">
        <v>41</v>
      </c>
      <c r="P48" s="15" t="s">
        <v>4</v>
      </c>
      <c r="Q48" s="8">
        <v>1.5129999999999999</v>
      </c>
      <c r="R48" s="8">
        <v>1.2410000000000001</v>
      </c>
      <c r="S48" s="8">
        <v>1.2410000000000001</v>
      </c>
      <c r="T48" s="8">
        <v>1.502</v>
      </c>
      <c r="U48" s="8">
        <v>1.5129999999999999</v>
      </c>
      <c r="V48" s="9"/>
      <c r="W48" s="10">
        <f t="shared" si="0"/>
        <v>1.5129999999999999</v>
      </c>
      <c r="X48" s="9"/>
      <c r="Y48" s="9"/>
      <c r="AA48" s="14" t="s">
        <v>63</v>
      </c>
      <c r="AB48" s="14" t="s">
        <v>41</v>
      </c>
      <c r="AC48" s="15" t="s">
        <v>4</v>
      </c>
      <c r="AD48" s="10">
        <v>8.06</v>
      </c>
      <c r="AE48" s="10">
        <v>3.7333333333333329</v>
      </c>
      <c r="AF48" s="10">
        <v>6.0933333333333337</v>
      </c>
      <c r="AG48" s="10">
        <v>9.3233333333333341</v>
      </c>
      <c r="AI48" s="14" t="s">
        <v>63</v>
      </c>
      <c r="AJ48" s="14" t="s">
        <v>41</v>
      </c>
      <c r="AK48" s="15" t="s">
        <v>4</v>
      </c>
      <c r="AL48" s="10">
        <v>6.75</v>
      </c>
      <c r="AM48" s="10">
        <v>8.73</v>
      </c>
      <c r="AN48" s="10">
        <v>12.313333333333334</v>
      </c>
      <c r="AO48" s="10">
        <v>9.8733333333333331</v>
      </c>
      <c r="AQ48" s="10">
        <f t="shared" si="1"/>
        <v>7.4050000000000002</v>
      </c>
    </row>
    <row r="49" spans="4:43" ht="16">
      <c r="D49">
        <v>44</v>
      </c>
      <c r="E49" s="14" t="s">
        <v>64</v>
      </c>
      <c r="F49" s="14" t="s">
        <v>41</v>
      </c>
      <c r="G49" s="15" t="s">
        <v>4</v>
      </c>
      <c r="H49" s="8">
        <v>1.0860000000000001</v>
      </c>
      <c r="I49" s="8">
        <v>0.27200000000000002</v>
      </c>
      <c r="J49" s="8">
        <v>0.82499999999999996</v>
      </c>
      <c r="K49" s="8">
        <v>1.2410000000000001</v>
      </c>
      <c r="L49" s="8">
        <v>0.76500000000000001</v>
      </c>
      <c r="M49" s="9"/>
      <c r="N49" s="14" t="s">
        <v>64</v>
      </c>
      <c r="O49" s="14" t="s">
        <v>41</v>
      </c>
      <c r="P49" s="15" t="s">
        <v>4</v>
      </c>
      <c r="Q49" s="8">
        <v>0.93300000000000005</v>
      </c>
      <c r="R49" s="8">
        <v>1.0860000000000001</v>
      </c>
      <c r="S49" s="8">
        <v>1.0860000000000001</v>
      </c>
      <c r="T49" s="8">
        <v>1.502</v>
      </c>
      <c r="U49" s="8">
        <v>0.82499999999999996</v>
      </c>
      <c r="V49" s="9"/>
      <c r="W49" s="10">
        <f t="shared" si="0"/>
        <v>1.0095000000000001</v>
      </c>
      <c r="X49" s="9"/>
      <c r="Y49" s="9"/>
      <c r="AA49" s="14" t="s">
        <v>64</v>
      </c>
      <c r="AB49" s="14" t="s">
        <v>41</v>
      </c>
      <c r="AC49" s="15" t="s">
        <v>4</v>
      </c>
      <c r="AD49" s="10">
        <v>8.9933333333333323</v>
      </c>
      <c r="AE49" s="10">
        <v>4.4799999999999995</v>
      </c>
      <c r="AF49" s="10">
        <v>6.44</v>
      </c>
      <c r="AG49" s="10">
        <v>7.29</v>
      </c>
      <c r="AI49" s="14" t="s">
        <v>64</v>
      </c>
      <c r="AJ49" s="14" t="s">
        <v>41</v>
      </c>
      <c r="AK49" s="15" t="s">
        <v>4</v>
      </c>
      <c r="AL49" s="10">
        <v>6.4066666666666663</v>
      </c>
      <c r="AM49" s="10">
        <v>8.1866666666666674</v>
      </c>
      <c r="AN49" s="10">
        <v>6.1733333333333329</v>
      </c>
      <c r="AO49" s="10">
        <v>6.16</v>
      </c>
      <c r="AQ49" s="10">
        <f t="shared" si="1"/>
        <v>7.6999999999999993</v>
      </c>
    </row>
    <row r="50" spans="4:43" ht="16">
      <c r="D50">
        <v>45</v>
      </c>
      <c r="E50" s="14" t="s">
        <v>65</v>
      </c>
      <c r="F50" s="14" t="s">
        <v>41</v>
      </c>
      <c r="G50" s="15" t="s">
        <v>4</v>
      </c>
      <c r="H50" s="8">
        <v>1.5129999999999999</v>
      </c>
      <c r="I50" s="8">
        <v>0.82</v>
      </c>
      <c r="J50" s="8">
        <v>1.3919999999999999</v>
      </c>
      <c r="K50" s="8">
        <v>0.96599999999999997</v>
      </c>
      <c r="L50" s="8">
        <v>0.66900000000000004</v>
      </c>
      <c r="M50" s="9"/>
      <c r="N50" s="14" t="s">
        <v>65</v>
      </c>
      <c r="O50" s="14" t="s">
        <v>41</v>
      </c>
      <c r="P50" s="15" t="s">
        <v>4</v>
      </c>
      <c r="Q50" s="8">
        <v>1.5129999999999999</v>
      </c>
      <c r="R50" s="8">
        <v>1.502</v>
      </c>
      <c r="S50" s="8">
        <v>1.5129999999999999</v>
      </c>
      <c r="T50" s="8">
        <v>1.3919999999999999</v>
      </c>
      <c r="U50" s="8">
        <v>1.502</v>
      </c>
      <c r="V50" s="9"/>
      <c r="W50" s="10">
        <f t="shared" si="0"/>
        <v>1.5129999999999999</v>
      </c>
      <c r="X50" s="9"/>
      <c r="Y50" s="9"/>
      <c r="AA50" s="14" t="s">
        <v>65</v>
      </c>
      <c r="AB50" s="14" t="s">
        <v>41</v>
      </c>
      <c r="AC50" s="15" t="s">
        <v>4</v>
      </c>
      <c r="AD50" s="10">
        <v>15.736666666666666</v>
      </c>
      <c r="AE50" s="10">
        <v>4.9666666666666668</v>
      </c>
      <c r="AF50" s="10">
        <v>6.3166666666666673</v>
      </c>
      <c r="AG50" s="10">
        <v>7.206666666666667</v>
      </c>
      <c r="AI50" s="14" t="s">
        <v>65</v>
      </c>
      <c r="AJ50" s="14" t="s">
        <v>41</v>
      </c>
      <c r="AK50" s="15" t="s">
        <v>4</v>
      </c>
      <c r="AL50" s="10">
        <v>12.436666666666667</v>
      </c>
      <c r="AM50" s="10">
        <v>8.0333333333333332</v>
      </c>
      <c r="AN50" s="10">
        <v>7.2566666666666677</v>
      </c>
      <c r="AO50" s="10">
        <v>7.4066666666666663</v>
      </c>
      <c r="AQ50" s="10">
        <f t="shared" si="1"/>
        <v>14.086666666666666</v>
      </c>
    </row>
    <row r="51" spans="4:43" ht="16">
      <c r="D51">
        <v>46</v>
      </c>
      <c r="E51" s="14" t="s">
        <v>66</v>
      </c>
      <c r="F51" s="14" t="s">
        <v>41</v>
      </c>
      <c r="G51" s="15" t="s">
        <v>4</v>
      </c>
      <c r="H51" s="8">
        <v>1.2410000000000001</v>
      </c>
      <c r="I51" s="8">
        <v>0.27200000000000002</v>
      </c>
      <c r="J51" s="8">
        <v>0.66900000000000004</v>
      </c>
      <c r="K51" s="8">
        <v>1.0069999999999999</v>
      </c>
      <c r="L51" s="8">
        <v>0.42</v>
      </c>
      <c r="M51" s="9"/>
      <c r="N51" s="14" t="s">
        <v>66</v>
      </c>
      <c r="O51" s="14" t="s">
        <v>41</v>
      </c>
      <c r="P51" s="15" t="s">
        <v>4</v>
      </c>
      <c r="Q51" s="8">
        <v>1.3919999999999999</v>
      </c>
      <c r="R51" s="8">
        <v>0.89</v>
      </c>
      <c r="S51" s="8">
        <v>1.5129999999999999</v>
      </c>
      <c r="T51" s="8">
        <v>1.218</v>
      </c>
      <c r="U51" s="8">
        <v>1.502</v>
      </c>
      <c r="V51" s="9"/>
      <c r="W51" s="10">
        <f t="shared" si="0"/>
        <v>1.3165</v>
      </c>
      <c r="X51" s="9"/>
      <c r="Y51" s="9"/>
      <c r="AA51" s="14" t="s">
        <v>66</v>
      </c>
      <c r="AB51" s="14" t="s">
        <v>41</v>
      </c>
      <c r="AC51" s="15" t="s">
        <v>4</v>
      </c>
      <c r="AD51" s="10">
        <v>7.956666666666667</v>
      </c>
      <c r="AE51" s="10">
        <v>4.2700000000000005</v>
      </c>
      <c r="AF51" s="10">
        <v>4.956666666666667</v>
      </c>
      <c r="AG51" s="10">
        <v>3.6366666666666667</v>
      </c>
      <c r="AI51" s="14" t="s">
        <v>66</v>
      </c>
      <c r="AJ51" s="14" t="s">
        <v>41</v>
      </c>
      <c r="AK51" s="15" t="s">
        <v>4</v>
      </c>
      <c r="AL51" s="10">
        <v>11.469999999999999</v>
      </c>
      <c r="AM51" s="10">
        <v>9.76</v>
      </c>
      <c r="AN51" s="10">
        <v>8.0166666666666675</v>
      </c>
      <c r="AO51" s="10">
        <v>13.213333333333333</v>
      </c>
      <c r="AQ51" s="10">
        <f t="shared" si="1"/>
        <v>9.7133333333333329</v>
      </c>
    </row>
    <row r="52" spans="4:43" ht="16">
      <c r="D52">
        <v>47</v>
      </c>
      <c r="E52" s="14" t="s">
        <v>67</v>
      </c>
      <c r="F52" s="14" t="s">
        <v>41</v>
      </c>
      <c r="G52" s="15" t="s">
        <v>4</v>
      </c>
      <c r="H52" s="8">
        <v>1.5129999999999999</v>
      </c>
      <c r="I52" s="8">
        <v>0.70099999999999996</v>
      </c>
      <c r="J52" s="8">
        <v>0.997</v>
      </c>
      <c r="K52" s="8">
        <v>1.3919999999999999</v>
      </c>
      <c r="L52" s="8">
        <v>0.33400000000000002</v>
      </c>
      <c r="M52" s="9"/>
      <c r="N52" s="14" t="s">
        <v>67</v>
      </c>
      <c r="O52" s="14" t="s">
        <v>41</v>
      </c>
      <c r="P52" s="15" t="s">
        <v>4</v>
      </c>
      <c r="Q52" s="8">
        <v>1.5129999999999999</v>
      </c>
      <c r="R52" s="8">
        <v>0.96599999999999997</v>
      </c>
      <c r="S52" s="8">
        <v>1.502</v>
      </c>
      <c r="T52" s="8">
        <v>1.5129999999999999</v>
      </c>
      <c r="U52" s="8">
        <v>1.5129999999999999</v>
      </c>
      <c r="V52" s="9"/>
      <c r="W52" s="10">
        <f t="shared" si="0"/>
        <v>1.5129999999999999</v>
      </c>
      <c r="X52" s="9"/>
      <c r="Y52" s="9"/>
      <c r="AA52" s="14" t="s">
        <v>67</v>
      </c>
      <c r="AB52" s="14" t="s">
        <v>41</v>
      </c>
      <c r="AC52" s="15" t="s">
        <v>4</v>
      </c>
      <c r="AD52" s="10">
        <v>13.786666666666667</v>
      </c>
      <c r="AE52" s="10">
        <v>4.8366666666666669</v>
      </c>
      <c r="AF52" s="10">
        <v>10.38</v>
      </c>
      <c r="AG52" s="10">
        <v>10.02</v>
      </c>
      <c r="AI52" s="14" t="s">
        <v>67</v>
      </c>
      <c r="AJ52" s="14" t="s">
        <v>41</v>
      </c>
      <c r="AK52" s="15" t="s">
        <v>4</v>
      </c>
      <c r="AL52" s="10">
        <v>9.2433333333333323</v>
      </c>
      <c r="AM52" s="10">
        <v>5.9200000000000008</v>
      </c>
      <c r="AN52" s="10">
        <v>6.919999999999999</v>
      </c>
      <c r="AO52" s="10">
        <v>9.5833333333333339</v>
      </c>
      <c r="AQ52" s="10">
        <f t="shared" si="1"/>
        <v>11.515000000000001</v>
      </c>
    </row>
    <row r="53" spans="4:43" ht="16">
      <c r="D53">
        <v>48</v>
      </c>
      <c r="E53" s="14" t="s">
        <v>68</v>
      </c>
      <c r="F53" s="14" t="s">
        <v>41</v>
      </c>
      <c r="G53" s="15" t="s">
        <v>4</v>
      </c>
      <c r="H53" s="16"/>
      <c r="I53" s="16"/>
      <c r="J53" s="16"/>
      <c r="K53" s="16"/>
      <c r="L53" s="16"/>
      <c r="N53" s="14" t="s">
        <v>68</v>
      </c>
      <c r="O53" s="14" t="s">
        <v>41</v>
      </c>
      <c r="P53" s="15" t="s">
        <v>4</v>
      </c>
      <c r="Q53" s="16"/>
      <c r="R53" s="16"/>
      <c r="S53" s="16"/>
      <c r="T53" s="16"/>
      <c r="U53" s="16"/>
      <c r="W53" s="17">
        <f t="shared" si="0"/>
        <v>0</v>
      </c>
      <c r="AA53" s="14" t="s">
        <v>68</v>
      </c>
      <c r="AB53" s="14" t="s">
        <v>41</v>
      </c>
      <c r="AC53" s="15" t="s">
        <v>4</v>
      </c>
      <c r="AD53" s="17">
        <v>13.243333333333334</v>
      </c>
      <c r="AE53" s="17">
        <v>4.5466666666666669</v>
      </c>
      <c r="AF53" s="17">
        <v>6.4033333333333333</v>
      </c>
      <c r="AG53" s="17"/>
      <c r="AI53" s="14" t="s">
        <v>68</v>
      </c>
      <c r="AJ53" s="14" t="s">
        <v>41</v>
      </c>
      <c r="AK53" s="15" t="s">
        <v>4</v>
      </c>
      <c r="AL53" s="17">
        <v>6.47</v>
      </c>
      <c r="AM53" s="17">
        <v>6.68</v>
      </c>
      <c r="AN53" s="17">
        <v>7.9033333333333333</v>
      </c>
      <c r="AO53" s="17"/>
      <c r="AQ53" s="17">
        <f t="shared" si="1"/>
        <v>9.8566666666666674</v>
      </c>
    </row>
    <row r="54" spans="4:43" ht="16">
      <c r="D54">
        <v>49</v>
      </c>
      <c r="E54" s="14" t="s">
        <v>69</v>
      </c>
      <c r="F54" s="14" t="s">
        <v>41</v>
      </c>
      <c r="G54" s="15" t="s">
        <v>4</v>
      </c>
      <c r="H54" s="8">
        <v>1.3919999999999999</v>
      </c>
      <c r="I54" s="8">
        <v>9.0999999999999998E-2</v>
      </c>
      <c r="J54" s="8">
        <v>1.137</v>
      </c>
      <c r="K54" s="8">
        <v>0.89100000000000001</v>
      </c>
      <c r="L54" s="8">
        <v>0.51200000000000001</v>
      </c>
      <c r="M54" s="9"/>
      <c r="N54" s="14" t="s">
        <v>69</v>
      </c>
      <c r="O54" s="14" t="s">
        <v>41</v>
      </c>
      <c r="P54" s="15" t="s">
        <v>4</v>
      </c>
      <c r="Q54" s="8">
        <v>1.5129999999999999</v>
      </c>
      <c r="R54" s="8">
        <v>0.70099999999999996</v>
      </c>
      <c r="S54" s="8">
        <v>1.0860000000000001</v>
      </c>
      <c r="T54" s="8">
        <v>1.502</v>
      </c>
      <c r="U54" s="8">
        <v>1.5129999999999999</v>
      </c>
      <c r="V54" s="9"/>
      <c r="W54" s="10">
        <f t="shared" si="0"/>
        <v>1.4524999999999999</v>
      </c>
      <c r="X54" s="9"/>
      <c r="Y54" s="9"/>
      <c r="AA54" s="14" t="s">
        <v>69</v>
      </c>
      <c r="AB54" s="14" t="s">
        <v>41</v>
      </c>
      <c r="AC54" s="15" t="s">
        <v>4</v>
      </c>
      <c r="AD54" s="10">
        <v>5.9266666666666659</v>
      </c>
      <c r="AE54" s="10">
        <v>3.563333333333333</v>
      </c>
      <c r="AF54" s="10">
        <v>4.8600000000000003</v>
      </c>
      <c r="AG54" s="10">
        <v>6.1000000000000005</v>
      </c>
      <c r="AI54" s="14" t="s">
        <v>69</v>
      </c>
      <c r="AJ54" s="14" t="s">
        <v>41</v>
      </c>
      <c r="AK54" s="15" t="s">
        <v>4</v>
      </c>
      <c r="AL54" s="10">
        <v>7.1533333333333324</v>
      </c>
      <c r="AM54" s="10">
        <v>5.5266666666666664</v>
      </c>
      <c r="AN54" s="10">
        <v>8.3133333333333326</v>
      </c>
      <c r="AO54" s="10">
        <v>3.6999999999999997</v>
      </c>
      <c r="AQ54" s="10">
        <f t="shared" si="1"/>
        <v>6.5399999999999991</v>
      </c>
    </row>
    <row r="55" spans="4:43" ht="16">
      <c r="D55">
        <v>50</v>
      </c>
      <c r="E55" s="14" t="s">
        <v>70</v>
      </c>
      <c r="F55" s="14" t="s">
        <v>41</v>
      </c>
      <c r="G55" s="15" t="s">
        <v>4</v>
      </c>
      <c r="H55" s="8">
        <v>1.5129999999999999</v>
      </c>
      <c r="I55" s="8">
        <v>0.183</v>
      </c>
      <c r="J55" s="8">
        <v>0.89100000000000001</v>
      </c>
      <c r="K55" s="8">
        <v>1.5129999999999999</v>
      </c>
      <c r="L55" s="8">
        <v>0.96599999999999997</v>
      </c>
      <c r="M55" s="9"/>
      <c r="N55" s="14" t="s">
        <v>70</v>
      </c>
      <c r="O55" s="14" t="s">
        <v>41</v>
      </c>
      <c r="P55" s="15" t="s">
        <v>4</v>
      </c>
      <c r="Q55" s="8">
        <v>1.5129999999999999</v>
      </c>
      <c r="R55" s="8">
        <v>1.5129999999999999</v>
      </c>
      <c r="S55" s="8">
        <v>1.137</v>
      </c>
      <c r="T55" s="8">
        <v>1.5129999999999999</v>
      </c>
      <c r="U55" s="8">
        <v>1.5129999999999999</v>
      </c>
      <c r="V55" s="9"/>
      <c r="W55" s="10">
        <f t="shared" si="0"/>
        <v>1.5129999999999999</v>
      </c>
      <c r="X55" s="9"/>
      <c r="Y55" s="9"/>
      <c r="AA55" s="14" t="s">
        <v>70</v>
      </c>
      <c r="AB55" s="14" t="s">
        <v>41</v>
      </c>
      <c r="AC55" s="15" t="s">
        <v>4</v>
      </c>
      <c r="AD55" s="10">
        <v>8.7633333333333336</v>
      </c>
      <c r="AE55" s="10">
        <v>4.6133333333333333</v>
      </c>
      <c r="AF55" s="10">
        <v>7.32</v>
      </c>
      <c r="AG55" s="10">
        <v>9.1533333333333342</v>
      </c>
      <c r="AI55" s="14" t="s">
        <v>70</v>
      </c>
      <c r="AJ55" s="14" t="s">
        <v>41</v>
      </c>
      <c r="AK55" s="15" t="s">
        <v>4</v>
      </c>
      <c r="AL55" s="10">
        <v>7.9833333333333334</v>
      </c>
      <c r="AM55" s="10">
        <v>10.906666666666666</v>
      </c>
      <c r="AN55" s="10">
        <v>6.3866666666666667</v>
      </c>
      <c r="AO55" s="10">
        <v>11.395</v>
      </c>
      <c r="AQ55" s="10">
        <f t="shared" si="1"/>
        <v>8.3733333333333331</v>
      </c>
    </row>
    <row r="56" spans="4:43" ht="16">
      <c r="D56">
        <v>51</v>
      </c>
      <c r="E56" s="14" t="s">
        <v>71</v>
      </c>
      <c r="F56" s="14" t="s">
        <v>41</v>
      </c>
      <c r="G56" s="15" t="s">
        <v>4</v>
      </c>
      <c r="H56" s="8">
        <v>1.2410000000000001</v>
      </c>
      <c r="I56" s="8">
        <v>0.27200000000000002</v>
      </c>
      <c r="J56" s="8">
        <v>1.2410000000000001</v>
      </c>
      <c r="K56" s="8">
        <v>0.96599999999999997</v>
      </c>
      <c r="L56" s="8">
        <v>0.27200000000000002</v>
      </c>
      <c r="M56" s="9"/>
      <c r="N56" s="14" t="s">
        <v>71</v>
      </c>
      <c r="O56" s="14" t="s">
        <v>41</v>
      </c>
      <c r="P56" s="15" t="s">
        <v>4</v>
      </c>
      <c r="Q56" s="8">
        <v>1.5129999999999999</v>
      </c>
      <c r="R56" s="8">
        <v>0.86399999999999999</v>
      </c>
      <c r="S56" s="8">
        <v>1.137</v>
      </c>
      <c r="T56" s="8">
        <v>1.0860000000000001</v>
      </c>
      <c r="U56" s="8">
        <v>1.0860000000000001</v>
      </c>
      <c r="V56" s="9"/>
      <c r="W56" s="10">
        <f t="shared" si="0"/>
        <v>1.377</v>
      </c>
      <c r="X56" s="9"/>
      <c r="Y56" s="9"/>
      <c r="AA56" s="14" t="s">
        <v>71</v>
      </c>
      <c r="AB56" s="14" t="s">
        <v>41</v>
      </c>
      <c r="AC56" s="15" t="s">
        <v>4</v>
      </c>
      <c r="AD56" s="10">
        <v>5.8066666666666658</v>
      </c>
      <c r="AE56" s="10">
        <v>3.8166666666666664</v>
      </c>
      <c r="AF56" s="10">
        <v>6.0949999999999998</v>
      </c>
      <c r="AG56" s="10">
        <v>4.8533333333333326</v>
      </c>
      <c r="AI56" s="14" t="s">
        <v>71</v>
      </c>
      <c r="AJ56" s="14" t="s">
        <v>41</v>
      </c>
      <c r="AK56" s="15" t="s">
        <v>4</v>
      </c>
      <c r="AL56" s="10">
        <v>8.1333333333333329</v>
      </c>
      <c r="AM56" s="10">
        <v>13.486666666666665</v>
      </c>
      <c r="AN56" s="10">
        <v>9.7050000000000001</v>
      </c>
      <c r="AO56" s="10">
        <v>11.823333333333332</v>
      </c>
      <c r="AQ56" s="10">
        <f t="shared" si="1"/>
        <v>6.9699999999999989</v>
      </c>
    </row>
    <row r="57" spans="4:43" ht="16">
      <c r="D57">
        <v>52</v>
      </c>
      <c r="E57" s="14" t="s">
        <v>72</v>
      </c>
      <c r="F57" s="14" t="s">
        <v>41</v>
      </c>
      <c r="G57" s="15" t="s">
        <v>4</v>
      </c>
      <c r="H57" s="8">
        <v>1.5129999999999999</v>
      </c>
      <c r="I57" s="8">
        <v>0.42</v>
      </c>
      <c r="J57" s="8">
        <v>0.51200000000000001</v>
      </c>
      <c r="K57" s="8">
        <v>0.89100000000000001</v>
      </c>
      <c r="L57" s="8">
        <v>0.42</v>
      </c>
      <c r="M57" s="9"/>
      <c r="N57" s="14" t="s">
        <v>72</v>
      </c>
      <c r="O57" s="14" t="s">
        <v>41</v>
      </c>
      <c r="P57" s="15" t="s">
        <v>4</v>
      </c>
      <c r="Q57" s="8">
        <v>1.3919999999999999</v>
      </c>
      <c r="R57" s="8">
        <v>1.3919999999999999</v>
      </c>
      <c r="S57" s="8">
        <v>1.5129999999999999</v>
      </c>
      <c r="T57" s="8">
        <v>1.502</v>
      </c>
      <c r="U57" s="8">
        <v>1.5129999999999999</v>
      </c>
      <c r="V57" s="9"/>
      <c r="W57" s="10">
        <f t="shared" si="0"/>
        <v>1.4524999999999999</v>
      </c>
      <c r="X57" s="9"/>
      <c r="Y57" s="9"/>
      <c r="AA57" s="14" t="s">
        <v>72</v>
      </c>
      <c r="AB57" s="14" t="s">
        <v>41</v>
      </c>
      <c r="AC57" s="15" t="s">
        <v>4</v>
      </c>
      <c r="AD57" s="10">
        <v>12.546666666666667</v>
      </c>
      <c r="AE57" s="10">
        <v>5.81</v>
      </c>
      <c r="AF57" s="10">
        <v>6.54</v>
      </c>
      <c r="AG57" s="10">
        <v>6.8166666666666664</v>
      </c>
      <c r="AI57" s="14" t="s">
        <v>72</v>
      </c>
      <c r="AJ57" s="14" t="s">
        <v>41</v>
      </c>
      <c r="AK57" s="15" t="s">
        <v>4</v>
      </c>
      <c r="AL57" s="10">
        <v>8.7999999999999989</v>
      </c>
      <c r="AM57" s="10">
        <v>14.979999999999999</v>
      </c>
      <c r="AN57" s="10">
        <v>7.7033333333333331</v>
      </c>
      <c r="AO57" s="10">
        <v>5.4099999999999993</v>
      </c>
      <c r="AQ57" s="10">
        <f t="shared" si="1"/>
        <v>10.673333333333332</v>
      </c>
    </row>
    <row r="58" spans="4:43" ht="16">
      <c r="D58">
        <v>53</v>
      </c>
      <c r="E58" s="14" t="s">
        <v>73</v>
      </c>
      <c r="F58" s="14" t="s">
        <v>41</v>
      </c>
      <c r="G58" s="15" t="s">
        <v>4</v>
      </c>
      <c r="H58" s="8">
        <v>1.137</v>
      </c>
      <c r="I58" s="8">
        <v>0.17</v>
      </c>
      <c r="J58" s="8">
        <v>0.86399999999999999</v>
      </c>
      <c r="K58" s="8">
        <v>0.86399999999999999</v>
      </c>
      <c r="L58" s="8">
        <v>0.73099999999999998</v>
      </c>
      <c r="M58" s="9"/>
      <c r="N58" s="14" t="s">
        <v>73</v>
      </c>
      <c r="O58" s="14" t="s">
        <v>41</v>
      </c>
      <c r="P58" s="15" t="s">
        <v>4</v>
      </c>
      <c r="Q58" s="8">
        <v>0.997</v>
      </c>
      <c r="R58" s="8">
        <v>0.96599999999999997</v>
      </c>
      <c r="S58" s="8">
        <v>1.137</v>
      </c>
      <c r="T58" s="8">
        <v>1.2410000000000001</v>
      </c>
      <c r="U58" s="8">
        <v>0.73099999999999998</v>
      </c>
      <c r="V58" s="9"/>
      <c r="W58" s="10">
        <f t="shared" si="0"/>
        <v>1.0669999999999999</v>
      </c>
      <c r="X58" s="9"/>
      <c r="Y58" s="9"/>
      <c r="AA58" s="14" t="s">
        <v>73</v>
      </c>
      <c r="AB58" s="14" t="s">
        <v>41</v>
      </c>
      <c r="AC58" s="15" t="s">
        <v>4</v>
      </c>
      <c r="AD58" s="10">
        <v>9.36</v>
      </c>
      <c r="AE58" s="10"/>
      <c r="AF58" s="10">
        <v>7.3999999999999995</v>
      </c>
      <c r="AG58" s="10">
        <v>6.8999999999999995</v>
      </c>
      <c r="AI58" s="14" t="s">
        <v>73</v>
      </c>
      <c r="AJ58" s="14" t="s">
        <v>41</v>
      </c>
      <c r="AK58" s="15" t="s">
        <v>4</v>
      </c>
      <c r="AL58" s="10">
        <v>7.8599999999999994</v>
      </c>
      <c r="AM58" s="10">
        <v>8.2433333333333341</v>
      </c>
      <c r="AN58" s="10">
        <v>13.256666666666668</v>
      </c>
      <c r="AO58" s="10">
        <v>10.996666666666668</v>
      </c>
      <c r="AQ58" s="10">
        <f t="shared" si="1"/>
        <v>8.61</v>
      </c>
    </row>
    <row r="62" spans="4:43" ht="16">
      <c r="E62" s="7" t="s">
        <v>20</v>
      </c>
      <c r="F62" s="7" t="s">
        <v>3</v>
      </c>
      <c r="G62" s="16" t="s">
        <v>6</v>
      </c>
      <c r="H62" s="16">
        <f>AVERAGE(H6:H13)</f>
        <v>1.4789999999999999</v>
      </c>
      <c r="I62" s="16">
        <f t="shared" ref="I62:L62" si="2">AVERAGE(I6:I13)</f>
        <v>1.39025</v>
      </c>
      <c r="J62" s="16">
        <f t="shared" si="2"/>
        <v>1.25925</v>
      </c>
      <c r="K62" s="16">
        <f t="shared" si="2"/>
        <v>1.2418750000000001</v>
      </c>
      <c r="L62" s="16">
        <f t="shared" si="2"/>
        <v>1.3266249999999999</v>
      </c>
      <c r="N62" s="7" t="s">
        <v>20</v>
      </c>
      <c r="O62" s="7" t="s">
        <v>3</v>
      </c>
      <c r="P62" s="16" t="s">
        <v>6</v>
      </c>
      <c r="Q62" s="16">
        <f>AVERAGE(Q6:Q13)</f>
        <v>1.4762500000000001</v>
      </c>
      <c r="R62" s="16">
        <f t="shared" ref="R62:U62" si="3">AVERAGE(R6:R13)</f>
        <v>1.3432500000000001</v>
      </c>
      <c r="S62" s="16">
        <f t="shared" si="3"/>
        <v>1.2806249999999999</v>
      </c>
      <c r="T62" s="16">
        <f t="shared" si="3"/>
        <v>1.3570000000000002</v>
      </c>
      <c r="U62" s="16">
        <f t="shared" si="3"/>
        <v>1.3005</v>
      </c>
      <c r="W62" s="16">
        <f>AVERAGE(W6:W13)</f>
        <v>1.477625</v>
      </c>
      <c r="AA62" s="7" t="s">
        <v>20</v>
      </c>
      <c r="AB62" s="7" t="s">
        <v>3</v>
      </c>
      <c r="AC62" s="16" t="s">
        <v>6</v>
      </c>
      <c r="AD62" s="16">
        <f>AVERAGE(AD6:AD13)</f>
        <v>8.9841666666666669</v>
      </c>
      <c r="AE62" s="16">
        <f t="shared" ref="AE62:AG62" si="4">AVERAGE(AE6:AE13)</f>
        <v>8.3731249999999999</v>
      </c>
      <c r="AF62" s="16">
        <f t="shared" si="4"/>
        <v>7.1758333333333333</v>
      </c>
      <c r="AG62" s="16">
        <f t="shared" si="4"/>
        <v>9.0141666666666662</v>
      </c>
      <c r="AI62" s="7" t="s">
        <v>20</v>
      </c>
      <c r="AJ62" s="7" t="s">
        <v>3</v>
      </c>
      <c r="AK62" s="16" t="s">
        <v>6</v>
      </c>
      <c r="AL62" s="16">
        <f>AVERAGE(AL6:AL13)</f>
        <v>9.127083333333335</v>
      </c>
      <c r="AM62" s="16">
        <f t="shared" ref="AM62:AO62" si="5">AVERAGE(AM6:AM13)</f>
        <v>7.7372916666666676</v>
      </c>
      <c r="AN62" s="16">
        <f t="shared" si="5"/>
        <v>8.3470833333333321</v>
      </c>
      <c r="AO62" s="16">
        <f t="shared" si="5"/>
        <v>8.74</v>
      </c>
      <c r="AQ62" s="16">
        <f>AVERAGE(AQ6:AQ13)</f>
        <v>9.0556249999999991</v>
      </c>
    </row>
    <row r="63" spans="4:43">
      <c r="G63" s="16" t="s">
        <v>2</v>
      </c>
      <c r="H63" s="16">
        <f>COUNT(H6:H13)</f>
        <v>8</v>
      </c>
      <c r="I63" s="16">
        <f t="shared" ref="I63:L63" si="6">COUNT(I6:I13)</f>
        <v>8</v>
      </c>
      <c r="J63" s="16">
        <f t="shared" si="6"/>
        <v>8</v>
      </c>
      <c r="K63" s="16">
        <f t="shared" si="6"/>
        <v>8</v>
      </c>
      <c r="L63" s="16">
        <f t="shared" si="6"/>
        <v>8</v>
      </c>
      <c r="P63" s="16" t="s">
        <v>2</v>
      </c>
      <c r="Q63" s="16">
        <f>COUNT(Q6:Q13)</f>
        <v>8</v>
      </c>
      <c r="R63" s="16">
        <f t="shared" ref="R63:U63" si="7">COUNT(R6:R13)</f>
        <v>8</v>
      </c>
      <c r="S63" s="16">
        <f t="shared" si="7"/>
        <v>8</v>
      </c>
      <c r="T63" s="16">
        <f t="shared" si="7"/>
        <v>8</v>
      </c>
      <c r="U63" s="16">
        <f t="shared" si="7"/>
        <v>8</v>
      </c>
      <c r="W63" s="16">
        <f>COUNT(W6:W13)</f>
        <v>8</v>
      </c>
      <c r="AC63" s="16" t="s">
        <v>2</v>
      </c>
      <c r="AD63" s="16">
        <f>COUNT(AD6:AD13)</f>
        <v>8</v>
      </c>
      <c r="AE63" s="16">
        <f t="shared" ref="AE63:AG63" si="8">COUNT(AE6:AE13)</f>
        <v>8</v>
      </c>
      <c r="AF63" s="16">
        <f t="shared" si="8"/>
        <v>8</v>
      </c>
      <c r="AG63" s="16">
        <f t="shared" si="8"/>
        <v>8</v>
      </c>
      <c r="AK63" s="16" t="s">
        <v>2</v>
      </c>
      <c r="AL63" s="16">
        <f>COUNT(AL6:AL13)</f>
        <v>8</v>
      </c>
      <c r="AM63" s="16">
        <f t="shared" ref="AM63:AO63" si="9">COUNT(AM6:AM13)</f>
        <v>8</v>
      </c>
      <c r="AN63" s="16">
        <f t="shared" si="9"/>
        <v>8</v>
      </c>
      <c r="AO63" s="16">
        <f t="shared" si="9"/>
        <v>8</v>
      </c>
      <c r="AQ63" s="16">
        <f>COUNT(AQ6:AQ13)</f>
        <v>8</v>
      </c>
    </row>
    <row r="64" spans="4:43">
      <c r="G64" s="16" t="s">
        <v>7</v>
      </c>
      <c r="H64" s="16">
        <f>STDEV(H6:H13)</f>
        <v>9.61665222413704E-2</v>
      </c>
      <c r="I64" s="16">
        <f t="shared" ref="I64:L64" si="10">STDEV(I6:I13)</f>
        <v>0.13592828991788275</v>
      </c>
      <c r="J64" s="16">
        <f t="shared" si="10"/>
        <v>0.22541374657029462</v>
      </c>
      <c r="K64" s="16">
        <f t="shared" si="10"/>
        <v>0.2264114065147777</v>
      </c>
      <c r="L64" s="16">
        <f t="shared" si="10"/>
        <v>0.17787229568268456</v>
      </c>
      <c r="P64" s="16" t="s">
        <v>7</v>
      </c>
      <c r="Q64" s="16">
        <f>STDEV(Q6:Q13)</f>
        <v>9.5185157906651996E-2</v>
      </c>
      <c r="R64" s="16">
        <f t="shared" ref="R64:U64" si="11">STDEV(R6:R13)</f>
        <v>0.15153099635765269</v>
      </c>
      <c r="S64" s="16">
        <f t="shared" si="11"/>
        <v>0.24395136371240678</v>
      </c>
      <c r="T64" s="16">
        <f t="shared" si="11"/>
        <v>0.21654560720550176</v>
      </c>
      <c r="U64" s="16">
        <f t="shared" si="11"/>
        <v>0.23486226966945009</v>
      </c>
      <c r="W64" s="16">
        <f>STDEV(W6:W13)</f>
        <v>6.2153467895432551E-2</v>
      </c>
      <c r="AC64" s="16" t="s">
        <v>7</v>
      </c>
      <c r="AD64" s="16">
        <f>STDEV(AD6:AD13)</f>
        <v>1.9939111680392754</v>
      </c>
      <c r="AE64" s="16">
        <f t="shared" ref="AE64:AG64" si="12">STDEV(AE6:AE13)</f>
        <v>2.150062464485738</v>
      </c>
      <c r="AF64" s="16">
        <f t="shared" si="12"/>
        <v>1.8436469637607233</v>
      </c>
      <c r="AG64" s="16">
        <f t="shared" si="12"/>
        <v>1.4713008497503763</v>
      </c>
      <c r="AK64" s="16" t="s">
        <v>7</v>
      </c>
      <c r="AL64" s="16">
        <f>STDEV(AL6:AL13)</f>
        <v>2.2262085624424399</v>
      </c>
      <c r="AM64" s="16">
        <f t="shared" ref="AM64:AO64" si="13">STDEV(AM6:AM13)</f>
        <v>1.1215479444351177</v>
      </c>
      <c r="AN64" s="16">
        <f t="shared" si="13"/>
        <v>1.6702945634143296</v>
      </c>
      <c r="AO64" s="16">
        <f t="shared" si="13"/>
        <v>1.9606226740097759</v>
      </c>
      <c r="AQ64" s="16">
        <f>STDEV(AQ6:AQ13)</f>
        <v>1.2313133192162764</v>
      </c>
    </row>
    <row r="65" spans="5:43">
      <c r="G65" s="16" t="s">
        <v>8</v>
      </c>
      <c r="H65" s="16">
        <f>H64/SQRT(H63)</f>
        <v>3.3999999999999975E-2</v>
      </c>
      <c r="I65" s="16">
        <f t="shared" ref="I65:L65" si="14">I64/SQRT(I63)</f>
        <v>4.805790777801295E-2</v>
      </c>
      <c r="J65" s="16">
        <f t="shared" si="14"/>
        <v>7.9695794386260593E-2</v>
      </c>
      <c r="K65" s="16">
        <f t="shared" si="14"/>
        <v>8.0048520442291687E-2</v>
      </c>
      <c r="L65" s="16">
        <f t="shared" si="14"/>
        <v>6.2887353231222451E-2</v>
      </c>
      <c r="P65" s="16" t="s">
        <v>8</v>
      </c>
      <c r="Q65" s="16">
        <f>Q64/SQRT(Q63)</f>
        <v>3.3653035312052972E-2</v>
      </c>
      <c r="R65" s="16">
        <f t="shared" ref="R65:U65" si="15">R64/SQRT(R63)</f>
        <v>5.3574297542225119E-2</v>
      </c>
      <c r="S65" s="16">
        <f t="shared" si="15"/>
        <v>8.6249831780374334E-2</v>
      </c>
      <c r="T65" s="16">
        <f t="shared" si="15"/>
        <v>7.6560433645584389E-2</v>
      </c>
      <c r="U65" s="16">
        <f t="shared" si="15"/>
        <v>8.3036351764065874E-2</v>
      </c>
      <c r="W65" s="16">
        <f>W64/SQRT(W63)</f>
        <v>2.1974569311560364E-2</v>
      </c>
      <c r="AC65" s="16" t="s">
        <v>8</v>
      </c>
      <c r="AD65" s="16">
        <f>AD64/SQRT(AD63)</f>
        <v>0.70495405400208055</v>
      </c>
      <c r="AE65" s="16">
        <f t="shared" ref="AE65:AG65" si="16">AE64/SQRT(AE63)</f>
        <v>0.76016187430626292</v>
      </c>
      <c r="AF65" s="16">
        <f t="shared" si="16"/>
        <v>0.65182763509459818</v>
      </c>
      <c r="AG65" s="16">
        <f t="shared" si="16"/>
        <v>0.52018340401201035</v>
      </c>
      <c r="AK65" s="16" t="s">
        <v>8</v>
      </c>
      <c r="AL65" s="16">
        <f>AL64/SQRT(AL63)</f>
        <v>0.78708358541930235</v>
      </c>
      <c r="AM65" s="16">
        <f t="shared" ref="AM65:AO65" si="17">AM64/SQRT(AM63)</f>
        <v>0.39652707846795243</v>
      </c>
      <c r="AN65" s="16">
        <f t="shared" si="17"/>
        <v>0.59053830618464809</v>
      </c>
      <c r="AO65" s="16">
        <f t="shared" si="17"/>
        <v>0.69318479407020706</v>
      </c>
      <c r="AQ65" s="16">
        <f>AQ64/SQRT(AQ63)</f>
        <v>0.43533499889157251</v>
      </c>
    </row>
    <row r="67" spans="5:43" ht="16">
      <c r="E67" s="11" t="s">
        <v>20</v>
      </c>
      <c r="F67" s="18" t="s">
        <v>4</v>
      </c>
      <c r="G67" s="16" t="s">
        <v>6</v>
      </c>
      <c r="H67" s="16">
        <f>AVERAGE(H14:H25)</f>
        <v>1.4235833333333334</v>
      </c>
      <c r="I67" s="16">
        <f t="shared" ref="I67:L67" si="18">AVERAGE(I14:I25)</f>
        <v>0.50291666666666668</v>
      </c>
      <c r="J67" s="16">
        <f t="shared" si="18"/>
        <v>0.90783333333333305</v>
      </c>
      <c r="K67" s="16">
        <f t="shared" si="18"/>
        <v>1.0964166666666666</v>
      </c>
      <c r="L67" s="16">
        <f t="shared" si="18"/>
        <v>0.57774999999999999</v>
      </c>
      <c r="N67" s="11" t="s">
        <v>20</v>
      </c>
      <c r="O67" s="18" t="s">
        <v>4</v>
      </c>
      <c r="P67" s="16" t="s">
        <v>6</v>
      </c>
      <c r="Q67" s="16">
        <f>AVERAGE(Q14:Q25)</f>
        <v>1.4548333333333334</v>
      </c>
      <c r="R67" s="16">
        <f t="shared" ref="R67:U67" si="19">AVERAGE(R14:R25)</f>
        <v>1.3051666666666666</v>
      </c>
      <c r="S67" s="16">
        <f t="shared" si="19"/>
        <v>1.19825</v>
      </c>
      <c r="T67" s="16">
        <f t="shared" si="19"/>
        <v>1.3976666666666666</v>
      </c>
      <c r="U67" s="16">
        <f t="shared" si="19"/>
        <v>1.1961666666666664</v>
      </c>
      <c r="W67" s="16">
        <f>AVERAGE(W14:W25)</f>
        <v>1.4392083333333334</v>
      </c>
      <c r="AA67" s="11" t="s">
        <v>20</v>
      </c>
      <c r="AB67" s="18" t="s">
        <v>4</v>
      </c>
      <c r="AC67" s="16" t="s">
        <v>6</v>
      </c>
      <c r="AD67" s="16">
        <f>AVERAGE(AD14:AD25)</f>
        <v>9.5385277777777784</v>
      </c>
      <c r="AE67" s="16">
        <f t="shared" ref="AE67:AG67" si="20">AVERAGE(AE14:AE25)</f>
        <v>5.5280555555555546</v>
      </c>
      <c r="AF67" s="16">
        <f t="shared" si="20"/>
        <v>5.7110606060606059</v>
      </c>
      <c r="AG67" s="16">
        <f t="shared" si="20"/>
        <v>6.4845454545454544</v>
      </c>
      <c r="AI67" s="11" t="s">
        <v>20</v>
      </c>
      <c r="AJ67" s="18" t="s">
        <v>4</v>
      </c>
      <c r="AK67" s="16" t="s">
        <v>6</v>
      </c>
      <c r="AL67" s="16">
        <f>AVERAGE(AL14:AL25)</f>
        <v>9.9669444444444455</v>
      </c>
      <c r="AM67" s="16">
        <f t="shared" ref="AM67:AO67" si="21">AVERAGE(AM14:AM25)</f>
        <v>9.3827777777777772</v>
      </c>
      <c r="AN67" s="16">
        <f t="shared" si="21"/>
        <v>8.9966666666666679</v>
      </c>
      <c r="AO67" s="16">
        <f t="shared" si="21"/>
        <v>8.7152777777777768</v>
      </c>
      <c r="AQ67" s="16">
        <f>AVERAGE(AQ14:AQ25)</f>
        <v>9.7527361111111102</v>
      </c>
    </row>
    <row r="68" spans="5:43">
      <c r="G68" s="16" t="s">
        <v>2</v>
      </c>
      <c r="H68" s="16">
        <f>COUNT(H14:H25)</f>
        <v>12</v>
      </c>
      <c r="I68" s="16">
        <f t="shared" ref="I68:L68" si="22">COUNT(I14:I25)</f>
        <v>12</v>
      </c>
      <c r="J68" s="16">
        <f t="shared" si="22"/>
        <v>12</v>
      </c>
      <c r="K68" s="16">
        <f t="shared" si="22"/>
        <v>12</v>
      </c>
      <c r="L68" s="16">
        <f t="shared" si="22"/>
        <v>12</v>
      </c>
      <c r="P68" s="16" t="s">
        <v>2</v>
      </c>
      <c r="Q68" s="16">
        <f>COUNT(Q14:Q25)</f>
        <v>12</v>
      </c>
      <c r="R68" s="16">
        <f t="shared" ref="R68:U68" si="23">COUNT(R14:R25)</f>
        <v>12</v>
      </c>
      <c r="S68" s="16">
        <f t="shared" si="23"/>
        <v>12</v>
      </c>
      <c r="T68" s="16">
        <f t="shared" si="23"/>
        <v>12</v>
      </c>
      <c r="U68" s="16">
        <f t="shared" si="23"/>
        <v>12</v>
      </c>
      <c r="W68" s="16">
        <f>COUNT(W14:W25)</f>
        <v>12</v>
      </c>
      <c r="AC68" s="16" t="s">
        <v>2</v>
      </c>
      <c r="AD68" s="16">
        <f>COUNT(AD14:AD25)</f>
        <v>12</v>
      </c>
      <c r="AE68" s="16">
        <f t="shared" ref="AE68:AG68" si="24">COUNT(AE14:AE25)</f>
        <v>12</v>
      </c>
      <c r="AF68" s="16">
        <f t="shared" si="24"/>
        <v>11</v>
      </c>
      <c r="AG68" s="16">
        <f t="shared" si="24"/>
        <v>11</v>
      </c>
      <c r="AK68" s="16" t="s">
        <v>2</v>
      </c>
      <c r="AL68" s="16">
        <f>COUNT(AL14:AL25)</f>
        <v>12</v>
      </c>
      <c r="AM68" s="16">
        <f t="shared" ref="AM68:AO68" si="25">COUNT(AM14:AM25)</f>
        <v>12</v>
      </c>
      <c r="AN68" s="16">
        <f t="shared" si="25"/>
        <v>12</v>
      </c>
      <c r="AO68" s="16">
        <f t="shared" si="25"/>
        <v>12</v>
      </c>
      <c r="AQ68" s="16">
        <f>COUNT(AQ14:AQ25)</f>
        <v>12</v>
      </c>
    </row>
    <row r="69" spans="5:43">
      <c r="G69" s="16" t="s">
        <v>7</v>
      </c>
      <c r="H69" s="16">
        <f>STDEV(H26:H39)</f>
        <v>0.1334495006763578</v>
      </c>
      <c r="I69" s="16">
        <f t="shared" ref="I69:L69" si="26">STDEV(I26:I39)</f>
        <v>0.21516383994988081</v>
      </c>
      <c r="J69" s="16">
        <f t="shared" si="26"/>
        <v>0.24301739864453531</v>
      </c>
      <c r="K69" s="16">
        <f t="shared" si="26"/>
        <v>0.21406672815401276</v>
      </c>
      <c r="L69" s="16">
        <f t="shared" si="26"/>
        <v>0.23798577850205874</v>
      </c>
      <c r="P69" s="16" t="s">
        <v>7</v>
      </c>
      <c r="Q69" s="16">
        <f>STDEV(Q26:Q39)</f>
        <v>0.17726096736013333</v>
      </c>
      <c r="R69" s="16">
        <f t="shared" ref="R69:U69" si="27">STDEV(R26:R39)</f>
        <v>0.13395736979754755</v>
      </c>
      <c r="S69" s="16">
        <f t="shared" si="27"/>
        <v>0.19268490952582285</v>
      </c>
      <c r="T69" s="16">
        <f t="shared" si="27"/>
        <v>0.19312673532537122</v>
      </c>
      <c r="U69" s="16">
        <f t="shared" si="27"/>
        <v>0.27825663767510778</v>
      </c>
      <c r="W69" s="16">
        <f>STDEV(W26:W39)</f>
        <v>0.11981563217830007</v>
      </c>
      <c r="AC69" s="16" t="s">
        <v>7</v>
      </c>
      <c r="AD69" s="16">
        <f>STDEV(AD26:AD39)</f>
        <v>1.2238404344666012</v>
      </c>
      <c r="AE69" s="16">
        <f t="shared" ref="AE69:AG69" si="28">STDEV(AE26:AE39)</f>
        <v>2.580319570179066</v>
      </c>
      <c r="AF69" s="16">
        <f t="shared" si="28"/>
        <v>2.4864812836193222</v>
      </c>
      <c r="AG69" s="16">
        <f t="shared" si="28"/>
        <v>2.307321895723339</v>
      </c>
      <c r="AK69" s="16" t="s">
        <v>7</v>
      </c>
      <c r="AL69" s="16">
        <f>STDEV(AL26:AL39)</f>
        <v>1.5397967771021241</v>
      </c>
      <c r="AM69" s="16">
        <f t="shared" ref="AM69:AO69" si="29">STDEV(AM26:AM39)</f>
        <v>1.9785926350891041</v>
      </c>
      <c r="AN69" s="16">
        <f t="shared" si="29"/>
        <v>3.2225652705689107</v>
      </c>
      <c r="AO69" s="16">
        <f t="shared" si="29"/>
        <v>2.1130465037631154</v>
      </c>
      <c r="AQ69" s="16">
        <f>STDEV(AQ26:AQ39)</f>
        <v>1.1488681654831316</v>
      </c>
    </row>
    <row r="70" spans="5:43">
      <c r="G70" s="16" t="s">
        <v>8</v>
      </c>
      <c r="H70" s="16">
        <f>H69/SQRT(H68)</f>
        <v>3.852355256935816E-2</v>
      </c>
      <c r="I70" s="16">
        <f t="shared" ref="I70:L70" si="30">I69/SQRT(I68)</f>
        <v>6.2112450457468625E-2</v>
      </c>
      <c r="J70" s="16">
        <f t="shared" si="30"/>
        <v>7.0153080262592538E-2</v>
      </c>
      <c r="K70" s="16">
        <f t="shared" si="30"/>
        <v>6.1795741562130857E-2</v>
      </c>
      <c r="L70" s="16">
        <f t="shared" si="30"/>
        <v>6.8700576640733133E-2</v>
      </c>
      <c r="P70" s="16" t="s">
        <v>8</v>
      </c>
      <c r="Q70" s="16">
        <f>Q69/SQRT(Q68)</f>
        <v>5.1170833611093224E-2</v>
      </c>
      <c r="R70" s="16">
        <f t="shared" ref="R70:U70" si="31">R69/SQRT(R68)</f>
        <v>3.8670161756274163E-2</v>
      </c>
      <c r="S70" s="16">
        <f t="shared" si="31"/>
        <v>5.5623342191756256E-2</v>
      </c>
      <c r="T70" s="16">
        <f t="shared" si="31"/>
        <v>5.5750886313908343E-2</v>
      </c>
      <c r="U70" s="16">
        <f t="shared" si="31"/>
        <v>8.0325772332761822E-2</v>
      </c>
      <c r="W70" s="16">
        <f>W69/SQRT(W68)</f>
        <v>3.4587793745633366E-2</v>
      </c>
      <c r="AC70" s="16" t="s">
        <v>8</v>
      </c>
      <c r="AD70" s="16">
        <f>AD69/SQRT(AD68)</f>
        <v>0.3532923021422204</v>
      </c>
      <c r="AE70" s="16">
        <f t="shared" ref="AE70:AG70" si="32">AE69/SQRT(AE68)</f>
        <v>0.74487409921907166</v>
      </c>
      <c r="AF70" s="16">
        <f t="shared" si="32"/>
        <v>0.74970231509150542</v>
      </c>
      <c r="AG70" s="16">
        <f t="shared" si="32"/>
        <v>0.69568372715325844</v>
      </c>
      <c r="AK70" s="16" t="s">
        <v>8</v>
      </c>
      <c r="AL70" s="16">
        <f>AL69/SQRT(AL68)</f>
        <v>0.44450104187861478</v>
      </c>
      <c r="AM70" s="16">
        <f t="shared" ref="AM70:AO70" si="33">AM69/SQRT(AM68)</f>
        <v>0.57117049524265262</v>
      </c>
      <c r="AN70" s="16">
        <f t="shared" si="33"/>
        <v>0.93027446322204999</v>
      </c>
      <c r="AO70" s="16">
        <f t="shared" si="33"/>
        <v>0.60998398387891617</v>
      </c>
      <c r="AQ70" s="16">
        <f>AQ69/SQRT(AQ68)</f>
        <v>0.33164967230253878</v>
      </c>
    </row>
    <row r="72" spans="5:43" ht="16">
      <c r="E72" s="12" t="s">
        <v>41</v>
      </c>
      <c r="F72" s="13" t="s">
        <v>3</v>
      </c>
      <c r="G72" s="16" t="s">
        <v>6</v>
      </c>
      <c r="H72" s="16">
        <f>AVERAGE(H26:H39)</f>
        <v>1.3979999999999997</v>
      </c>
      <c r="I72" s="16">
        <f t="shared" ref="I72:L72" si="34">AVERAGE(I26:I39)</f>
        <v>1.2506428571428572</v>
      </c>
      <c r="J72" s="16">
        <f t="shared" si="34"/>
        <v>1.298928571428571</v>
      </c>
      <c r="K72" s="16">
        <f t="shared" si="34"/>
        <v>1.2476923076923077</v>
      </c>
      <c r="L72" s="16">
        <f t="shared" si="34"/>
        <v>1.2266923076923075</v>
      </c>
      <c r="N72" s="12" t="s">
        <v>41</v>
      </c>
      <c r="O72" s="13" t="s">
        <v>3</v>
      </c>
      <c r="P72" s="16" t="s">
        <v>6</v>
      </c>
      <c r="Q72" s="16">
        <f>AVERAGE(Q26:Q39)</f>
        <v>1.3717142857142857</v>
      </c>
      <c r="R72" s="16">
        <f t="shared" ref="R72:U72" si="35">AVERAGE(R26:R39)</f>
        <v>1.4075</v>
      </c>
      <c r="S72" s="16">
        <f t="shared" si="35"/>
        <v>1.2698461538461538</v>
      </c>
      <c r="T72" s="16">
        <f t="shared" si="35"/>
        <v>1.2285384615384614</v>
      </c>
      <c r="U72" s="16">
        <f t="shared" si="35"/>
        <v>1.2623846153846154</v>
      </c>
      <c r="W72" s="16">
        <f>AVERAGE(W26:W39)</f>
        <v>1.384857142857143</v>
      </c>
      <c r="AA72" s="12" t="s">
        <v>41</v>
      </c>
      <c r="AB72" s="13" t="s">
        <v>3</v>
      </c>
      <c r="AC72" s="16" t="s">
        <v>6</v>
      </c>
      <c r="AD72" s="16">
        <f>AVERAGE(AD26:AD39)</f>
        <v>9.0902380952380959</v>
      </c>
      <c r="AE72" s="16">
        <f t="shared" ref="AE72:AG72" si="36">AVERAGE(AE26:AE39)</f>
        <v>9.2985714285714298</v>
      </c>
      <c r="AF72" s="16">
        <f t="shared" si="36"/>
        <v>9.474102564102564</v>
      </c>
      <c r="AG72" s="16">
        <f t="shared" si="36"/>
        <v>9.8820512820512825</v>
      </c>
      <c r="AI72" s="12" t="s">
        <v>41</v>
      </c>
      <c r="AJ72" s="13" t="s">
        <v>3</v>
      </c>
      <c r="AK72" s="16" t="s">
        <v>6</v>
      </c>
      <c r="AL72" s="16">
        <f>AVERAGE(AL26:AL39)</f>
        <v>9.4595238095238106</v>
      </c>
      <c r="AM72" s="16">
        <f t="shared" ref="AM72:AO72" si="37">AVERAGE(AM26:AM39)</f>
        <v>8.9728571428571406</v>
      </c>
      <c r="AN72" s="16">
        <f t="shared" si="37"/>
        <v>10.704615384615387</v>
      </c>
      <c r="AO72" s="16">
        <f t="shared" si="37"/>
        <v>9.6389743589743588</v>
      </c>
      <c r="AQ72" s="16">
        <f>AVERAGE(AQ26:AQ39)</f>
        <v>9.2748809523809523</v>
      </c>
    </row>
    <row r="73" spans="5:43">
      <c r="G73" s="16" t="s">
        <v>2</v>
      </c>
      <c r="H73" s="16">
        <f>COUNT(H26:H39)</f>
        <v>14</v>
      </c>
      <c r="I73" s="16">
        <f t="shared" ref="I73:L73" si="38">COUNT(I26:I39)</f>
        <v>14</v>
      </c>
      <c r="J73" s="16">
        <f t="shared" si="38"/>
        <v>14</v>
      </c>
      <c r="K73" s="16">
        <f t="shared" si="38"/>
        <v>13</v>
      </c>
      <c r="L73" s="16">
        <f t="shared" si="38"/>
        <v>13</v>
      </c>
      <c r="P73" s="16" t="s">
        <v>2</v>
      </c>
      <c r="Q73" s="16">
        <f>COUNT(Q26:Q39)</f>
        <v>14</v>
      </c>
      <c r="R73" s="16">
        <f t="shared" ref="R73:U73" si="39">COUNT(R26:R39)</f>
        <v>14</v>
      </c>
      <c r="S73" s="16">
        <f t="shared" si="39"/>
        <v>13</v>
      </c>
      <c r="T73" s="16">
        <f t="shared" si="39"/>
        <v>13</v>
      </c>
      <c r="U73" s="16">
        <f t="shared" si="39"/>
        <v>13</v>
      </c>
      <c r="W73" s="16">
        <f>COUNT(W26:W39)</f>
        <v>14</v>
      </c>
      <c r="AC73" s="16" t="s">
        <v>2</v>
      </c>
      <c r="AD73" s="16">
        <f>COUNT(AD26:AD39)</f>
        <v>14</v>
      </c>
      <c r="AE73" s="16">
        <f t="shared" ref="AE73:AG73" si="40">COUNT(AE26:AE39)</f>
        <v>14</v>
      </c>
      <c r="AF73" s="16">
        <f t="shared" si="40"/>
        <v>13</v>
      </c>
      <c r="AG73" s="16">
        <f t="shared" si="40"/>
        <v>13</v>
      </c>
      <c r="AK73" s="16" t="s">
        <v>2</v>
      </c>
      <c r="AL73" s="16">
        <f>COUNT(AL26:AL39)</f>
        <v>14</v>
      </c>
      <c r="AM73" s="16">
        <f t="shared" ref="AM73:AO73" si="41">COUNT(AM26:AM39)</f>
        <v>14</v>
      </c>
      <c r="AN73" s="16">
        <f t="shared" si="41"/>
        <v>13</v>
      </c>
      <c r="AO73" s="16">
        <f t="shared" si="41"/>
        <v>13</v>
      </c>
      <c r="AQ73" s="16">
        <f>COUNT(AQ26:AQ39)</f>
        <v>14</v>
      </c>
    </row>
    <row r="74" spans="5:43">
      <c r="G74" s="16" t="s">
        <v>7</v>
      </c>
      <c r="H74" s="16">
        <f>STDEV(H26:H39)</f>
        <v>0.1334495006763578</v>
      </c>
      <c r="I74" s="16">
        <f t="shared" ref="I74:L74" si="42">STDEV(I26:I39)</f>
        <v>0.21516383994988081</v>
      </c>
      <c r="J74" s="16">
        <f t="shared" si="42"/>
        <v>0.24301739864453531</v>
      </c>
      <c r="K74" s="16">
        <f t="shared" si="42"/>
        <v>0.21406672815401276</v>
      </c>
      <c r="L74" s="16">
        <f t="shared" si="42"/>
        <v>0.23798577850205874</v>
      </c>
      <c r="P74" s="16" t="s">
        <v>7</v>
      </c>
      <c r="Q74" s="16">
        <f>STDEV(Q26:Q39)</f>
        <v>0.17726096736013333</v>
      </c>
      <c r="R74" s="16">
        <f t="shared" ref="R74:U74" si="43">STDEV(R26:R39)</f>
        <v>0.13395736979754755</v>
      </c>
      <c r="S74" s="16">
        <f t="shared" si="43"/>
        <v>0.19268490952582285</v>
      </c>
      <c r="T74" s="16">
        <f t="shared" si="43"/>
        <v>0.19312673532537122</v>
      </c>
      <c r="U74" s="16">
        <f t="shared" si="43"/>
        <v>0.27825663767510778</v>
      </c>
      <c r="W74" s="16">
        <f>STDEV(W26:W39)</f>
        <v>0.11981563217830007</v>
      </c>
      <c r="AC74" s="16" t="s">
        <v>7</v>
      </c>
      <c r="AD74" s="16">
        <f>STDEV(AD26:AD39)</f>
        <v>1.2238404344666012</v>
      </c>
      <c r="AE74" s="16">
        <f t="shared" ref="AE74:AG74" si="44">STDEV(AE26:AE39)</f>
        <v>2.580319570179066</v>
      </c>
      <c r="AF74" s="16">
        <f t="shared" si="44"/>
        <v>2.4864812836193222</v>
      </c>
      <c r="AG74" s="16">
        <f t="shared" si="44"/>
        <v>2.307321895723339</v>
      </c>
      <c r="AK74" s="16" t="s">
        <v>7</v>
      </c>
      <c r="AL74" s="16">
        <f>STDEV(AL26:AL39)</f>
        <v>1.5397967771021241</v>
      </c>
      <c r="AM74" s="16">
        <f t="shared" ref="AM74:AO74" si="45">STDEV(AM26:AM39)</f>
        <v>1.9785926350891041</v>
      </c>
      <c r="AN74" s="16">
        <f t="shared" si="45"/>
        <v>3.2225652705689107</v>
      </c>
      <c r="AO74" s="16">
        <f t="shared" si="45"/>
        <v>2.1130465037631154</v>
      </c>
      <c r="AQ74" s="16">
        <f>STDEV(AQ26:AQ39)</f>
        <v>1.1488681654831316</v>
      </c>
    </row>
    <row r="75" spans="5:43">
      <c r="G75" s="16" t="s">
        <v>8</v>
      </c>
      <c r="H75" s="16">
        <f>H74/SQRT(H73)</f>
        <v>3.5665879283356301E-2</v>
      </c>
      <c r="I75" s="16">
        <f t="shared" ref="I75:L75" si="46">I74/SQRT(I73)</f>
        <v>5.7504955079651261E-2</v>
      </c>
      <c r="J75" s="16">
        <f t="shared" si="46"/>
        <v>6.494913176806523E-2</v>
      </c>
      <c r="K75" s="16">
        <f t="shared" si="46"/>
        <v>5.9371428056161829E-2</v>
      </c>
      <c r="L75" s="16">
        <f t="shared" si="46"/>
        <v>6.6005379016952956E-2</v>
      </c>
      <c r="P75" s="16" t="s">
        <v>8</v>
      </c>
      <c r="Q75" s="16">
        <f>Q74/SQRT(Q73)</f>
        <v>4.7374986279266958E-2</v>
      </c>
      <c r="R75" s="16">
        <f t="shared" ref="R75:U75" si="47">R74/SQRT(R73)</f>
        <v>3.580161301541445E-2</v>
      </c>
      <c r="S75" s="16">
        <f t="shared" si="47"/>
        <v>5.3441178561807232E-2</v>
      </c>
      <c r="T75" s="16">
        <f t="shared" si="47"/>
        <v>5.3563718990660654E-2</v>
      </c>
      <c r="U75" s="16">
        <f t="shared" si="47"/>
        <v>7.7174505759677381E-2</v>
      </c>
      <c r="W75" s="16">
        <f>W74/SQRT(W73)</f>
        <v>3.2022074656494717E-2</v>
      </c>
      <c r="AC75" s="16" t="s">
        <v>8</v>
      </c>
      <c r="AD75" s="16">
        <f>AD74/SQRT(AD73)</f>
        <v>0.32708511441818489</v>
      </c>
      <c r="AE75" s="16">
        <f t="shared" ref="AE75:AG75" si="48">AE74/SQRT(AE73)</f>
        <v>0.68961941285699024</v>
      </c>
      <c r="AF75" s="16">
        <f t="shared" si="48"/>
        <v>0.68962582796699878</v>
      </c>
      <c r="AG75" s="16">
        <f t="shared" si="48"/>
        <v>0.63993595415625193</v>
      </c>
      <c r="AK75" s="16" t="s">
        <v>8</v>
      </c>
      <c r="AL75" s="16">
        <f>AL74/SQRT(AL73)</f>
        <v>0.41152799894106223</v>
      </c>
      <c r="AM75" s="16">
        <f t="shared" ref="AM75:AO75" si="49">AM74/SQRT(AM73)</f>
        <v>0.52880112489269027</v>
      </c>
      <c r="AN75" s="16">
        <f t="shared" si="49"/>
        <v>0.89377879396659177</v>
      </c>
      <c r="AO75" s="16">
        <f t="shared" si="49"/>
        <v>0.58605365513521723</v>
      </c>
      <c r="AQ75" s="16">
        <f>AQ74/SQRT(AQ73)</f>
        <v>0.30704793270067043</v>
      </c>
    </row>
    <row r="77" spans="5:43" ht="16">
      <c r="E77" s="14" t="s">
        <v>41</v>
      </c>
      <c r="F77" s="15" t="s">
        <v>4</v>
      </c>
      <c r="G77" s="16" t="s">
        <v>6</v>
      </c>
      <c r="H77" s="16">
        <f>AVERAGE(H40:H58)</f>
        <v>1.397111111111111</v>
      </c>
      <c r="I77" s="16">
        <f t="shared" ref="I77:L77" si="50">AVERAGE(I40:I58)</f>
        <v>0.4172777777777778</v>
      </c>
      <c r="J77" s="16">
        <f t="shared" si="50"/>
        <v>0.91283333333333339</v>
      </c>
      <c r="K77" s="16">
        <f t="shared" si="50"/>
        <v>1.0640555555555558</v>
      </c>
      <c r="L77" s="16">
        <f t="shared" si="50"/>
        <v>0.57227777777777766</v>
      </c>
      <c r="N77" s="14" t="s">
        <v>41</v>
      </c>
      <c r="O77" s="15" t="s">
        <v>4</v>
      </c>
      <c r="P77" s="16" t="s">
        <v>6</v>
      </c>
      <c r="Q77" s="16">
        <f>AVERAGE(Q40:Q58)</f>
        <v>1.4027777777777777</v>
      </c>
      <c r="R77" s="16">
        <f t="shared" ref="R77:U77" si="51">AVERAGE(R40:R58)</f>
        <v>1.2071666666666667</v>
      </c>
      <c r="S77" s="16">
        <f t="shared" si="51"/>
        <v>1.1669444444444446</v>
      </c>
      <c r="T77" s="16">
        <f t="shared" si="51"/>
        <v>1.3356666666666666</v>
      </c>
      <c r="U77" s="16">
        <f t="shared" si="51"/>
        <v>1.26925</v>
      </c>
      <c r="W77" s="16">
        <f>AVERAGE(W40:W58)</f>
        <v>1.326263157894737</v>
      </c>
      <c r="AA77" s="14" t="s">
        <v>41</v>
      </c>
      <c r="AB77" s="15" t="s">
        <v>4</v>
      </c>
      <c r="AC77" s="16" t="s">
        <v>6</v>
      </c>
      <c r="AD77" s="16">
        <f>AVERAGE(AD40:AD58)</f>
        <v>9.7103508771929832</v>
      </c>
      <c r="AE77" s="16">
        <f t="shared" ref="AE77:AG77" si="52">AVERAGE(AE40:AE58)</f>
        <v>4.6055555555555552</v>
      </c>
      <c r="AF77" s="16">
        <f t="shared" si="52"/>
        <v>6.5421929824561404</v>
      </c>
      <c r="AG77" s="16">
        <f t="shared" si="52"/>
        <v>7.0630555555555556</v>
      </c>
      <c r="AI77" s="14" t="s">
        <v>41</v>
      </c>
      <c r="AJ77" s="15" t="s">
        <v>4</v>
      </c>
      <c r="AK77" s="16" t="s">
        <v>6</v>
      </c>
      <c r="AL77" s="16">
        <f>AVERAGE(AL40:AL58)</f>
        <v>9.233859649122806</v>
      </c>
      <c r="AM77" s="16">
        <f t="shared" ref="AM77:AO77" si="53">AVERAGE(AM40:AM58)</f>
        <v>8.1473684210526311</v>
      </c>
      <c r="AN77" s="16">
        <f t="shared" si="53"/>
        <v>8.6606140350877201</v>
      </c>
      <c r="AO77" s="16">
        <f t="shared" si="53"/>
        <v>8.8527777777777779</v>
      </c>
      <c r="AQ77" s="16">
        <f>AVERAGE(AQ40:AQ58)</f>
        <v>9.4721052631578928</v>
      </c>
    </row>
    <row r="78" spans="5:43">
      <c r="G78" s="16" t="s">
        <v>2</v>
      </c>
      <c r="H78" s="16">
        <f>COUNT(H40:H58)</f>
        <v>18</v>
      </c>
      <c r="I78" s="16">
        <f t="shared" ref="I78:L78" si="54">COUNT(I40:I58)</f>
        <v>18</v>
      </c>
      <c r="J78" s="16">
        <f t="shared" si="54"/>
        <v>18</v>
      </c>
      <c r="K78" s="16">
        <f t="shared" si="54"/>
        <v>18</v>
      </c>
      <c r="L78" s="16">
        <f t="shared" si="54"/>
        <v>18</v>
      </c>
      <c r="P78" s="16" t="s">
        <v>2</v>
      </c>
      <c r="Q78" s="16">
        <f>COUNT(Q40:Q58)</f>
        <v>18</v>
      </c>
      <c r="R78" s="16">
        <f t="shared" ref="R78:U78" si="55">COUNT(R40:R58)</f>
        <v>18</v>
      </c>
      <c r="S78" s="16">
        <f t="shared" si="55"/>
        <v>18</v>
      </c>
      <c r="T78" s="16">
        <f t="shared" si="55"/>
        <v>18</v>
      </c>
      <c r="U78" s="16">
        <f t="shared" si="55"/>
        <v>16</v>
      </c>
      <c r="W78" s="16">
        <f>COUNT(W40:W58)</f>
        <v>19</v>
      </c>
      <c r="AC78" s="16" t="s">
        <v>2</v>
      </c>
      <c r="AD78" s="16">
        <f>COUNT(AD40:AD58)</f>
        <v>19</v>
      </c>
      <c r="AE78" s="16">
        <f t="shared" ref="AE78:AG78" si="56">COUNT(AE40:AE58)</f>
        <v>18</v>
      </c>
      <c r="AF78" s="16">
        <f t="shared" si="56"/>
        <v>19</v>
      </c>
      <c r="AG78" s="16">
        <f t="shared" si="56"/>
        <v>18</v>
      </c>
      <c r="AK78" s="16" t="s">
        <v>2</v>
      </c>
      <c r="AL78" s="16">
        <f>COUNT(AL40:AL58)</f>
        <v>19</v>
      </c>
      <c r="AM78" s="16">
        <f t="shared" ref="AM78:AO78" si="57">COUNT(AM40:AM58)</f>
        <v>19</v>
      </c>
      <c r="AN78" s="16">
        <f t="shared" si="57"/>
        <v>19</v>
      </c>
      <c r="AO78" s="16">
        <f t="shared" si="57"/>
        <v>18</v>
      </c>
      <c r="AQ78" s="16">
        <f>COUNT(AQ40:AQ58)</f>
        <v>19</v>
      </c>
    </row>
    <row r="79" spans="5:43">
      <c r="G79" s="16" t="s">
        <v>7</v>
      </c>
      <c r="H79" s="16">
        <f>STDEV(H40:H58)</f>
        <v>0.15628551883873873</v>
      </c>
      <c r="I79" s="16">
        <f t="shared" ref="I79:L79" si="58">STDEV(I40:I58)</f>
        <v>0.23179397686829187</v>
      </c>
      <c r="J79" s="16">
        <f t="shared" si="58"/>
        <v>0.24784370074706341</v>
      </c>
      <c r="K79" s="16">
        <f t="shared" si="58"/>
        <v>0.24988808606165172</v>
      </c>
      <c r="L79" s="16">
        <f t="shared" si="58"/>
        <v>0.19705651788720477</v>
      </c>
      <c r="P79" s="16" t="s">
        <v>7</v>
      </c>
      <c r="Q79" s="16">
        <f>STDEV(Q40:Q58)</f>
        <v>0.17678253691888654</v>
      </c>
      <c r="R79" s="16">
        <f t="shared" ref="R79:U79" si="59">STDEV(R40:R58)</f>
        <v>0.25300993935370464</v>
      </c>
      <c r="S79" s="16">
        <f t="shared" si="59"/>
        <v>0.25434818012328314</v>
      </c>
      <c r="T79" s="16">
        <f t="shared" si="59"/>
        <v>0.19276074777390079</v>
      </c>
      <c r="U79" s="16">
        <f t="shared" si="59"/>
        <v>0.31756458660667314</v>
      </c>
      <c r="W79" s="16">
        <f>STDEV(W40:W58)</f>
        <v>0.35147634535631123</v>
      </c>
      <c r="AC79" s="16" t="s">
        <v>7</v>
      </c>
      <c r="AD79" s="16">
        <f>STDEV(AD40:AD58)</f>
        <v>3.0134451582694082</v>
      </c>
      <c r="AE79" s="16">
        <f t="shared" ref="AE79:AG79" si="60">STDEV(AE40:AE58)</f>
        <v>0.74843453178352315</v>
      </c>
      <c r="AF79" s="16">
        <f t="shared" si="60"/>
        <v>1.7597930620338833</v>
      </c>
      <c r="AG79" s="16">
        <f t="shared" si="60"/>
        <v>2.047970001599384</v>
      </c>
      <c r="AK79" s="16" t="s">
        <v>7</v>
      </c>
      <c r="AL79" s="16">
        <f>STDEV(AL40:AL58)</f>
        <v>2.225844066049496</v>
      </c>
      <c r="AM79" s="16">
        <f t="shared" ref="AM79:AO79" si="61">STDEV(AM40:AM58)</f>
        <v>2.6293764408764804</v>
      </c>
      <c r="AN79" s="16">
        <f t="shared" si="61"/>
        <v>2.2419639215364477</v>
      </c>
      <c r="AO79" s="16">
        <f t="shared" si="61"/>
        <v>2.7980448355880236</v>
      </c>
      <c r="AQ79" s="16">
        <f>STDEV(AQ40:AQ58)</f>
        <v>2.025392572990202</v>
      </c>
    </row>
    <row r="80" spans="5:43">
      <c r="G80" s="16" t="s">
        <v>8</v>
      </c>
      <c r="H80" s="16">
        <f>H79/SQRT(H78)</f>
        <v>3.6836850057376698E-2</v>
      </c>
      <c r="I80" s="16">
        <f t="shared" ref="I80:L80" si="62">I79/SQRT(I78)</f>
        <v>5.4634364293922308E-2</v>
      </c>
      <c r="J80" s="16">
        <f t="shared" si="62"/>
        <v>5.841732049087265E-2</v>
      </c>
      <c r="K80" s="16">
        <f t="shared" si="62"/>
        <v>5.8899186730640513E-2</v>
      </c>
      <c r="L80" s="16">
        <f t="shared" si="62"/>
        <v>4.6446666691683569E-2</v>
      </c>
      <c r="P80" s="16" t="s">
        <v>8</v>
      </c>
      <c r="Q80" s="16">
        <f>Q79/SQRT(Q78)</f>
        <v>4.166804355023529E-2</v>
      </c>
      <c r="R80" s="16">
        <f t="shared" ref="R80:U80" si="63">R79/SQRT(R78)</f>
        <v>5.9635014608200566E-2</v>
      </c>
      <c r="S80" s="16">
        <f t="shared" si="63"/>
        <v>5.9950440982543651E-2</v>
      </c>
      <c r="T80" s="16">
        <f t="shared" si="63"/>
        <v>4.5434143965838315E-2</v>
      </c>
      <c r="U80" s="16">
        <f t="shared" si="63"/>
        <v>7.9391146651668285E-2</v>
      </c>
      <c r="W80" s="16">
        <f>W79/SQRT(W78)</f>
        <v>8.0634203708061153E-2</v>
      </c>
      <c r="AC80" s="16" t="s">
        <v>8</v>
      </c>
      <c r="AD80" s="16">
        <f>AD79/SQRT(AD78)</f>
        <v>0.69133173246306734</v>
      </c>
      <c r="AE80" s="16">
        <f t="shared" ref="AE80:AG80" si="64">AE79/SQRT(AE78)</f>
        <v>0.17640771089943597</v>
      </c>
      <c r="AF80" s="16">
        <f t="shared" si="64"/>
        <v>0.40372421678682635</v>
      </c>
      <c r="AG80" s="16">
        <f t="shared" si="64"/>
        <v>0.48271115859918307</v>
      </c>
      <c r="AK80" s="16" t="s">
        <v>8</v>
      </c>
      <c r="AL80" s="16">
        <f>AL79/SQRT(AL78)</f>
        <v>0.51064364989418021</v>
      </c>
      <c r="AM80" s="16">
        <f t="shared" ref="AM80:AO80" si="65">AM79/SQRT(AM78)</f>
        <v>0.60322032580564344</v>
      </c>
      <c r="AN80" s="16">
        <f t="shared" si="65"/>
        <v>0.51434179837060667</v>
      </c>
      <c r="AO80" s="16">
        <f t="shared" si="65"/>
        <v>0.65950549243609669</v>
      </c>
      <c r="AQ80" s="16">
        <f>AQ79/SQRT(AQ78)</f>
        <v>0.46465692350853249</v>
      </c>
    </row>
    <row r="82" spans="6:45" ht="16">
      <c r="F82" s="7" t="s">
        <v>20</v>
      </c>
      <c r="G82" s="16" t="s">
        <v>6</v>
      </c>
      <c r="H82" s="16">
        <f>AVERAGE(H6:H25)</f>
        <v>1.4457499999999994</v>
      </c>
      <c r="O82" s="7" t="s">
        <v>20</v>
      </c>
      <c r="P82" s="16" t="s">
        <v>6</v>
      </c>
      <c r="Q82" s="16">
        <f>AVERAGE(Q6:Q25)</f>
        <v>1.4633999999999996</v>
      </c>
      <c r="V82" s="7" t="s">
        <v>20</v>
      </c>
      <c r="W82" s="16">
        <f>AVERAGE(W6:W25)</f>
        <v>1.4545749999999997</v>
      </c>
      <c r="AB82" s="7" t="s">
        <v>20</v>
      </c>
      <c r="AC82" s="16" t="s">
        <v>6</v>
      </c>
      <c r="AD82" s="16">
        <f>AVERAGE(AD6:AD25)</f>
        <v>9.3167833333333316</v>
      </c>
      <c r="AJ82" s="7" t="s">
        <v>20</v>
      </c>
      <c r="AK82" s="16" t="s">
        <v>6</v>
      </c>
      <c r="AL82" s="16">
        <f>AVERAGE(AL6:AL25)</f>
        <v>9.6310000000000002</v>
      </c>
      <c r="AP82" s="7" t="s">
        <v>20</v>
      </c>
      <c r="AQ82" s="16">
        <f>AVERAGE(AQ6:AQ25)</f>
        <v>9.473891666666665</v>
      </c>
    </row>
    <row r="83" spans="6:45">
      <c r="G83" s="16" t="s">
        <v>2</v>
      </c>
      <c r="H83" s="16">
        <f>COUNT(H6:H25)</f>
        <v>20</v>
      </c>
      <c r="P83" s="16" t="s">
        <v>2</v>
      </c>
      <c r="Q83" s="16">
        <f>COUNT(Q6:Q25)</f>
        <v>20</v>
      </c>
      <c r="W83" s="16">
        <f>COUNT(W6:W25)</f>
        <v>20</v>
      </c>
      <c r="AC83" s="16" t="s">
        <v>2</v>
      </c>
      <c r="AD83" s="16">
        <f>COUNT(AD6:AD25)</f>
        <v>20</v>
      </c>
      <c r="AK83" s="16" t="s">
        <v>2</v>
      </c>
      <c r="AL83" s="16">
        <f>COUNT(AL6:AL25)</f>
        <v>20</v>
      </c>
      <c r="AQ83" s="16">
        <f>COUNT(AQ6:AQ25)</f>
        <v>20</v>
      </c>
    </row>
    <row r="84" spans="6:45">
      <c r="G84" s="16" t="s">
        <v>7</v>
      </c>
      <c r="H84" s="16">
        <f>STDEV(H6:H25)</f>
        <v>0.12223569768882438</v>
      </c>
      <c r="P84" s="16" t="s">
        <v>7</v>
      </c>
      <c r="Q84" s="16">
        <f>STDEV(Q6:Q25)</f>
        <v>9.9470916140823415E-2</v>
      </c>
      <c r="W84" s="16">
        <f>STDEV(W6:W25)</f>
        <v>8.8872509958455567E-2</v>
      </c>
      <c r="AC84" s="16" t="s">
        <v>7</v>
      </c>
      <c r="AD84" s="16">
        <f>STDEV(AD6:AD25)</f>
        <v>2.0580002593643854</v>
      </c>
      <c r="AK84" s="16" t="s">
        <v>7</v>
      </c>
      <c r="AL84" s="16">
        <f>STDEV(AL6:AL25)</f>
        <v>1.9883238408032144</v>
      </c>
      <c r="AQ84" s="16">
        <f>STDEV(AQ6:AQ25)</f>
        <v>1.4244233698155278</v>
      </c>
    </row>
    <row r="85" spans="6:45">
      <c r="G85" s="16" t="s">
        <v>8</v>
      </c>
      <c r="H85" s="16">
        <f>H84/SQRT(H83)</f>
        <v>2.7332732930932524E-2</v>
      </c>
      <c r="P85" s="16" t="s">
        <v>8</v>
      </c>
      <c r="Q85" s="16">
        <f>Q84/SQRT(Q83)</f>
        <v>2.2242373027506219E-2</v>
      </c>
      <c r="W85" s="16">
        <f>W84/SQRT(W83)</f>
        <v>1.9872497359813366E-2</v>
      </c>
      <c r="AC85" s="16" t="s">
        <v>8</v>
      </c>
      <c r="AD85" s="16">
        <f>AD84/SQRT(AD83)</f>
        <v>0.46018284776509638</v>
      </c>
      <c r="AK85" s="16" t="s">
        <v>8</v>
      </c>
      <c r="AL85" s="16">
        <f>AL84/SQRT(AL83)</f>
        <v>0.44460272693194575</v>
      </c>
      <c r="AQ85" s="16">
        <f>AQ84/SQRT(AQ83)</f>
        <v>0.31851074836468418</v>
      </c>
    </row>
    <row r="86" spans="6:45">
      <c r="I86" s="16" t="s">
        <v>74</v>
      </c>
      <c r="J86" s="16">
        <f>_xlfn.T.TEST(H6:H25,H26:H58,2,2)</f>
        <v>0.22049264697425758</v>
      </c>
      <c r="R86" s="16" t="s">
        <v>74</v>
      </c>
      <c r="S86" s="16">
        <f>_xlfn.T.TEST(Q6:Q25,Q26:Q58,2,2)</f>
        <v>9.020347863199818E-2</v>
      </c>
      <c r="X86" s="16" t="s">
        <v>74</v>
      </c>
      <c r="Y86" s="16">
        <f>_xlfn.T.TEST(W6:W25,W26:W58,2,2)</f>
        <v>0.11126543495353679</v>
      </c>
      <c r="AE86" s="16" t="s">
        <v>74</v>
      </c>
      <c r="AF86" s="16">
        <f>_xlfn.T.TEST(AD6:AD25,AD26:AD58,2,2)</f>
        <v>0.84115527933794421</v>
      </c>
      <c r="AM86" s="16" t="s">
        <v>74</v>
      </c>
      <c r="AN86" s="16">
        <f>_xlfn.T.TEST(AL6:AL25,AL26:AL58,2,2)</f>
        <v>0.58935442284671491</v>
      </c>
      <c r="AR86" s="16" t="s">
        <v>74</v>
      </c>
      <c r="AS86" s="16">
        <f>_xlfn.T.TEST(AQ6:AQ25,AQ26:AQ58,2,2)</f>
        <v>0.85085505653148152</v>
      </c>
    </row>
    <row r="87" spans="6:45" ht="16">
      <c r="F87" s="12" t="s">
        <v>41</v>
      </c>
      <c r="G87" s="16" t="s">
        <v>6</v>
      </c>
      <c r="H87" s="16">
        <f>AVERAGE(H26:H58)</f>
        <v>1.3974999999999995</v>
      </c>
      <c r="O87" s="12" t="s">
        <v>41</v>
      </c>
      <c r="P87" s="16" t="s">
        <v>6</v>
      </c>
      <c r="Q87" s="16">
        <f>AVERAGE(Q26:Q58)</f>
        <v>1.3891874999999996</v>
      </c>
      <c r="V87" s="12" t="s">
        <v>41</v>
      </c>
      <c r="W87" s="16">
        <f>AVERAGE(W26:W58)</f>
        <v>1.3511212121212122</v>
      </c>
      <c r="AB87" s="12" t="s">
        <v>41</v>
      </c>
      <c r="AC87" s="16" t="s">
        <v>6</v>
      </c>
      <c r="AD87" s="16">
        <f>AVERAGE(AD26:AD58)</f>
        <v>9.447272727272729</v>
      </c>
      <c r="AJ87" s="12" t="s">
        <v>41</v>
      </c>
      <c r="AK87" s="16" t="s">
        <v>6</v>
      </c>
      <c r="AL87" s="16">
        <f>AVERAGE(AL26:AL58)</f>
        <v>9.3295959595959594</v>
      </c>
      <c r="AP87" s="12" t="s">
        <v>41</v>
      </c>
      <c r="AQ87" s="16">
        <f>AVERAGE(AQ26:AQ58)</f>
        <v>9.388434343434346</v>
      </c>
    </row>
    <row r="88" spans="6:45">
      <c r="G88" s="16" t="s">
        <v>2</v>
      </c>
      <c r="H88" s="16">
        <f>COUNT(H26:H58)</f>
        <v>32</v>
      </c>
      <c r="P88" s="16" t="s">
        <v>2</v>
      </c>
      <c r="Q88" s="16">
        <f>COUNT(Q26:Q58)</f>
        <v>32</v>
      </c>
      <c r="W88" s="16">
        <f>COUNT(W26:W58)</f>
        <v>33</v>
      </c>
      <c r="AC88" s="16" t="s">
        <v>2</v>
      </c>
      <c r="AD88" s="16">
        <f>COUNT(AD26:AD58)</f>
        <v>33</v>
      </c>
      <c r="AK88" s="16" t="s">
        <v>2</v>
      </c>
      <c r="AL88" s="16">
        <f>COUNT(AL26:AL58)</f>
        <v>33</v>
      </c>
      <c r="AQ88" s="16">
        <f>COUNT(AQ26:AQ58)</f>
        <v>33</v>
      </c>
    </row>
    <row r="89" spans="6:45">
      <c r="G89" s="16" t="s">
        <v>7</v>
      </c>
      <c r="H89" s="16">
        <f>STDEV(H26:H58)</f>
        <v>0.14443974075606364</v>
      </c>
      <c r="P89" s="16" t="s">
        <v>7</v>
      </c>
      <c r="Q89" s="16">
        <f>STDEV(Q26:Q58)</f>
        <v>0.17481445232570655</v>
      </c>
      <c r="W89" s="16">
        <f>STDEV(W26:W58)</f>
        <v>0.27601746520552767</v>
      </c>
      <c r="AC89" s="16" t="s">
        <v>7</v>
      </c>
      <c r="AD89" s="16">
        <f>STDEV(AD26:AD58)</f>
        <v>2.4110822625467705</v>
      </c>
      <c r="AK89" s="16" t="s">
        <v>7</v>
      </c>
      <c r="AL89" s="16">
        <f>STDEV(AL26:AL58)</f>
        <v>1.9398132709346698</v>
      </c>
      <c r="AQ89" s="16">
        <f>STDEV(AQ26:AQ58)</f>
        <v>1.6892313617869832</v>
      </c>
    </row>
    <row r="90" spans="6:45">
      <c r="G90" s="16" t="s">
        <v>8</v>
      </c>
      <c r="H90" s="16">
        <f>H89/SQRT(H88)</f>
        <v>2.5533580040359882E-2</v>
      </c>
      <c r="P90" s="16" t="s">
        <v>8</v>
      </c>
      <c r="Q90" s="16">
        <f>Q89/SQRT(Q88)</f>
        <v>3.0903121172229878E-2</v>
      </c>
      <c r="W90" s="16">
        <f>W89/SQRT(W88)</f>
        <v>4.8048473345811644E-2</v>
      </c>
      <c r="AC90" s="16" t="s">
        <v>8</v>
      </c>
      <c r="AD90" s="16">
        <f>AD89/SQRT(AD88)</f>
        <v>0.41971554858050225</v>
      </c>
      <c r="AK90" s="16" t="s">
        <v>8</v>
      </c>
      <c r="AL90" s="16">
        <f>AL89/SQRT(AL88)</f>
        <v>0.33767814719606232</v>
      </c>
      <c r="AQ90" s="16">
        <f>AQ89/SQRT(AQ88)</f>
        <v>0.29405743582672939</v>
      </c>
    </row>
  </sheetData>
  <mergeCells count="8">
    <mergeCell ref="H3:L3"/>
    <mergeCell ref="Q3:U3"/>
    <mergeCell ref="AD3:AG3"/>
    <mergeCell ref="AL3:AO3"/>
    <mergeCell ref="H4:L4"/>
    <mergeCell ref="Q4:U4"/>
    <mergeCell ref="AD4:AG4"/>
    <mergeCell ref="AL4:A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9F10-3FDB-0E49-AF8D-4780C40629AE}">
  <dimension ref="A1"/>
  <sheetViews>
    <sheetView workbookViewId="0">
      <selection activeCell="K11" sqref="K11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3-figure suppl2_RawData</vt:lpstr>
      <vt:lpstr>Figure3-figure suppl2_Stats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2020-07-06T20:49:51Z</dcterms:modified>
</cp:coreProperties>
</file>