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davidcabaneroferri/Desktop/eLife/Revision1/"/>
    </mc:Choice>
  </mc:AlternateContent>
  <xr:revisionPtr revIDLastSave="0" documentId="8_{8F43C6C2-F4E7-BF4A-85DE-F6004A8D5680}" xr6:coauthVersionLast="45" xr6:coauthVersionMax="45" xr10:uidLastSave="{00000000-0000-0000-0000-000000000000}"/>
  <bookViews>
    <workbookView xWindow="0" yWindow="460" windowWidth="28720" windowHeight="16500" tabRatio="797" xr2:uid="{00000000-000D-0000-FFFF-FFFF00000000}"/>
  </bookViews>
  <sheets>
    <sheet name="Figure 4-figure suppl1_RawData" sheetId="2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14" i="29" l="1"/>
  <c r="AR14" i="29"/>
  <c r="AS14" i="29"/>
  <c r="AT14" i="29"/>
  <c r="AU14" i="29"/>
  <c r="AV14" i="29"/>
  <c r="AW14" i="29"/>
  <c r="AX14" i="29"/>
  <c r="AY14" i="29"/>
  <c r="AZ14" i="29"/>
  <c r="AQ15" i="29"/>
  <c r="AR15" i="29"/>
  <c r="AS15" i="29"/>
  <c r="AS17" i="29" s="1"/>
  <c r="AT15" i="29"/>
  <c r="AU15" i="29"/>
  <c r="AV15" i="29"/>
  <c r="AW15" i="29"/>
  <c r="AX15" i="29"/>
  <c r="AY15" i="29"/>
  <c r="AZ15" i="29"/>
  <c r="AQ16" i="29"/>
  <c r="AR16" i="29"/>
  <c r="AS16" i="29"/>
  <c r="AT16" i="29"/>
  <c r="AU16" i="29"/>
  <c r="AV16" i="29"/>
  <c r="AV17" i="29" s="1"/>
  <c r="AW16" i="29"/>
  <c r="AX16" i="29"/>
  <c r="AY16" i="29"/>
  <c r="AZ16" i="29"/>
  <c r="BD23" i="29"/>
  <c r="BD24" i="29"/>
  <c r="BD25" i="29"/>
  <c r="AQ27" i="29"/>
  <c r="AR27" i="29"/>
  <c r="AS27" i="29"/>
  <c r="AT27" i="29"/>
  <c r="AU27" i="29"/>
  <c r="AV27" i="29"/>
  <c r="AW27" i="29"/>
  <c r="AX27" i="29"/>
  <c r="AY27" i="29"/>
  <c r="AZ27" i="29"/>
  <c r="AQ28" i="29"/>
  <c r="AR28" i="29"/>
  <c r="AS28" i="29"/>
  <c r="AT28" i="29"/>
  <c r="AU28" i="29"/>
  <c r="AV28" i="29"/>
  <c r="AW28" i="29"/>
  <c r="AW30" i="29" s="1"/>
  <c r="AX28" i="29"/>
  <c r="AY28" i="29"/>
  <c r="AZ28" i="29"/>
  <c r="AQ29" i="29"/>
  <c r="AR29" i="29"/>
  <c r="AS29" i="29"/>
  <c r="AT29" i="29"/>
  <c r="AU29" i="29"/>
  <c r="AU30" i="29" s="1"/>
  <c r="AV29" i="29"/>
  <c r="AW29" i="29"/>
  <c r="AX29" i="29"/>
  <c r="AX30" i="29" s="1"/>
  <c r="AY29" i="29"/>
  <c r="AZ29" i="29"/>
  <c r="BD29" i="29"/>
  <c r="AQ30" i="29"/>
  <c r="BD30" i="29"/>
  <c r="BD31" i="29"/>
  <c r="T32" i="29"/>
  <c r="V50" i="29" s="1"/>
  <c r="AC62" i="29" s="1"/>
  <c r="U32" i="29"/>
  <c r="W50" i="29" s="1"/>
  <c r="AD62" i="29" s="1"/>
  <c r="V32" i="29"/>
  <c r="W32" i="29"/>
  <c r="X32" i="29"/>
  <c r="Y32" i="29"/>
  <c r="AA32" i="29"/>
  <c r="AB32" i="29"/>
  <c r="AC32" i="29"/>
  <c r="AD32" i="29"/>
  <c r="AC50" i="29" s="1"/>
  <c r="AC64" i="29" s="1"/>
  <c r="AE32" i="29"/>
  <c r="AD50" i="29" s="1"/>
  <c r="AD64" i="29" s="1"/>
  <c r="AF32" i="29"/>
  <c r="AH32" i="29"/>
  <c r="AI32" i="29"/>
  <c r="AJ32" i="29"/>
  <c r="AK32" i="29"/>
  <c r="AL32" i="29"/>
  <c r="AK50" i="29" s="1"/>
  <c r="AD66" i="29" s="1"/>
  <c r="AM32" i="29"/>
  <c r="T33" i="29"/>
  <c r="U33" i="29"/>
  <c r="V33" i="29"/>
  <c r="W33" i="29"/>
  <c r="X33" i="29"/>
  <c r="Y33" i="29"/>
  <c r="AA33" i="29"/>
  <c r="AB33" i="29"/>
  <c r="AC33" i="29"/>
  <c r="AD33" i="29"/>
  <c r="AE33" i="29"/>
  <c r="AE35" i="29" s="1"/>
  <c r="AF33" i="29"/>
  <c r="AH33" i="29"/>
  <c r="AI33" i="29"/>
  <c r="AJ33" i="29"/>
  <c r="AK33" i="29"/>
  <c r="AL33" i="29"/>
  <c r="AM33" i="29"/>
  <c r="T34" i="29"/>
  <c r="T35" i="29" s="1"/>
  <c r="V51" i="29" s="1"/>
  <c r="AC63" i="29" s="1"/>
  <c r="U34" i="29"/>
  <c r="V34" i="29"/>
  <c r="W34" i="29"/>
  <c r="X34" i="29"/>
  <c r="Y34" i="29"/>
  <c r="Y35" i="29" s="1"/>
  <c r="AA34" i="29"/>
  <c r="AB34" i="29"/>
  <c r="AC34" i="29"/>
  <c r="AD34" i="29"/>
  <c r="AE34" i="29"/>
  <c r="AF34" i="29"/>
  <c r="AH34" i="29"/>
  <c r="AI34" i="29"/>
  <c r="AI35" i="29" s="1"/>
  <c r="AK51" i="29" s="1"/>
  <c r="AD67" i="29" s="1"/>
  <c r="AJ34" i="29"/>
  <c r="AK34" i="29"/>
  <c r="AL34" i="29"/>
  <c r="AL35" i="29" s="1"/>
  <c r="AM34" i="29"/>
  <c r="AM35" i="29" s="1"/>
  <c r="BD35" i="29"/>
  <c r="BD36" i="29"/>
  <c r="BD38" i="29" s="1"/>
  <c r="BD37" i="29"/>
  <c r="BD41" i="29"/>
  <c r="BD42" i="29"/>
  <c r="BD43" i="29"/>
  <c r="T44" i="29"/>
  <c r="U44" i="29"/>
  <c r="V44" i="29"/>
  <c r="X52" i="29" s="1"/>
  <c r="AE56" i="29" s="1"/>
  <c r="W44" i="29"/>
  <c r="X44" i="29"/>
  <c r="W52" i="29" s="1"/>
  <c r="AD56" i="29" s="1"/>
  <c r="Y44" i="29"/>
  <c r="AA44" i="29"/>
  <c r="AB44" i="29"/>
  <c r="AC44" i="29"/>
  <c r="AD44" i="29"/>
  <c r="AE44" i="29"/>
  <c r="AF44" i="29"/>
  <c r="AH44" i="29"/>
  <c r="AI44" i="29"/>
  <c r="AJ44" i="29"/>
  <c r="AL52" i="29" s="1"/>
  <c r="AE60" i="29" s="1"/>
  <c r="AK44" i="29"/>
  <c r="AL44" i="29"/>
  <c r="AM44" i="29"/>
  <c r="T45" i="29"/>
  <c r="U45" i="29"/>
  <c r="V45" i="29"/>
  <c r="W45" i="29"/>
  <c r="X45" i="29"/>
  <c r="Y45" i="29"/>
  <c r="AA45" i="29"/>
  <c r="AB45" i="29"/>
  <c r="AC45" i="29"/>
  <c r="AC47" i="29" s="1"/>
  <c r="AE53" i="29" s="1"/>
  <c r="AE59" i="29" s="1"/>
  <c r="AD45" i="29"/>
  <c r="AD47" i="29" s="1"/>
  <c r="AE45" i="29"/>
  <c r="AF45" i="29"/>
  <c r="AH45" i="29"/>
  <c r="AH47" i="29" s="1"/>
  <c r="AJ53" i="29" s="1"/>
  <c r="AC61" i="29" s="1"/>
  <c r="AI45" i="29"/>
  <c r="AI47" i="29" s="1"/>
  <c r="AK53" i="29" s="1"/>
  <c r="AD61" i="29" s="1"/>
  <c r="AJ45" i="29"/>
  <c r="AK45" i="29"/>
  <c r="AL45" i="29"/>
  <c r="AM45" i="29"/>
  <c r="T46" i="29"/>
  <c r="U46" i="29"/>
  <c r="V46" i="29"/>
  <c r="W46" i="29"/>
  <c r="X46" i="29"/>
  <c r="Y46" i="29"/>
  <c r="AA46" i="29"/>
  <c r="AB46" i="29"/>
  <c r="AC46" i="29"/>
  <c r="AD46" i="29"/>
  <c r="AE46" i="29"/>
  <c r="AF46" i="29"/>
  <c r="AH46" i="29"/>
  <c r="AI46" i="29"/>
  <c r="AJ46" i="29"/>
  <c r="AJ47" i="29" s="1"/>
  <c r="AL53" i="29" s="1"/>
  <c r="AE61" i="29" s="1"/>
  <c r="AK46" i="29"/>
  <c r="AK47" i="29" s="1"/>
  <c r="AL46" i="29"/>
  <c r="AM46" i="29"/>
  <c r="X47" i="29"/>
  <c r="Y47" i="29"/>
  <c r="AC52" i="29"/>
  <c r="AC58" i="29" s="1"/>
  <c r="AK52" i="29"/>
  <c r="AD60" i="29" s="1"/>
  <c r="AY30" i="29" l="1"/>
  <c r="BD26" i="29"/>
  <c r="AX17" i="29"/>
  <c r="AT17" i="29"/>
  <c r="AJ52" i="29"/>
  <c r="AC60" i="29" s="1"/>
  <c r="AE52" i="29"/>
  <c r="AE58" i="29" s="1"/>
  <c r="V35" i="29"/>
  <c r="X51" i="29" s="1"/>
  <c r="AE63" i="29" s="1"/>
  <c r="X50" i="29"/>
  <c r="AE62" i="29" s="1"/>
  <c r="BD32" i="29"/>
  <c r="V52" i="29"/>
  <c r="AC56" i="29" s="1"/>
  <c r="AJ35" i="29"/>
  <c r="AL51" i="29" s="1"/>
  <c r="AE67" i="29" s="1"/>
  <c r="AA35" i="29"/>
  <c r="AC51" i="29" s="1"/>
  <c r="AC65" i="29" s="1"/>
  <c r="AH35" i="29"/>
  <c r="AJ51" i="29" s="1"/>
  <c r="AC67" i="29" s="1"/>
  <c r="AC35" i="29"/>
  <c r="AE51" i="29" s="1"/>
  <c r="AE65" i="29" s="1"/>
  <c r="X35" i="29"/>
  <c r="BD44" i="29"/>
  <c r="AZ17" i="29"/>
  <c r="AR17" i="29"/>
  <c r="AK35" i="29"/>
  <c r="AD35" i="29"/>
  <c r="AE50" i="29"/>
  <c r="AE64" i="29" s="1"/>
  <c r="AT30" i="29"/>
  <c r="AW17" i="29"/>
  <c r="AM47" i="29"/>
  <c r="U47" i="29"/>
  <c r="W53" i="29" s="1"/>
  <c r="AD57" i="29" s="1"/>
  <c r="AF47" i="29"/>
  <c r="AB47" i="29"/>
  <c r="AD53" i="29" s="1"/>
  <c r="AD59" i="29" s="1"/>
  <c r="W47" i="29"/>
  <c r="AD52" i="29"/>
  <c r="AD58" i="29" s="1"/>
  <c r="U35" i="29"/>
  <c r="W51" i="29" s="1"/>
  <c r="AD63" i="29" s="1"/>
  <c r="AF35" i="29"/>
  <c r="AB35" i="29"/>
  <c r="AD51" i="29" s="1"/>
  <c r="AD65" i="29" s="1"/>
  <c r="W35" i="29"/>
  <c r="AZ30" i="29"/>
  <c r="AS30" i="29"/>
  <c r="AL47" i="29"/>
  <c r="T47" i="29"/>
  <c r="V53" i="29" s="1"/>
  <c r="AC57" i="29" s="1"/>
  <c r="AE47" i="29"/>
  <c r="AA47" i="29"/>
  <c r="AC53" i="29" s="1"/>
  <c r="AC59" i="29" s="1"/>
  <c r="V47" i="29"/>
  <c r="X53" i="29" s="1"/>
  <c r="AE57" i="29" s="1"/>
  <c r="AL50" i="29"/>
  <c r="AE66" i="29" s="1"/>
  <c r="AV30" i="29"/>
  <c r="AR30" i="29"/>
  <c r="AY17" i="29"/>
  <c r="AU17" i="29"/>
  <c r="AQ17" i="29"/>
  <c r="AJ50" i="29"/>
  <c r="AC66" i="29" s="1"/>
</calcChain>
</file>

<file path=xl/sharedStrings.xml><?xml version="1.0" encoding="utf-8"?>
<sst xmlns="http://schemas.openxmlformats.org/spreadsheetml/2006/main" count="882" uniqueCount="95">
  <si>
    <t>N</t>
  </si>
  <si>
    <t>Sham</t>
  </si>
  <si>
    <t>PSNL</t>
  </si>
  <si>
    <t>Genotype</t>
  </si>
  <si>
    <t>SEM</t>
  </si>
  <si>
    <t>C57BL/6J</t>
  </si>
  <si>
    <t>Surgery</t>
  </si>
  <si>
    <t>C57BL6/J</t>
  </si>
  <si>
    <t>AVERAGE</t>
  </si>
  <si>
    <t>StDev</t>
  </si>
  <si>
    <t>Macrophages</t>
  </si>
  <si>
    <t xml:space="preserve">Von Frey </t>
  </si>
  <si>
    <t>Ipsilateral Paw</t>
  </si>
  <si>
    <t>Day14</t>
  </si>
  <si>
    <t>Threshold</t>
  </si>
  <si>
    <t>Cnn</t>
  </si>
  <si>
    <t>C1l</t>
  </si>
  <si>
    <t>C1r</t>
  </si>
  <si>
    <t>C1r1l</t>
  </si>
  <si>
    <t>CB2GFP</t>
  </si>
  <si>
    <t>Gnn</t>
  </si>
  <si>
    <t>G1r</t>
  </si>
  <si>
    <t>G1l</t>
  </si>
  <si>
    <t>Enn</t>
  </si>
  <si>
    <t>E1r</t>
  </si>
  <si>
    <t>E1l</t>
  </si>
  <si>
    <t>12 WEEKS</t>
  </si>
  <si>
    <t>Populations</t>
  </si>
  <si>
    <t>Single cell</t>
  </si>
  <si>
    <t>DAPI -</t>
  </si>
  <si>
    <t>GFP -</t>
  </si>
  <si>
    <t>GFP+</t>
  </si>
  <si>
    <t>No GFP B Cells</t>
  </si>
  <si>
    <t>No GFP Macrophages</t>
  </si>
  <si>
    <t>No GFP T Cells</t>
  </si>
  <si>
    <t>GFP B Cells</t>
  </si>
  <si>
    <t>GFP Macrophages</t>
  </si>
  <si>
    <t>GFP T Cells</t>
  </si>
  <si>
    <t xml:space="preserve">4 weeks </t>
  </si>
  <si>
    <t>8 weeks</t>
  </si>
  <si>
    <t>12 weeks</t>
  </si>
  <si>
    <t>MICE</t>
  </si>
  <si>
    <t>#Events</t>
  </si>
  <si>
    <t>Experiment Name</t>
  </si>
  <si>
    <t>4weeks PB analysis_CB2</t>
  </si>
  <si>
    <t>8weeks PB analysis_CB2</t>
  </si>
  <si>
    <t>12weeks PB analysis_CB2</t>
  </si>
  <si>
    <t>Specimen Name</t>
  </si>
  <si>
    <t>cb2 bmtp</t>
  </si>
  <si>
    <t>Tube Name</t>
  </si>
  <si>
    <t>C1R1L</t>
  </si>
  <si>
    <t>NºReg</t>
  </si>
  <si>
    <t>Sex</t>
  </si>
  <si>
    <t>Line</t>
  </si>
  <si>
    <t>Marks</t>
  </si>
  <si>
    <t>Bone marrow Donor</t>
  </si>
  <si>
    <t>%Parent</t>
  </si>
  <si>
    <t>FITC-A Mean</t>
  </si>
  <si>
    <t>GFP FITC-A Mean</t>
  </si>
  <si>
    <t>Male</t>
  </si>
  <si>
    <t>GFP</t>
  </si>
  <si>
    <t>All Events</t>
  </si>
  <si>
    <t>Singles</t>
  </si>
  <si>
    <t>DAPI-</t>
  </si>
  <si>
    <t>SHAM</t>
  </si>
  <si>
    <t>gfp+</t>
  </si>
  <si>
    <t>T-1</t>
  </si>
  <si>
    <t>B-1</t>
  </si>
  <si>
    <t>C57Bl6</t>
  </si>
  <si>
    <t>M-1</t>
  </si>
  <si>
    <t>NOT(gfp+)</t>
  </si>
  <si>
    <t>T</t>
  </si>
  <si>
    <t>B</t>
  </si>
  <si>
    <t>M</t>
  </si>
  <si>
    <t>G1r_001</t>
  </si>
  <si>
    <t>MACROPHAGES</t>
  </si>
  <si>
    <t>B CELLS</t>
  </si>
  <si>
    <t>T CELLS</t>
  </si>
  <si>
    <t>CB2-GFP</t>
  </si>
  <si>
    <t>B cells</t>
  </si>
  <si>
    <t>T cells</t>
  </si>
  <si>
    <t>GFP-</t>
  </si>
  <si>
    <t>T cell</t>
  </si>
  <si>
    <t>B cell</t>
  </si>
  <si>
    <t>Myeloid</t>
  </si>
  <si>
    <t>E1L</t>
  </si>
  <si>
    <t>E1R</t>
  </si>
  <si>
    <t xml:space="preserve">GFP_CB2  PSNL </t>
  </si>
  <si>
    <t xml:space="preserve">GFP_CB2  SHAM </t>
  </si>
  <si>
    <t>C57Bl/6  PSNL</t>
  </si>
  <si>
    <t>C57Bl/6 SHAM</t>
  </si>
  <si>
    <t>Supplementary Figure 4e</t>
  </si>
  <si>
    <t>Supplementary Figure 4d</t>
  </si>
  <si>
    <t>Supplementary Figure 4c</t>
  </si>
  <si>
    <t>Supplementary Figure 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</si>
</sst>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EA0A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138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4" fontId="6" fillId="0" borderId="0" xfId="0" applyNumberFormat="1" applyFont="1" applyFill="1" applyBorder="1"/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5" fillId="0" borderId="7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9" borderId="26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10" borderId="26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Fill="1" applyBorder="1"/>
    <xf numFmtId="166" fontId="1" fillId="0" borderId="0" xfId="0" applyNumberFormat="1" applyFont="1" applyBorder="1"/>
    <xf numFmtId="22" fontId="1" fillId="0" borderId="0" xfId="0" applyNumberFormat="1" applyFont="1" applyBorder="1"/>
    <xf numFmtId="0" fontId="7" fillId="11" borderId="15" xfId="0" applyFont="1" applyFill="1" applyBorder="1" applyAlignment="1">
      <alignment horizontal="center" vertical="center" wrapText="1"/>
    </xf>
    <xf numFmtId="0" fontId="5" fillId="12" borderId="14" xfId="0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center" vertical="center" wrapText="1"/>
    </xf>
    <xf numFmtId="14" fontId="5" fillId="13" borderId="10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/>
    </xf>
    <xf numFmtId="0" fontId="5" fillId="12" borderId="16" xfId="0" applyFont="1" applyFill="1" applyBorder="1" applyAlignment="1">
      <alignment horizontal="center" vertical="center" wrapText="1"/>
    </xf>
    <xf numFmtId="0" fontId="5" fillId="13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0" fontId="5" fillId="12" borderId="18" xfId="0" applyFont="1" applyFill="1" applyBorder="1" applyAlignment="1">
      <alignment horizontal="center" vertical="center" wrapText="1"/>
    </xf>
    <xf numFmtId="0" fontId="5" fillId="13" borderId="19" xfId="0" applyFont="1" applyFill="1" applyBorder="1" applyAlignment="1">
      <alignment horizontal="center" vertical="center" wrapText="1"/>
    </xf>
    <xf numFmtId="14" fontId="5" fillId="13" borderId="19" xfId="0" applyNumberFormat="1" applyFont="1" applyFill="1" applyBorder="1" applyAlignment="1">
      <alignment horizontal="center" vertical="center" wrapText="1"/>
    </xf>
    <xf numFmtId="14" fontId="5" fillId="13" borderId="22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14" fontId="5" fillId="13" borderId="20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14" fontId="5" fillId="13" borderId="23" xfId="0" applyNumberFormat="1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14" borderId="14" xfId="0" applyFont="1" applyFill="1" applyBorder="1" applyAlignment="1">
      <alignment horizontal="center" vertical="center" wrapText="1"/>
    </xf>
    <xf numFmtId="0" fontId="5" fillId="13" borderId="20" xfId="0" applyFont="1" applyFill="1" applyBorder="1" applyAlignment="1">
      <alignment horizontal="center" vertical="center" wrapText="1"/>
    </xf>
    <xf numFmtId="0" fontId="5" fillId="14" borderId="16" xfId="0" applyFont="1" applyFill="1" applyBorder="1" applyAlignment="1">
      <alignment horizontal="center" vertical="center" wrapText="1"/>
    </xf>
    <xf numFmtId="0" fontId="5" fillId="13" borderId="23" xfId="0" applyFont="1" applyFill="1" applyBorder="1" applyAlignment="1">
      <alignment horizontal="center" vertical="center" wrapText="1"/>
    </xf>
    <xf numFmtId="0" fontId="5" fillId="14" borderId="18" xfId="0" applyFont="1" applyFill="1" applyBorder="1" applyAlignment="1">
      <alignment horizontal="center" vertical="center" wrapText="1"/>
    </xf>
    <xf numFmtId="0" fontId="5" fillId="13" borderId="22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2" fontId="1" fillId="0" borderId="17" xfId="0" applyNumberFormat="1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1" fontId="1" fillId="0" borderId="17" xfId="0" applyNumberFormat="1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2" fontId="1" fillId="0" borderId="17" xfId="0" applyNumberFormat="1" applyFont="1" applyBorder="1" applyAlignment="1">
      <alignment horizontal="center"/>
    </xf>
    <xf numFmtId="1" fontId="1" fillId="0" borderId="17" xfId="0" applyNumberFormat="1" applyFont="1" applyBorder="1" applyAlignment="1">
      <alignment horizontal="center"/>
    </xf>
    <xf numFmtId="164" fontId="1" fillId="0" borderId="17" xfId="0" applyNumberFormat="1" applyFont="1" applyFill="1" applyBorder="1" applyAlignment="1">
      <alignment horizontal="right" vertical="center"/>
    </xf>
    <xf numFmtId="0" fontId="1" fillId="0" borderId="0" xfId="0" applyNumberFormat="1" applyFont="1" applyBorder="1"/>
    <xf numFmtId="0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164" fontId="5" fillId="0" borderId="17" xfId="0" applyNumberFormat="1" applyFont="1" applyBorder="1"/>
    <xf numFmtId="1" fontId="5" fillId="0" borderId="17" xfId="0" applyNumberFormat="1" applyFont="1" applyBorder="1"/>
    <xf numFmtId="0" fontId="1" fillId="0" borderId="5" xfId="0" applyFont="1" applyFill="1" applyBorder="1" applyAlignment="1">
      <alignment horizontal="center"/>
    </xf>
    <xf numFmtId="164" fontId="5" fillId="0" borderId="17" xfId="0" applyNumberFormat="1" applyFont="1" applyFill="1" applyBorder="1" applyAlignment="1">
      <alignment horizontal="right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164" fontId="1" fillId="0" borderId="17" xfId="0" applyNumberFormat="1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right" vertical="center"/>
    </xf>
    <xf numFmtId="14" fontId="5" fillId="8" borderId="30" xfId="0" applyNumberFormat="1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8" borderId="32" xfId="0" applyFont="1" applyFill="1" applyBorder="1" applyAlignment="1">
      <alignment horizontal="center" vertical="center"/>
    </xf>
    <xf numFmtId="0" fontId="5" fillId="8" borderId="30" xfId="0" applyFont="1" applyFill="1" applyBorder="1" applyAlignment="1">
      <alignment horizontal="center" vertical="center"/>
    </xf>
    <xf numFmtId="14" fontId="5" fillId="8" borderId="32" xfId="0" applyNumberFormat="1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14" borderId="1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" fillId="15" borderId="2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1" fillId="15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38">
    <cellStyle name="Normal" xfId="0" builtinId="0"/>
    <cellStyle name="Normal 2" xfId="3" xr:uid="{00000000-0005-0000-0000-000001000000}"/>
    <cellStyle name="Normal 3" xfId="1" xr:uid="{00000000-0005-0000-0000-000002000000}"/>
    <cellStyle name="Normal 3 2" xfId="2" xr:uid="{00000000-0005-0000-0000-000003000000}"/>
    <cellStyle name="style1549546375694" xfId="60" xr:uid="{00000000-0005-0000-0000-00001E000000}"/>
    <cellStyle name="style1549546375802" xfId="5" xr:uid="{00000000-0005-0000-0000-00001F000000}"/>
    <cellStyle name="style1549546375874" xfId="19" xr:uid="{00000000-0005-0000-0000-000020000000}"/>
    <cellStyle name="style1549546375967" xfId="20" xr:uid="{00000000-0005-0000-0000-000021000000}"/>
    <cellStyle name="style1549546376092" xfId="28" xr:uid="{00000000-0005-0000-0000-000022000000}"/>
    <cellStyle name="style1549546376206" xfId="29" xr:uid="{00000000-0005-0000-0000-000023000000}"/>
    <cellStyle name="style1549546376311" xfId="51" xr:uid="{00000000-0005-0000-0000-000024000000}"/>
    <cellStyle name="style1549546376420" xfId="52" xr:uid="{00000000-0005-0000-0000-000025000000}"/>
    <cellStyle name="style1549546376713" xfId="106" xr:uid="{00000000-0005-0000-0000-000026000000}"/>
    <cellStyle name="style1549546376938" xfId="57" xr:uid="{00000000-0005-0000-0000-000027000000}"/>
    <cellStyle name="style1549546377077" xfId="10" xr:uid="{00000000-0005-0000-0000-000028000000}"/>
    <cellStyle name="style1549546377159" xfId="11" xr:uid="{00000000-0005-0000-0000-000029000000}"/>
    <cellStyle name="style1549546377248" xfId="64" xr:uid="{00000000-0005-0000-0000-00002A000000}"/>
    <cellStyle name="style1549546377328" xfId="65" xr:uid="{00000000-0005-0000-0000-00002B000000}"/>
    <cellStyle name="style1549546377412" xfId="72" xr:uid="{00000000-0005-0000-0000-00002C000000}"/>
    <cellStyle name="style1549546377497" xfId="73" xr:uid="{00000000-0005-0000-0000-00002D000000}"/>
    <cellStyle name="style1549546377562" xfId="82" xr:uid="{00000000-0005-0000-0000-00002E000000}"/>
    <cellStyle name="style1549546377637" xfId="74" xr:uid="{00000000-0005-0000-0000-00002F000000}"/>
    <cellStyle name="style1549546377726" xfId="75" xr:uid="{00000000-0005-0000-0000-000030000000}"/>
    <cellStyle name="style1549546377828" xfId="83" xr:uid="{00000000-0005-0000-0000-000031000000}"/>
    <cellStyle name="style1549546377906" xfId="84" xr:uid="{00000000-0005-0000-0000-000032000000}"/>
    <cellStyle name="style1549546377991" xfId="90" xr:uid="{00000000-0005-0000-0000-000033000000}"/>
    <cellStyle name="style1549546378067" xfId="91" xr:uid="{00000000-0005-0000-0000-000034000000}"/>
    <cellStyle name="style1549546378144" xfId="95" xr:uid="{00000000-0005-0000-0000-000035000000}"/>
    <cellStyle name="style1549546378231" xfId="12" xr:uid="{00000000-0005-0000-0000-000036000000}"/>
    <cellStyle name="style1549546378291" xfId="99" xr:uid="{00000000-0005-0000-0000-000037000000}"/>
    <cellStyle name="style1549546378350" xfId="105" xr:uid="{00000000-0005-0000-0000-000038000000}"/>
    <cellStyle name="style1549546378411" xfId="111" xr:uid="{00000000-0005-0000-0000-000039000000}"/>
    <cellStyle name="style1549546378470" xfId="100" xr:uid="{00000000-0005-0000-0000-00003A000000}"/>
    <cellStyle name="style1549546378532" xfId="112" xr:uid="{00000000-0005-0000-0000-00003B000000}"/>
    <cellStyle name="style1549546378610" xfId="37" xr:uid="{00000000-0005-0000-0000-00003C000000}"/>
    <cellStyle name="style1549546378695" xfId="38" xr:uid="{00000000-0005-0000-0000-00003D000000}"/>
    <cellStyle name="style1549546378871" xfId="116" xr:uid="{00000000-0005-0000-0000-00003E000000}"/>
    <cellStyle name="style1549546378954" xfId="119" xr:uid="{00000000-0005-0000-0000-00003F000000}"/>
    <cellStyle name="style1549546379031" xfId="123" xr:uid="{00000000-0005-0000-0000-000040000000}"/>
    <cellStyle name="style1549546379105" xfId="126" xr:uid="{00000000-0005-0000-0000-000041000000}"/>
    <cellStyle name="style1549546379199" xfId="133" xr:uid="{00000000-0005-0000-0000-000042000000}"/>
    <cellStyle name="style1549546379264" xfId="129" xr:uid="{00000000-0005-0000-0000-000043000000}"/>
    <cellStyle name="style1549546379324" xfId="46" xr:uid="{00000000-0005-0000-0000-000044000000}"/>
    <cellStyle name="style1549546379379" xfId="44" xr:uid="{00000000-0005-0000-0000-000045000000}"/>
    <cellStyle name="style1549546379434" xfId="53" xr:uid="{00000000-0005-0000-0000-000046000000}"/>
    <cellStyle name="style1549546379540" xfId="136" xr:uid="{00000000-0005-0000-0000-000047000000}"/>
    <cellStyle name="style1549546379821" xfId="21" xr:uid="{00000000-0005-0000-0000-000048000000}"/>
    <cellStyle name="style1549546379898" xfId="30" xr:uid="{00000000-0005-0000-0000-000049000000}"/>
    <cellStyle name="style1549546379965" xfId="39" xr:uid="{00000000-0005-0000-0000-00004A000000}"/>
    <cellStyle name="style1549546602172" xfId="59" xr:uid="{00000000-0005-0000-0000-00004B000000}"/>
    <cellStyle name="style1549546602254" xfId="4" xr:uid="{00000000-0005-0000-0000-00004C000000}"/>
    <cellStyle name="style1549546602335" xfId="16" xr:uid="{00000000-0005-0000-0000-00004D000000}"/>
    <cellStyle name="style1549546602405" xfId="17" xr:uid="{00000000-0005-0000-0000-00004E000000}"/>
    <cellStyle name="style1549546602481" xfId="25" xr:uid="{00000000-0005-0000-0000-00004F000000}"/>
    <cellStyle name="style1549546602552" xfId="26" xr:uid="{00000000-0005-0000-0000-000050000000}"/>
    <cellStyle name="style1549546602631" xfId="48" xr:uid="{00000000-0005-0000-0000-000051000000}"/>
    <cellStyle name="style1549546602707" xfId="49" xr:uid="{00000000-0005-0000-0000-000052000000}"/>
    <cellStyle name="style1549546602960" xfId="104" xr:uid="{00000000-0005-0000-0000-000053000000}"/>
    <cellStyle name="style1549546603232" xfId="135" xr:uid="{00000000-0005-0000-0000-000054000000}"/>
    <cellStyle name="style1549546603310" xfId="7" xr:uid="{00000000-0005-0000-0000-000055000000}"/>
    <cellStyle name="style1549546603428" xfId="8" xr:uid="{00000000-0005-0000-0000-000056000000}"/>
    <cellStyle name="style1549546603569" xfId="62" xr:uid="{00000000-0005-0000-0000-000057000000}"/>
    <cellStyle name="style1549546603683" xfId="115" xr:uid="{00000000-0005-0000-0000-000058000000}"/>
    <cellStyle name="style1549546603814" xfId="63" xr:uid="{00000000-0005-0000-0000-000059000000}"/>
    <cellStyle name="style1549546603908" xfId="68" xr:uid="{00000000-0005-0000-0000-00005A000000}"/>
    <cellStyle name="style1549546604003" xfId="69" xr:uid="{00000000-0005-0000-0000-00005B000000}"/>
    <cellStyle name="style1549546604071" xfId="79" xr:uid="{00000000-0005-0000-0000-00005C000000}"/>
    <cellStyle name="style1549546604157" xfId="70" xr:uid="{00000000-0005-0000-0000-00005D000000}"/>
    <cellStyle name="style1549546604253" xfId="118" xr:uid="{00000000-0005-0000-0000-00005E000000}"/>
    <cellStyle name="style1549546604355" xfId="71" xr:uid="{00000000-0005-0000-0000-00005F000000}"/>
    <cellStyle name="style1549546604456" xfId="80" xr:uid="{00000000-0005-0000-0000-000060000000}"/>
    <cellStyle name="style1549546604557" xfId="122" xr:uid="{00000000-0005-0000-0000-000061000000}"/>
    <cellStyle name="style1549546604653" xfId="81" xr:uid="{00000000-0005-0000-0000-000062000000}"/>
    <cellStyle name="style1549546604764" xfId="88" xr:uid="{00000000-0005-0000-0000-000063000000}"/>
    <cellStyle name="style1549546604875" xfId="125" xr:uid="{00000000-0005-0000-0000-000064000000}"/>
    <cellStyle name="style1549546604976" xfId="89" xr:uid="{00000000-0005-0000-0000-000065000000}"/>
    <cellStyle name="style1549546605064" xfId="94" xr:uid="{00000000-0005-0000-0000-000066000000}"/>
    <cellStyle name="style1549546605161" xfId="9" xr:uid="{00000000-0005-0000-0000-000067000000}"/>
    <cellStyle name="style1549546605243" xfId="97" xr:uid="{00000000-0005-0000-0000-000068000000}"/>
    <cellStyle name="style1549546605325" xfId="103" xr:uid="{00000000-0005-0000-0000-000069000000}"/>
    <cellStyle name="style1549546605401" xfId="131" xr:uid="{00000000-0005-0000-0000-00006A000000}"/>
    <cellStyle name="style1549546605503" xfId="109" xr:uid="{00000000-0005-0000-0000-00006B000000}"/>
    <cellStyle name="style1549546605583" xfId="98" xr:uid="{00000000-0005-0000-0000-00006C000000}"/>
    <cellStyle name="style1549546605674" xfId="128" xr:uid="{00000000-0005-0000-0000-00006D000000}"/>
    <cellStyle name="style1549546605748" xfId="132" xr:uid="{00000000-0005-0000-0000-00006E000000}"/>
    <cellStyle name="style1549546605822" xfId="110" xr:uid="{00000000-0005-0000-0000-00006F000000}"/>
    <cellStyle name="style1549546605911" xfId="34" xr:uid="{00000000-0005-0000-0000-000070000000}"/>
    <cellStyle name="style1549546606015" xfId="35" xr:uid="{00000000-0005-0000-0000-000071000000}"/>
    <cellStyle name="style1549546606296" xfId="18" xr:uid="{00000000-0005-0000-0000-000072000000}"/>
    <cellStyle name="style1549546606367" xfId="27" xr:uid="{00000000-0005-0000-0000-000073000000}"/>
    <cellStyle name="style1549546606439" xfId="36" xr:uid="{00000000-0005-0000-0000-000074000000}"/>
    <cellStyle name="style1549546606513" xfId="43" xr:uid="{00000000-0005-0000-0000-000075000000}"/>
    <cellStyle name="style1549546606591" xfId="50" xr:uid="{00000000-0005-0000-0000-000076000000}"/>
    <cellStyle name="style1549546662612" xfId="61" xr:uid="{00000000-0005-0000-0000-000077000000}"/>
    <cellStyle name="style1549546662668" xfId="6" xr:uid="{00000000-0005-0000-0000-000078000000}"/>
    <cellStyle name="style1549546662728" xfId="22" xr:uid="{00000000-0005-0000-0000-000079000000}"/>
    <cellStyle name="style1549546662797" xfId="23" xr:uid="{00000000-0005-0000-0000-00007A000000}"/>
    <cellStyle name="style1549546662878" xfId="31" xr:uid="{00000000-0005-0000-0000-00007B000000}"/>
    <cellStyle name="style1549546663002" xfId="32" xr:uid="{00000000-0005-0000-0000-00007C000000}"/>
    <cellStyle name="style1549546663179" xfId="54" xr:uid="{00000000-0005-0000-0000-00007D000000}"/>
    <cellStyle name="style1549546663261" xfId="55" xr:uid="{00000000-0005-0000-0000-00007E000000}"/>
    <cellStyle name="style1549546663487" xfId="108" xr:uid="{00000000-0005-0000-0000-00007F000000}"/>
    <cellStyle name="style1549546663600" xfId="56" xr:uid="{00000000-0005-0000-0000-000080000000}"/>
    <cellStyle name="style1549546664808" xfId="58" xr:uid="{00000000-0005-0000-0000-000081000000}"/>
    <cellStyle name="style1549546664862" xfId="13" xr:uid="{00000000-0005-0000-0000-000082000000}"/>
    <cellStyle name="style1549546664933" xfId="14" xr:uid="{00000000-0005-0000-0000-000083000000}"/>
    <cellStyle name="style1549546665001" xfId="66" xr:uid="{00000000-0005-0000-0000-000084000000}"/>
    <cellStyle name="style1549546665080" xfId="67" xr:uid="{00000000-0005-0000-0000-000085000000}"/>
    <cellStyle name="style1549546665150" xfId="120" xr:uid="{00000000-0005-0000-0000-000086000000}"/>
    <cellStyle name="style1549546665219" xfId="76" xr:uid="{00000000-0005-0000-0000-000087000000}"/>
    <cellStyle name="style1549546665272" xfId="85" xr:uid="{00000000-0005-0000-0000-000088000000}"/>
    <cellStyle name="style1549546665327" xfId="77" xr:uid="{00000000-0005-0000-0000-000089000000}"/>
    <cellStyle name="style1549546665394" xfId="78" xr:uid="{00000000-0005-0000-0000-00008A000000}"/>
    <cellStyle name="style1549546665462" xfId="86" xr:uid="{00000000-0005-0000-0000-00008B000000}"/>
    <cellStyle name="style1549546665533" xfId="87" xr:uid="{00000000-0005-0000-0000-00008C000000}"/>
    <cellStyle name="style1549546665617" xfId="92" xr:uid="{00000000-0005-0000-0000-00008D000000}"/>
    <cellStyle name="style1549546665704" xfId="93" xr:uid="{00000000-0005-0000-0000-00008E000000}"/>
    <cellStyle name="style1549546665789" xfId="96" xr:uid="{00000000-0005-0000-0000-00008F000000}"/>
    <cellStyle name="style1549546665884" xfId="15" xr:uid="{00000000-0005-0000-0000-000090000000}"/>
    <cellStyle name="style1549546665948" xfId="101" xr:uid="{00000000-0005-0000-0000-000091000000}"/>
    <cellStyle name="style1549546666001" xfId="107" xr:uid="{00000000-0005-0000-0000-000092000000}"/>
    <cellStyle name="style1549546666052" xfId="113" xr:uid="{00000000-0005-0000-0000-000093000000}"/>
    <cellStyle name="style1549546666105" xfId="102" xr:uid="{00000000-0005-0000-0000-000094000000}"/>
    <cellStyle name="style1549546666159" xfId="114" xr:uid="{00000000-0005-0000-0000-000095000000}"/>
    <cellStyle name="style1549546666217" xfId="40" xr:uid="{00000000-0005-0000-0000-000096000000}"/>
    <cellStyle name="style1549546666291" xfId="41" xr:uid="{00000000-0005-0000-0000-000097000000}"/>
    <cellStyle name="style1549546666473" xfId="117" xr:uid="{00000000-0005-0000-0000-000098000000}"/>
    <cellStyle name="style1549546666561" xfId="121" xr:uid="{00000000-0005-0000-0000-000099000000}"/>
    <cellStyle name="style1549546666643" xfId="124" xr:uid="{00000000-0005-0000-0000-00009A000000}"/>
    <cellStyle name="style1549546666735" xfId="127" xr:uid="{00000000-0005-0000-0000-00009B000000}"/>
    <cellStyle name="style1549546666819" xfId="134" xr:uid="{00000000-0005-0000-0000-00009C000000}"/>
    <cellStyle name="style1549546666884" xfId="130" xr:uid="{00000000-0005-0000-0000-00009D000000}"/>
    <cellStyle name="style1549546666954" xfId="137" xr:uid="{00000000-0005-0000-0000-00009E000000}"/>
    <cellStyle name="style1549546667043" xfId="47" xr:uid="{00000000-0005-0000-0000-00009F000000}"/>
    <cellStyle name="style1549546667111" xfId="45" xr:uid="{00000000-0005-0000-0000-0000A0000000}"/>
    <cellStyle name="style1549546667327" xfId="24" xr:uid="{00000000-0005-0000-0000-0000A1000000}"/>
    <cellStyle name="style1549546667397" xfId="33" xr:uid="{00000000-0005-0000-0000-0000A2000000}"/>
    <cellStyle name="style1549546667460" xfId="42" xr:uid="{00000000-0005-0000-0000-0000A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BU484"/>
  <sheetViews>
    <sheetView tabSelected="1" zoomScale="66" zoomScaleNormal="66" workbookViewId="0">
      <selection activeCell="AG69" sqref="AG69"/>
    </sheetView>
  </sheetViews>
  <sheetFormatPr baseColWidth="10" defaultColWidth="11.5" defaultRowHeight="16" x14ac:dyDescent="0.2"/>
  <cols>
    <col min="1" max="1" width="11.5" style="1"/>
    <col min="2" max="2" width="19.83203125" style="1" customWidth="1"/>
    <col min="3" max="3" width="11.5" style="1" customWidth="1"/>
    <col min="4" max="4" width="11.5" style="1" bestFit="1" customWidth="1"/>
    <col min="5" max="5" width="15.5" style="1" customWidth="1"/>
    <col min="6" max="6" width="11.5" style="1"/>
    <col min="7" max="7" width="17.6640625" style="1" bestFit="1" customWidth="1"/>
    <col min="8" max="8" width="17.83203125" style="1" customWidth="1"/>
    <col min="9" max="9" width="11.5" style="1" bestFit="1" customWidth="1"/>
    <col min="10" max="10" width="14.33203125" style="1" bestFit="1" customWidth="1"/>
    <col min="11" max="11" width="11.5" style="1"/>
    <col min="12" max="12" width="17.6640625" style="1" bestFit="1" customWidth="1"/>
    <col min="13" max="13" width="18.33203125" style="1" customWidth="1"/>
    <col min="14" max="14" width="11.5" style="1" bestFit="1" customWidth="1"/>
    <col min="15" max="15" width="19.5" style="1" bestFit="1" customWidth="1"/>
    <col min="16" max="17" width="11.5" style="1"/>
    <col min="18" max="18" width="14.1640625" style="1" bestFit="1" customWidth="1"/>
    <col min="19" max="19" width="15.5" style="1" bestFit="1" customWidth="1"/>
    <col min="20" max="20" width="13.6640625" style="1" customWidth="1"/>
    <col min="21" max="21" width="16" style="1" customWidth="1"/>
    <col min="22" max="25" width="13.6640625" style="1" customWidth="1"/>
    <col min="26" max="26" width="15.83203125" style="1" bestFit="1" customWidth="1"/>
    <col min="27" max="27" width="12.1640625" style="1" customWidth="1"/>
    <col min="28" max="28" width="15.33203125" style="1" customWidth="1"/>
    <col min="29" max="32" width="12.1640625" style="1" customWidth="1"/>
    <col min="33" max="33" width="11.5" style="1"/>
    <col min="34" max="34" width="13" style="1" customWidth="1"/>
    <col min="35" max="35" width="16.1640625" style="1" customWidth="1"/>
    <col min="36" max="53" width="13" style="1" customWidth="1"/>
    <col min="54" max="54" width="16.33203125" style="1" customWidth="1"/>
    <col min="55" max="55" width="26.83203125" style="1" customWidth="1"/>
    <col min="56" max="57" width="16.33203125" style="1" customWidth="1"/>
    <col min="58" max="16384" width="11.5" style="1"/>
  </cols>
  <sheetData>
    <row r="1" spans="2:72" ht="17" thickBot="1" x14ac:dyDescent="0.25"/>
    <row r="2" spans="2:72" ht="17" thickBot="1" x14ac:dyDescent="0.25">
      <c r="B2" s="128" t="s">
        <v>94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30"/>
      <c r="R2" s="128" t="s">
        <v>93</v>
      </c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30"/>
      <c r="AN2" s="124"/>
      <c r="AO2" s="128" t="s">
        <v>92</v>
      </c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30"/>
      <c r="BA2" s="124"/>
      <c r="BB2" s="128" t="s">
        <v>91</v>
      </c>
      <c r="BC2" s="129"/>
      <c r="BD2" s="129"/>
      <c r="BE2" s="130"/>
    </row>
    <row r="3" spans="2:72" ht="17" thickBot="1" x14ac:dyDescent="0.25">
      <c r="B3" s="131" t="s">
        <v>38</v>
      </c>
      <c r="C3" s="132"/>
      <c r="D3" s="132"/>
      <c r="E3" s="133"/>
      <c r="G3" s="131" t="s">
        <v>39</v>
      </c>
      <c r="H3" s="132"/>
      <c r="I3" s="132"/>
      <c r="J3" s="133"/>
      <c r="L3" s="131" t="s">
        <v>40</v>
      </c>
      <c r="M3" s="132"/>
      <c r="N3" s="132"/>
      <c r="O3" s="133"/>
      <c r="BB3" s="21"/>
      <c r="BT3" s="21"/>
    </row>
    <row r="4" spans="2:72" x14ac:dyDescent="0.2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R4" s="14" t="s">
        <v>41</v>
      </c>
      <c r="S4" s="14" t="s">
        <v>0</v>
      </c>
      <c r="BS4" s="21"/>
    </row>
    <row r="5" spans="2:72" ht="17" thickBot="1" x14ac:dyDescent="0.25">
      <c r="B5" s="21" t="s">
        <v>43</v>
      </c>
      <c r="C5" s="21" t="s">
        <v>44</v>
      </c>
      <c r="D5" s="21"/>
      <c r="E5" s="21"/>
      <c r="F5" s="21"/>
      <c r="G5" s="21" t="s">
        <v>43</v>
      </c>
      <c r="H5" s="21" t="s">
        <v>45</v>
      </c>
      <c r="I5" s="21"/>
      <c r="J5" s="21"/>
      <c r="K5" s="21"/>
      <c r="L5" s="21" t="s">
        <v>43</v>
      </c>
      <c r="M5" s="21" t="s">
        <v>46</v>
      </c>
      <c r="N5" s="21"/>
      <c r="O5" s="21"/>
      <c r="R5" s="5" t="s">
        <v>78</v>
      </c>
      <c r="S5" s="6">
        <v>6</v>
      </c>
      <c r="BS5" s="21"/>
    </row>
    <row r="6" spans="2:72" ht="17" thickBot="1" x14ac:dyDescent="0.25">
      <c r="B6" s="21" t="s">
        <v>47</v>
      </c>
      <c r="C6" s="23" t="s">
        <v>48</v>
      </c>
      <c r="D6" s="23"/>
      <c r="E6" s="23"/>
      <c r="F6" s="21"/>
      <c r="G6" s="21" t="s">
        <v>47</v>
      </c>
      <c r="H6" s="21" t="s">
        <v>48</v>
      </c>
      <c r="I6" s="21"/>
      <c r="J6" s="21"/>
      <c r="K6" s="21"/>
      <c r="L6" s="21" t="s">
        <v>47</v>
      </c>
      <c r="M6" s="21" t="s">
        <v>48</v>
      </c>
      <c r="N6" s="21"/>
      <c r="O6" s="21"/>
      <c r="R6" s="123" t="s">
        <v>5</v>
      </c>
      <c r="S6" s="6">
        <v>4</v>
      </c>
      <c r="AO6" s="125" t="s">
        <v>26</v>
      </c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7"/>
      <c r="BB6" s="125" t="s">
        <v>11</v>
      </c>
      <c r="BC6" s="126"/>
      <c r="BD6" s="126"/>
      <c r="BE6" s="127"/>
      <c r="BS6" s="21"/>
    </row>
    <row r="7" spans="2:72" ht="17" thickBot="1" x14ac:dyDescent="0.25">
      <c r="B7" s="21" t="s">
        <v>49</v>
      </c>
      <c r="C7" s="23" t="s">
        <v>15</v>
      </c>
      <c r="D7" s="23"/>
      <c r="E7" s="23"/>
      <c r="F7" s="21"/>
      <c r="G7" s="21" t="s">
        <v>49</v>
      </c>
      <c r="H7" s="21" t="s">
        <v>15</v>
      </c>
      <c r="I7" s="21"/>
      <c r="J7" s="21"/>
      <c r="K7" s="21"/>
      <c r="L7" s="21" t="s">
        <v>49</v>
      </c>
      <c r="M7" s="21" t="s">
        <v>15</v>
      </c>
      <c r="N7" s="21"/>
      <c r="O7" s="21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R7" s="21"/>
    </row>
    <row r="8" spans="2:72" ht="35" thickBot="1" x14ac:dyDescent="0.25">
      <c r="B8" s="21" t="s">
        <v>27</v>
      </c>
      <c r="C8" s="21" t="s">
        <v>42</v>
      </c>
      <c r="D8" s="21" t="s">
        <v>56</v>
      </c>
      <c r="E8" s="21" t="s">
        <v>57</v>
      </c>
      <c r="F8" s="21"/>
      <c r="G8" s="21" t="s">
        <v>27</v>
      </c>
      <c r="H8" s="21" t="s">
        <v>42</v>
      </c>
      <c r="I8" s="21" t="s">
        <v>56</v>
      </c>
      <c r="J8" s="1" t="s">
        <v>57</v>
      </c>
      <c r="L8" s="21" t="s">
        <v>27</v>
      </c>
      <c r="M8" s="21" t="s">
        <v>42</v>
      </c>
      <c r="N8" s="21" t="s">
        <v>56</v>
      </c>
      <c r="O8" s="21" t="s">
        <v>58</v>
      </c>
      <c r="R8" s="25" t="s">
        <v>51</v>
      </c>
      <c r="S8" s="25" t="s">
        <v>52</v>
      </c>
      <c r="T8" s="25" t="s">
        <v>53</v>
      </c>
      <c r="U8" s="25" t="s">
        <v>54</v>
      </c>
      <c r="V8" s="25" t="s">
        <v>6</v>
      </c>
      <c r="W8" s="25" t="s">
        <v>55</v>
      </c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21"/>
      <c r="AN8" s="21"/>
      <c r="AO8" s="55"/>
      <c r="AP8" s="15" t="s">
        <v>27</v>
      </c>
      <c r="AQ8" s="16" t="s">
        <v>28</v>
      </c>
      <c r="AR8" s="17" t="s">
        <v>29</v>
      </c>
      <c r="AS8" s="18" t="s">
        <v>30</v>
      </c>
      <c r="AT8" s="19" t="s">
        <v>31</v>
      </c>
      <c r="AU8" s="18" t="s">
        <v>32</v>
      </c>
      <c r="AV8" s="18" t="s">
        <v>33</v>
      </c>
      <c r="AW8" s="18" t="s">
        <v>34</v>
      </c>
      <c r="AX8" s="19" t="s">
        <v>35</v>
      </c>
      <c r="AY8" s="19" t="s">
        <v>36</v>
      </c>
      <c r="AZ8" s="20" t="s">
        <v>37</v>
      </c>
      <c r="BA8" s="21"/>
      <c r="BB8" s="9"/>
      <c r="BC8" s="8"/>
      <c r="BD8" s="8" t="s">
        <v>12</v>
      </c>
      <c r="BE8" s="7"/>
      <c r="BR8" s="21"/>
    </row>
    <row r="9" spans="2:72" ht="18" thickBot="1" x14ac:dyDescent="0.25">
      <c r="B9" s="21" t="s">
        <v>61</v>
      </c>
      <c r="C9" s="79">
        <v>88831</v>
      </c>
      <c r="D9" s="79"/>
      <c r="E9" s="79">
        <v>241</v>
      </c>
      <c r="F9" s="21"/>
      <c r="G9" s="21" t="s">
        <v>61</v>
      </c>
      <c r="H9" s="21">
        <v>127353</v>
      </c>
      <c r="I9" s="21"/>
      <c r="J9" s="1">
        <v>76</v>
      </c>
      <c r="L9" s="21" t="s">
        <v>61</v>
      </c>
      <c r="M9" s="21">
        <v>32138</v>
      </c>
      <c r="N9" s="21"/>
      <c r="O9" s="21">
        <v>1200</v>
      </c>
      <c r="R9" s="26">
        <v>160023426</v>
      </c>
      <c r="S9" s="27" t="s">
        <v>59</v>
      </c>
      <c r="T9" s="27" t="s">
        <v>5</v>
      </c>
      <c r="U9" s="29" t="s">
        <v>23</v>
      </c>
      <c r="V9" s="30" t="s">
        <v>2</v>
      </c>
      <c r="W9" s="148" t="s">
        <v>60</v>
      </c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21"/>
      <c r="AN9" s="21"/>
      <c r="AO9" s="56" t="s">
        <v>15</v>
      </c>
      <c r="AP9" s="57" t="s">
        <v>42</v>
      </c>
      <c r="AQ9" s="58">
        <v>22477</v>
      </c>
      <c r="AR9" s="58">
        <v>19198</v>
      </c>
      <c r="AS9" s="58">
        <v>19181</v>
      </c>
      <c r="AT9" s="58">
        <v>17</v>
      </c>
      <c r="AU9" s="58">
        <v>355</v>
      </c>
      <c r="AV9" s="58">
        <v>15906</v>
      </c>
      <c r="AW9" s="58">
        <v>2535</v>
      </c>
      <c r="AX9" s="58">
        <v>6</v>
      </c>
      <c r="AY9" s="58">
        <v>7</v>
      </c>
      <c r="AZ9" s="59">
        <v>2</v>
      </c>
      <c r="BA9" s="21"/>
      <c r="BB9" s="121" t="s">
        <v>13</v>
      </c>
      <c r="BC9" s="122" t="s">
        <v>6</v>
      </c>
      <c r="BD9" s="121" t="s">
        <v>3</v>
      </c>
      <c r="BE9" s="11" t="s">
        <v>14</v>
      </c>
      <c r="BR9" s="21"/>
    </row>
    <row r="10" spans="2:72" ht="17" x14ac:dyDescent="0.2">
      <c r="B10" s="21" t="s">
        <v>62</v>
      </c>
      <c r="C10" s="79">
        <v>39594</v>
      </c>
      <c r="D10" s="79">
        <v>44.6</v>
      </c>
      <c r="E10" s="79">
        <v>118</v>
      </c>
      <c r="F10" s="21"/>
      <c r="G10" s="21" t="s">
        <v>62</v>
      </c>
      <c r="H10" s="21">
        <v>57241</v>
      </c>
      <c r="I10" s="21">
        <v>44.9</v>
      </c>
      <c r="J10" s="1">
        <v>60</v>
      </c>
      <c r="L10" s="21" t="s">
        <v>62</v>
      </c>
      <c r="M10" s="21">
        <v>22477</v>
      </c>
      <c r="N10" s="21">
        <v>69.900000000000006</v>
      </c>
      <c r="O10" s="21">
        <v>452</v>
      </c>
      <c r="R10" s="32">
        <v>160023427</v>
      </c>
      <c r="S10" s="33" t="s">
        <v>59</v>
      </c>
      <c r="T10" s="33" t="s">
        <v>5</v>
      </c>
      <c r="U10" s="34" t="s">
        <v>24</v>
      </c>
      <c r="V10" s="35" t="s">
        <v>2</v>
      </c>
      <c r="W10" s="149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21"/>
      <c r="AN10" s="21"/>
      <c r="AO10" s="60" t="s">
        <v>17</v>
      </c>
      <c r="AP10" s="57" t="s">
        <v>42</v>
      </c>
      <c r="AQ10" s="58">
        <v>33077</v>
      </c>
      <c r="AR10" s="58">
        <v>30029</v>
      </c>
      <c r="AS10" s="58">
        <v>29578</v>
      </c>
      <c r="AT10" s="58">
        <v>451</v>
      </c>
      <c r="AU10" s="58">
        <v>10827</v>
      </c>
      <c r="AV10" s="58">
        <v>11576</v>
      </c>
      <c r="AW10" s="58">
        <v>6217</v>
      </c>
      <c r="AX10" s="58">
        <v>423</v>
      </c>
      <c r="AY10" s="58">
        <v>1</v>
      </c>
      <c r="AZ10" s="59">
        <v>7</v>
      </c>
      <c r="BA10" s="21"/>
      <c r="BB10" s="119" t="s">
        <v>15</v>
      </c>
      <c r="BC10" s="10" t="s">
        <v>1</v>
      </c>
      <c r="BD10" s="119" t="s">
        <v>7</v>
      </c>
      <c r="BE10" s="62">
        <v>1.393</v>
      </c>
      <c r="BR10" s="21"/>
    </row>
    <row r="11" spans="2:72" ht="18" thickBot="1" x14ac:dyDescent="0.25">
      <c r="B11" s="21" t="s">
        <v>63</v>
      </c>
      <c r="C11" s="79">
        <v>21183</v>
      </c>
      <c r="D11" s="79">
        <v>87.5</v>
      </c>
      <c r="E11" s="79">
        <v>102</v>
      </c>
      <c r="F11" s="21"/>
      <c r="G11" s="21" t="s">
        <v>63</v>
      </c>
      <c r="H11" s="21">
        <v>38694</v>
      </c>
      <c r="I11" s="21">
        <v>96.7</v>
      </c>
      <c r="J11" s="1">
        <v>71</v>
      </c>
      <c r="L11" s="21" t="s">
        <v>63</v>
      </c>
      <c r="M11" s="21">
        <v>19198</v>
      </c>
      <c r="N11" s="21">
        <v>97.4</v>
      </c>
      <c r="O11" s="21">
        <v>367</v>
      </c>
      <c r="R11" s="37">
        <v>160023428</v>
      </c>
      <c r="S11" s="38" t="s">
        <v>59</v>
      </c>
      <c r="T11" s="38" t="s">
        <v>5</v>
      </c>
      <c r="U11" s="39" t="s">
        <v>25</v>
      </c>
      <c r="V11" s="40" t="s">
        <v>2</v>
      </c>
      <c r="W11" s="149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21"/>
      <c r="AN11" s="21"/>
      <c r="AO11" s="60" t="s">
        <v>16</v>
      </c>
      <c r="AP11" s="57" t="s">
        <v>42</v>
      </c>
      <c r="AQ11" s="58">
        <v>28222</v>
      </c>
      <c r="AR11" s="58">
        <v>26939</v>
      </c>
      <c r="AS11" s="58">
        <v>26744</v>
      </c>
      <c r="AT11" s="58">
        <v>195</v>
      </c>
      <c r="AU11" s="58">
        <v>6855</v>
      </c>
      <c r="AV11" s="58">
        <v>16752</v>
      </c>
      <c r="AW11" s="58">
        <v>2572</v>
      </c>
      <c r="AX11" s="58">
        <v>179</v>
      </c>
      <c r="AY11" s="58">
        <v>1</v>
      </c>
      <c r="AZ11" s="59">
        <v>7</v>
      </c>
      <c r="BA11" s="21"/>
      <c r="BB11" s="120" t="s">
        <v>16</v>
      </c>
      <c r="BC11" s="114" t="s">
        <v>1</v>
      </c>
      <c r="BD11" s="120" t="s">
        <v>7</v>
      </c>
      <c r="BE11" s="67">
        <v>0.42099999999999999</v>
      </c>
      <c r="BS11" s="21"/>
    </row>
    <row r="12" spans="2:72" ht="18" thickBot="1" x14ac:dyDescent="0.25">
      <c r="B12" s="21" t="s">
        <v>65</v>
      </c>
      <c r="C12" s="79">
        <v>27</v>
      </c>
      <c r="D12" s="79">
        <v>0.1</v>
      </c>
      <c r="E12" s="79">
        <v>1153</v>
      </c>
      <c r="F12" s="21"/>
      <c r="G12" s="21" t="s">
        <v>65</v>
      </c>
      <c r="H12" s="21">
        <v>117</v>
      </c>
      <c r="I12" s="21">
        <v>0.3</v>
      </c>
      <c r="J12" s="1">
        <v>461</v>
      </c>
      <c r="L12" s="21" t="s">
        <v>65</v>
      </c>
      <c r="M12" s="21">
        <v>17</v>
      </c>
      <c r="N12" s="21">
        <v>0.1</v>
      </c>
      <c r="O12" s="21">
        <v>2337</v>
      </c>
      <c r="R12" s="41">
        <v>160024011</v>
      </c>
      <c r="S12" s="27" t="s">
        <v>59</v>
      </c>
      <c r="T12" s="27" t="s">
        <v>5</v>
      </c>
      <c r="U12" s="28" t="s">
        <v>20</v>
      </c>
      <c r="V12" s="42" t="s">
        <v>64</v>
      </c>
      <c r="W12" s="149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63" t="s">
        <v>50</v>
      </c>
      <c r="AP12" s="64" t="s">
        <v>42</v>
      </c>
      <c r="AQ12" s="65">
        <v>26782</v>
      </c>
      <c r="AR12" s="65">
        <v>25280</v>
      </c>
      <c r="AS12" s="65">
        <v>25225</v>
      </c>
      <c r="AT12" s="65">
        <v>55</v>
      </c>
      <c r="AU12" s="65">
        <v>10738</v>
      </c>
      <c r="AV12" s="65">
        <v>8558</v>
      </c>
      <c r="AW12" s="65">
        <v>5003</v>
      </c>
      <c r="AX12" s="65">
        <v>46</v>
      </c>
      <c r="AY12" s="65">
        <v>5</v>
      </c>
      <c r="AZ12" s="66">
        <v>2</v>
      </c>
      <c r="BA12" s="55"/>
      <c r="BB12" s="119" t="s">
        <v>17</v>
      </c>
      <c r="BC12" s="10" t="s">
        <v>2</v>
      </c>
      <c r="BD12" s="119" t="s">
        <v>7</v>
      </c>
      <c r="BE12" s="62">
        <v>0.51300000000000001</v>
      </c>
      <c r="BS12" s="21"/>
    </row>
    <row r="13" spans="2:72" ht="18" thickBot="1" x14ac:dyDescent="0.25">
      <c r="B13" s="21" t="s">
        <v>66</v>
      </c>
      <c r="C13" s="79">
        <v>4</v>
      </c>
      <c r="D13" s="79">
        <v>14.8</v>
      </c>
      <c r="E13" s="79">
        <v>796</v>
      </c>
      <c r="F13" s="21"/>
      <c r="G13" s="21" t="s">
        <v>66</v>
      </c>
      <c r="H13" s="21">
        <v>14</v>
      </c>
      <c r="I13" s="21">
        <v>12</v>
      </c>
      <c r="J13" s="1">
        <v>522</v>
      </c>
      <c r="L13" s="21" t="s">
        <v>66</v>
      </c>
      <c r="M13" s="21">
        <v>2</v>
      </c>
      <c r="N13" s="21">
        <v>11.8</v>
      </c>
      <c r="O13" s="21">
        <v>2032</v>
      </c>
      <c r="R13" s="43">
        <v>160024012</v>
      </c>
      <c r="S13" s="33" t="s">
        <v>59</v>
      </c>
      <c r="T13" s="33" t="s">
        <v>5</v>
      </c>
      <c r="U13" s="34" t="s">
        <v>21</v>
      </c>
      <c r="V13" s="44" t="s">
        <v>64</v>
      </c>
      <c r="W13" s="149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5"/>
      <c r="BB13" s="118" t="s">
        <v>18</v>
      </c>
      <c r="BC13" s="112" t="s">
        <v>2</v>
      </c>
      <c r="BD13" s="118" t="s">
        <v>7</v>
      </c>
      <c r="BE13" s="69">
        <v>0.27300000000000002</v>
      </c>
      <c r="BS13" s="21"/>
    </row>
    <row r="14" spans="2:72" ht="18" thickBot="1" x14ac:dyDescent="0.25">
      <c r="B14" s="21" t="s">
        <v>67</v>
      </c>
      <c r="C14" s="79">
        <v>9</v>
      </c>
      <c r="D14" s="79">
        <v>33.299999999999997</v>
      </c>
      <c r="E14" s="79">
        <v>1995</v>
      </c>
      <c r="F14" s="21"/>
      <c r="G14" s="21" t="s">
        <v>67</v>
      </c>
      <c r="H14" s="21">
        <v>35</v>
      </c>
      <c r="I14" s="21">
        <v>29.9</v>
      </c>
      <c r="J14" s="1">
        <v>458</v>
      </c>
      <c r="L14" s="21" t="s">
        <v>67</v>
      </c>
      <c r="M14" s="21">
        <v>6</v>
      </c>
      <c r="N14" s="21">
        <v>35.299999999999997</v>
      </c>
      <c r="O14" s="21">
        <v>2223</v>
      </c>
      <c r="R14" s="45">
        <v>160024013</v>
      </c>
      <c r="S14" s="38" t="s">
        <v>59</v>
      </c>
      <c r="T14" s="38" t="s">
        <v>5</v>
      </c>
      <c r="U14" s="46" t="s">
        <v>22</v>
      </c>
      <c r="V14" s="40" t="s">
        <v>64</v>
      </c>
      <c r="W14" s="150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31" t="s">
        <v>8</v>
      </c>
      <c r="AQ14" s="68">
        <f t="shared" ref="AQ14:AZ14" si="0">AVERAGE(AQ9:AQ13)</f>
        <v>27639.5</v>
      </c>
      <c r="AR14" s="68">
        <f t="shared" si="0"/>
        <v>25361.5</v>
      </c>
      <c r="AS14" s="68">
        <f t="shared" si="0"/>
        <v>25182</v>
      </c>
      <c r="AT14" s="68">
        <f t="shared" si="0"/>
        <v>179.5</v>
      </c>
      <c r="AU14" s="68">
        <f t="shared" si="0"/>
        <v>7193.75</v>
      </c>
      <c r="AV14" s="68">
        <f t="shared" si="0"/>
        <v>13198</v>
      </c>
      <c r="AW14" s="68">
        <f t="shared" si="0"/>
        <v>4081.75</v>
      </c>
      <c r="AX14" s="68">
        <f t="shared" si="0"/>
        <v>163.5</v>
      </c>
      <c r="AY14" s="68">
        <f t="shared" si="0"/>
        <v>3.5</v>
      </c>
      <c r="AZ14" s="68">
        <f t="shared" si="0"/>
        <v>4.5</v>
      </c>
      <c r="BA14" s="55"/>
      <c r="BB14" s="117" t="s">
        <v>20</v>
      </c>
      <c r="BC14" s="10" t="s">
        <v>1</v>
      </c>
      <c r="BD14" s="117" t="s">
        <v>19</v>
      </c>
      <c r="BE14" s="62">
        <v>1.2410000000000001</v>
      </c>
      <c r="BS14" s="21"/>
    </row>
    <row r="15" spans="2:72" ht="17" x14ac:dyDescent="0.2">
      <c r="B15" s="21" t="s">
        <v>69</v>
      </c>
      <c r="C15" s="79">
        <v>8</v>
      </c>
      <c r="D15" s="79">
        <v>29.6</v>
      </c>
      <c r="E15" s="79">
        <v>689</v>
      </c>
      <c r="F15" s="21"/>
      <c r="G15" s="21" t="s">
        <v>69</v>
      </c>
      <c r="H15" s="21">
        <v>36</v>
      </c>
      <c r="I15" s="21">
        <v>30.8</v>
      </c>
      <c r="J15" s="1">
        <v>429</v>
      </c>
      <c r="L15" s="21" t="s">
        <v>69</v>
      </c>
      <c r="M15" s="21">
        <v>7</v>
      </c>
      <c r="N15" s="21">
        <v>41.2</v>
      </c>
      <c r="O15" s="21">
        <v>2389</v>
      </c>
      <c r="R15" s="47">
        <v>160024645</v>
      </c>
      <c r="S15" s="27" t="s">
        <v>59</v>
      </c>
      <c r="T15" s="27" t="s">
        <v>5</v>
      </c>
      <c r="U15" s="27" t="s">
        <v>15</v>
      </c>
      <c r="V15" s="48" t="s">
        <v>64</v>
      </c>
      <c r="W15" s="151" t="s">
        <v>68</v>
      </c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36" t="s">
        <v>0</v>
      </c>
      <c r="AQ15" s="70">
        <f t="shared" ref="AQ15:AZ15" si="1">COUNT(AQ9:AQ13)</f>
        <v>4</v>
      </c>
      <c r="AR15" s="70">
        <f t="shared" si="1"/>
        <v>4</v>
      </c>
      <c r="AS15" s="70">
        <f t="shared" si="1"/>
        <v>4</v>
      </c>
      <c r="AT15" s="70">
        <f t="shared" si="1"/>
        <v>4</v>
      </c>
      <c r="AU15" s="70">
        <f t="shared" si="1"/>
        <v>4</v>
      </c>
      <c r="AV15" s="70">
        <f t="shared" si="1"/>
        <v>4</v>
      </c>
      <c r="AW15" s="70">
        <f t="shared" si="1"/>
        <v>4</v>
      </c>
      <c r="AX15" s="70">
        <f t="shared" si="1"/>
        <v>4</v>
      </c>
      <c r="AY15" s="70">
        <f t="shared" si="1"/>
        <v>4</v>
      </c>
      <c r="AZ15" s="70">
        <f t="shared" si="1"/>
        <v>4</v>
      </c>
      <c r="BA15" s="55"/>
      <c r="BB15" s="113" t="s">
        <v>21</v>
      </c>
      <c r="BC15" s="114" t="s">
        <v>1</v>
      </c>
      <c r="BD15" s="113" t="s">
        <v>19</v>
      </c>
      <c r="BE15" s="71">
        <v>1.0860000000000001</v>
      </c>
      <c r="BS15" s="21"/>
    </row>
    <row r="16" spans="2:72" ht="18" thickBot="1" x14ac:dyDescent="0.25">
      <c r="B16" s="21" t="s">
        <v>70</v>
      </c>
      <c r="C16" s="79">
        <v>21156</v>
      </c>
      <c r="D16" s="79">
        <v>99.9</v>
      </c>
      <c r="E16" s="79">
        <v>101</v>
      </c>
      <c r="F16" s="21"/>
      <c r="G16" s="21" t="s">
        <v>70</v>
      </c>
      <c r="H16" s="21">
        <v>38577</v>
      </c>
      <c r="I16" s="21">
        <v>99.7</v>
      </c>
      <c r="J16" s="1">
        <v>69</v>
      </c>
      <c r="L16" s="21" t="s">
        <v>70</v>
      </c>
      <c r="M16" s="21">
        <v>19181</v>
      </c>
      <c r="N16" s="21">
        <v>99.9</v>
      </c>
      <c r="O16" s="21">
        <v>366</v>
      </c>
      <c r="R16" s="49">
        <v>160024646</v>
      </c>
      <c r="S16" s="33" t="s">
        <v>59</v>
      </c>
      <c r="T16" s="33" t="s">
        <v>5</v>
      </c>
      <c r="U16" s="33" t="s">
        <v>17</v>
      </c>
      <c r="V16" s="50" t="s">
        <v>2</v>
      </c>
      <c r="W16" s="152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3" t="s">
        <v>9</v>
      </c>
      <c r="AQ16" s="68">
        <f t="shared" ref="AQ16:AZ16" si="2">STDEV(AQ9:AQ13)</f>
        <v>4370.0657889784679</v>
      </c>
      <c r="AR16" s="68">
        <f t="shared" si="2"/>
        <v>4555.9278967077607</v>
      </c>
      <c r="AS16" s="68">
        <f t="shared" si="2"/>
        <v>4388.5650654095734</v>
      </c>
      <c r="AT16" s="68">
        <f t="shared" si="2"/>
        <v>196.51887101921449</v>
      </c>
      <c r="AU16" s="68">
        <f t="shared" si="2"/>
        <v>4920.8897146078507</v>
      </c>
      <c r="AV16" s="68">
        <f t="shared" si="2"/>
        <v>3835.1298978435311</v>
      </c>
      <c r="AW16" s="68">
        <f t="shared" si="2"/>
        <v>1833.0097972096785</v>
      </c>
      <c r="AX16" s="68">
        <f t="shared" si="2"/>
        <v>188.14267635671249</v>
      </c>
      <c r="AY16" s="68">
        <f t="shared" si="2"/>
        <v>3</v>
      </c>
      <c r="AZ16" s="68">
        <f t="shared" si="2"/>
        <v>2.8867513459481291</v>
      </c>
      <c r="BA16" s="55"/>
      <c r="BB16" s="116" t="s">
        <v>22</v>
      </c>
      <c r="BC16" s="112" t="s">
        <v>1</v>
      </c>
      <c r="BD16" s="116" t="s">
        <v>19</v>
      </c>
      <c r="BE16" s="69">
        <v>1.2410000000000001</v>
      </c>
      <c r="BS16" s="21"/>
    </row>
    <row r="17" spans="2:72" ht="17" x14ac:dyDescent="0.2">
      <c r="B17" s="21" t="s">
        <v>71</v>
      </c>
      <c r="C17" s="79">
        <v>6418</v>
      </c>
      <c r="D17" s="79">
        <v>30.3</v>
      </c>
      <c r="E17" s="79">
        <v>90</v>
      </c>
      <c r="F17" s="21"/>
      <c r="G17" s="21" t="s">
        <v>71</v>
      </c>
      <c r="H17" s="21">
        <v>16080</v>
      </c>
      <c r="I17" s="21">
        <v>41.7</v>
      </c>
      <c r="J17" s="1">
        <v>55</v>
      </c>
      <c r="L17" s="21" t="s">
        <v>71</v>
      </c>
      <c r="M17" s="21">
        <v>2535</v>
      </c>
      <c r="N17" s="21">
        <v>13.2</v>
      </c>
      <c r="O17" s="21">
        <v>369</v>
      </c>
      <c r="R17" s="49">
        <v>160024647</v>
      </c>
      <c r="S17" s="33" t="s">
        <v>59</v>
      </c>
      <c r="T17" s="33" t="s">
        <v>5</v>
      </c>
      <c r="U17" s="33" t="s">
        <v>16</v>
      </c>
      <c r="V17" s="50" t="s">
        <v>64</v>
      </c>
      <c r="W17" s="152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13" t="s">
        <v>4</v>
      </c>
      <c r="AQ17" s="68">
        <f t="shared" ref="AQ17:AZ17" si="3">AQ16/SQRT(AQ15)</f>
        <v>2185.032894489234</v>
      </c>
      <c r="AR17" s="68">
        <f t="shared" si="3"/>
        <v>2277.9639483538804</v>
      </c>
      <c r="AS17" s="68">
        <f t="shared" si="3"/>
        <v>2194.2825327047867</v>
      </c>
      <c r="AT17" s="68">
        <f t="shared" si="3"/>
        <v>98.259435509607243</v>
      </c>
      <c r="AU17" s="68">
        <f t="shared" si="3"/>
        <v>2460.4448573039253</v>
      </c>
      <c r="AV17" s="68">
        <f t="shared" si="3"/>
        <v>1917.5649489217656</v>
      </c>
      <c r="AW17" s="68">
        <f t="shared" si="3"/>
        <v>916.50489860483924</v>
      </c>
      <c r="AX17" s="68">
        <f t="shared" si="3"/>
        <v>94.071338178356243</v>
      </c>
      <c r="AY17" s="68">
        <f t="shared" si="3"/>
        <v>1.5</v>
      </c>
      <c r="AZ17" s="68">
        <f t="shared" si="3"/>
        <v>1.4433756729740645</v>
      </c>
      <c r="BA17" s="55"/>
      <c r="BB17" s="115" t="s">
        <v>23</v>
      </c>
      <c r="BC17" s="10" t="s">
        <v>2</v>
      </c>
      <c r="BD17" s="115" t="s">
        <v>19</v>
      </c>
      <c r="BE17" s="62">
        <v>0.42099999999999999</v>
      </c>
      <c r="BS17" s="21"/>
    </row>
    <row r="18" spans="2:72" ht="18" thickBot="1" x14ac:dyDescent="0.25">
      <c r="B18" s="21" t="s">
        <v>72</v>
      </c>
      <c r="C18" s="79">
        <v>502</v>
      </c>
      <c r="D18" s="79">
        <v>2.4</v>
      </c>
      <c r="E18" s="79">
        <v>185</v>
      </c>
      <c r="F18" s="21"/>
      <c r="G18" s="21" t="s">
        <v>72</v>
      </c>
      <c r="H18" s="21">
        <v>1462</v>
      </c>
      <c r="I18" s="21">
        <v>3.8</v>
      </c>
      <c r="J18" s="1">
        <v>147</v>
      </c>
      <c r="L18" s="21" t="s">
        <v>72</v>
      </c>
      <c r="M18" s="21">
        <v>355</v>
      </c>
      <c r="N18" s="21">
        <v>1.9</v>
      </c>
      <c r="O18" s="21">
        <v>1053</v>
      </c>
      <c r="R18" s="51">
        <v>160024648</v>
      </c>
      <c r="S18" s="38" t="s">
        <v>59</v>
      </c>
      <c r="T18" s="38" t="s">
        <v>5</v>
      </c>
      <c r="U18" s="38" t="s">
        <v>18</v>
      </c>
      <c r="V18" s="52" t="s">
        <v>2</v>
      </c>
      <c r="W18" s="153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5"/>
      <c r="BB18" s="113" t="s">
        <v>24</v>
      </c>
      <c r="BC18" s="114" t="s">
        <v>2</v>
      </c>
      <c r="BD18" s="113" t="s">
        <v>19</v>
      </c>
      <c r="BE18" s="71">
        <v>0.33400000000000002</v>
      </c>
      <c r="BT18" s="21"/>
    </row>
    <row r="19" spans="2:72" ht="18" thickBot="1" x14ac:dyDescent="0.25">
      <c r="B19" s="21" t="s">
        <v>73</v>
      </c>
      <c r="C19" s="79">
        <v>9570</v>
      </c>
      <c r="D19" s="79">
        <v>45.2</v>
      </c>
      <c r="E19" s="79">
        <v>118</v>
      </c>
      <c r="F19" s="21"/>
      <c r="G19" s="21" t="s">
        <v>73</v>
      </c>
      <c r="H19" s="21">
        <v>17031</v>
      </c>
      <c r="I19" s="21">
        <v>44.1</v>
      </c>
      <c r="J19" s="1">
        <v>80</v>
      </c>
      <c r="L19" s="21" t="s">
        <v>73</v>
      </c>
      <c r="M19" s="21">
        <v>15906</v>
      </c>
      <c r="N19" s="21">
        <v>82.9</v>
      </c>
      <c r="O19" s="21">
        <v>350</v>
      </c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5"/>
      <c r="BB19" s="111" t="s">
        <v>25</v>
      </c>
      <c r="BC19" s="112" t="s">
        <v>2</v>
      </c>
      <c r="BD19" s="111" t="s">
        <v>19</v>
      </c>
      <c r="BE19" s="69">
        <v>0.27300000000000002</v>
      </c>
      <c r="BT19" s="21"/>
    </row>
    <row r="20" spans="2:72" x14ac:dyDescent="0.2">
      <c r="B20" s="21"/>
      <c r="C20" s="21"/>
      <c r="D20" s="21"/>
      <c r="E20" s="21"/>
      <c r="F20" s="21"/>
      <c r="G20" s="21"/>
      <c r="H20" s="21"/>
      <c r="I20" s="21"/>
      <c r="L20" s="21"/>
      <c r="M20" s="21"/>
      <c r="N20" s="21"/>
      <c r="O20" s="21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6" t="s">
        <v>23</v>
      </c>
      <c r="AP20" s="72" t="s">
        <v>42</v>
      </c>
      <c r="AQ20" s="73">
        <v>29539</v>
      </c>
      <c r="AR20" s="73">
        <v>22849</v>
      </c>
      <c r="AS20" s="73">
        <v>3466</v>
      </c>
      <c r="AT20" s="73">
        <v>19383</v>
      </c>
      <c r="AU20" s="73">
        <v>55</v>
      </c>
      <c r="AV20" s="73">
        <v>340</v>
      </c>
      <c r="AW20" s="73">
        <v>2367</v>
      </c>
      <c r="AX20" s="73">
        <v>15648</v>
      </c>
      <c r="AY20" s="73">
        <v>2118</v>
      </c>
      <c r="AZ20" s="74">
        <v>1129</v>
      </c>
      <c r="BA20" s="55"/>
      <c r="BB20" s="2"/>
      <c r="BC20" s="2"/>
      <c r="BD20" s="2"/>
      <c r="BT20" s="21"/>
    </row>
    <row r="21" spans="2:72" x14ac:dyDescent="0.2">
      <c r="F21" s="21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60" t="s">
        <v>24</v>
      </c>
      <c r="AP21" s="57" t="s">
        <v>42</v>
      </c>
      <c r="AQ21" s="58">
        <v>29549</v>
      </c>
      <c r="AR21" s="58">
        <v>27815</v>
      </c>
      <c r="AS21" s="58">
        <v>4578</v>
      </c>
      <c r="AT21" s="58">
        <v>23237</v>
      </c>
      <c r="AU21" s="58">
        <v>58</v>
      </c>
      <c r="AV21" s="58">
        <v>717</v>
      </c>
      <c r="AW21" s="58">
        <v>3595</v>
      </c>
      <c r="AX21" s="58">
        <v>10917</v>
      </c>
      <c r="AY21" s="58">
        <v>9968</v>
      </c>
      <c r="AZ21" s="59">
        <v>1662</v>
      </c>
      <c r="BA21" s="55"/>
      <c r="BB21" s="2"/>
      <c r="BC21" s="2"/>
      <c r="BD21" s="2"/>
      <c r="BT21" s="21"/>
    </row>
    <row r="22" spans="2:72" ht="17" thickBot="1" x14ac:dyDescent="0.25">
      <c r="B22" s="21" t="s">
        <v>43</v>
      </c>
      <c r="C22" s="21" t="s">
        <v>44</v>
      </c>
      <c r="D22" s="21"/>
      <c r="E22" s="21"/>
      <c r="F22" s="21"/>
      <c r="G22" s="21" t="s">
        <v>43</v>
      </c>
      <c r="H22" s="21" t="s">
        <v>45</v>
      </c>
      <c r="I22" s="21"/>
      <c r="L22" s="21" t="s">
        <v>43</v>
      </c>
      <c r="M22" s="21" t="s">
        <v>46</v>
      </c>
      <c r="N22" s="21"/>
      <c r="O22" s="21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63" t="s">
        <v>25</v>
      </c>
      <c r="AP22" s="64" t="s">
        <v>42</v>
      </c>
      <c r="AQ22" s="65">
        <v>34681</v>
      </c>
      <c r="AR22" s="65">
        <v>24537</v>
      </c>
      <c r="AS22" s="65">
        <v>4281</v>
      </c>
      <c r="AT22" s="65">
        <v>20256</v>
      </c>
      <c r="AU22" s="65">
        <v>50</v>
      </c>
      <c r="AV22" s="65">
        <v>460</v>
      </c>
      <c r="AW22" s="65">
        <v>3434</v>
      </c>
      <c r="AX22" s="65">
        <v>12369</v>
      </c>
      <c r="AY22" s="65">
        <v>5895</v>
      </c>
      <c r="AZ22" s="66">
        <v>1499</v>
      </c>
      <c r="BA22" s="55"/>
      <c r="BB22" s="2"/>
      <c r="BC22" s="12" t="s">
        <v>90</v>
      </c>
      <c r="BD22" s="12"/>
      <c r="BT22" s="21"/>
    </row>
    <row r="23" spans="2:72" ht="17" thickBot="1" x14ac:dyDescent="0.25">
      <c r="B23" s="21" t="s">
        <v>47</v>
      </c>
      <c r="C23" s="21" t="s">
        <v>48</v>
      </c>
      <c r="D23" s="21"/>
      <c r="E23" s="21"/>
      <c r="F23" s="21"/>
      <c r="G23" s="21" t="s">
        <v>47</v>
      </c>
      <c r="H23" s="21" t="s">
        <v>48</v>
      </c>
      <c r="I23" s="21"/>
      <c r="L23" s="21" t="s">
        <v>47</v>
      </c>
      <c r="M23" s="21" t="s">
        <v>48</v>
      </c>
      <c r="N23" s="21"/>
      <c r="O23" s="21"/>
      <c r="R23" s="55"/>
      <c r="S23" s="55"/>
      <c r="T23" s="154" t="s">
        <v>75</v>
      </c>
      <c r="U23" s="155"/>
      <c r="V23" s="155"/>
      <c r="W23" s="155"/>
      <c r="X23" s="155"/>
      <c r="Y23" s="156"/>
      <c r="Z23" s="55"/>
      <c r="AA23" s="139" t="s">
        <v>76</v>
      </c>
      <c r="AB23" s="140"/>
      <c r="AC23" s="140"/>
      <c r="AD23" s="140"/>
      <c r="AE23" s="140"/>
      <c r="AF23" s="141"/>
      <c r="AG23" s="55"/>
      <c r="AH23" s="142" t="s">
        <v>77</v>
      </c>
      <c r="AI23" s="143"/>
      <c r="AJ23" s="143"/>
      <c r="AK23" s="143"/>
      <c r="AL23" s="143"/>
      <c r="AM23" s="144"/>
      <c r="AN23" s="55"/>
      <c r="AO23" s="56" t="s">
        <v>20</v>
      </c>
      <c r="AP23" s="72" t="s">
        <v>42</v>
      </c>
      <c r="AQ23" s="73">
        <v>28855</v>
      </c>
      <c r="AR23" s="73">
        <v>24414</v>
      </c>
      <c r="AS23" s="73">
        <v>4154</v>
      </c>
      <c r="AT23" s="73">
        <v>20260</v>
      </c>
      <c r="AU23" s="73">
        <v>50</v>
      </c>
      <c r="AV23" s="73">
        <v>669</v>
      </c>
      <c r="AW23" s="73">
        <v>3275</v>
      </c>
      <c r="AX23" s="73">
        <v>14629</v>
      </c>
      <c r="AY23" s="73">
        <v>3871</v>
      </c>
      <c r="AZ23" s="74">
        <v>1444</v>
      </c>
      <c r="BA23" s="55"/>
      <c r="BB23" s="2"/>
      <c r="BC23" s="4" t="s">
        <v>8</v>
      </c>
      <c r="BD23" s="78">
        <f>AVERAGE(BE10:BE11)</f>
        <v>0.90700000000000003</v>
      </c>
      <c r="BT23" s="21"/>
    </row>
    <row r="24" spans="2:72" x14ac:dyDescent="0.2">
      <c r="B24" s="21" t="s">
        <v>49</v>
      </c>
      <c r="C24" s="21" t="s">
        <v>17</v>
      </c>
      <c r="D24" s="21"/>
      <c r="E24" s="21"/>
      <c r="F24" s="21"/>
      <c r="G24" s="21" t="s">
        <v>49</v>
      </c>
      <c r="H24" s="21" t="s">
        <v>17</v>
      </c>
      <c r="I24" s="21"/>
      <c r="L24" s="21" t="s">
        <v>49</v>
      </c>
      <c r="M24" s="21" t="s">
        <v>17</v>
      </c>
      <c r="N24" s="21"/>
      <c r="O24" s="21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60" t="s">
        <v>21</v>
      </c>
      <c r="AP24" s="57" t="s">
        <v>42</v>
      </c>
      <c r="AQ24" s="58">
        <v>31415</v>
      </c>
      <c r="AR24" s="58">
        <v>28600</v>
      </c>
      <c r="AS24" s="58">
        <v>6590</v>
      </c>
      <c r="AT24" s="58">
        <v>22010</v>
      </c>
      <c r="AU24" s="58">
        <v>631</v>
      </c>
      <c r="AV24" s="58">
        <v>677</v>
      </c>
      <c r="AW24" s="58">
        <v>5008</v>
      </c>
      <c r="AX24" s="58">
        <v>13848</v>
      </c>
      <c r="AY24" s="58">
        <v>6068</v>
      </c>
      <c r="AZ24" s="59">
        <v>1583</v>
      </c>
      <c r="BA24" s="55"/>
      <c r="BB24" s="2"/>
      <c r="BC24" s="3" t="s">
        <v>9</v>
      </c>
      <c r="BD24" s="109">
        <f>STDEV(BE10:BE11)</f>
        <v>0.68730779131332409</v>
      </c>
      <c r="BT24" s="21"/>
    </row>
    <row r="25" spans="2:72" ht="17" thickBot="1" x14ac:dyDescent="0.25">
      <c r="B25" s="21" t="s">
        <v>27</v>
      </c>
      <c r="C25" s="23" t="s">
        <v>42</v>
      </c>
      <c r="D25" s="23" t="s">
        <v>56</v>
      </c>
      <c r="E25" s="23" t="s">
        <v>57</v>
      </c>
      <c r="F25" s="21"/>
      <c r="G25" s="21" t="s">
        <v>27</v>
      </c>
      <c r="H25" s="21" t="s">
        <v>42</v>
      </c>
      <c r="I25" s="21" t="s">
        <v>56</v>
      </c>
      <c r="J25" s="1" t="s">
        <v>57</v>
      </c>
      <c r="L25" s="21" t="s">
        <v>27</v>
      </c>
      <c r="M25" s="21" t="s">
        <v>42</v>
      </c>
      <c r="N25" s="21" t="s">
        <v>56</v>
      </c>
      <c r="O25" s="21" t="s">
        <v>58</v>
      </c>
      <c r="R25" s="55"/>
      <c r="S25" s="55"/>
      <c r="T25" s="13" t="s">
        <v>38</v>
      </c>
      <c r="U25" s="13" t="s">
        <v>39</v>
      </c>
      <c r="V25" s="13" t="s">
        <v>40</v>
      </c>
      <c r="W25" s="13" t="s">
        <v>38</v>
      </c>
      <c r="X25" s="13" t="s">
        <v>39</v>
      </c>
      <c r="Y25" s="13" t="s">
        <v>40</v>
      </c>
      <c r="Z25" s="55"/>
      <c r="AA25" s="13" t="s">
        <v>38</v>
      </c>
      <c r="AB25" s="13" t="s">
        <v>39</v>
      </c>
      <c r="AC25" s="13" t="s">
        <v>40</v>
      </c>
      <c r="AD25" s="13" t="s">
        <v>38</v>
      </c>
      <c r="AE25" s="13" t="s">
        <v>39</v>
      </c>
      <c r="AF25" s="13" t="s">
        <v>40</v>
      </c>
      <c r="AG25" s="55"/>
      <c r="AH25" s="13" t="s">
        <v>38</v>
      </c>
      <c r="AI25" s="13" t="s">
        <v>39</v>
      </c>
      <c r="AJ25" s="13" t="s">
        <v>40</v>
      </c>
      <c r="AK25" s="13" t="s">
        <v>38</v>
      </c>
      <c r="AL25" s="13" t="s">
        <v>39</v>
      </c>
      <c r="AM25" s="13" t="s">
        <v>40</v>
      </c>
      <c r="AN25" s="55"/>
      <c r="AO25" s="63" t="s">
        <v>74</v>
      </c>
      <c r="AP25" s="64" t="s">
        <v>42</v>
      </c>
      <c r="AQ25" s="65">
        <v>27874</v>
      </c>
      <c r="AR25" s="65">
        <v>24903</v>
      </c>
      <c r="AS25" s="65">
        <v>3695</v>
      </c>
      <c r="AT25" s="65">
        <v>21208</v>
      </c>
      <c r="AU25" s="65">
        <v>40</v>
      </c>
      <c r="AV25" s="65">
        <v>371</v>
      </c>
      <c r="AW25" s="65">
        <v>3200</v>
      </c>
      <c r="AX25" s="65">
        <v>13170</v>
      </c>
      <c r="AY25" s="65">
        <v>6185</v>
      </c>
      <c r="AZ25" s="66">
        <v>1296</v>
      </c>
      <c r="BA25" s="55"/>
      <c r="BB25" s="2"/>
      <c r="BC25" s="12" t="s">
        <v>0</v>
      </c>
      <c r="BD25" s="110">
        <f>COUNT(BE10:BE11)</f>
        <v>2</v>
      </c>
      <c r="BT25" s="21"/>
    </row>
    <row r="26" spans="2:72" ht="35" thickBot="1" x14ac:dyDescent="0.25">
      <c r="B26" s="21" t="s">
        <v>61</v>
      </c>
      <c r="C26" s="79">
        <v>47750</v>
      </c>
      <c r="D26" s="79"/>
      <c r="E26" s="79">
        <v>232</v>
      </c>
      <c r="F26" s="21"/>
      <c r="G26" s="21" t="s">
        <v>61</v>
      </c>
      <c r="H26" s="79">
        <v>76975</v>
      </c>
      <c r="I26" s="79"/>
      <c r="J26" s="80">
        <v>101</v>
      </c>
      <c r="L26" s="21" t="s">
        <v>61</v>
      </c>
      <c r="M26" s="21">
        <v>46025</v>
      </c>
      <c r="N26" s="21"/>
      <c r="O26" s="21">
        <v>1059</v>
      </c>
      <c r="R26" s="55"/>
      <c r="S26" s="55" t="s">
        <v>27</v>
      </c>
      <c r="T26" s="53" t="s">
        <v>36</v>
      </c>
      <c r="U26" s="53" t="s">
        <v>36</v>
      </c>
      <c r="V26" s="53" t="s">
        <v>36</v>
      </c>
      <c r="W26" s="54" t="s">
        <v>33</v>
      </c>
      <c r="X26" s="54" t="s">
        <v>33</v>
      </c>
      <c r="Y26" s="54" t="s">
        <v>33</v>
      </c>
      <c r="Z26" s="55"/>
      <c r="AA26" s="53" t="s">
        <v>35</v>
      </c>
      <c r="AB26" s="53" t="s">
        <v>35</v>
      </c>
      <c r="AC26" s="53" t="s">
        <v>35</v>
      </c>
      <c r="AD26" s="54" t="s">
        <v>32</v>
      </c>
      <c r="AE26" s="54" t="s">
        <v>32</v>
      </c>
      <c r="AF26" s="54" t="s">
        <v>32</v>
      </c>
      <c r="AG26" s="55"/>
      <c r="AH26" s="53" t="s">
        <v>37</v>
      </c>
      <c r="AI26" s="53" t="s">
        <v>37</v>
      </c>
      <c r="AJ26" s="53" t="s">
        <v>37</v>
      </c>
      <c r="AK26" s="54" t="s">
        <v>34</v>
      </c>
      <c r="AL26" s="54" t="s">
        <v>34</v>
      </c>
      <c r="AM26" s="54" t="s">
        <v>34</v>
      </c>
      <c r="AN26" s="55"/>
      <c r="AO26" s="55"/>
      <c r="AP26" s="5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55"/>
      <c r="BB26" s="2"/>
      <c r="BC26" s="12" t="s">
        <v>4</v>
      </c>
      <c r="BD26" s="109">
        <f>BD24/SQRT(BD25)</f>
        <v>0.48599999999999988</v>
      </c>
      <c r="BT26" s="21"/>
    </row>
    <row r="27" spans="2:72" x14ac:dyDescent="0.2">
      <c r="B27" s="21" t="s">
        <v>62</v>
      </c>
      <c r="C27" s="79">
        <v>34529</v>
      </c>
      <c r="D27" s="79">
        <v>72.3</v>
      </c>
      <c r="E27" s="79">
        <v>153</v>
      </c>
      <c r="F27" s="21"/>
      <c r="G27" s="21" t="s">
        <v>62</v>
      </c>
      <c r="H27" s="79">
        <v>55764</v>
      </c>
      <c r="I27" s="79">
        <v>72.400000000000006</v>
      </c>
      <c r="J27" s="80">
        <v>101</v>
      </c>
      <c r="L27" s="21" t="s">
        <v>62</v>
      </c>
      <c r="M27" s="21">
        <v>33077</v>
      </c>
      <c r="N27" s="21">
        <v>71.900000000000006</v>
      </c>
      <c r="O27" s="21">
        <v>666</v>
      </c>
      <c r="R27" s="56" t="s">
        <v>15</v>
      </c>
      <c r="S27" s="72" t="s">
        <v>56</v>
      </c>
      <c r="T27" s="58">
        <v>8</v>
      </c>
      <c r="U27" s="58">
        <v>36</v>
      </c>
      <c r="V27" s="58">
        <v>7</v>
      </c>
      <c r="W27" s="58">
        <v>9570</v>
      </c>
      <c r="X27" s="58">
        <v>17031</v>
      </c>
      <c r="Y27" s="59">
        <v>15906</v>
      </c>
      <c r="Z27" s="55"/>
      <c r="AA27" s="104">
        <v>9</v>
      </c>
      <c r="AB27" s="58">
        <v>35</v>
      </c>
      <c r="AC27" s="58">
        <v>6</v>
      </c>
      <c r="AD27" s="58">
        <v>502</v>
      </c>
      <c r="AE27" s="58">
        <v>1462</v>
      </c>
      <c r="AF27" s="59">
        <v>355</v>
      </c>
      <c r="AG27" s="55"/>
      <c r="AH27" s="104">
        <v>4</v>
      </c>
      <c r="AI27" s="58">
        <v>14</v>
      </c>
      <c r="AJ27" s="58">
        <v>2</v>
      </c>
      <c r="AK27" s="58">
        <v>6418</v>
      </c>
      <c r="AL27" s="58">
        <v>16080</v>
      </c>
      <c r="AM27" s="59">
        <v>2535</v>
      </c>
      <c r="AN27" s="55"/>
      <c r="AO27" s="55"/>
      <c r="AP27" s="31" t="s">
        <v>8</v>
      </c>
      <c r="AQ27" s="76">
        <f t="shared" ref="AQ27:AZ27" si="4">AVERAGE(AQ20:AQ26)</f>
        <v>30318.833333333332</v>
      </c>
      <c r="AR27" s="76">
        <f t="shared" si="4"/>
        <v>25519.666666666668</v>
      </c>
      <c r="AS27" s="76">
        <f t="shared" si="4"/>
        <v>4460.666666666667</v>
      </c>
      <c r="AT27" s="76">
        <f t="shared" si="4"/>
        <v>21059</v>
      </c>
      <c r="AU27" s="76">
        <f t="shared" si="4"/>
        <v>147.33333333333334</v>
      </c>
      <c r="AV27" s="76">
        <f t="shared" si="4"/>
        <v>539</v>
      </c>
      <c r="AW27" s="76">
        <f t="shared" si="4"/>
        <v>3479.8333333333335</v>
      </c>
      <c r="AX27" s="76">
        <f t="shared" si="4"/>
        <v>13430.166666666666</v>
      </c>
      <c r="AY27" s="76">
        <f t="shared" si="4"/>
        <v>5684.166666666667</v>
      </c>
      <c r="AZ27" s="76">
        <f t="shared" si="4"/>
        <v>1435.5</v>
      </c>
      <c r="BA27" s="55"/>
      <c r="BB27" s="2"/>
      <c r="BC27" s="2"/>
      <c r="BD27" s="2"/>
      <c r="BT27" s="21"/>
    </row>
    <row r="28" spans="2:72" x14ac:dyDescent="0.2">
      <c r="B28" s="21" t="s">
        <v>63</v>
      </c>
      <c r="C28" s="79">
        <v>29602</v>
      </c>
      <c r="D28" s="79">
        <v>94.3</v>
      </c>
      <c r="E28" s="79">
        <v>142</v>
      </c>
      <c r="F28" s="21"/>
      <c r="G28" s="21" t="s">
        <v>63</v>
      </c>
      <c r="H28" s="79">
        <v>48423</v>
      </c>
      <c r="I28" s="79">
        <v>96.8</v>
      </c>
      <c r="J28" s="80">
        <v>103</v>
      </c>
      <c r="L28" s="21" t="s">
        <v>63</v>
      </c>
      <c r="M28" s="21">
        <v>30029</v>
      </c>
      <c r="N28" s="21">
        <v>99.3</v>
      </c>
      <c r="O28" s="21">
        <v>683</v>
      </c>
      <c r="R28" s="60" t="s">
        <v>17</v>
      </c>
      <c r="S28" s="57" t="s">
        <v>56</v>
      </c>
      <c r="T28" s="58">
        <v>13</v>
      </c>
      <c r="U28" s="58">
        <v>28</v>
      </c>
      <c r="V28" s="58">
        <v>1</v>
      </c>
      <c r="W28" s="58">
        <v>10109</v>
      </c>
      <c r="X28" s="58">
        <v>11672</v>
      </c>
      <c r="Y28" s="59">
        <v>11576</v>
      </c>
      <c r="Z28" s="55"/>
      <c r="AA28" s="104">
        <v>80</v>
      </c>
      <c r="AB28" s="58">
        <v>282</v>
      </c>
      <c r="AC28" s="58">
        <v>423</v>
      </c>
      <c r="AD28" s="58">
        <v>11545</v>
      </c>
      <c r="AE28" s="58">
        <v>24541</v>
      </c>
      <c r="AF28" s="59">
        <v>10827</v>
      </c>
      <c r="AG28" s="55"/>
      <c r="AH28" s="104">
        <v>5</v>
      </c>
      <c r="AI28" s="58">
        <v>37</v>
      </c>
      <c r="AJ28" s="58">
        <v>7</v>
      </c>
      <c r="AK28" s="58">
        <v>4920</v>
      </c>
      <c r="AL28" s="58">
        <v>8949</v>
      </c>
      <c r="AM28" s="59">
        <v>6217</v>
      </c>
      <c r="AN28" s="55"/>
      <c r="AO28" s="55"/>
      <c r="AP28" s="36" t="s">
        <v>0</v>
      </c>
      <c r="AQ28" s="77">
        <f t="shared" ref="AQ28:AZ28" si="5">COUNT(AQ20:AQ26)</f>
        <v>6</v>
      </c>
      <c r="AR28" s="77">
        <f t="shared" si="5"/>
        <v>6</v>
      </c>
      <c r="AS28" s="77">
        <f t="shared" si="5"/>
        <v>6</v>
      </c>
      <c r="AT28" s="77">
        <f t="shared" si="5"/>
        <v>6</v>
      </c>
      <c r="AU28" s="77">
        <f t="shared" si="5"/>
        <v>6</v>
      </c>
      <c r="AV28" s="77">
        <f t="shared" si="5"/>
        <v>6</v>
      </c>
      <c r="AW28" s="77">
        <f t="shared" si="5"/>
        <v>6</v>
      </c>
      <c r="AX28" s="77">
        <f t="shared" si="5"/>
        <v>6</v>
      </c>
      <c r="AY28" s="77">
        <f t="shared" si="5"/>
        <v>6</v>
      </c>
      <c r="AZ28" s="77">
        <f t="shared" si="5"/>
        <v>6</v>
      </c>
      <c r="BA28" s="55"/>
      <c r="BB28" s="2"/>
      <c r="BC28" s="12" t="s">
        <v>89</v>
      </c>
      <c r="BD28" s="12"/>
      <c r="BT28" s="21"/>
    </row>
    <row r="29" spans="2:72" x14ac:dyDescent="0.2">
      <c r="B29" s="21" t="s">
        <v>65</v>
      </c>
      <c r="C29" s="79">
        <v>105</v>
      </c>
      <c r="D29" s="79">
        <v>0.4</v>
      </c>
      <c r="E29" s="79">
        <v>2140</v>
      </c>
      <c r="F29" s="21"/>
      <c r="G29" s="21" t="s">
        <v>65</v>
      </c>
      <c r="H29" s="79">
        <v>356</v>
      </c>
      <c r="I29" s="79">
        <v>0.7</v>
      </c>
      <c r="J29" s="80">
        <v>606</v>
      </c>
      <c r="L29" s="21" t="s">
        <v>65</v>
      </c>
      <c r="M29" s="21">
        <v>451</v>
      </c>
      <c r="N29" s="21">
        <v>1.5</v>
      </c>
      <c r="O29" s="21">
        <v>2535</v>
      </c>
      <c r="R29" s="60" t="s">
        <v>16</v>
      </c>
      <c r="S29" s="57" t="s">
        <v>56</v>
      </c>
      <c r="T29" s="58">
        <v>13</v>
      </c>
      <c r="U29" s="58">
        <v>14</v>
      </c>
      <c r="V29" s="58">
        <v>1</v>
      </c>
      <c r="W29" s="58">
        <v>15178</v>
      </c>
      <c r="X29" s="58">
        <v>7194</v>
      </c>
      <c r="Y29" s="59">
        <v>16752</v>
      </c>
      <c r="Z29" s="55"/>
      <c r="AA29" s="104">
        <v>7</v>
      </c>
      <c r="AB29" s="58">
        <v>119</v>
      </c>
      <c r="AC29" s="58">
        <v>179</v>
      </c>
      <c r="AD29" s="58">
        <v>1173</v>
      </c>
      <c r="AE29" s="58">
        <v>14280</v>
      </c>
      <c r="AF29" s="59">
        <v>6855</v>
      </c>
      <c r="AG29" s="55"/>
      <c r="AH29" s="104">
        <v>4</v>
      </c>
      <c r="AI29" s="58">
        <v>15</v>
      </c>
      <c r="AJ29" s="58">
        <v>7</v>
      </c>
      <c r="AK29" s="58">
        <v>4653</v>
      </c>
      <c r="AL29" s="58">
        <v>4512</v>
      </c>
      <c r="AM29" s="59">
        <v>2572</v>
      </c>
      <c r="AN29" s="55"/>
      <c r="AO29" s="55"/>
      <c r="AP29" s="3" t="s">
        <v>9</v>
      </c>
      <c r="AQ29" s="76">
        <f t="shared" ref="AQ29:AZ29" si="6">STDEV(AQ20:AQ26)</f>
        <v>2431.0853886004634</v>
      </c>
      <c r="AR29" s="76">
        <f t="shared" si="6"/>
        <v>2211.6907258173928</v>
      </c>
      <c r="AS29" s="76">
        <f t="shared" si="6"/>
        <v>1118.0124626616046</v>
      </c>
      <c r="AT29" s="76">
        <f t="shared" si="6"/>
        <v>1397.3168574092276</v>
      </c>
      <c r="AU29" s="76">
        <f t="shared" si="6"/>
        <v>237.0262995253199</v>
      </c>
      <c r="AV29" s="76">
        <f t="shared" si="6"/>
        <v>168.34131994255006</v>
      </c>
      <c r="AW29" s="76">
        <f t="shared" si="6"/>
        <v>861.31513783670709</v>
      </c>
      <c r="AX29" s="76">
        <f t="shared" si="6"/>
        <v>1675.7290254294251</v>
      </c>
      <c r="AY29" s="76">
        <f t="shared" si="6"/>
        <v>2638.1417260387411</v>
      </c>
      <c r="AZ29" s="76">
        <f t="shared" si="6"/>
        <v>195.22576674199541</v>
      </c>
      <c r="BA29" s="55"/>
      <c r="BB29" s="2"/>
      <c r="BC29" s="4" t="s">
        <v>8</v>
      </c>
      <c r="BD29" s="78">
        <f>AVERAGE(BE12:BE13)</f>
        <v>0.39300000000000002</v>
      </c>
      <c r="BT29" s="21"/>
    </row>
    <row r="30" spans="2:72" ht="17" thickBot="1" x14ac:dyDescent="0.25">
      <c r="B30" s="21" t="s">
        <v>66</v>
      </c>
      <c r="C30" s="79">
        <v>5</v>
      </c>
      <c r="D30" s="79">
        <v>4.8</v>
      </c>
      <c r="E30" s="79">
        <v>1863</v>
      </c>
      <c r="F30" s="21"/>
      <c r="G30" s="21" t="s">
        <v>66</v>
      </c>
      <c r="H30" s="79">
        <v>37</v>
      </c>
      <c r="I30" s="79">
        <v>10.4</v>
      </c>
      <c r="J30" s="80">
        <v>499</v>
      </c>
      <c r="L30" s="21" t="s">
        <v>66</v>
      </c>
      <c r="M30" s="21">
        <v>7</v>
      </c>
      <c r="N30" s="21">
        <v>1.6</v>
      </c>
      <c r="O30" s="21">
        <v>2273</v>
      </c>
      <c r="R30" s="63" t="s">
        <v>50</v>
      </c>
      <c r="S30" s="64" t="s">
        <v>56</v>
      </c>
      <c r="T30" s="65">
        <v>6</v>
      </c>
      <c r="U30" s="65">
        <v>8</v>
      </c>
      <c r="V30" s="65">
        <v>5</v>
      </c>
      <c r="W30" s="65">
        <v>6683</v>
      </c>
      <c r="X30" s="65">
        <v>8044</v>
      </c>
      <c r="Y30" s="66">
        <v>8558</v>
      </c>
      <c r="Z30" s="55"/>
      <c r="AA30" s="102">
        <v>28</v>
      </c>
      <c r="AB30" s="65">
        <v>36</v>
      </c>
      <c r="AC30" s="65">
        <v>46</v>
      </c>
      <c r="AD30" s="65">
        <v>8050</v>
      </c>
      <c r="AE30" s="65">
        <v>13831</v>
      </c>
      <c r="AF30" s="66">
        <v>10738</v>
      </c>
      <c r="AG30" s="55"/>
      <c r="AH30" s="102">
        <v>3</v>
      </c>
      <c r="AI30" s="65">
        <v>5</v>
      </c>
      <c r="AJ30" s="65">
        <v>2</v>
      </c>
      <c r="AK30" s="65">
        <v>4527</v>
      </c>
      <c r="AL30" s="65">
        <v>2895</v>
      </c>
      <c r="AM30" s="66">
        <v>5003</v>
      </c>
      <c r="AN30" s="55"/>
      <c r="AO30" s="55"/>
      <c r="AP30" s="13" t="s">
        <v>4</v>
      </c>
      <c r="AQ30" s="76">
        <f t="shared" ref="AQ30:AZ30" si="7">AQ29/SQRT(AQ28)</f>
        <v>992.48645386781538</v>
      </c>
      <c r="AR30" s="76">
        <f t="shared" si="7"/>
        <v>902.9189578497311</v>
      </c>
      <c r="AS30" s="76">
        <f t="shared" si="7"/>
        <v>456.42667659889361</v>
      </c>
      <c r="AT30" s="76">
        <f t="shared" si="7"/>
        <v>570.45221827365469</v>
      </c>
      <c r="AU30" s="76">
        <f t="shared" si="7"/>
        <v>96.765581576187401</v>
      </c>
      <c r="AV30" s="76">
        <f t="shared" si="7"/>
        <v>68.725056080976273</v>
      </c>
      <c r="AW30" s="76">
        <f t="shared" si="7"/>
        <v>351.63043257248222</v>
      </c>
      <c r="AX30" s="76">
        <f t="shared" si="7"/>
        <v>684.1135099122381</v>
      </c>
      <c r="AY30" s="76">
        <f t="shared" si="7"/>
        <v>1077.016849656701</v>
      </c>
      <c r="AZ30" s="76">
        <f t="shared" si="7"/>
        <v>79.700585526916512</v>
      </c>
      <c r="BA30" s="55"/>
      <c r="BB30" s="2"/>
      <c r="BC30" s="3" t="s">
        <v>9</v>
      </c>
      <c r="BD30" s="109">
        <f>STDEV(BE12:BE13)</f>
        <v>0.16970562748477139</v>
      </c>
      <c r="BT30" s="21"/>
    </row>
    <row r="31" spans="2:72" x14ac:dyDescent="0.2">
      <c r="B31" s="21" t="s">
        <v>67</v>
      </c>
      <c r="C31" s="79">
        <v>80</v>
      </c>
      <c r="D31" s="79">
        <v>76.2</v>
      </c>
      <c r="E31" s="79">
        <v>2243</v>
      </c>
      <c r="F31" s="21"/>
      <c r="G31" s="21" t="s">
        <v>67</v>
      </c>
      <c r="H31" s="79">
        <v>282</v>
      </c>
      <c r="I31" s="79">
        <v>79.2</v>
      </c>
      <c r="J31" s="80">
        <v>644</v>
      </c>
      <c r="L31" s="21" t="s">
        <v>67</v>
      </c>
      <c r="M31" s="21">
        <v>423</v>
      </c>
      <c r="N31" s="21">
        <v>93.8</v>
      </c>
      <c r="O31" s="21">
        <v>2515</v>
      </c>
      <c r="R31" s="55"/>
      <c r="S31" s="55"/>
      <c r="T31" s="58"/>
      <c r="U31" s="58"/>
      <c r="V31" s="58"/>
      <c r="W31" s="58"/>
      <c r="X31" s="58"/>
      <c r="Y31" s="58"/>
      <c r="Z31" s="55"/>
      <c r="AA31" s="58"/>
      <c r="AB31" s="58"/>
      <c r="AC31" s="58"/>
      <c r="AD31" s="58"/>
      <c r="AE31" s="58"/>
      <c r="AF31" s="58"/>
      <c r="AG31" s="55"/>
      <c r="AH31" s="58"/>
      <c r="AI31" s="58"/>
      <c r="AJ31" s="58"/>
      <c r="AK31" s="58"/>
      <c r="AL31" s="58"/>
      <c r="AM31" s="58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2"/>
      <c r="BC31" s="12" t="s">
        <v>0</v>
      </c>
      <c r="BD31" s="110">
        <f>COUNT(BE12:BE13)</f>
        <v>2</v>
      </c>
      <c r="BT31" s="21"/>
    </row>
    <row r="32" spans="2:72" x14ac:dyDescent="0.2">
      <c r="B32" s="21" t="s">
        <v>69</v>
      </c>
      <c r="C32" s="79">
        <v>13</v>
      </c>
      <c r="D32" s="79">
        <v>12.4</v>
      </c>
      <c r="E32" s="79">
        <v>1666</v>
      </c>
      <c r="F32" s="21"/>
      <c r="G32" s="21" t="s">
        <v>69</v>
      </c>
      <c r="H32" s="79">
        <v>28</v>
      </c>
      <c r="I32" s="79">
        <v>7.9</v>
      </c>
      <c r="J32" s="80">
        <v>450</v>
      </c>
      <c r="L32" s="21" t="s">
        <v>69</v>
      </c>
      <c r="M32" s="21">
        <v>1</v>
      </c>
      <c r="N32" s="21">
        <v>0.2</v>
      </c>
      <c r="O32" s="21">
        <v>4025</v>
      </c>
      <c r="R32" s="55"/>
      <c r="S32" s="31" t="s">
        <v>8</v>
      </c>
      <c r="T32" s="68">
        <f t="shared" ref="T32:Y32" si="8">AVERAGE(T27:T31)</f>
        <v>10</v>
      </c>
      <c r="U32" s="68">
        <f t="shared" si="8"/>
        <v>21.5</v>
      </c>
      <c r="V32" s="68">
        <f t="shared" si="8"/>
        <v>3.5</v>
      </c>
      <c r="W32" s="68">
        <f t="shared" si="8"/>
        <v>10385</v>
      </c>
      <c r="X32" s="68">
        <f t="shared" si="8"/>
        <v>10985.25</v>
      </c>
      <c r="Y32" s="68">
        <f t="shared" si="8"/>
        <v>13198</v>
      </c>
      <c r="Z32" s="55"/>
      <c r="AA32" s="68">
        <f t="shared" ref="AA32:AF32" si="9">AVERAGE(AA27:AA31)</f>
        <v>31</v>
      </c>
      <c r="AB32" s="68">
        <f t="shared" si="9"/>
        <v>118</v>
      </c>
      <c r="AC32" s="68">
        <f t="shared" si="9"/>
        <v>163.5</v>
      </c>
      <c r="AD32" s="68">
        <f t="shared" si="9"/>
        <v>5317.5</v>
      </c>
      <c r="AE32" s="68">
        <f t="shared" si="9"/>
        <v>13528.5</v>
      </c>
      <c r="AF32" s="68">
        <f t="shared" si="9"/>
        <v>7193.75</v>
      </c>
      <c r="AG32" s="55"/>
      <c r="AH32" s="68">
        <f t="shared" ref="AH32:AM32" si="10">AVERAGE(AH27:AH31)</f>
        <v>4</v>
      </c>
      <c r="AI32" s="68">
        <f t="shared" si="10"/>
        <v>17.75</v>
      </c>
      <c r="AJ32" s="68">
        <f t="shared" si="10"/>
        <v>4.5</v>
      </c>
      <c r="AK32" s="68">
        <f t="shared" si="10"/>
        <v>5129.5</v>
      </c>
      <c r="AL32" s="68">
        <f t="shared" si="10"/>
        <v>8109</v>
      </c>
      <c r="AM32" s="68">
        <f t="shared" si="10"/>
        <v>4081.75</v>
      </c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2"/>
      <c r="BC32" s="12" t="s">
        <v>4</v>
      </c>
      <c r="BD32" s="109">
        <f>BD30/SQRT(BD31)</f>
        <v>0.11999999999999998</v>
      </c>
      <c r="BT32" s="21"/>
    </row>
    <row r="33" spans="2:72" x14ac:dyDescent="0.2">
      <c r="B33" s="21" t="s">
        <v>70</v>
      </c>
      <c r="C33" s="79">
        <v>29497</v>
      </c>
      <c r="D33" s="79">
        <v>99.6</v>
      </c>
      <c r="E33" s="79">
        <v>135</v>
      </c>
      <c r="F33" s="21"/>
      <c r="G33" s="21" t="s">
        <v>70</v>
      </c>
      <c r="H33" s="79">
        <v>48067</v>
      </c>
      <c r="I33" s="79">
        <v>99.3</v>
      </c>
      <c r="J33" s="80">
        <v>99</v>
      </c>
      <c r="L33" s="21" t="s">
        <v>70</v>
      </c>
      <c r="M33" s="21">
        <v>29578</v>
      </c>
      <c r="N33" s="21">
        <v>98.5</v>
      </c>
      <c r="O33" s="21">
        <v>655</v>
      </c>
      <c r="R33" s="55"/>
      <c r="S33" s="36" t="s">
        <v>0</v>
      </c>
      <c r="T33" s="70">
        <f t="shared" ref="T33:Y33" si="11">COUNT(T27:T31)</f>
        <v>4</v>
      </c>
      <c r="U33" s="70">
        <f t="shared" si="11"/>
        <v>4</v>
      </c>
      <c r="V33" s="70">
        <f t="shared" si="11"/>
        <v>4</v>
      </c>
      <c r="W33" s="70">
        <f t="shared" si="11"/>
        <v>4</v>
      </c>
      <c r="X33" s="70">
        <f t="shared" si="11"/>
        <v>4</v>
      </c>
      <c r="Y33" s="70">
        <f t="shared" si="11"/>
        <v>4</v>
      </c>
      <c r="Z33" s="99"/>
      <c r="AA33" s="70">
        <f t="shared" ref="AA33:AF33" si="12">COUNT(AA27:AA31)</f>
        <v>4</v>
      </c>
      <c r="AB33" s="70">
        <f t="shared" si="12"/>
        <v>4</v>
      </c>
      <c r="AC33" s="70">
        <f t="shared" si="12"/>
        <v>4</v>
      </c>
      <c r="AD33" s="70">
        <f t="shared" si="12"/>
        <v>4</v>
      </c>
      <c r="AE33" s="70">
        <f t="shared" si="12"/>
        <v>4</v>
      </c>
      <c r="AF33" s="70">
        <f t="shared" si="12"/>
        <v>4</v>
      </c>
      <c r="AG33" s="99"/>
      <c r="AH33" s="70">
        <f t="shared" ref="AH33:AM33" si="13">COUNT(AH27:AH31)</f>
        <v>4</v>
      </c>
      <c r="AI33" s="70">
        <f t="shared" si="13"/>
        <v>4</v>
      </c>
      <c r="AJ33" s="70">
        <f t="shared" si="13"/>
        <v>4</v>
      </c>
      <c r="AK33" s="70">
        <f t="shared" si="13"/>
        <v>4</v>
      </c>
      <c r="AL33" s="70">
        <f t="shared" si="13"/>
        <v>4</v>
      </c>
      <c r="AM33" s="70">
        <f t="shared" si="13"/>
        <v>4</v>
      </c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2"/>
      <c r="BC33" s="2"/>
      <c r="BD33" s="2"/>
      <c r="BT33" s="21"/>
    </row>
    <row r="34" spans="2:72" x14ac:dyDescent="0.2">
      <c r="B34" s="21" t="s">
        <v>71</v>
      </c>
      <c r="C34" s="79">
        <v>4920</v>
      </c>
      <c r="D34" s="79">
        <v>16.7</v>
      </c>
      <c r="E34" s="79">
        <v>133</v>
      </c>
      <c r="F34" s="21"/>
      <c r="G34" s="21" t="s">
        <v>71</v>
      </c>
      <c r="H34" s="79">
        <v>8949</v>
      </c>
      <c r="I34" s="79">
        <v>18.600000000000001</v>
      </c>
      <c r="J34" s="80">
        <v>60</v>
      </c>
      <c r="L34" s="21" t="s">
        <v>71</v>
      </c>
      <c r="M34" s="21">
        <v>6217</v>
      </c>
      <c r="N34" s="21">
        <v>21</v>
      </c>
      <c r="O34" s="21">
        <v>317</v>
      </c>
      <c r="R34" s="55"/>
      <c r="S34" s="3" t="s">
        <v>9</v>
      </c>
      <c r="T34" s="68">
        <f t="shared" ref="T34:Y34" si="14">STDEV(T27:T31)</f>
        <v>3.5590260840104371</v>
      </c>
      <c r="U34" s="68">
        <f t="shared" si="14"/>
        <v>12.793227374930325</v>
      </c>
      <c r="V34" s="68">
        <f t="shared" si="14"/>
        <v>3</v>
      </c>
      <c r="W34" s="68">
        <f t="shared" si="14"/>
        <v>3531.6688217706183</v>
      </c>
      <c r="X34" s="68">
        <f t="shared" si="14"/>
        <v>4473.8963909177273</v>
      </c>
      <c r="Y34" s="68">
        <f t="shared" si="14"/>
        <v>3835.1298978435311</v>
      </c>
      <c r="Z34" s="55"/>
      <c r="AA34" s="68">
        <f t="shared" ref="AA34:AF34" si="15">STDEV(AA27:AA31)</f>
        <v>34.009802508492555</v>
      </c>
      <c r="AB34" s="68">
        <f t="shared" si="15"/>
        <v>116.20384388363981</v>
      </c>
      <c r="AC34" s="68">
        <f t="shared" si="15"/>
        <v>188.14267635671249</v>
      </c>
      <c r="AD34" s="68">
        <f t="shared" si="15"/>
        <v>5373.2123538903616</v>
      </c>
      <c r="AE34" s="68">
        <f t="shared" si="15"/>
        <v>9443.3722260641625</v>
      </c>
      <c r="AF34" s="68">
        <f t="shared" si="15"/>
        <v>4920.8897146078507</v>
      </c>
      <c r="AG34" s="55"/>
      <c r="AH34" s="68">
        <f t="shared" ref="AH34:AM34" si="16">STDEV(AH27:AH31)</f>
        <v>0.81649658092772603</v>
      </c>
      <c r="AI34" s="68">
        <f t="shared" si="16"/>
        <v>13.598406769422169</v>
      </c>
      <c r="AJ34" s="68">
        <f t="shared" si="16"/>
        <v>2.8867513459481291</v>
      </c>
      <c r="AK34" s="68">
        <f t="shared" si="16"/>
        <v>874.48670658849926</v>
      </c>
      <c r="AL34" s="68">
        <f t="shared" si="16"/>
        <v>5898.2100674696221</v>
      </c>
      <c r="AM34" s="68">
        <f t="shared" si="16"/>
        <v>1833.0097972096785</v>
      </c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2"/>
      <c r="BC34" s="12" t="s">
        <v>88</v>
      </c>
      <c r="BD34" s="12"/>
      <c r="BT34" s="21"/>
    </row>
    <row r="35" spans="2:72" x14ac:dyDescent="0.2">
      <c r="B35" s="21" t="s">
        <v>72</v>
      </c>
      <c r="C35" s="79">
        <v>11545</v>
      </c>
      <c r="D35" s="79">
        <v>39.1</v>
      </c>
      <c r="E35" s="79">
        <v>167</v>
      </c>
      <c r="F35" s="21"/>
      <c r="G35" s="21" t="s">
        <v>72</v>
      </c>
      <c r="H35" s="79">
        <v>24541</v>
      </c>
      <c r="I35" s="79">
        <v>51.1</v>
      </c>
      <c r="J35" s="80">
        <v>130</v>
      </c>
      <c r="L35" s="21" t="s">
        <v>72</v>
      </c>
      <c r="M35" s="21">
        <v>10827</v>
      </c>
      <c r="N35" s="21">
        <v>36.6</v>
      </c>
      <c r="O35" s="21">
        <v>1181</v>
      </c>
      <c r="R35" s="55"/>
      <c r="S35" s="13" t="s">
        <v>4</v>
      </c>
      <c r="T35" s="68">
        <f t="shared" ref="T35:Y35" si="17">T34/SQRT(T33)</f>
        <v>1.7795130420052185</v>
      </c>
      <c r="U35" s="68">
        <f t="shared" si="17"/>
        <v>6.3966136874651625</v>
      </c>
      <c r="V35" s="68">
        <f t="shared" si="17"/>
        <v>1.5</v>
      </c>
      <c r="W35" s="68">
        <f t="shared" si="17"/>
        <v>1765.8344108853091</v>
      </c>
      <c r="X35" s="68">
        <f t="shared" si="17"/>
        <v>2236.9481954588637</v>
      </c>
      <c r="Y35" s="68">
        <f t="shared" si="17"/>
        <v>1917.5649489217656</v>
      </c>
      <c r="Z35" s="55"/>
      <c r="AA35" s="68">
        <f t="shared" ref="AA35:AF35" si="18">AA34/SQRT(AA33)</f>
        <v>17.004901254246278</v>
      </c>
      <c r="AB35" s="68">
        <f t="shared" si="18"/>
        <v>58.101921941819903</v>
      </c>
      <c r="AC35" s="68">
        <f t="shared" si="18"/>
        <v>94.071338178356243</v>
      </c>
      <c r="AD35" s="68">
        <f t="shared" si="18"/>
        <v>2686.6061769451808</v>
      </c>
      <c r="AE35" s="68">
        <f t="shared" si="18"/>
        <v>4721.6861130320813</v>
      </c>
      <c r="AF35" s="68">
        <f t="shared" si="18"/>
        <v>2460.4448573039253</v>
      </c>
      <c r="AG35" s="55"/>
      <c r="AH35" s="68">
        <f t="shared" ref="AH35:AM35" si="19">AH34/SQRT(AH33)</f>
        <v>0.40824829046386302</v>
      </c>
      <c r="AI35" s="68">
        <f t="shared" si="19"/>
        <v>6.7992033847110847</v>
      </c>
      <c r="AJ35" s="68">
        <f t="shared" si="19"/>
        <v>1.4433756729740645</v>
      </c>
      <c r="AK35" s="68">
        <f t="shared" si="19"/>
        <v>437.24335329424963</v>
      </c>
      <c r="AL35" s="68">
        <f t="shared" si="19"/>
        <v>2949.1050337348111</v>
      </c>
      <c r="AM35" s="68">
        <f t="shared" si="19"/>
        <v>916.50489860483924</v>
      </c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2"/>
      <c r="BC35" s="4" t="s">
        <v>8</v>
      </c>
      <c r="BD35" s="103">
        <f>AVERAGE(BE14:BE16)</f>
        <v>1.1893333333333334</v>
      </c>
      <c r="BT35" s="21"/>
    </row>
    <row r="36" spans="2:72" ht="17" thickBot="1" x14ac:dyDescent="0.25">
      <c r="B36" s="21" t="s">
        <v>73</v>
      </c>
      <c r="C36" s="79">
        <v>10109</v>
      </c>
      <c r="D36" s="79">
        <v>34.299999999999997</v>
      </c>
      <c r="E36" s="79">
        <v>109</v>
      </c>
      <c r="F36" s="21"/>
      <c r="G36" s="21" t="s">
        <v>73</v>
      </c>
      <c r="H36" s="79">
        <v>11672</v>
      </c>
      <c r="I36" s="79">
        <v>24.3</v>
      </c>
      <c r="J36" s="80">
        <v>75</v>
      </c>
      <c r="L36" s="21" t="s">
        <v>73</v>
      </c>
      <c r="M36" s="21">
        <v>11576</v>
      </c>
      <c r="N36" s="21">
        <v>39.1</v>
      </c>
      <c r="O36" s="21">
        <v>362</v>
      </c>
      <c r="R36" s="55"/>
      <c r="S36" s="55"/>
      <c r="T36" s="58"/>
      <c r="U36" s="58"/>
      <c r="V36" s="58"/>
      <c r="W36" s="58"/>
      <c r="X36" s="58"/>
      <c r="Y36" s="58"/>
      <c r="Z36" s="55"/>
      <c r="AA36" s="58"/>
      <c r="AB36" s="58"/>
      <c r="AC36" s="58"/>
      <c r="AD36" s="58"/>
      <c r="AE36" s="58"/>
      <c r="AF36" s="58"/>
      <c r="AG36" s="55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2"/>
      <c r="BC36" s="3" t="s">
        <v>9</v>
      </c>
      <c r="BD36" s="100">
        <f>STDEV(BE14:BE16)</f>
        <v>8.9489291724392003E-2</v>
      </c>
      <c r="BT36" s="21"/>
    </row>
    <row r="37" spans="2:72" x14ac:dyDescent="0.2">
      <c r="B37" s="21"/>
      <c r="C37" s="79"/>
      <c r="D37" s="79"/>
      <c r="E37" s="79"/>
      <c r="F37" s="21"/>
      <c r="R37" s="56" t="s">
        <v>23</v>
      </c>
      <c r="S37" s="72" t="s">
        <v>56</v>
      </c>
      <c r="T37" s="73">
        <v>2712</v>
      </c>
      <c r="U37" s="73">
        <v>5413</v>
      </c>
      <c r="V37" s="73">
        <v>2118</v>
      </c>
      <c r="W37" s="73">
        <v>452</v>
      </c>
      <c r="X37" s="73">
        <v>134</v>
      </c>
      <c r="Y37" s="74">
        <v>340</v>
      </c>
      <c r="Z37" s="55"/>
      <c r="AA37" s="56">
        <v>11920</v>
      </c>
      <c r="AB37" s="72">
        <v>16965</v>
      </c>
      <c r="AC37" s="72">
        <v>15648</v>
      </c>
      <c r="AD37" s="72">
        <v>763</v>
      </c>
      <c r="AE37" s="72">
        <v>143</v>
      </c>
      <c r="AF37" s="108">
        <v>55</v>
      </c>
      <c r="AG37" s="55"/>
      <c r="AH37" s="105">
        <v>705</v>
      </c>
      <c r="AI37" s="73">
        <v>1237</v>
      </c>
      <c r="AJ37" s="73">
        <v>1129</v>
      </c>
      <c r="AK37" s="73">
        <v>5169</v>
      </c>
      <c r="AL37" s="73">
        <v>3181</v>
      </c>
      <c r="AM37" s="74">
        <v>2367</v>
      </c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2"/>
      <c r="BC37" s="12" t="s">
        <v>0</v>
      </c>
      <c r="BD37" s="101">
        <f>COUNT(BE14:BE16)</f>
        <v>3</v>
      </c>
      <c r="BE37" s="55"/>
      <c r="BT37" s="21"/>
    </row>
    <row r="38" spans="2:72" x14ac:dyDescent="0.2">
      <c r="F38" s="21"/>
      <c r="R38" s="60" t="s">
        <v>24</v>
      </c>
      <c r="S38" s="57" t="s">
        <v>56</v>
      </c>
      <c r="T38" s="58">
        <v>5543</v>
      </c>
      <c r="U38" s="58">
        <v>5129</v>
      </c>
      <c r="V38" s="58">
        <v>9968</v>
      </c>
      <c r="W38" s="58">
        <v>562</v>
      </c>
      <c r="X38" s="58">
        <v>153</v>
      </c>
      <c r="Y38" s="59">
        <v>717</v>
      </c>
      <c r="Z38" s="55"/>
      <c r="AA38" s="60">
        <v>15408</v>
      </c>
      <c r="AB38" s="57">
        <v>17495</v>
      </c>
      <c r="AC38" s="57">
        <v>10917</v>
      </c>
      <c r="AD38" s="57">
        <v>373</v>
      </c>
      <c r="AE38" s="57">
        <v>211</v>
      </c>
      <c r="AF38" s="107">
        <v>58</v>
      </c>
      <c r="AG38" s="55"/>
      <c r="AH38" s="104">
        <v>662</v>
      </c>
      <c r="AI38" s="58">
        <v>1275</v>
      </c>
      <c r="AJ38" s="58">
        <v>1662</v>
      </c>
      <c r="AK38" s="58">
        <v>3590</v>
      </c>
      <c r="AL38" s="58">
        <v>3335</v>
      </c>
      <c r="AM38" s="59">
        <v>3595</v>
      </c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2"/>
      <c r="BC38" s="12" t="s">
        <v>4</v>
      </c>
      <c r="BD38" s="100">
        <f>BD36/SQRT(BD37)</f>
        <v>5.1666666666666673E-2</v>
      </c>
      <c r="BE38" s="55"/>
      <c r="BT38" s="21"/>
    </row>
    <row r="39" spans="2:72" ht="17" thickBot="1" x14ac:dyDescent="0.25">
      <c r="B39" s="21" t="s">
        <v>43</v>
      </c>
      <c r="C39" s="21" t="s">
        <v>44</v>
      </c>
      <c r="D39" s="21"/>
      <c r="E39" s="21"/>
      <c r="F39" s="21"/>
      <c r="G39" s="21" t="s">
        <v>43</v>
      </c>
      <c r="H39" s="21" t="s">
        <v>45</v>
      </c>
      <c r="I39" s="21"/>
      <c r="L39" s="21" t="s">
        <v>43</v>
      </c>
      <c r="M39" s="21" t="s">
        <v>46</v>
      </c>
      <c r="N39" s="21"/>
      <c r="O39" s="21"/>
      <c r="R39" s="63" t="s">
        <v>25</v>
      </c>
      <c r="S39" s="64" t="s">
        <v>56</v>
      </c>
      <c r="T39" s="65">
        <v>11156</v>
      </c>
      <c r="U39" s="65">
        <v>7741</v>
      </c>
      <c r="V39" s="65">
        <v>5895</v>
      </c>
      <c r="W39" s="65">
        <v>1159</v>
      </c>
      <c r="X39" s="65">
        <v>248</v>
      </c>
      <c r="Y39" s="66">
        <v>460</v>
      </c>
      <c r="Z39" s="55"/>
      <c r="AA39" s="63">
        <v>11549</v>
      </c>
      <c r="AB39" s="64">
        <v>15508</v>
      </c>
      <c r="AC39" s="64">
        <v>12369</v>
      </c>
      <c r="AD39" s="64">
        <v>372</v>
      </c>
      <c r="AE39" s="64">
        <v>251</v>
      </c>
      <c r="AF39" s="106">
        <v>50</v>
      </c>
      <c r="AG39" s="55"/>
      <c r="AH39" s="102">
        <v>488</v>
      </c>
      <c r="AI39" s="65">
        <v>1088</v>
      </c>
      <c r="AJ39" s="65">
        <v>1499</v>
      </c>
      <c r="AK39" s="65">
        <v>2297</v>
      </c>
      <c r="AL39" s="65">
        <v>2625</v>
      </c>
      <c r="AM39" s="66">
        <v>3434</v>
      </c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2"/>
      <c r="BC39" s="2"/>
      <c r="BD39" s="2"/>
      <c r="BE39" s="55"/>
      <c r="BT39" s="21"/>
    </row>
    <row r="40" spans="2:72" x14ac:dyDescent="0.2">
      <c r="B40" s="21" t="s">
        <v>47</v>
      </c>
      <c r="C40" s="21" t="s">
        <v>48</v>
      </c>
      <c r="D40" s="21"/>
      <c r="E40" s="21"/>
      <c r="F40" s="21"/>
      <c r="G40" s="21" t="s">
        <v>47</v>
      </c>
      <c r="H40" s="21" t="s">
        <v>48</v>
      </c>
      <c r="I40" s="21"/>
      <c r="L40" s="21" t="s">
        <v>47</v>
      </c>
      <c r="M40" s="21" t="s">
        <v>48</v>
      </c>
      <c r="N40" s="21"/>
      <c r="O40" s="21"/>
      <c r="R40" s="56" t="s">
        <v>20</v>
      </c>
      <c r="S40" s="72" t="s">
        <v>56</v>
      </c>
      <c r="T40" s="73">
        <v>5577</v>
      </c>
      <c r="U40" s="73">
        <v>4372</v>
      </c>
      <c r="V40" s="73">
        <v>3871</v>
      </c>
      <c r="W40" s="73">
        <v>833</v>
      </c>
      <c r="X40" s="73">
        <v>368</v>
      </c>
      <c r="Y40" s="74">
        <v>669</v>
      </c>
      <c r="Z40" s="55"/>
      <c r="AA40" s="105">
        <v>3744</v>
      </c>
      <c r="AB40" s="73">
        <v>6233</v>
      </c>
      <c r="AC40" s="73">
        <v>14629</v>
      </c>
      <c r="AD40" s="73">
        <v>129</v>
      </c>
      <c r="AE40" s="73">
        <v>69</v>
      </c>
      <c r="AF40" s="74">
        <v>50</v>
      </c>
      <c r="AG40" s="55"/>
      <c r="AH40" s="105">
        <v>150</v>
      </c>
      <c r="AI40" s="73">
        <v>550</v>
      </c>
      <c r="AJ40" s="73">
        <v>1444</v>
      </c>
      <c r="AK40" s="73">
        <v>1383</v>
      </c>
      <c r="AL40" s="73">
        <v>1410</v>
      </c>
      <c r="AM40" s="74">
        <v>3275</v>
      </c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2"/>
      <c r="BC40" s="12" t="s">
        <v>87</v>
      </c>
      <c r="BD40" s="12"/>
      <c r="BE40" s="55"/>
      <c r="BT40" s="21"/>
    </row>
    <row r="41" spans="2:72" x14ac:dyDescent="0.2">
      <c r="B41" s="21" t="s">
        <v>49</v>
      </c>
      <c r="C41" s="21" t="s">
        <v>16</v>
      </c>
      <c r="D41" s="21"/>
      <c r="E41" s="21"/>
      <c r="F41" s="21"/>
      <c r="G41" s="21" t="s">
        <v>49</v>
      </c>
      <c r="H41" s="21" t="s">
        <v>16</v>
      </c>
      <c r="I41" s="21"/>
      <c r="L41" s="21" t="s">
        <v>49</v>
      </c>
      <c r="M41" s="21" t="s">
        <v>16</v>
      </c>
      <c r="N41" s="21"/>
      <c r="O41" s="21"/>
      <c r="R41" s="60" t="s">
        <v>21</v>
      </c>
      <c r="S41" s="57" t="s">
        <v>56</v>
      </c>
      <c r="T41" s="58">
        <v>1748</v>
      </c>
      <c r="U41" s="58">
        <v>3613</v>
      </c>
      <c r="V41" s="58">
        <v>6068</v>
      </c>
      <c r="W41" s="58">
        <v>204</v>
      </c>
      <c r="X41" s="58">
        <v>288</v>
      </c>
      <c r="Y41" s="59">
        <v>677</v>
      </c>
      <c r="Z41" s="55"/>
      <c r="AA41" s="104">
        <v>4768</v>
      </c>
      <c r="AB41" s="58">
        <v>14497</v>
      </c>
      <c r="AC41" s="58">
        <v>13848</v>
      </c>
      <c r="AD41" s="58">
        <v>112</v>
      </c>
      <c r="AE41" s="58">
        <v>1049</v>
      </c>
      <c r="AF41" s="59">
        <v>631</v>
      </c>
      <c r="AG41" s="55"/>
      <c r="AH41" s="104">
        <v>184</v>
      </c>
      <c r="AI41" s="58">
        <v>2136</v>
      </c>
      <c r="AJ41" s="58">
        <v>1583</v>
      </c>
      <c r="AK41" s="58">
        <v>1715</v>
      </c>
      <c r="AL41" s="58">
        <v>5316</v>
      </c>
      <c r="AM41" s="59">
        <v>5008</v>
      </c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2"/>
      <c r="BC41" s="4" t="s">
        <v>8</v>
      </c>
      <c r="BD41" s="103">
        <f>AVERAGE(BE17:BE19)</f>
        <v>0.34266666666666667</v>
      </c>
      <c r="BE41" s="55"/>
      <c r="BT41" s="21"/>
    </row>
    <row r="42" spans="2:72" ht="17" thickBot="1" x14ac:dyDescent="0.25">
      <c r="B42" s="21" t="s">
        <v>27</v>
      </c>
      <c r="C42" s="23" t="s">
        <v>42</v>
      </c>
      <c r="D42" s="23" t="s">
        <v>56</v>
      </c>
      <c r="E42" s="23" t="s">
        <v>57</v>
      </c>
      <c r="F42" s="21"/>
      <c r="G42" s="21" t="s">
        <v>27</v>
      </c>
      <c r="H42" s="21" t="s">
        <v>42</v>
      </c>
      <c r="I42" s="21" t="s">
        <v>56</v>
      </c>
      <c r="J42" s="1" t="s">
        <v>57</v>
      </c>
      <c r="L42" s="21" t="s">
        <v>27</v>
      </c>
      <c r="M42" s="21" t="s">
        <v>42</v>
      </c>
      <c r="N42" s="21" t="s">
        <v>56</v>
      </c>
      <c r="O42" s="21" t="s">
        <v>58</v>
      </c>
      <c r="R42" s="63" t="s">
        <v>22</v>
      </c>
      <c r="S42" s="64" t="s">
        <v>56</v>
      </c>
      <c r="T42" s="65">
        <v>3125</v>
      </c>
      <c r="U42" s="65">
        <v>3185</v>
      </c>
      <c r="V42" s="65">
        <v>6185</v>
      </c>
      <c r="W42" s="65">
        <v>240</v>
      </c>
      <c r="X42" s="65">
        <v>149</v>
      </c>
      <c r="Y42" s="66">
        <v>371</v>
      </c>
      <c r="Z42" s="55"/>
      <c r="AA42" s="102">
        <v>3630</v>
      </c>
      <c r="AB42" s="65">
        <v>15931</v>
      </c>
      <c r="AC42" s="65">
        <v>13170</v>
      </c>
      <c r="AD42" s="65">
        <v>112</v>
      </c>
      <c r="AE42" s="65">
        <v>151</v>
      </c>
      <c r="AF42" s="66">
        <v>40</v>
      </c>
      <c r="AG42" s="55"/>
      <c r="AH42" s="102">
        <v>317</v>
      </c>
      <c r="AI42" s="65">
        <v>1698</v>
      </c>
      <c r="AJ42" s="65">
        <v>1296</v>
      </c>
      <c r="AK42" s="65">
        <v>1384</v>
      </c>
      <c r="AL42" s="65">
        <v>5709</v>
      </c>
      <c r="AM42" s="66">
        <v>3200</v>
      </c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2"/>
      <c r="BC42" s="3" t="s">
        <v>9</v>
      </c>
      <c r="BD42" s="100">
        <f>STDEV(BE17:BE19)</f>
        <v>7.4379656716963505E-2</v>
      </c>
      <c r="BE42" s="55"/>
      <c r="BT42" s="21"/>
    </row>
    <row r="43" spans="2:72" x14ac:dyDescent="0.2">
      <c r="B43" s="21" t="s">
        <v>61</v>
      </c>
      <c r="C43" s="79">
        <v>71152</v>
      </c>
      <c r="D43" s="79"/>
      <c r="E43" s="79">
        <v>239</v>
      </c>
      <c r="F43" s="21"/>
      <c r="G43" s="21" t="s">
        <v>61</v>
      </c>
      <c r="H43" s="79">
        <v>88082</v>
      </c>
      <c r="I43" s="79"/>
      <c r="J43" s="80">
        <v>67</v>
      </c>
      <c r="L43" s="21" t="s">
        <v>61</v>
      </c>
      <c r="M43" s="79">
        <v>35575</v>
      </c>
      <c r="N43" s="79"/>
      <c r="O43" s="79">
        <v>930</v>
      </c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2"/>
      <c r="BC43" s="12" t="s">
        <v>0</v>
      </c>
      <c r="BD43" s="101">
        <f>COUNT(BE17:BE19)</f>
        <v>3</v>
      </c>
      <c r="BT43" s="21"/>
    </row>
    <row r="44" spans="2:72" x14ac:dyDescent="0.2">
      <c r="B44" s="21" t="s">
        <v>62</v>
      </c>
      <c r="C44" s="79">
        <v>37261</v>
      </c>
      <c r="D44" s="79">
        <v>52.4</v>
      </c>
      <c r="E44" s="79">
        <v>120</v>
      </c>
      <c r="F44" s="21"/>
      <c r="G44" s="21" t="s">
        <v>62</v>
      </c>
      <c r="H44" s="79">
        <v>43441</v>
      </c>
      <c r="I44" s="79">
        <v>49.3</v>
      </c>
      <c r="J44" s="80">
        <v>78</v>
      </c>
      <c r="L44" s="21" t="s">
        <v>62</v>
      </c>
      <c r="M44" s="79">
        <v>28222</v>
      </c>
      <c r="N44" s="79">
        <v>79.3</v>
      </c>
      <c r="O44" s="79">
        <v>571</v>
      </c>
      <c r="R44" s="55"/>
      <c r="S44" s="31" t="s">
        <v>8</v>
      </c>
      <c r="T44" s="76">
        <f t="shared" ref="T44:Y44" si="20">AVERAGE(T37:T43)</f>
        <v>4976.833333333333</v>
      </c>
      <c r="U44" s="76">
        <f t="shared" si="20"/>
        <v>4908.833333333333</v>
      </c>
      <c r="V44" s="76">
        <f t="shared" si="20"/>
        <v>5684.166666666667</v>
      </c>
      <c r="W44" s="76">
        <f t="shared" si="20"/>
        <v>575</v>
      </c>
      <c r="X44" s="76">
        <f t="shared" si="20"/>
        <v>223.33333333333334</v>
      </c>
      <c r="Y44" s="76">
        <f t="shared" si="20"/>
        <v>539</v>
      </c>
      <c r="Z44" s="55"/>
      <c r="AA44" s="76">
        <f t="shared" ref="AA44:AF44" si="21">AVERAGE(AA37:AA43)</f>
        <v>8503.1666666666661</v>
      </c>
      <c r="AB44" s="76">
        <f t="shared" si="21"/>
        <v>14438.166666666666</v>
      </c>
      <c r="AC44" s="76">
        <f t="shared" si="21"/>
        <v>13430.166666666666</v>
      </c>
      <c r="AD44" s="76">
        <f t="shared" si="21"/>
        <v>310.16666666666669</v>
      </c>
      <c r="AE44" s="76">
        <f t="shared" si="21"/>
        <v>312.33333333333331</v>
      </c>
      <c r="AF44" s="76">
        <f t="shared" si="21"/>
        <v>147.33333333333334</v>
      </c>
      <c r="AG44" s="55"/>
      <c r="AH44" s="68">
        <f t="shared" ref="AH44:AM44" si="22">AVERAGE(AH37:AH43)</f>
        <v>417.66666666666669</v>
      </c>
      <c r="AI44" s="68">
        <f t="shared" si="22"/>
        <v>1330.6666666666667</v>
      </c>
      <c r="AJ44" s="68">
        <f t="shared" si="22"/>
        <v>1435.5</v>
      </c>
      <c r="AK44" s="68">
        <f t="shared" si="22"/>
        <v>2589.6666666666665</v>
      </c>
      <c r="AL44" s="68">
        <f t="shared" si="22"/>
        <v>3596</v>
      </c>
      <c r="AM44" s="68">
        <f t="shared" si="22"/>
        <v>3479.8333333333335</v>
      </c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2"/>
      <c r="BC44" s="12" t="s">
        <v>4</v>
      </c>
      <c r="BD44" s="100">
        <f>BD42/SQRT(BD43)</f>
        <v>4.2943114827770835E-2</v>
      </c>
      <c r="BT44" s="21"/>
    </row>
    <row r="45" spans="2:72" x14ac:dyDescent="0.2">
      <c r="B45" s="21" t="s">
        <v>63</v>
      </c>
      <c r="C45" s="79">
        <v>24974</v>
      </c>
      <c r="D45" s="79">
        <v>95</v>
      </c>
      <c r="E45" s="79">
        <v>110</v>
      </c>
      <c r="F45" s="21"/>
      <c r="G45" s="21" t="s">
        <v>63</v>
      </c>
      <c r="H45" s="79">
        <v>29067</v>
      </c>
      <c r="I45" s="79">
        <v>96.9</v>
      </c>
      <c r="J45" s="80">
        <v>96</v>
      </c>
      <c r="L45" s="21" t="s">
        <v>63</v>
      </c>
      <c r="M45" s="79">
        <v>26939</v>
      </c>
      <c r="N45" s="79">
        <v>99.3</v>
      </c>
      <c r="O45" s="79">
        <v>565</v>
      </c>
      <c r="R45" s="55"/>
      <c r="S45" s="36" t="s">
        <v>0</v>
      </c>
      <c r="T45" s="77">
        <f t="shared" ref="T45:Y45" si="23">COUNT(T37:T43)</f>
        <v>6</v>
      </c>
      <c r="U45" s="77">
        <f t="shared" si="23"/>
        <v>6</v>
      </c>
      <c r="V45" s="77">
        <f t="shared" si="23"/>
        <v>6</v>
      </c>
      <c r="W45" s="77">
        <f t="shared" si="23"/>
        <v>6</v>
      </c>
      <c r="X45" s="77">
        <f t="shared" si="23"/>
        <v>6</v>
      </c>
      <c r="Y45" s="77">
        <f t="shared" si="23"/>
        <v>6</v>
      </c>
      <c r="Z45" s="99"/>
      <c r="AA45" s="77">
        <f t="shared" ref="AA45:AF45" si="24">COUNT(AA37:AA43)</f>
        <v>6</v>
      </c>
      <c r="AB45" s="77">
        <f t="shared" si="24"/>
        <v>6</v>
      </c>
      <c r="AC45" s="77">
        <f t="shared" si="24"/>
        <v>6</v>
      </c>
      <c r="AD45" s="77">
        <f t="shared" si="24"/>
        <v>6</v>
      </c>
      <c r="AE45" s="77">
        <f t="shared" si="24"/>
        <v>6</v>
      </c>
      <c r="AF45" s="77">
        <f t="shared" si="24"/>
        <v>6</v>
      </c>
      <c r="AG45" s="99"/>
      <c r="AH45" s="70">
        <f t="shared" ref="AH45:AM45" si="25">COUNT(AH37:AH43)</f>
        <v>6</v>
      </c>
      <c r="AI45" s="70">
        <f t="shared" si="25"/>
        <v>6</v>
      </c>
      <c r="AJ45" s="70">
        <f t="shared" si="25"/>
        <v>6</v>
      </c>
      <c r="AK45" s="70">
        <f t="shared" si="25"/>
        <v>6</v>
      </c>
      <c r="AL45" s="70">
        <f t="shared" si="25"/>
        <v>6</v>
      </c>
      <c r="AM45" s="70">
        <f t="shared" si="25"/>
        <v>6</v>
      </c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T45" s="21"/>
    </row>
    <row r="46" spans="2:72" x14ac:dyDescent="0.2">
      <c r="B46" s="21" t="s">
        <v>65</v>
      </c>
      <c r="C46" s="79">
        <v>27</v>
      </c>
      <c r="D46" s="79">
        <v>0.1</v>
      </c>
      <c r="E46" s="79">
        <v>1159</v>
      </c>
      <c r="F46" s="21"/>
      <c r="G46" s="21" t="s">
        <v>65</v>
      </c>
      <c r="H46" s="79">
        <v>154</v>
      </c>
      <c r="I46" s="79">
        <v>0.5</v>
      </c>
      <c r="J46" s="80">
        <v>432</v>
      </c>
      <c r="L46" s="21" t="s">
        <v>65</v>
      </c>
      <c r="M46" s="79">
        <v>195</v>
      </c>
      <c r="N46" s="79">
        <v>0.7</v>
      </c>
      <c r="O46" s="79">
        <v>2331</v>
      </c>
      <c r="R46" s="58"/>
      <c r="S46" s="3" t="s">
        <v>9</v>
      </c>
      <c r="T46" s="76">
        <f t="shared" ref="T46:Y46" si="26">STDEV(T37:T43)</f>
        <v>3401.381096946749</v>
      </c>
      <c r="U46" s="76">
        <f t="shared" si="26"/>
        <v>1628.668218719414</v>
      </c>
      <c r="V46" s="76">
        <f t="shared" si="26"/>
        <v>2638.1417260387411</v>
      </c>
      <c r="W46" s="76">
        <f t="shared" si="26"/>
        <v>366.81984679130977</v>
      </c>
      <c r="X46" s="76">
        <f t="shared" si="26"/>
        <v>93.990779689641172</v>
      </c>
      <c r="Y46" s="76">
        <f t="shared" si="26"/>
        <v>168.34131994255006</v>
      </c>
      <c r="Z46" s="55"/>
      <c r="AA46" s="76">
        <f t="shared" ref="AA46:AF46" si="27">STDEV(AA37:AA43)</f>
        <v>5078.9263596420315</v>
      </c>
      <c r="AB46" s="76">
        <f t="shared" si="27"/>
        <v>4157.653973897618</v>
      </c>
      <c r="AC46" s="76">
        <f t="shared" si="27"/>
        <v>1675.7290254294251</v>
      </c>
      <c r="AD46" s="76">
        <f t="shared" si="27"/>
        <v>254.63339660513245</v>
      </c>
      <c r="AE46" s="76">
        <f t="shared" si="27"/>
        <v>366.22980035309342</v>
      </c>
      <c r="AF46" s="76">
        <f t="shared" si="27"/>
        <v>237.0262995253199</v>
      </c>
      <c r="AG46" s="55"/>
      <c r="AH46" s="68">
        <f t="shared" ref="AH46:AM46" si="28">STDEV(AH37:AH43)</f>
        <v>238.15345193103263</v>
      </c>
      <c r="AI46" s="68">
        <f t="shared" si="28"/>
        <v>541.05366338900876</v>
      </c>
      <c r="AJ46" s="68">
        <f t="shared" si="28"/>
        <v>195.22576674199541</v>
      </c>
      <c r="AK46" s="68">
        <f t="shared" si="28"/>
        <v>1510.8937310964882</v>
      </c>
      <c r="AL46" s="68">
        <f t="shared" si="28"/>
        <v>1636.1510932673668</v>
      </c>
      <c r="AM46" s="68">
        <f t="shared" si="28"/>
        <v>861.31513783670709</v>
      </c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T46" s="21"/>
    </row>
    <row r="47" spans="2:72" x14ac:dyDescent="0.2">
      <c r="B47" s="21" t="s">
        <v>66</v>
      </c>
      <c r="C47" s="79">
        <v>4</v>
      </c>
      <c r="D47" s="79">
        <v>14.8</v>
      </c>
      <c r="E47" s="79">
        <v>727</v>
      </c>
      <c r="F47" s="21"/>
      <c r="G47" s="21" t="s">
        <v>66</v>
      </c>
      <c r="H47" s="79">
        <v>15</v>
      </c>
      <c r="I47" s="79">
        <v>9.6999999999999993</v>
      </c>
      <c r="J47" s="80">
        <v>430</v>
      </c>
      <c r="L47" s="21" t="s">
        <v>66</v>
      </c>
      <c r="M47" s="79">
        <v>7</v>
      </c>
      <c r="N47" s="79">
        <v>3.6</v>
      </c>
      <c r="O47" s="79">
        <v>2053</v>
      </c>
      <c r="R47" s="55"/>
      <c r="S47" s="13" t="s">
        <v>4</v>
      </c>
      <c r="T47" s="76">
        <f t="shared" ref="T47:Y47" si="29">T46/SQRT(T45)</f>
        <v>1388.6080180446095</v>
      </c>
      <c r="U47" s="76">
        <f t="shared" si="29"/>
        <v>664.9010160250258</v>
      </c>
      <c r="V47" s="76">
        <f t="shared" si="29"/>
        <v>1077.016849656701</v>
      </c>
      <c r="W47" s="76">
        <f t="shared" si="29"/>
        <v>149.75357536076837</v>
      </c>
      <c r="X47" s="76">
        <f t="shared" si="29"/>
        <v>38.371575127661586</v>
      </c>
      <c r="Y47" s="76">
        <f t="shared" si="29"/>
        <v>68.725056080976273</v>
      </c>
      <c r="Z47" s="55"/>
      <c r="AA47" s="76">
        <f t="shared" ref="AA47:AF47" si="30">AA46/SQRT(AA45)</f>
        <v>2073.4630037157108</v>
      </c>
      <c r="AB47" s="76">
        <f t="shared" si="30"/>
        <v>1697.3551271839892</v>
      </c>
      <c r="AC47" s="76">
        <f t="shared" si="30"/>
        <v>684.1135099122381</v>
      </c>
      <c r="AD47" s="76">
        <f t="shared" si="30"/>
        <v>103.95364885905215</v>
      </c>
      <c r="AE47" s="76">
        <f t="shared" si="30"/>
        <v>149.51268991107227</v>
      </c>
      <c r="AF47" s="76">
        <f t="shared" si="30"/>
        <v>96.765581576187401</v>
      </c>
      <c r="AG47" s="55"/>
      <c r="AH47" s="68">
        <f t="shared" ref="AH47:AM47" si="31">AH46/SQRT(AH45)</f>
        <v>97.225739618911859</v>
      </c>
      <c r="AI47" s="68">
        <f t="shared" si="31"/>
        <v>220.88423312777323</v>
      </c>
      <c r="AJ47" s="68">
        <f t="shared" si="31"/>
        <v>79.700585526916512</v>
      </c>
      <c r="AK47" s="68">
        <f t="shared" si="31"/>
        <v>616.81978279270891</v>
      </c>
      <c r="AL47" s="68">
        <f t="shared" si="31"/>
        <v>667.9558867669831</v>
      </c>
      <c r="AM47" s="68">
        <f t="shared" si="31"/>
        <v>351.63043257248222</v>
      </c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T47" s="21"/>
    </row>
    <row r="48" spans="2:72" x14ac:dyDescent="0.2">
      <c r="B48" s="21" t="s">
        <v>67</v>
      </c>
      <c r="C48" s="79">
        <v>7</v>
      </c>
      <c r="D48" s="79">
        <v>25.9</v>
      </c>
      <c r="E48" s="79">
        <v>1791</v>
      </c>
      <c r="F48" s="21"/>
      <c r="G48" s="21" t="s">
        <v>67</v>
      </c>
      <c r="H48" s="79">
        <v>119</v>
      </c>
      <c r="I48" s="79">
        <v>77.3</v>
      </c>
      <c r="J48" s="80">
        <v>439</v>
      </c>
      <c r="L48" s="21" t="s">
        <v>67</v>
      </c>
      <c r="M48" s="79">
        <v>179</v>
      </c>
      <c r="N48" s="79">
        <v>91.8</v>
      </c>
      <c r="O48" s="79">
        <v>2287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T48" s="21"/>
    </row>
    <row r="49" spans="2:73" ht="17" thickBot="1" x14ac:dyDescent="0.25">
      <c r="B49" s="21" t="s">
        <v>69</v>
      </c>
      <c r="C49" s="79">
        <v>13</v>
      </c>
      <c r="D49" s="79">
        <v>48.1</v>
      </c>
      <c r="E49" s="79">
        <v>1041</v>
      </c>
      <c r="F49" s="21"/>
      <c r="G49" s="21" t="s">
        <v>69</v>
      </c>
      <c r="H49" s="79">
        <v>14</v>
      </c>
      <c r="I49" s="79">
        <v>9.1</v>
      </c>
      <c r="J49" s="80">
        <v>404</v>
      </c>
      <c r="L49" s="21" t="s">
        <v>69</v>
      </c>
      <c r="M49" s="79">
        <v>1</v>
      </c>
      <c r="N49" s="79">
        <v>0.5</v>
      </c>
      <c r="O49" s="79">
        <v>2066</v>
      </c>
      <c r="R49" s="55"/>
      <c r="S49" s="55"/>
      <c r="T49" s="55"/>
      <c r="U49" s="55"/>
      <c r="V49" s="96" t="s">
        <v>38</v>
      </c>
      <c r="W49" s="96" t="s">
        <v>39</v>
      </c>
      <c r="X49" s="96" t="s">
        <v>40</v>
      </c>
      <c r="Y49" s="55"/>
      <c r="Z49" s="55"/>
      <c r="AA49" s="55"/>
      <c r="AB49" s="55"/>
      <c r="AC49" s="96" t="s">
        <v>38</v>
      </c>
      <c r="AD49" s="96" t="s">
        <v>39</v>
      </c>
      <c r="AE49" s="96" t="s">
        <v>40</v>
      </c>
      <c r="AF49" s="55"/>
      <c r="AG49" s="55"/>
      <c r="AH49" s="55"/>
      <c r="AI49" s="55"/>
      <c r="AJ49" s="96" t="s">
        <v>38</v>
      </c>
      <c r="AK49" s="96" t="s">
        <v>39</v>
      </c>
      <c r="AL49" s="96" t="s">
        <v>40</v>
      </c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T49" s="21"/>
    </row>
    <row r="50" spans="2:73" x14ac:dyDescent="0.2">
      <c r="B50" s="21" t="s">
        <v>70</v>
      </c>
      <c r="C50" s="79">
        <v>24947</v>
      </c>
      <c r="D50" s="79">
        <v>99.9</v>
      </c>
      <c r="E50" s="79">
        <v>109</v>
      </c>
      <c r="F50" s="21"/>
      <c r="G50" s="21" t="s">
        <v>70</v>
      </c>
      <c r="H50" s="79">
        <v>28913</v>
      </c>
      <c r="I50" s="79">
        <v>99.5</v>
      </c>
      <c r="J50" s="80">
        <v>94</v>
      </c>
      <c r="L50" s="21" t="s">
        <v>70</v>
      </c>
      <c r="M50" s="79">
        <v>26744</v>
      </c>
      <c r="N50" s="79">
        <v>99.3</v>
      </c>
      <c r="O50" s="79">
        <v>552</v>
      </c>
      <c r="R50" s="55"/>
      <c r="S50" s="55"/>
      <c r="T50" s="55"/>
      <c r="U50" s="137" t="s">
        <v>5</v>
      </c>
      <c r="V50" s="95">
        <f>T32/(T32+W32)*100</f>
        <v>9.6200096200096202E-2</v>
      </c>
      <c r="W50" s="89">
        <f>U32/(U32+X32)*100</f>
        <v>0.19533468099120996</v>
      </c>
      <c r="X50" s="88">
        <f>V32/(V32+Y32)*100</f>
        <v>2.6512138772109232E-2</v>
      </c>
      <c r="Y50" s="55"/>
      <c r="Z50" s="55"/>
      <c r="AA50" s="55"/>
      <c r="AB50" s="137" t="s">
        <v>5</v>
      </c>
      <c r="AC50" s="95">
        <f>AA32/(AA32+AD32)*100</f>
        <v>0.57960175750210341</v>
      </c>
      <c r="AD50" s="89">
        <f>AB32/(AB32+AE32)*100</f>
        <v>0.86469058000219845</v>
      </c>
      <c r="AE50" s="88">
        <f>AC32/(AC32+AF32)*100</f>
        <v>2.2222977335281526</v>
      </c>
      <c r="AF50" s="55"/>
      <c r="AG50" s="55"/>
      <c r="AH50" s="55"/>
      <c r="AI50" s="137" t="s">
        <v>5</v>
      </c>
      <c r="AJ50" s="95">
        <f>AH32/(AH32+AK32)*100</f>
        <v>7.7919548066621214E-2</v>
      </c>
      <c r="AK50" s="89">
        <f>AI32/(AI32+AL32)*100</f>
        <v>0.21841449533946533</v>
      </c>
      <c r="AL50" s="88">
        <f>AJ32/(AJ32+AM32)*100</f>
        <v>0.11012542061792598</v>
      </c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21"/>
      <c r="BT50" s="21"/>
    </row>
    <row r="51" spans="2:73" ht="17" thickBot="1" x14ac:dyDescent="0.25">
      <c r="B51" s="21" t="s">
        <v>71</v>
      </c>
      <c r="C51" s="79">
        <v>4653</v>
      </c>
      <c r="D51" s="79">
        <v>18.7</v>
      </c>
      <c r="E51" s="79">
        <v>80</v>
      </c>
      <c r="F51" s="21"/>
      <c r="G51" s="21" t="s">
        <v>71</v>
      </c>
      <c r="H51" s="79">
        <v>4512</v>
      </c>
      <c r="I51" s="79">
        <v>15.6</v>
      </c>
      <c r="J51" s="80">
        <v>62</v>
      </c>
      <c r="L51" s="21" t="s">
        <v>71</v>
      </c>
      <c r="M51" s="79">
        <v>2572</v>
      </c>
      <c r="N51" s="79">
        <v>9.6</v>
      </c>
      <c r="O51" s="79">
        <v>348</v>
      </c>
      <c r="R51" s="55"/>
      <c r="S51" s="55"/>
      <c r="T51" s="55"/>
      <c r="U51" s="138"/>
      <c r="V51" s="94">
        <f>T35/100</f>
        <v>1.7795130420052187E-2</v>
      </c>
      <c r="W51" s="86">
        <f>U35/100</f>
        <v>6.3966136874651622E-2</v>
      </c>
      <c r="X51" s="85">
        <f>V35/100</f>
        <v>1.4999999999999999E-2</v>
      </c>
      <c r="Y51" s="55"/>
      <c r="Z51" s="55"/>
      <c r="AA51" s="55"/>
      <c r="AB51" s="138"/>
      <c r="AC51" s="94">
        <f>AA35/100</f>
        <v>0.17004901254246277</v>
      </c>
      <c r="AD51" s="86">
        <f>AB35/100</f>
        <v>0.58101921941819901</v>
      </c>
      <c r="AE51" s="85">
        <f>AC35/100</f>
        <v>0.94071338178356245</v>
      </c>
      <c r="AF51" s="55"/>
      <c r="AG51" s="55"/>
      <c r="AH51" s="55"/>
      <c r="AI51" s="138"/>
      <c r="AJ51" s="94">
        <f>AH35/100</f>
        <v>4.0824829046386298E-3</v>
      </c>
      <c r="AK51" s="86">
        <f>AI35/100</f>
        <v>6.7992033847110847E-2</v>
      </c>
      <c r="AL51" s="85">
        <f>AJ35/100</f>
        <v>1.4433756729740645E-2</v>
      </c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21"/>
      <c r="BT51" s="21"/>
    </row>
    <row r="52" spans="2:73" x14ac:dyDescent="0.2">
      <c r="B52" s="21" t="s">
        <v>72</v>
      </c>
      <c r="C52" s="79">
        <v>1173</v>
      </c>
      <c r="D52" s="79">
        <v>4.7</v>
      </c>
      <c r="E52" s="79">
        <v>154</v>
      </c>
      <c r="F52" s="21"/>
      <c r="G52" s="21" t="s">
        <v>72</v>
      </c>
      <c r="H52" s="79">
        <v>14280</v>
      </c>
      <c r="I52" s="79">
        <v>49.4</v>
      </c>
      <c r="J52" s="80">
        <v>123</v>
      </c>
      <c r="L52" s="21" t="s">
        <v>72</v>
      </c>
      <c r="M52" s="79">
        <v>6855</v>
      </c>
      <c r="N52" s="79">
        <v>25.6</v>
      </c>
      <c r="O52" s="79">
        <v>1135</v>
      </c>
      <c r="R52" s="55"/>
      <c r="S52" s="55"/>
      <c r="T52" s="55"/>
      <c r="U52" s="137" t="s">
        <v>78</v>
      </c>
      <c r="V52" s="94">
        <f>T44/(T44+W44)*100</f>
        <v>89.643060850770013</v>
      </c>
      <c r="W52" s="86">
        <f>U44/(U44+X44)*100</f>
        <v>95.648361640632615</v>
      </c>
      <c r="X52" s="85">
        <f>V44/(V44+Y44)*100</f>
        <v>91.338814644205797</v>
      </c>
      <c r="Y52" s="55"/>
      <c r="Z52" s="55"/>
      <c r="AA52" s="55"/>
      <c r="AB52" s="137" t="s">
        <v>78</v>
      </c>
      <c r="AC52" s="94">
        <f>AA44/(AA44+AD44)*100</f>
        <v>96.48071104387293</v>
      </c>
      <c r="AD52" s="86">
        <f>AB44/(AB44+AE44)*100</f>
        <v>97.882557653412874</v>
      </c>
      <c r="AE52" s="85">
        <f>AC44/(AC44+AF44)*100</f>
        <v>98.914871417173018</v>
      </c>
      <c r="AF52" s="55"/>
      <c r="AG52" s="55"/>
      <c r="AH52" s="55"/>
      <c r="AI52" s="137" t="s">
        <v>78</v>
      </c>
      <c r="AJ52" s="94">
        <f>AH44/(AH44+AK44)*100</f>
        <v>13.888273110175128</v>
      </c>
      <c r="AK52" s="86">
        <f>AI44/(AI44+AL44)*100</f>
        <v>27.009472259810558</v>
      </c>
      <c r="AL52" s="85">
        <f>AJ44/(AJ44+AM44)*100</f>
        <v>29.204530042045295</v>
      </c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21"/>
      <c r="BU52" s="21"/>
    </row>
    <row r="53" spans="2:73" ht="17" thickBot="1" x14ac:dyDescent="0.25">
      <c r="B53" s="21" t="s">
        <v>73</v>
      </c>
      <c r="C53" s="79">
        <v>15178</v>
      </c>
      <c r="D53" s="79">
        <v>60.8</v>
      </c>
      <c r="E53" s="79">
        <v>122</v>
      </c>
      <c r="F53" s="21"/>
      <c r="G53" s="21" t="s">
        <v>73</v>
      </c>
      <c r="H53" s="79">
        <v>7194</v>
      </c>
      <c r="I53" s="79">
        <v>24.9</v>
      </c>
      <c r="J53" s="80">
        <v>81</v>
      </c>
      <c r="L53" s="21" t="s">
        <v>73</v>
      </c>
      <c r="M53" s="79">
        <v>16752</v>
      </c>
      <c r="N53" s="79">
        <v>62.6</v>
      </c>
      <c r="O53" s="79">
        <v>350</v>
      </c>
      <c r="R53" s="55"/>
      <c r="S53" s="55"/>
      <c r="T53" s="55"/>
      <c r="U53" s="138"/>
      <c r="V53" s="93">
        <f>T47/100</f>
        <v>13.886080180446095</v>
      </c>
      <c r="W53" s="83">
        <f>U47/100</f>
        <v>6.649010160250258</v>
      </c>
      <c r="X53" s="82">
        <f>V47/100</f>
        <v>10.77016849656701</v>
      </c>
      <c r="Y53" s="55"/>
      <c r="Z53" s="55"/>
      <c r="AA53" s="55"/>
      <c r="AB53" s="138"/>
      <c r="AC53" s="93">
        <f>AA47/100</f>
        <v>20.734630037157107</v>
      </c>
      <c r="AD53" s="83">
        <f>AB47/100</f>
        <v>16.973551271839892</v>
      </c>
      <c r="AE53" s="82">
        <f>AC47/100</f>
        <v>6.8411350991223809</v>
      </c>
      <c r="AF53" s="55"/>
      <c r="AG53" s="55"/>
      <c r="AH53" s="55"/>
      <c r="AI53" s="138"/>
      <c r="AJ53" s="93">
        <f>AH47/100</f>
        <v>0.97225739618911855</v>
      </c>
      <c r="AK53" s="83">
        <f>AI47/100</f>
        <v>2.2088423312777321</v>
      </c>
      <c r="AL53" s="82">
        <f>AJ47/100</f>
        <v>0.79700585526916512</v>
      </c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21"/>
      <c r="BU53" s="21"/>
    </row>
    <row r="54" spans="2:73" ht="17" thickBot="1" x14ac:dyDescent="0.25">
      <c r="F54" s="21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21"/>
      <c r="BU54" s="21"/>
    </row>
    <row r="55" spans="2:73" ht="17" thickBot="1" x14ac:dyDescent="0.25">
      <c r="F55" s="21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92">
        <v>4</v>
      </c>
      <c r="AD55" s="91">
        <v>8</v>
      </c>
      <c r="AE55" s="90">
        <v>12</v>
      </c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21"/>
      <c r="BU55" s="21"/>
    </row>
    <row r="56" spans="2:73" x14ac:dyDescent="0.2">
      <c r="B56" s="21"/>
      <c r="C56" s="21" t="s">
        <v>43</v>
      </c>
      <c r="D56" s="21" t="s">
        <v>44</v>
      </c>
      <c r="E56" s="21"/>
      <c r="F56" s="21"/>
      <c r="G56" s="21" t="s">
        <v>43</v>
      </c>
      <c r="H56" s="21" t="s">
        <v>45</v>
      </c>
      <c r="I56" s="21"/>
      <c r="L56" s="21" t="s">
        <v>43</v>
      </c>
      <c r="M56" s="21" t="s">
        <v>46</v>
      </c>
      <c r="N56" s="21"/>
      <c r="O56" s="21"/>
      <c r="R56" s="55"/>
      <c r="S56" s="55"/>
      <c r="T56" s="55"/>
      <c r="U56" s="55"/>
      <c r="V56" s="55"/>
      <c r="W56" s="55"/>
      <c r="X56" s="55"/>
      <c r="Y56" s="55"/>
      <c r="Z56" s="55"/>
      <c r="AA56" s="145" t="s">
        <v>31</v>
      </c>
      <c r="AB56" s="61" t="s">
        <v>10</v>
      </c>
      <c r="AC56" s="89">
        <f t="shared" ref="AC56:AE57" si="32">V52</f>
        <v>89.643060850770013</v>
      </c>
      <c r="AD56" s="89">
        <f t="shared" si="32"/>
        <v>95.648361640632615</v>
      </c>
      <c r="AE56" s="88">
        <f t="shared" si="32"/>
        <v>91.338814644205797</v>
      </c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21"/>
      <c r="BU56" s="21"/>
    </row>
    <row r="57" spans="2:73" x14ac:dyDescent="0.2">
      <c r="B57" s="21"/>
      <c r="C57" s="21" t="s">
        <v>47</v>
      </c>
      <c r="D57" s="21" t="s">
        <v>48</v>
      </c>
      <c r="E57" s="21"/>
      <c r="F57" s="21"/>
      <c r="G57" s="21" t="s">
        <v>47</v>
      </c>
      <c r="H57" s="21" t="s">
        <v>48</v>
      </c>
      <c r="I57" s="21"/>
      <c r="L57" s="21" t="s">
        <v>47</v>
      </c>
      <c r="M57" s="21" t="s">
        <v>48</v>
      </c>
      <c r="N57" s="21"/>
      <c r="O57" s="21"/>
      <c r="R57" s="55"/>
      <c r="S57" s="55"/>
      <c r="T57" s="55"/>
      <c r="U57" s="55"/>
      <c r="V57" s="55"/>
      <c r="W57" s="55"/>
      <c r="X57" s="55"/>
      <c r="Y57" s="55"/>
      <c r="Z57" s="55"/>
      <c r="AA57" s="146"/>
      <c r="AB57" s="87" t="s">
        <v>4</v>
      </c>
      <c r="AC57" s="86">
        <f t="shared" si="32"/>
        <v>13.886080180446095</v>
      </c>
      <c r="AD57" s="86">
        <f t="shared" si="32"/>
        <v>6.649010160250258</v>
      </c>
      <c r="AE57" s="85">
        <f t="shared" si="32"/>
        <v>10.77016849656701</v>
      </c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21"/>
      <c r="BU57" s="21"/>
    </row>
    <row r="58" spans="2:73" x14ac:dyDescent="0.2">
      <c r="B58" s="21" t="s">
        <v>49</v>
      </c>
      <c r="C58" s="21" t="s">
        <v>50</v>
      </c>
      <c r="D58" s="21"/>
      <c r="E58" s="21"/>
      <c r="F58" s="21"/>
      <c r="G58" s="21" t="s">
        <v>49</v>
      </c>
      <c r="H58" s="21" t="s">
        <v>50</v>
      </c>
      <c r="I58" s="21"/>
      <c r="L58" s="21" t="s">
        <v>49</v>
      </c>
      <c r="M58" s="21" t="s">
        <v>50</v>
      </c>
      <c r="N58" s="21"/>
      <c r="O58" s="21"/>
      <c r="R58" s="55"/>
      <c r="S58" s="55"/>
      <c r="T58" s="55"/>
      <c r="U58" s="55"/>
      <c r="V58" s="55"/>
      <c r="W58" s="55"/>
      <c r="X58" s="55"/>
      <c r="Y58" s="55"/>
      <c r="Z58" s="55"/>
      <c r="AA58" s="146"/>
      <c r="AB58" s="87" t="s">
        <v>79</v>
      </c>
      <c r="AC58" s="86">
        <f t="shared" ref="AC58:AE59" si="33">AC52</f>
        <v>96.48071104387293</v>
      </c>
      <c r="AD58" s="86">
        <f t="shared" si="33"/>
        <v>97.882557653412874</v>
      </c>
      <c r="AE58" s="85">
        <f t="shared" si="33"/>
        <v>98.914871417173018</v>
      </c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21"/>
      <c r="BU58" s="21"/>
    </row>
    <row r="59" spans="2:73" x14ac:dyDescent="0.2">
      <c r="B59" s="21" t="s">
        <v>27</v>
      </c>
      <c r="C59" s="23" t="s">
        <v>42</v>
      </c>
      <c r="D59" s="23" t="s">
        <v>56</v>
      </c>
      <c r="E59" s="23" t="s">
        <v>57</v>
      </c>
      <c r="F59" s="21"/>
      <c r="G59" s="21" t="s">
        <v>27</v>
      </c>
      <c r="H59" s="21" t="s">
        <v>42</v>
      </c>
      <c r="I59" s="21" t="s">
        <v>56</v>
      </c>
      <c r="J59" s="1" t="s">
        <v>57</v>
      </c>
      <c r="L59" s="21" t="s">
        <v>27</v>
      </c>
      <c r="M59" s="21" t="s">
        <v>42</v>
      </c>
      <c r="N59" s="21" t="s">
        <v>56</v>
      </c>
      <c r="O59" s="21" t="s">
        <v>58</v>
      </c>
      <c r="R59" s="55"/>
      <c r="S59" s="55"/>
      <c r="T59" s="55"/>
      <c r="U59" s="55"/>
      <c r="V59" s="55"/>
      <c r="W59" s="55"/>
      <c r="X59" s="55"/>
      <c r="Y59" s="55"/>
      <c r="Z59" s="55"/>
      <c r="AA59" s="146"/>
      <c r="AB59" s="87" t="s">
        <v>4</v>
      </c>
      <c r="AC59" s="86">
        <f t="shared" si="33"/>
        <v>20.734630037157107</v>
      </c>
      <c r="AD59" s="86">
        <f t="shared" si="33"/>
        <v>16.973551271839892</v>
      </c>
      <c r="AE59" s="85">
        <f t="shared" si="33"/>
        <v>6.8411350991223809</v>
      </c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21"/>
      <c r="BU59" s="21"/>
    </row>
    <row r="60" spans="2:73" x14ac:dyDescent="0.2">
      <c r="B60" s="21" t="s">
        <v>61</v>
      </c>
      <c r="C60" s="79">
        <v>47750</v>
      </c>
      <c r="D60" s="79"/>
      <c r="E60" s="79">
        <v>249</v>
      </c>
      <c r="F60" s="21"/>
      <c r="G60" s="21" t="s">
        <v>61</v>
      </c>
      <c r="H60" s="79">
        <v>31584</v>
      </c>
      <c r="I60" s="79"/>
      <c r="J60" s="80">
        <v>158</v>
      </c>
      <c r="L60" s="21" t="s">
        <v>61</v>
      </c>
      <c r="M60" s="79">
        <v>34650</v>
      </c>
      <c r="N60" s="79"/>
      <c r="O60" s="79">
        <v>1049</v>
      </c>
      <c r="R60" s="55"/>
      <c r="S60" s="55"/>
      <c r="T60" s="55"/>
      <c r="U60" s="55"/>
      <c r="V60" s="55"/>
      <c r="W60" s="55"/>
      <c r="X60" s="55"/>
      <c r="Y60" s="55"/>
      <c r="Z60" s="55"/>
      <c r="AA60" s="146"/>
      <c r="AB60" s="87" t="s">
        <v>80</v>
      </c>
      <c r="AC60" s="86">
        <f t="shared" ref="AC60:AE61" si="34">AJ52</f>
        <v>13.888273110175128</v>
      </c>
      <c r="AD60" s="86">
        <f t="shared" si="34"/>
        <v>27.009472259810558</v>
      </c>
      <c r="AE60" s="85">
        <f t="shared" si="34"/>
        <v>29.204530042045295</v>
      </c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21"/>
      <c r="BU60" s="21"/>
    </row>
    <row r="61" spans="2:73" ht="17" thickBot="1" x14ac:dyDescent="0.25">
      <c r="B61" s="21" t="s">
        <v>62</v>
      </c>
      <c r="C61" s="79">
        <v>27837</v>
      </c>
      <c r="D61" s="79">
        <v>58.3</v>
      </c>
      <c r="E61" s="79">
        <v>134</v>
      </c>
      <c r="F61" s="21"/>
      <c r="G61" s="21" t="s">
        <v>62</v>
      </c>
      <c r="H61" s="79">
        <v>29687</v>
      </c>
      <c r="I61" s="79">
        <v>94</v>
      </c>
      <c r="J61" s="80">
        <v>113</v>
      </c>
      <c r="L61" s="21" t="s">
        <v>62</v>
      </c>
      <c r="M61" s="79">
        <v>26782</v>
      </c>
      <c r="N61" s="79">
        <v>77.3</v>
      </c>
      <c r="O61" s="79">
        <v>575</v>
      </c>
      <c r="R61" s="55"/>
      <c r="S61" s="55"/>
      <c r="T61" s="55"/>
      <c r="U61" s="55"/>
      <c r="V61" s="55"/>
      <c r="W61" s="55"/>
      <c r="X61" s="55"/>
      <c r="Y61" s="55"/>
      <c r="Z61" s="55"/>
      <c r="AA61" s="147"/>
      <c r="AB61" s="84" t="s">
        <v>4</v>
      </c>
      <c r="AC61" s="83">
        <f t="shared" si="34"/>
        <v>0.97225739618911855</v>
      </c>
      <c r="AD61" s="83">
        <f t="shared" si="34"/>
        <v>2.2088423312777321</v>
      </c>
      <c r="AE61" s="82">
        <f t="shared" si="34"/>
        <v>0.79700585526916512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21"/>
      <c r="BU61" s="21"/>
    </row>
    <row r="62" spans="2:73" x14ac:dyDescent="0.2">
      <c r="B62" s="21" t="s">
        <v>63</v>
      </c>
      <c r="C62" s="79">
        <v>21903</v>
      </c>
      <c r="D62" s="79">
        <v>95.2</v>
      </c>
      <c r="E62" s="79">
        <v>125</v>
      </c>
      <c r="F62" s="21"/>
      <c r="G62" s="21" t="s">
        <v>63</v>
      </c>
      <c r="H62" s="79">
        <v>25840</v>
      </c>
      <c r="I62" s="79">
        <v>89.3</v>
      </c>
      <c r="J62" s="80">
        <v>86</v>
      </c>
      <c r="L62" s="21" t="s">
        <v>63</v>
      </c>
      <c r="M62" s="79">
        <v>25280</v>
      </c>
      <c r="N62" s="79">
        <v>99.1</v>
      </c>
      <c r="O62" s="79">
        <v>576</v>
      </c>
      <c r="R62" s="55"/>
      <c r="S62" s="55"/>
      <c r="T62" s="55"/>
      <c r="U62" s="55"/>
      <c r="V62" s="55"/>
      <c r="W62" s="55"/>
      <c r="X62" s="55"/>
      <c r="Y62" s="55"/>
      <c r="Z62" s="55"/>
      <c r="AA62" s="134" t="s">
        <v>81</v>
      </c>
      <c r="AB62" s="61" t="s">
        <v>10</v>
      </c>
      <c r="AC62" s="89">
        <f t="shared" ref="AC62:AE63" si="35">V50</f>
        <v>9.6200096200096202E-2</v>
      </c>
      <c r="AD62" s="89">
        <f t="shared" si="35"/>
        <v>0.19533468099120996</v>
      </c>
      <c r="AE62" s="88">
        <f t="shared" si="35"/>
        <v>2.6512138772109232E-2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21"/>
      <c r="BU62" s="21"/>
    </row>
    <row r="63" spans="2:73" x14ac:dyDescent="0.2">
      <c r="B63" s="21" t="s">
        <v>65</v>
      </c>
      <c r="C63" s="79">
        <v>43</v>
      </c>
      <c r="D63" s="79">
        <v>0.2</v>
      </c>
      <c r="E63" s="79">
        <v>751</v>
      </c>
      <c r="F63" s="21"/>
      <c r="G63" s="21" t="s">
        <v>65</v>
      </c>
      <c r="H63" s="79">
        <v>53</v>
      </c>
      <c r="I63" s="79">
        <v>0.2</v>
      </c>
      <c r="J63" s="80">
        <v>508</v>
      </c>
      <c r="L63" s="21" t="s">
        <v>65</v>
      </c>
      <c r="M63" s="79">
        <v>55</v>
      </c>
      <c r="N63" s="79">
        <v>0.2</v>
      </c>
      <c r="O63" s="79">
        <v>2523</v>
      </c>
      <c r="R63" s="55"/>
      <c r="S63" s="55"/>
      <c r="T63" s="55"/>
      <c r="U63" s="55"/>
      <c r="V63" s="55"/>
      <c r="W63" s="55"/>
      <c r="X63" s="55"/>
      <c r="Y63" s="55"/>
      <c r="Z63" s="55"/>
      <c r="AA63" s="135"/>
      <c r="AB63" s="87" t="s">
        <v>4</v>
      </c>
      <c r="AC63" s="86">
        <f t="shared" si="35"/>
        <v>1.7795130420052187E-2</v>
      </c>
      <c r="AD63" s="86">
        <f t="shared" si="35"/>
        <v>6.3966136874651622E-2</v>
      </c>
      <c r="AE63" s="85">
        <f t="shared" si="35"/>
        <v>1.4999999999999999E-2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21"/>
      <c r="BT63" s="21"/>
    </row>
    <row r="64" spans="2:73" x14ac:dyDescent="0.2">
      <c r="B64" s="21" t="s">
        <v>66</v>
      </c>
      <c r="C64" s="79">
        <v>3</v>
      </c>
      <c r="D64" s="79">
        <v>7</v>
      </c>
      <c r="E64" s="79">
        <v>1110</v>
      </c>
      <c r="F64" s="21"/>
      <c r="G64" s="21" t="s">
        <v>66</v>
      </c>
      <c r="H64" s="79">
        <v>5</v>
      </c>
      <c r="I64" s="79">
        <v>9.4</v>
      </c>
      <c r="J64" s="80">
        <v>400</v>
      </c>
      <c r="L64" s="21" t="s">
        <v>66</v>
      </c>
      <c r="M64" s="79">
        <v>2</v>
      </c>
      <c r="N64" s="79">
        <v>3.6</v>
      </c>
      <c r="O64" s="79">
        <v>2183</v>
      </c>
      <c r="R64" s="55"/>
      <c r="S64" s="55"/>
      <c r="T64" s="55"/>
      <c r="U64" s="55"/>
      <c r="V64" s="55"/>
      <c r="W64" s="55"/>
      <c r="X64" s="55"/>
      <c r="Y64" s="55"/>
      <c r="Z64" s="55"/>
      <c r="AA64" s="135"/>
      <c r="AB64" s="87" t="s">
        <v>79</v>
      </c>
      <c r="AC64" s="86">
        <f t="shared" ref="AC64:AE65" si="36">AC50</f>
        <v>0.57960175750210341</v>
      </c>
      <c r="AD64" s="86">
        <f t="shared" si="36"/>
        <v>0.86469058000219845</v>
      </c>
      <c r="AE64" s="85">
        <f t="shared" si="36"/>
        <v>2.2222977335281526</v>
      </c>
      <c r="AF64" s="57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21"/>
      <c r="BT64" s="21"/>
    </row>
    <row r="65" spans="2:72" x14ac:dyDescent="0.2">
      <c r="B65" s="21" t="s">
        <v>67</v>
      </c>
      <c r="C65" s="79">
        <v>28</v>
      </c>
      <c r="D65" s="79">
        <v>65.099999999999994</v>
      </c>
      <c r="E65" s="79">
        <v>644</v>
      </c>
      <c r="F65" s="21"/>
      <c r="G65" s="21" t="s">
        <v>67</v>
      </c>
      <c r="H65" s="79">
        <v>36</v>
      </c>
      <c r="I65" s="79">
        <v>67.900000000000006</v>
      </c>
      <c r="J65" s="80">
        <v>553</v>
      </c>
      <c r="L65" s="21" t="s">
        <v>67</v>
      </c>
      <c r="M65" s="79">
        <v>46</v>
      </c>
      <c r="N65" s="79">
        <v>83.6</v>
      </c>
      <c r="O65" s="79">
        <v>2564</v>
      </c>
      <c r="R65" s="55"/>
      <c r="S65" s="55"/>
      <c r="T65" s="55"/>
      <c r="U65" s="55"/>
      <c r="V65" s="55"/>
      <c r="W65" s="55"/>
      <c r="X65" s="55"/>
      <c r="Y65" s="55"/>
      <c r="Z65" s="55"/>
      <c r="AA65" s="135"/>
      <c r="AB65" s="87" t="s">
        <v>4</v>
      </c>
      <c r="AC65" s="86">
        <f t="shared" si="36"/>
        <v>0.17004901254246277</v>
      </c>
      <c r="AD65" s="86">
        <f t="shared" si="36"/>
        <v>0.58101921941819901</v>
      </c>
      <c r="AE65" s="85">
        <f t="shared" si="36"/>
        <v>0.94071338178356245</v>
      </c>
      <c r="AF65" s="57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21"/>
      <c r="BT65" s="21"/>
    </row>
    <row r="66" spans="2:72" x14ac:dyDescent="0.2">
      <c r="B66" s="21" t="s">
        <v>69</v>
      </c>
      <c r="C66" s="79">
        <v>6</v>
      </c>
      <c r="D66" s="79">
        <v>14</v>
      </c>
      <c r="E66" s="79">
        <v>592</v>
      </c>
      <c r="F66" s="21"/>
      <c r="G66" s="21" t="s">
        <v>69</v>
      </c>
      <c r="H66" s="79">
        <v>8</v>
      </c>
      <c r="I66" s="79">
        <v>15.1</v>
      </c>
      <c r="J66" s="80">
        <v>393</v>
      </c>
      <c r="L66" s="21" t="s">
        <v>69</v>
      </c>
      <c r="M66" s="79">
        <v>5</v>
      </c>
      <c r="N66" s="79">
        <v>9.1</v>
      </c>
      <c r="O66" s="79">
        <v>2395</v>
      </c>
      <c r="R66" s="55"/>
      <c r="S66" s="55"/>
      <c r="T66" s="55"/>
      <c r="U66" s="55"/>
      <c r="V66" s="55"/>
      <c r="W66" s="55"/>
      <c r="X66" s="55"/>
      <c r="Y66" s="55"/>
      <c r="Z66" s="55"/>
      <c r="AA66" s="135"/>
      <c r="AB66" s="87" t="s">
        <v>80</v>
      </c>
      <c r="AC66" s="86">
        <f t="shared" ref="AC66:AE67" si="37">AJ50</f>
        <v>7.7919548066621214E-2</v>
      </c>
      <c r="AD66" s="86">
        <f t="shared" si="37"/>
        <v>0.21841449533946533</v>
      </c>
      <c r="AE66" s="85">
        <f t="shared" si="37"/>
        <v>0.11012542061792598</v>
      </c>
      <c r="AF66" s="57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21"/>
      <c r="BT66" s="21"/>
    </row>
    <row r="67" spans="2:72" ht="17" thickBot="1" x14ac:dyDescent="0.25">
      <c r="B67" s="21" t="s">
        <v>70</v>
      </c>
      <c r="C67" s="79">
        <v>21860</v>
      </c>
      <c r="D67" s="79">
        <v>99.8</v>
      </c>
      <c r="E67" s="79">
        <v>123</v>
      </c>
      <c r="F67" s="21"/>
      <c r="G67" s="21" t="s">
        <v>70</v>
      </c>
      <c r="H67" s="79">
        <v>25787</v>
      </c>
      <c r="I67" s="79">
        <v>99.8</v>
      </c>
      <c r="J67" s="80">
        <v>86</v>
      </c>
      <c r="L67" s="21" t="s">
        <v>70</v>
      </c>
      <c r="M67" s="79">
        <v>25225</v>
      </c>
      <c r="N67" s="79">
        <v>99.8</v>
      </c>
      <c r="O67" s="79">
        <v>571</v>
      </c>
      <c r="R67" s="55"/>
      <c r="S67" s="55"/>
      <c r="T67" s="55"/>
      <c r="U67" s="55"/>
      <c r="V67" s="55"/>
      <c r="W67" s="55"/>
      <c r="X67" s="55"/>
      <c r="Y67" s="55"/>
      <c r="Z67" s="55"/>
      <c r="AA67" s="136"/>
      <c r="AB67" s="84" t="s">
        <v>4</v>
      </c>
      <c r="AC67" s="83">
        <f t="shared" si="37"/>
        <v>4.0824829046386298E-3</v>
      </c>
      <c r="AD67" s="83">
        <f t="shared" si="37"/>
        <v>6.7992033847110847E-2</v>
      </c>
      <c r="AE67" s="82">
        <f t="shared" si="37"/>
        <v>1.4433756729740645E-2</v>
      </c>
      <c r="AF67" s="57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21"/>
      <c r="BT67" s="21"/>
    </row>
    <row r="68" spans="2:72" x14ac:dyDescent="0.2">
      <c r="B68" s="21" t="s">
        <v>71</v>
      </c>
      <c r="C68" s="79">
        <v>4527</v>
      </c>
      <c r="D68" s="79">
        <v>20.7</v>
      </c>
      <c r="E68" s="79">
        <v>113</v>
      </c>
      <c r="F68" s="21"/>
      <c r="G68" s="21" t="s">
        <v>71</v>
      </c>
      <c r="H68" s="79">
        <v>2895</v>
      </c>
      <c r="I68" s="79">
        <v>11.2</v>
      </c>
      <c r="J68" s="80">
        <v>64</v>
      </c>
      <c r="L68" s="21" t="s">
        <v>71</v>
      </c>
      <c r="M68" s="79">
        <v>5003</v>
      </c>
      <c r="N68" s="79">
        <v>19.8</v>
      </c>
      <c r="O68" s="79">
        <v>282</v>
      </c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81"/>
      <c r="AE68" s="81"/>
      <c r="AF68" s="57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21"/>
      <c r="BT68" s="21"/>
    </row>
    <row r="69" spans="2:72" x14ac:dyDescent="0.2">
      <c r="B69" s="21" t="s">
        <v>72</v>
      </c>
      <c r="C69" s="79">
        <v>8050</v>
      </c>
      <c r="D69" s="79">
        <v>36.799999999999997</v>
      </c>
      <c r="E69" s="79">
        <v>154</v>
      </c>
      <c r="F69" s="21"/>
      <c r="G69" s="21" t="s">
        <v>72</v>
      </c>
      <c r="H69" s="79">
        <v>13831</v>
      </c>
      <c r="I69" s="79">
        <v>53.6</v>
      </c>
      <c r="J69" s="80">
        <v>103</v>
      </c>
      <c r="L69" s="21" t="s">
        <v>72</v>
      </c>
      <c r="M69" s="79">
        <v>10738</v>
      </c>
      <c r="N69" s="79">
        <v>42.6</v>
      </c>
      <c r="O69" s="79">
        <v>906</v>
      </c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81"/>
      <c r="AE69" s="81"/>
      <c r="AF69" s="57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21"/>
      <c r="BT69" s="21"/>
    </row>
    <row r="70" spans="2:72" x14ac:dyDescent="0.2">
      <c r="B70" s="21" t="s">
        <v>73</v>
      </c>
      <c r="C70" s="79">
        <v>6683</v>
      </c>
      <c r="D70" s="79">
        <v>30.6</v>
      </c>
      <c r="E70" s="79">
        <v>109</v>
      </c>
      <c r="F70" s="21"/>
      <c r="G70" s="21" t="s">
        <v>73</v>
      </c>
      <c r="H70" s="79">
        <v>8044</v>
      </c>
      <c r="I70" s="79">
        <v>31.2</v>
      </c>
      <c r="J70" s="80">
        <v>65</v>
      </c>
      <c r="K70" s="21"/>
      <c r="L70" s="21" t="s">
        <v>73</v>
      </c>
      <c r="M70" s="79">
        <v>8558</v>
      </c>
      <c r="N70" s="79">
        <v>33.9</v>
      </c>
      <c r="O70" s="79">
        <v>337</v>
      </c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81"/>
      <c r="AE70" s="81"/>
      <c r="AF70" s="57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21"/>
      <c r="BT70" s="21"/>
    </row>
    <row r="71" spans="2:72" x14ac:dyDescent="0.2">
      <c r="F71" s="21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7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21"/>
      <c r="BT71" s="21"/>
    </row>
    <row r="72" spans="2:72" x14ac:dyDescent="0.2">
      <c r="F72" s="21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7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21"/>
      <c r="BT72" s="21"/>
    </row>
    <row r="73" spans="2:72" x14ac:dyDescent="0.2">
      <c r="B73" s="21" t="s">
        <v>43</v>
      </c>
      <c r="C73" s="21" t="s">
        <v>44</v>
      </c>
      <c r="D73" s="21"/>
      <c r="E73" s="21"/>
      <c r="F73" s="21"/>
      <c r="G73" s="21" t="s">
        <v>43</v>
      </c>
      <c r="H73" s="21" t="s">
        <v>45</v>
      </c>
      <c r="I73" s="21"/>
      <c r="J73" s="21"/>
      <c r="K73" s="21"/>
      <c r="L73" s="21" t="s">
        <v>43</v>
      </c>
      <c r="M73" s="21" t="s">
        <v>46</v>
      </c>
      <c r="N73" s="21"/>
      <c r="O73" s="21"/>
      <c r="R73" s="55"/>
      <c r="S73" s="55"/>
      <c r="AF73" s="57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21"/>
      <c r="BT73" s="21"/>
    </row>
    <row r="74" spans="2:72" x14ac:dyDescent="0.2">
      <c r="B74" s="21" t="s">
        <v>47</v>
      </c>
      <c r="C74" s="21" t="s">
        <v>48</v>
      </c>
      <c r="D74" s="21"/>
      <c r="E74" s="21"/>
      <c r="F74" s="21"/>
      <c r="G74" s="21" t="s">
        <v>47</v>
      </c>
      <c r="H74" s="21" t="s">
        <v>48</v>
      </c>
      <c r="I74" s="21"/>
      <c r="J74" s="21"/>
      <c r="K74" s="21"/>
      <c r="L74" s="21" t="s">
        <v>47</v>
      </c>
      <c r="M74" s="21" t="s">
        <v>48</v>
      </c>
      <c r="N74" s="21"/>
      <c r="O74" s="21"/>
      <c r="R74" s="55"/>
      <c r="S74" s="55"/>
      <c r="AF74" s="57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21"/>
      <c r="BT74" s="21"/>
    </row>
    <row r="75" spans="2:72" x14ac:dyDescent="0.2">
      <c r="B75" s="21" t="s">
        <v>49</v>
      </c>
      <c r="C75" s="21" t="s">
        <v>23</v>
      </c>
      <c r="D75" s="21"/>
      <c r="E75" s="21"/>
      <c r="F75" s="21"/>
      <c r="G75" s="21" t="s">
        <v>49</v>
      </c>
      <c r="H75" s="21" t="s">
        <v>23</v>
      </c>
      <c r="I75" s="21"/>
      <c r="J75" s="21"/>
      <c r="K75" s="21"/>
      <c r="L75" s="21" t="s">
        <v>49</v>
      </c>
      <c r="M75" s="21" t="s">
        <v>23</v>
      </c>
      <c r="N75" s="21"/>
      <c r="O75" s="21"/>
      <c r="R75" s="55"/>
      <c r="S75" s="55"/>
      <c r="AF75" s="57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21"/>
      <c r="BT75" s="21"/>
    </row>
    <row r="76" spans="2:72" x14ac:dyDescent="0.2">
      <c r="B76" s="21" t="s">
        <v>27</v>
      </c>
      <c r="C76" s="21" t="s">
        <v>42</v>
      </c>
      <c r="D76" s="21" t="s">
        <v>56</v>
      </c>
      <c r="E76" s="21" t="s">
        <v>57</v>
      </c>
      <c r="F76" s="21"/>
      <c r="G76" s="21" t="s">
        <v>27</v>
      </c>
      <c r="H76" s="21" t="s">
        <v>42</v>
      </c>
      <c r="I76" s="21" t="s">
        <v>56</v>
      </c>
      <c r="J76" s="1" t="s">
        <v>57</v>
      </c>
      <c r="K76" s="21"/>
      <c r="L76" s="21" t="s">
        <v>27</v>
      </c>
      <c r="M76" s="21" t="s">
        <v>42</v>
      </c>
      <c r="N76" s="21" t="s">
        <v>56</v>
      </c>
      <c r="O76" s="21" t="s">
        <v>58</v>
      </c>
      <c r="R76" s="55"/>
      <c r="S76" s="55"/>
      <c r="AF76" s="57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21"/>
      <c r="BT76" s="21"/>
    </row>
    <row r="77" spans="2:72" x14ac:dyDescent="0.2">
      <c r="B77" s="21" t="s">
        <v>61</v>
      </c>
      <c r="C77" s="79">
        <v>66656</v>
      </c>
      <c r="D77" s="79"/>
      <c r="E77" s="79">
        <v>2949</v>
      </c>
      <c r="F77" s="21"/>
      <c r="G77" s="21" t="s">
        <v>61</v>
      </c>
      <c r="H77" s="79">
        <v>112094</v>
      </c>
      <c r="I77" s="79"/>
      <c r="J77" s="80">
        <v>479</v>
      </c>
      <c r="K77" s="21"/>
      <c r="L77" s="21" t="s">
        <v>61</v>
      </c>
      <c r="M77" s="79">
        <v>43350</v>
      </c>
      <c r="N77" s="79"/>
      <c r="O77" s="79">
        <v>8194</v>
      </c>
      <c r="R77" s="55"/>
      <c r="S77" s="55"/>
      <c r="AF77" s="57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21"/>
      <c r="BT77" s="21"/>
    </row>
    <row r="78" spans="2:72" x14ac:dyDescent="0.2">
      <c r="B78" s="21" t="s">
        <v>62</v>
      </c>
      <c r="C78" s="79">
        <v>30162</v>
      </c>
      <c r="D78" s="79">
        <v>45.3</v>
      </c>
      <c r="E78" s="79">
        <v>1830</v>
      </c>
      <c r="F78" s="21"/>
      <c r="G78" s="21" t="s">
        <v>62</v>
      </c>
      <c r="H78" s="79">
        <v>36469</v>
      </c>
      <c r="I78" s="79">
        <v>32.5</v>
      </c>
      <c r="J78" s="80">
        <v>1133</v>
      </c>
      <c r="K78" s="21"/>
      <c r="L78" s="21" t="s">
        <v>62</v>
      </c>
      <c r="M78" s="79">
        <v>29539</v>
      </c>
      <c r="N78" s="79">
        <v>68.099999999999994</v>
      </c>
      <c r="O78" s="79">
        <v>5990</v>
      </c>
      <c r="R78" s="55"/>
      <c r="S78" s="55"/>
      <c r="AF78" s="57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21"/>
      <c r="BT78" s="21"/>
    </row>
    <row r="79" spans="2:72" x14ac:dyDescent="0.2">
      <c r="B79" s="21" t="s">
        <v>63</v>
      </c>
      <c r="C79" s="79">
        <v>24051</v>
      </c>
      <c r="D79" s="79">
        <v>99.5</v>
      </c>
      <c r="E79" s="79">
        <v>2206</v>
      </c>
      <c r="F79" s="21"/>
      <c r="G79" s="21" t="s">
        <v>63</v>
      </c>
      <c r="H79" s="79">
        <v>29032</v>
      </c>
      <c r="I79" s="79">
        <v>96.8</v>
      </c>
      <c r="J79" s="80">
        <v>1389</v>
      </c>
      <c r="K79" s="21"/>
      <c r="L79" s="21" t="s">
        <v>63</v>
      </c>
      <c r="M79" s="79">
        <v>22849</v>
      </c>
      <c r="N79" s="79">
        <v>97.7</v>
      </c>
      <c r="O79" s="79">
        <v>7475</v>
      </c>
      <c r="R79" s="55"/>
      <c r="S79" s="55"/>
      <c r="AF79" s="57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21"/>
      <c r="BT79" s="21"/>
    </row>
    <row r="80" spans="2:72" x14ac:dyDescent="0.2">
      <c r="B80" s="21" t="s">
        <v>65</v>
      </c>
      <c r="C80" s="79">
        <v>16733</v>
      </c>
      <c r="D80" s="79">
        <v>69.599999999999994</v>
      </c>
      <c r="E80" s="79">
        <v>3124</v>
      </c>
      <c r="F80" s="21"/>
      <c r="G80" s="21" t="s">
        <v>65</v>
      </c>
      <c r="H80" s="79">
        <v>24329</v>
      </c>
      <c r="I80" s="79">
        <v>83.8</v>
      </c>
      <c r="J80" s="80">
        <v>1646</v>
      </c>
      <c r="K80" s="21"/>
      <c r="L80" s="21" t="s">
        <v>65</v>
      </c>
      <c r="M80" s="79">
        <v>19383</v>
      </c>
      <c r="N80" s="79">
        <v>84.8</v>
      </c>
      <c r="O80" s="79">
        <v>8713</v>
      </c>
      <c r="R80" s="55"/>
      <c r="S80" s="55"/>
      <c r="AF80" s="57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21"/>
      <c r="BT80" s="21"/>
    </row>
    <row r="81" spans="2:72" x14ac:dyDescent="0.2">
      <c r="B81" s="21" t="s">
        <v>66</v>
      </c>
      <c r="C81" s="79">
        <v>705</v>
      </c>
      <c r="D81" s="79">
        <v>4.2</v>
      </c>
      <c r="E81" s="79">
        <v>1897</v>
      </c>
      <c r="F81" s="21"/>
      <c r="G81" s="21" t="s">
        <v>66</v>
      </c>
      <c r="H81" s="79">
        <v>1237</v>
      </c>
      <c r="I81" s="79">
        <v>5.0999999999999996</v>
      </c>
      <c r="J81" s="80">
        <v>1095</v>
      </c>
      <c r="K81" s="21"/>
      <c r="L81" s="21" t="s">
        <v>82</v>
      </c>
      <c r="M81" s="79">
        <v>1129</v>
      </c>
      <c r="N81" s="79">
        <v>5.8</v>
      </c>
      <c r="O81" s="79">
        <v>4122</v>
      </c>
      <c r="R81" s="55"/>
      <c r="S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22"/>
      <c r="BT81" s="21"/>
    </row>
    <row r="82" spans="2:72" x14ac:dyDescent="0.2">
      <c r="B82" s="21" t="s">
        <v>67</v>
      </c>
      <c r="C82" s="79">
        <v>11920</v>
      </c>
      <c r="D82" s="79">
        <v>71.2</v>
      </c>
      <c r="E82" s="79">
        <v>3590</v>
      </c>
      <c r="F82" s="21"/>
      <c r="G82" s="21" t="s">
        <v>67</v>
      </c>
      <c r="H82" s="79">
        <v>16965</v>
      </c>
      <c r="I82" s="79">
        <v>69.7</v>
      </c>
      <c r="J82" s="80">
        <v>1880</v>
      </c>
      <c r="K82" s="21"/>
      <c r="L82" s="21" t="s">
        <v>83</v>
      </c>
      <c r="M82" s="79">
        <v>15648</v>
      </c>
      <c r="N82" s="79">
        <v>80.7</v>
      </c>
      <c r="O82" s="79">
        <v>9539</v>
      </c>
      <c r="R82" s="55"/>
      <c r="S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22"/>
      <c r="BT82" s="21"/>
    </row>
    <row r="83" spans="2:72" x14ac:dyDescent="0.2">
      <c r="B83" s="21" t="s">
        <v>69</v>
      </c>
      <c r="C83" s="79">
        <v>2712</v>
      </c>
      <c r="D83" s="79">
        <v>16.2</v>
      </c>
      <c r="E83" s="79">
        <v>2010</v>
      </c>
      <c r="F83" s="21"/>
      <c r="G83" s="21" t="s">
        <v>69</v>
      </c>
      <c r="H83" s="79">
        <v>5413</v>
      </c>
      <c r="I83" s="79">
        <v>22.2</v>
      </c>
      <c r="J83" s="80">
        <v>1130</v>
      </c>
      <c r="K83" s="21"/>
      <c r="L83" s="21" t="s">
        <v>84</v>
      </c>
      <c r="M83" s="79">
        <v>2118</v>
      </c>
      <c r="N83" s="79">
        <v>10.9</v>
      </c>
      <c r="O83" s="79">
        <v>6178</v>
      </c>
      <c r="R83" s="55"/>
      <c r="S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22"/>
      <c r="BT83" s="21"/>
    </row>
    <row r="84" spans="2:72" x14ac:dyDescent="0.2">
      <c r="B84" s="21" t="s">
        <v>70</v>
      </c>
      <c r="C84" s="79">
        <v>7318</v>
      </c>
      <c r="D84" s="79">
        <v>30.4</v>
      </c>
      <c r="E84" s="79">
        <v>109</v>
      </c>
      <c r="F84" s="21"/>
      <c r="G84" s="21" t="s">
        <v>70</v>
      </c>
      <c r="H84" s="79">
        <v>4703</v>
      </c>
      <c r="I84" s="79">
        <v>16.2</v>
      </c>
      <c r="J84" s="80">
        <v>101</v>
      </c>
      <c r="K84" s="21"/>
      <c r="L84" s="21" t="s">
        <v>70</v>
      </c>
      <c r="M84" s="79">
        <v>3466</v>
      </c>
      <c r="N84" s="79">
        <v>15.2</v>
      </c>
      <c r="O84" s="79">
        <v>549</v>
      </c>
      <c r="R84" s="55"/>
      <c r="S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22"/>
      <c r="BT84" s="21"/>
    </row>
    <row r="85" spans="2:72" x14ac:dyDescent="0.2">
      <c r="B85" s="21" t="s">
        <v>71</v>
      </c>
      <c r="C85" s="79">
        <v>5169</v>
      </c>
      <c r="D85" s="79">
        <v>70.599999999999994</v>
      </c>
      <c r="E85" s="79">
        <v>104</v>
      </c>
      <c r="F85" s="21"/>
      <c r="G85" s="21" t="s">
        <v>71</v>
      </c>
      <c r="H85" s="79">
        <v>3181</v>
      </c>
      <c r="I85" s="79">
        <v>67.599999999999994</v>
      </c>
      <c r="J85" s="80">
        <v>118</v>
      </c>
      <c r="K85" s="21"/>
      <c r="L85" s="21" t="s">
        <v>71</v>
      </c>
      <c r="M85" s="79">
        <v>2367</v>
      </c>
      <c r="N85" s="79">
        <v>68.3</v>
      </c>
      <c r="O85" s="79">
        <v>599</v>
      </c>
      <c r="R85" s="55"/>
      <c r="S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21"/>
      <c r="BT85" s="21"/>
    </row>
    <row r="86" spans="2:72" x14ac:dyDescent="0.2">
      <c r="B86" s="21" t="s">
        <v>72</v>
      </c>
      <c r="C86" s="79">
        <v>763</v>
      </c>
      <c r="D86" s="79">
        <v>10.4</v>
      </c>
      <c r="E86" s="79">
        <v>185</v>
      </c>
      <c r="F86" s="21"/>
      <c r="G86" s="21" t="s">
        <v>72</v>
      </c>
      <c r="H86" s="79">
        <v>143</v>
      </c>
      <c r="I86" s="79">
        <v>3</v>
      </c>
      <c r="J86" s="80">
        <v>209</v>
      </c>
      <c r="K86" s="21"/>
      <c r="L86" s="21" t="s">
        <v>72</v>
      </c>
      <c r="M86" s="79">
        <v>55</v>
      </c>
      <c r="N86" s="79">
        <v>1.6</v>
      </c>
      <c r="O86" s="79">
        <v>793</v>
      </c>
      <c r="R86" s="55"/>
      <c r="S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21"/>
      <c r="BT86" s="21"/>
    </row>
    <row r="87" spans="2:72" x14ac:dyDescent="0.2">
      <c r="B87" s="21" t="s">
        <v>73</v>
      </c>
      <c r="C87" s="79">
        <v>452</v>
      </c>
      <c r="D87" s="79">
        <v>6.2</v>
      </c>
      <c r="E87" s="79">
        <v>101</v>
      </c>
      <c r="F87" s="21"/>
      <c r="G87" s="21" t="s">
        <v>73</v>
      </c>
      <c r="H87" s="79">
        <v>134</v>
      </c>
      <c r="I87" s="79">
        <v>2.8</v>
      </c>
      <c r="J87" s="80">
        <v>190</v>
      </c>
      <c r="K87" s="21"/>
      <c r="L87" s="21" t="s">
        <v>73</v>
      </c>
      <c r="M87" s="79">
        <v>340</v>
      </c>
      <c r="N87" s="79">
        <v>9.8000000000000007</v>
      </c>
      <c r="O87" s="79">
        <v>421</v>
      </c>
      <c r="R87" s="55"/>
      <c r="S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21"/>
      <c r="BT87" s="21"/>
    </row>
    <row r="88" spans="2:72" x14ac:dyDescent="0.2">
      <c r="F88" s="21"/>
      <c r="R88" s="55"/>
      <c r="S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21"/>
      <c r="BT88" s="21"/>
    </row>
    <row r="89" spans="2:72" x14ac:dyDescent="0.2">
      <c r="B89" s="21"/>
      <c r="C89" s="24"/>
      <c r="D89" s="21"/>
      <c r="E89" s="21"/>
      <c r="F89" s="21"/>
      <c r="R89" s="55"/>
      <c r="S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21"/>
      <c r="BT89" s="21"/>
    </row>
    <row r="90" spans="2:72" x14ac:dyDescent="0.2">
      <c r="B90" s="21" t="s">
        <v>43</v>
      </c>
      <c r="C90" s="24" t="s">
        <v>44</v>
      </c>
      <c r="D90" s="21"/>
      <c r="E90" s="21"/>
      <c r="F90" s="21"/>
      <c r="G90" s="21" t="s">
        <v>43</v>
      </c>
      <c r="H90" s="21" t="s">
        <v>45</v>
      </c>
      <c r="I90" s="21"/>
      <c r="K90" s="21"/>
      <c r="L90" s="21" t="s">
        <v>43</v>
      </c>
      <c r="M90" s="21" t="s">
        <v>46</v>
      </c>
      <c r="N90" s="21"/>
      <c r="O90" s="21"/>
      <c r="R90" s="55"/>
      <c r="S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21"/>
      <c r="BT90" s="21"/>
    </row>
    <row r="91" spans="2:72" x14ac:dyDescent="0.2">
      <c r="B91" s="21" t="s">
        <v>47</v>
      </c>
      <c r="C91" s="21" t="s">
        <v>48</v>
      </c>
      <c r="D91" s="21"/>
      <c r="E91" s="21"/>
      <c r="F91" s="21"/>
      <c r="G91" s="21" t="s">
        <v>47</v>
      </c>
      <c r="H91" s="21" t="s">
        <v>48</v>
      </c>
      <c r="I91" s="21"/>
      <c r="K91" s="21"/>
      <c r="L91" s="21" t="s">
        <v>47</v>
      </c>
      <c r="M91" s="21" t="s">
        <v>48</v>
      </c>
      <c r="N91" s="21"/>
      <c r="O91" s="21"/>
      <c r="R91" s="55"/>
      <c r="S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21"/>
      <c r="BT91" s="21"/>
    </row>
    <row r="92" spans="2:72" x14ac:dyDescent="0.2">
      <c r="B92" s="21" t="s">
        <v>49</v>
      </c>
      <c r="C92" s="21" t="s">
        <v>86</v>
      </c>
      <c r="D92" s="21"/>
      <c r="E92" s="21"/>
      <c r="F92" s="21"/>
      <c r="G92" s="21" t="s">
        <v>49</v>
      </c>
      <c r="H92" s="21" t="s">
        <v>86</v>
      </c>
      <c r="I92" s="21"/>
      <c r="K92" s="21"/>
      <c r="L92" s="21" t="s">
        <v>49</v>
      </c>
      <c r="M92" s="21" t="s">
        <v>86</v>
      </c>
      <c r="N92" s="21"/>
      <c r="O92" s="21"/>
      <c r="R92" s="55"/>
      <c r="S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21"/>
      <c r="BT92" s="21"/>
    </row>
    <row r="93" spans="2:72" x14ac:dyDescent="0.2">
      <c r="B93" s="21" t="s">
        <v>27</v>
      </c>
      <c r="C93" s="21" t="s">
        <v>42</v>
      </c>
      <c r="D93" s="21" t="s">
        <v>56</v>
      </c>
      <c r="E93" s="21" t="s">
        <v>57</v>
      </c>
      <c r="F93" s="21"/>
      <c r="G93" s="21" t="s">
        <v>27</v>
      </c>
      <c r="H93" s="21" t="s">
        <v>42</v>
      </c>
      <c r="I93" s="21" t="s">
        <v>56</v>
      </c>
      <c r="J93" s="1" t="s">
        <v>57</v>
      </c>
      <c r="K93" s="21"/>
      <c r="L93" s="21" t="s">
        <v>27</v>
      </c>
      <c r="M93" s="21" t="s">
        <v>42</v>
      </c>
      <c r="N93" s="21" t="s">
        <v>56</v>
      </c>
      <c r="O93" s="21" t="s">
        <v>58</v>
      </c>
      <c r="R93" s="55"/>
      <c r="S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21"/>
      <c r="BT93" s="21"/>
    </row>
    <row r="94" spans="2:72" x14ac:dyDescent="0.2">
      <c r="B94" s="21" t="s">
        <v>61</v>
      </c>
      <c r="C94" s="79">
        <v>49384</v>
      </c>
      <c r="D94" s="79"/>
      <c r="E94" s="79">
        <v>3234</v>
      </c>
      <c r="F94" s="21"/>
      <c r="G94" s="21" t="s">
        <v>61</v>
      </c>
      <c r="H94" s="79">
        <v>34918</v>
      </c>
      <c r="I94" s="79"/>
      <c r="J94" s="80">
        <v>1438</v>
      </c>
      <c r="K94" s="21"/>
      <c r="L94" s="21" t="s">
        <v>61</v>
      </c>
      <c r="M94" s="79">
        <v>38075</v>
      </c>
      <c r="N94" s="79"/>
      <c r="O94" s="79">
        <v>9806</v>
      </c>
      <c r="R94" s="55"/>
      <c r="S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21"/>
      <c r="BT94" s="21"/>
    </row>
    <row r="95" spans="2:72" x14ac:dyDescent="0.2">
      <c r="B95" s="21" t="s">
        <v>62</v>
      </c>
      <c r="C95" s="79">
        <v>33052</v>
      </c>
      <c r="D95" s="79">
        <v>66.900000000000006</v>
      </c>
      <c r="E95" s="79">
        <v>2226</v>
      </c>
      <c r="F95" s="21"/>
      <c r="G95" s="21" t="s">
        <v>62</v>
      </c>
      <c r="H95" s="79">
        <v>30870</v>
      </c>
      <c r="I95" s="79">
        <v>88.4</v>
      </c>
      <c r="J95" s="80">
        <v>1329</v>
      </c>
      <c r="K95" s="21"/>
      <c r="L95" s="21" t="s">
        <v>62</v>
      </c>
      <c r="M95" s="79">
        <v>29549</v>
      </c>
      <c r="N95" s="79">
        <v>77.599999999999994</v>
      </c>
      <c r="O95" s="79">
        <v>6722</v>
      </c>
      <c r="R95" s="55"/>
      <c r="S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21"/>
      <c r="BT95" s="21"/>
    </row>
    <row r="96" spans="2:72" x14ac:dyDescent="0.2">
      <c r="B96" s="21" t="s">
        <v>63</v>
      </c>
      <c r="C96" s="79">
        <v>27889</v>
      </c>
      <c r="D96" s="79">
        <v>92.6</v>
      </c>
      <c r="E96" s="79">
        <v>2502</v>
      </c>
      <c r="F96" s="21"/>
      <c r="G96" s="21" t="s">
        <v>63</v>
      </c>
      <c r="H96" s="79">
        <v>28954</v>
      </c>
      <c r="I96" s="79">
        <v>96.5</v>
      </c>
      <c r="J96" s="80">
        <v>1389</v>
      </c>
      <c r="K96" s="21"/>
      <c r="L96" s="21" t="s">
        <v>63</v>
      </c>
      <c r="M96" s="79">
        <v>27815</v>
      </c>
      <c r="N96" s="79">
        <v>99</v>
      </c>
      <c r="O96" s="79">
        <v>6931</v>
      </c>
      <c r="R96" s="55"/>
      <c r="S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21"/>
      <c r="BT96" s="21"/>
    </row>
    <row r="97" spans="2:72" x14ac:dyDescent="0.2">
      <c r="B97" s="21" t="s">
        <v>65</v>
      </c>
      <c r="C97" s="79">
        <v>22563</v>
      </c>
      <c r="D97" s="79">
        <v>80.900000000000006</v>
      </c>
      <c r="E97" s="79">
        <v>3065</v>
      </c>
      <c r="F97" s="21"/>
      <c r="G97" s="21" t="s">
        <v>65</v>
      </c>
      <c r="H97" s="79">
        <v>24759</v>
      </c>
      <c r="I97" s="79">
        <v>85.5</v>
      </c>
      <c r="J97" s="80">
        <v>1605</v>
      </c>
      <c r="K97" s="21"/>
      <c r="L97" s="21" t="s">
        <v>65</v>
      </c>
      <c r="M97" s="79">
        <v>23237</v>
      </c>
      <c r="N97" s="79">
        <v>83.5</v>
      </c>
      <c r="O97" s="79">
        <v>8170</v>
      </c>
      <c r="R97" s="55"/>
      <c r="S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21"/>
      <c r="BT97" s="21"/>
    </row>
    <row r="98" spans="2:72" x14ac:dyDescent="0.2">
      <c r="B98" s="21" t="s">
        <v>66</v>
      </c>
      <c r="C98" s="79">
        <v>662</v>
      </c>
      <c r="D98" s="79">
        <v>2.9</v>
      </c>
      <c r="E98" s="79">
        <v>2103</v>
      </c>
      <c r="F98" s="21"/>
      <c r="G98" s="21" t="s">
        <v>66</v>
      </c>
      <c r="H98" s="79">
        <v>1275</v>
      </c>
      <c r="I98" s="79">
        <v>5.0999999999999996</v>
      </c>
      <c r="J98" s="80">
        <v>984</v>
      </c>
      <c r="K98" s="21"/>
      <c r="L98" s="21" t="s">
        <v>82</v>
      </c>
      <c r="M98" s="79">
        <v>1662</v>
      </c>
      <c r="N98" s="79">
        <v>7.2</v>
      </c>
      <c r="O98" s="79">
        <v>3463</v>
      </c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21"/>
      <c r="BT98" s="21"/>
    </row>
    <row r="99" spans="2:72" x14ac:dyDescent="0.2">
      <c r="B99" s="21" t="s">
        <v>67</v>
      </c>
      <c r="C99" s="79">
        <v>15408</v>
      </c>
      <c r="D99" s="79">
        <v>68.3</v>
      </c>
      <c r="E99" s="79">
        <v>3464</v>
      </c>
      <c r="F99" s="21"/>
      <c r="G99" s="21" t="s">
        <v>67</v>
      </c>
      <c r="H99" s="79">
        <v>17495</v>
      </c>
      <c r="I99" s="79">
        <v>70.7</v>
      </c>
      <c r="J99" s="80">
        <v>1811</v>
      </c>
      <c r="K99" s="21"/>
      <c r="L99" s="21" t="s">
        <v>83</v>
      </c>
      <c r="M99" s="79">
        <v>10917</v>
      </c>
      <c r="N99" s="79">
        <v>47</v>
      </c>
      <c r="O99" s="79">
        <v>11727</v>
      </c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21"/>
      <c r="BT99" s="21"/>
    </row>
    <row r="100" spans="2:72" x14ac:dyDescent="0.2">
      <c r="B100" s="21" t="s">
        <v>69</v>
      </c>
      <c r="C100" s="79">
        <v>5543</v>
      </c>
      <c r="D100" s="79">
        <v>24.6</v>
      </c>
      <c r="E100" s="79">
        <v>2243</v>
      </c>
      <c r="F100" s="21"/>
      <c r="G100" s="21" t="s">
        <v>69</v>
      </c>
      <c r="H100" s="79">
        <v>5129</v>
      </c>
      <c r="I100" s="79">
        <v>20.7</v>
      </c>
      <c r="J100" s="80">
        <v>1170</v>
      </c>
      <c r="K100" s="21"/>
      <c r="L100" s="21" t="s">
        <v>84</v>
      </c>
      <c r="M100" s="79">
        <v>9968</v>
      </c>
      <c r="N100" s="79">
        <v>42.9</v>
      </c>
      <c r="O100" s="79">
        <v>5252</v>
      </c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21"/>
      <c r="BT100" s="21"/>
    </row>
    <row r="101" spans="2:72" x14ac:dyDescent="0.2">
      <c r="B101" s="21" t="s">
        <v>70</v>
      </c>
      <c r="C101" s="79">
        <v>5326</v>
      </c>
      <c r="D101" s="79">
        <v>19.100000000000001</v>
      </c>
      <c r="E101" s="79">
        <v>118</v>
      </c>
      <c r="F101" s="21"/>
      <c r="G101" s="21" t="s">
        <v>70</v>
      </c>
      <c r="H101" s="79">
        <v>4195</v>
      </c>
      <c r="I101" s="79">
        <v>14.5</v>
      </c>
      <c r="J101" s="80">
        <v>118</v>
      </c>
      <c r="K101" s="21"/>
      <c r="L101" s="21" t="s">
        <v>70</v>
      </c>
      <c r="M101" s="79">
        <v>4578</v>
      </c>
      <c r="N101" s="79">
        <v>16.5</v>
      </c>
      <c r="O101" s="79">
        <v>640</v>
      </c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21"/>
      <c r="BT101" s="21"/>
    </row>
    <row r="102" spans="2:72" x14ac:dyDescent="0.2">
      <c r="B102" s="21" t="s">
        <v>71</v>
      </c>
      <c r="C102" s="79">
        <v>3590</v>
      </c>
      <c r="D102" s="79">
        <v>67.400000000000006</v>
      </c>
      <c r="E102" s="79">
        <v>108</v>
      </c>
      <c r="F102" s="21"/>
      <c r="G102" s="21" t="s">
        <v>71</v>
      </c>
      <c r="H102" s="79">
        <v>3335</v>
      </c>
      <c r="I102" s="79">
        <v>79.5</v>
      </c>
      <c r="J102" s="80">
        <v>113</v>
      </c>
      <c r="K102" s="21"/>
      <c r="L102" s="21" t="s">
        <v>71</v>
      </c>
      <c r="M102" s="79">
        <v>3595</v>
      </c>
      <c r="N102" s="79">
        <v>78.5</v>
      </c>
      <c r="O102" s="79">
        <v>625</v>
      </c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21"/>
      <c r="BT102" s="21"/>
    </row>
    <row r="103" spans="2:72" x14ac:dyDescent="0.2">
      <c r="B103" s="21" t="s">
        <v>72</v>
      </c>
      <c r="C103" s="79">
        <v>373</v>
      </c>
      <c r="D103" s="79">
        <v>7</v>
      </c>
      <c r="E103" s="79">
        <v>264</v>
      </c>
      <c r="F103" s="21"/>
      <c r="G103" s="21" t="s">
        <v>72</v>
      </c>
      <c r="H103" s="79">
        <v>211</v>
      </c>
      <c r="I103" s="79">
        <v>5</v>
      </c>
      <c r="J103" s="80">
        <v>203</v>
      </c>
      <c r="K103" s="21"/>
      <c r="L103" s="21" t="s">
        <v>72</v>
      </c>
      <c r="M103" s="79">
        <v>58</v>
      </c>
      <c r="N103" s="79">
        <v>1.3</v>
      </c>
      <c r="O103" s="79">
        <v>950</v>
      </c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21"/>
      <c r="BT103" s="21"/>
    </row>
    <row r="104" spans="2:72" x14ac:dyDescent="0.2">
      <c r="B104" s="21" t="s">
        <v>73</v>
      </c>
      <c r="C104" s="79">
        <v>562</v>
      </c>
      <c r="D104" s="79">
        <v>10.6</v>
      </c>
      <c r="E104" s="79">
        <v>117</v>
      </c>
      <c r="F104" s="21"/>
      <c r="G104" s="21" t="s">
        <v>73</v>
      </c>
      <c r="H104" s="79">
        <v>153</v>
      </c>
      <c r="I104" s="79">
        <v>3.6</v>
      </c>
      <c r="J104" s="80">
        <v>209</v>
      </c>
      <c r="K104" s="21"/>
      <c r="L104" s="21" t="s">
        <v>73</v>
      </c>
      <c r="M104" s="79">
        <v>717</v>
      </c>
      <c r="N104" s="79">
        <v>15.7</v>
      </c>
      <c r="O104" s="79">
        <v>731</v>
      </c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21"/>
      <c r="BT104" s="21"/>
    </row>
    <row r="105" spans="2:72" x14ac:dyDescent="0.2">
      <c r="B105" s="21"/>
      <c r="C105" s="21"/>
      <c r="D105" s="21"/>
      <c r="E105" s="21"/>
      <c r="F105" s="21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21"/>
      <c r="BT105" s="21"/>
    </row>
    <row r="106" spans="2:72" x14ac:dyDescent="0.2">
      <c r="F106" s="21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21"/>
      <c r="BT106" s="21"/>
    </row>
    <row r="107" spans="2:72" x14ac:dyDescent="0.2">
      <c r="B107" s="21" t="s">
        <v>43</v>
      </c>
      <c r="C107" s="21" t="s">
        <v>44</v>
      </c>
      <c r="D107" s="21"/>
      <c r="E107" s="21"/>
      <c r="F107" s="21"/>
      <c r="G107" s="21" t="s">
        <v>43</v>
      </c>
      <c r="H107" s="21" t="s">
        <v>45</v>
      </c>
      <c r="I107" s="21"/>
      <c r="K107" s="21"/>
      <c r="L107" s="21" t="s">
        <v>43</v>
      </c>
      <c r="M107" s="21" t="s">
        <v>46</v>
      </c>
      <c r="N107" s="21"/>
      <c r="O107" s="21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21"/>
      <c r="BT107" s="21"/>
    </row>
    <row r="108" spans="2:72" x14ac:dyDescent="0.2">
      <c r="B108" s="21" t="s">
        <v>47</v>
      </c>
      <c r="C108" s="24" t="s">
        <v>48</v>
      </c>
      <c r="D108" s="21"/>
      <c r="E108" s="21"/>
      <c r="F108" s="21"/>
      <c r="G108" s="21" t="s">
        <v>47</v>
      </c>
      <c r="H108" s="21" t="s">
        <v>48</v>
      </c>
      <c r="I108" s="21"/>
      <c r="K108" s="21"/>
      <c r="L108" s="21" t="s">
        <v>47</v>
      </c>
      <c r="M108" s="21" t="s">
        <v>48</v>
      </c>
      <c r="N108" s="21"/>
      <c r="O108" s="21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21"/>
      <c r="BT108" s="21"/>
    </row>
    <row r="109" spans="2:72" x14ac:dyDescent="0.2">
      <c r="B109" s="21" t="s">
        <v>49</v>
      </c>
      <c r="C109" s="21" t="s">
        <v>25</v>
      </c>
      <c r="D109" s="21"/>
      <c r="E109" s="21"/>
      <c r="F109" s="21"/>
      <c r="G109" s="21" t="s">
        <v>49</v>
      </c>
      <c r="H109" s="21" t="s">
        <v>85</v>
      </c>
      <c r="I109" s="21"/>
      <c r="K109" s="21"/>
      <c r="L109" s="21" t="s">
        <v>49</v>
      </c>
      <c r="M109" s="21" t="s">
        <v>85</v>
      </c>
      <c r="N109" s="21"/>
      <c r="O109" s="21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21"/>
      <c r="BT109" s="21"/>
    </row>
    <row r="110" spans="2:72" x14ac:dyDescent="0.2">
      <c r="B110" s="21" t="s">
        <v>27</v>
      </c>
      <c r="C110" s="21" t="s">
        <v>42</v>
      </c>
      <c r="D110" s="21" t="s">
        <v>56</v>
      </c>
      <c r="E110" s="21" t="s">
        <v>57</v>
      </c>
      <c r="F110" s="21"/>
      <c r="G110" s="21" t="s">
        <v>27</v>
      </c>
      <c r="H110" s="21" t="s">
        <v>42</v>
      </c>
      <c r="I110" s="21" t="s">
        <v>56</v>
      </c>
      <c r="J110" s="1" t="s">
        <v>57</v>
      </c>
      <c r="K110" s="21"/>
      <c r="L110" s="21" t="s">
        <v>27</v>
      </c>
      <c r="M110" s="21" t="s">
        <v>42</v>
      </c>
      <c r="N110" s="21" t="s">
        <v>56</v>
      </c>
      <c r="O110" s="21" t="s">
        <v>58</v>
      </c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21"/>
      <c r="BT110" s="21"/>
    </row>
    <row r="111" spans="2:72" x14ac:dyDescent="0.2">
      <c r="B111" s="21" t="s">
        <v>61</v>
      </c>
      <c r="C111" s="79">
        <v>45187</v>
      </c>
      <c r="D111" s="79"/>
      <c r="E111" s="79">
        <v>2809</v>
      </c>
      <c r="F111" s="21"/>
      <c r="G111" s="21" t="s">
        <v>61</v>
      </c>
      <c r="H111" s="79">
        <v>36103</v>
      </c>
      <c r="I111" s="79"/>
      <c r="J111" s="80">
        <v>1454</v>
      </c>
      <c r="K111" s="21"/>
      <c r="L111" s="21" t="s">
        <v>61</v>
      </c>
      <c r="M111" s="79">
        <v>44900</v>
      </c>
      <c r="N111" s="79"/>
      <c r="O111" s="79">
        <v>7203</v>
      </c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21"/>
      <c r="BT111" s="21"/>
    </row>
    <row r="112" spans="2:72" x14ac:dyDescent="0.2">
      <c r="B112" s="21" t="s">
        <v>62</v>
      </c>
      <c r="C112" s="79">
        <v>32789</v>
      </c>
      <c r="D112" s="79">
        <v>72.599999999999994</v>
      </c>
      <c r="E112" s="79">
        <v>2151</v>
      </c>
      <c r="F112" s="21"/>
      <c r="G112" s="21" t="s">
        <v>62</v>
      </c>
      <c r="H112" s="79">
        <v>31035</v>
      </c>
      <c r="I112" s="79">
        <v>86</v>
      </c>
      <c r="J112" s="80">
        <v>1266</v>
      </c>
      <c r="K112" s="21"/>
      <c r="L112" s="21" t="s">
        <v>62</v>
      </c>
      <c r="M112" s="79">
        <v>34681</v>
      </c>
      <c r="N112" s="79">
        <v>77.2</v>
      </c>
      <c r="O112" s="79">
        <v>5222</v>
      </c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21"/>
      <c r="BT112" s="21"/>
    </row>
    <row r="113" spans="2:72" x14ac:dyDescent="0.2">
      <c r="B113" s="21" t="s">
        <v>63</v>
      </c>
      <c r="C113" s="79">
        <v>28274</v>
      </c>
      <c r="D113" s="79">
        <v>94.2</v>
      </c>
      <c r="E113" s="79">
        <v>2360</v>
      </c>
      <c r="F113" s="21"/>
      <c r="G113" s="21" t="s">
        <v>63</v>
      </c>
      <c r="H113" s="79">
        <v>29081</v>
      </c>
      <c r="I113" s="79">
        <v>96.9</v>
      </c>
      <c r="J113" s="80">
        <v>1335</v>
      </c>
      <c r="K113" s="21"/>
      <c r="L113" s="21" t="s">
        <v>63</v>
      </c>
      <c r="M113" s="79">
        <v>24537</v>
      </c>
      <c r="N113" s="79">
        <v>98.5</v>
      </c>
      <c r="O113" s="79">
        <v>7146</v>
      </c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21"/>
      <c r="BT113" s="21"/>
    </row>
    <row r="114" spans="2:72" x14ac:dyDescent="0.2">
      <c r="B114" s="21" t="s">
        <v>65</v>
      </c>
      <c r="C114" s="79">
        <v>23921</v>
      </c>
      <c r="D114" s="79">
        <v>84.6</v>
      </c>
      <c r="E114" s="79">
        <v>2765</v>
      </c>
      <c r="F114" s="21"/>
      <c r="G114" s="21" t="s">
        <v>65</v>
      </c>
      <c r="H114" s="79">
        <v>25337</v>
      </c>
      <c r="I114" s="79">
        <v>87.1</v>
      </c>
      <c r="J114" s="80">
        <v>1515</v>
      </c>
      <c r="K114" s="21"/>
      <c r="L114" s="21" t="s">
        <v>65</v>
      </c>
      <c r="M114" s="79">
        <v>20256</v>
      </c>
      <c r="N114" s="79">
        <v>82.6</v>
      </c>
      <c r="O114" s="79">
        <v>8530</v>
      </c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21"/>
      <c r="BT114" s="21"/>
    </row>
    <row r="115" spans="2:72" x14ac:dyDescent="0.2">
      <c r="B115" s="21" t="s">
        <v>66</v>
      </c>
      <c r="C115" s="79">
        <v>488</v>
      </c>
      <c r="D115" s="79">
        <v>2</v>
      </c>
      <c r="E115" s="79">
        <v>2181</v>
      </c>
      <c r="F115" s="21"/>
      <c r="G115" s="21" t="s">
        <v>66</v>
      </c>
      <c r="H115" s="79">
        <v>1088</v>
      </c>
      <c r="I115" s="79">
        <v>4.3</v>
      </c>
      <c r="J115" s="80">
        <v>939</v>
      </c>
      <c r="K115" s="21"/>
      <c r="L115" s="21" t="s">
        <v>82</v>
      </c>
      <c r="M115" s="79">
        <v>1499</v>
      </c>
      <c r="N115" s="79">
        <v>7.4</v>
      </c>
      <c r="O115" s="79">
        <v>3625</v>
      </c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21"/>
      <c r="BT115" s="21"/>
    </row>
    <row r="116" spans="2:72" x14ac:dyDescent="0.2">
      <c r="B116" s="21" t="s">
        <v>67</v>
      </c>
      <c r="C116" s="79">
        <v>11549</v>
      </c>
      <c r="D116" s="79">
        <v>48.3</v>
      </c>
      <c r="E116" s="79">
        <v>3577</v>
      </c>
      <c r="F116" s="21"/>
      <c r="G116" s="21" t="s">
        <v>67</v>
      </c>
      <c r="H116" s="79">
        <v>15508</v>
      </c>
      <c r="I116" s="79">
        <v>61.2</v>
      </c>
      <c r="J116" s="80">
        <v>1826</v>
      </c>
      <c r="K116" s="21"/>
      <c r="L116" s="21" t="s">
        <v>83</v>
      </c>
      <c r="M116" s="79">
        <v>12369</v>
      </c>
      <c r="N116" s="79">
        <v>61.1</v>
      </c>
      <c r="O116" s="79">
        <v>10642</v>
      </c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21"/>
      <c r="BT116" s="21"/>
    </row>
    <row r="117" spans="2:72" x14ac:dyDescent="0.2">
      <c r="B117" s="21" t="s">
        <v>69</v>
      </c>
      <c r="C117" s="79">
        <v>11156</v>
      </c>
      <c r="D117" s="79">
        <v>46.6</v>
      </c>
      <c r="E117" s="79">
        <v>1996</v>
      </c>
      <c r="F117" s="21"/>
      <c r="G117" s="21" t="s">
        <v>69</v>
      </c>
      <c r="H117" s="79">
        <v>7741</v>
      </c>
      <c r="I117" s="79">
        <v>30.6</v>
      </c>
      <c r="J117" s="80">
        <v>1050</v>
      </c>
      <c r="K117" s="21"/>
      <c r="L117" s="21" t="s">
        <v>84</v>
      </c>
      <c r="M117" s="79">
        <v>5895</v>
      </c>
      <c r="N117" s="79">
        <v>29.1</v>
      </c>
      <c r="O117" s="79">
        <v>5650</v>
      </c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21"/>
      <c r="BT117" s="21"/>
    </row>
    <row r="118" spans="2:72" x14ac:dyDescent="0.2">
      <c r="B118" s="21" t="s">
        <v>70</v>
      </c>
      <c r="C118" s="79">
        <v>4353</v>
      </c>
      <c r="D118" s="79">
        <v>15.4</v>
      </c>
      <c r="E118" s="79">
        <v>133</v>
      </c>
      <c r="F118" s="21"/>
      <c r="G118" s="21" t="s">
        <v>70</v>
      </c>
      <c r="H118" s="79">
        <v>3744</v>
      </c>
      <c r="I118" s="79">
        <v>12.9</v>
      </c>
      <c r="J118" s="80">
        <v>124</v>
      </c>
      <c r="K118" s="21"/>
      <c r="L118" s="21" t="s">
        <v>70</v>
      </c>
      <c r="M118" s="79">
        <v>4281</v>
      </c>
      <c r="N118" s="79">
        <v>17.399999999999999</v>
      </c>
      <c r="O118" s="79">
        <v>600</v>
      </c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21"/>
      <c r="BT118" s="21"/>
    </row>
    <row r="119" spans="2:72" x14ac:dyDescent="0.2">
      <c r="B119" s="21" t="s">
        <v>71</v>
      </c>
      <c r="C119" s="79">
        <v>2297</v>
      </c>
      <c r="D119" s="79">
        <v>52.8</v>
      </c>
      <c r="E119" s="79">
        <v>107</v>
      </c>
      <c r="F119" s="21"/>
      <c r="G119" s="21" t="s">
        <v>71</v>
      </c>
      <c r="H119" s="79">
        <v>2625</v>
      </c>
      <c r="I119" s="79">
        <v>70.099999999999994</v>
      </c>
      <c r="J119" s="80">
        <v>117</v>
      </c>
      <c r="K119" s="21"/>
      <c r="L119" s="21" t="s">
        <v>71</v>
      </c>
      <c r="M119" s="79">
        <v>3434</v>
      </c>
      <c r="N119" s="79">
        <v>80.2</v>
      </c>
      <c r="O119" s="79">
        <v>617</v>
      </c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21"/>
      <c r="BT119" s="21"/>
    </row>
    <row r="120" spans="2:72" x14ac:dyDescent="0.2">
      <c r="B120" s="21" t="s">
        <v>72</v>
      </c>
      <c r="C120" s="79">
        <v>372</v>
      </c>
      <c r="D120" s="79">
        <v>8.5</v>
      </c>
      <c r="E120" s="79">
        <v>230</v>
      </c>
      <c r="F120" s="21"/>
      <c r="G120" s="21" t="s">
        <v>72</v>
      </c>
      <c r="H120" s="79">
        <v>251</v>
      </c>
      <c r="I120" s="79">
        <v>6.7</v>
      </c>
      <c r="J120" s="80">
        <v>183</v>
      </c>
      <c r="K120" s="21"/>
      <c r="L120" s="21" t="s">
        <v>72</v>
      </c>
      <c r="M120" s="79">
        <v>50</v>
      </c>
      <c r="N120" s="79">
        <v>1.2</v>
      </c>
      <c r="O120" s="79">
        <v>1963</v>
      </c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21"/>
      <c r="BT120" s="21"/>
    </row>
    <row r="121" spans="2:72" x14ac:dyDescent="0.2">
      <c r="B121" s="21" t="s">
        <v>73</v>
      </c>
      <c r="C121" s="79">
        <v>1159</v>
      </c>
      <c r="D121" s="79">
        <v>26.6</v>
      </c>
      <c r="E121" s="79">
        <v>177</v>
      </c>
      <c r="F121" s="21"/>
      <c r="G121" s="21" t="s">
        <v>73</v>
      </c>
      <c r="H121" s="79">
        <v>248</v>
      </c>
      <c r="I121" s="79">
        <v>6.6</v>
      </c>
      <c r="J121" s="80">
        <v>209</v>
      </c>
      <c r="K121" s="21"/>
      <c r="L121" s="21" t="s">
        <v>73</v>
      </c>
      <c r="M121" s="79">
        <v>460</v>
      </c>
      <c r="N121" s="79">
        <v>10.7</v>
      </c>
      <c r="O121" s="79">
        <v>477</v>
      </c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21"/>
      <c r="BT121" s="21"/>
    </row>
    <row r="122" spans="2:72" x14ac:dyDescent="0.2">
      <c r="F122" s="21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21"/>
      <c r="BT122" s="21"/>
    </row>
    <row r="123" spans="2:72" x14ac:dyDescent="0.2">
      <c r="F123" s="21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21"/>
      <c r="BT123" s="21"/>
    </row>
    <row r="124" spans="2:72" x14ac:dyDescent="0.2">
      <c r="B124" s="21" t="s">
        <v>43</v>
      </c>
      <c r="C124" s="23" t="s">
        <v>44</v>
      </c>
      <c r="D124" s="23"/>
      <c r="E124" s="23"/>
      <c r="F124" s="21"/>
      <c r="G124" s="21" t="s">
        <v>43</v>
      </c>
      <c r="H124" s="21" t="s">
        <v>45</v>
      </c>
      <c r="I124" s="21"/>
      <c r="J124" s="21"/>
      <c r="K124" s="21"/>
      <c r="L124" s="21" t="s">
        <v>43</v>
      </c>
      <c r="M124" s="21" t="s">
        <v>46</v>
      </c>
      <c r="N124" s="21"/>
      <c r="O124" s="21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21"/>
      <c r="BT124" s="21"/>
    </row>
    <row r="125" spans="2:72" x14ac:dyDescent="0.2">
      <c r="B125" s="21" t="s">
        <v>47</v>
      </c>
      <c r="C125" s="21" t="s">
        <v>48</v>
      </c>
      <c r="D125" s="21"/>
      <c r="E125" s="21"/>
      <c r="F125" s="21"/>
      <c r="G125" s="21" t="s">
        <v>47</v>
      </c>
      <c r="H125" s="21" t="s">
        <v>48</v>
      </c>
      <c r="I125" s="21"/>
      <c r="J125" s="21"/>
      <c r="K125" s="21"/>
      <c r="L125" s="21" t="s">
        <v>47</v>
      </c>
      <c r="M125" s="21" t="s">
        <v>48</v>
      </c>
      <c r="N125" s="21"/>
      <c r="O125" s="21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21"/>
      <c r="BT125" s="21"/>
    </row>
    <row r="126" spans="2:72" x14ac:dyDescent="0.2">
      <c r="B126" s="21" t="s">
        <v>49</v>
      </c>
      <c r="C126" s="21" t="s">
        <v>20</v>
      </c>
      <c r="D126" s="21"/>
      <c r="E126" s="21"/>
      <c r="F126" s="21"/>
      <c r="G126" s="21" t="s">
        <v>49</v>
      </c>
      <c r="H126" s="21" t="s">
        <v>20</v>
      </c>
      <c r="I126" s="21"/>
      <c r="J126" s="21"/>
      <c r="K126" s="21"/>
      <c r="L126" s="21" t="s">
        <v>49</v>
      </c>
      <c r="M126" s="21" t="s">
        <v>20</v>
      </c>
      <c r="N126" s="21"/>
      <c r="O126" s="21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21"/>
      <c r="BT126" s="21"/>
    </row>
    <row r="127" spans="2:72" x14ac:dyDescent="0.2">
      <c r="B127" s="21" t="s">
        <v>27</v>
      </c>
      <c r="C127" s="21" t="s">
        <v>42</v>
      </c>
      <c r="D127" s="21" t="s">
        <v>56</v>
      </c>
      <c r="E127" s="21" t="s">
        <v>57</v>
      </c>
      <c r="F127" s="21"/>
      <c r="G127" s="21" t="s">
        <v>27</v>
      </c>
      <c r="H127" s="21" t="s">
        <v>42</v>
      </c>
      <c r="I127" s="21" t="s">
        <v>56</v>
      </c>
      <c r="J127" s="1" t="s">
        <v>57</v>
      </c>
      <c r="K127" s="21"/>
      <c r="L127" s="21" t="s">
        <v>27</v>
      </c>
      <c r="M127" s="21" t="s">
        <v>42</v>
      </c>
      <c r="N127" s="21" t="s">
        <v>56</v>
      </c>
      <c r="O127" s="21" t="s">
        <v>58</v>
      </c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21"/>
      <c r="BT127" s="21"/>
    </row>
    <row r="128" spans="2:72" x14ac:dyDescent="0.2">
      <c r="B128" s="21" t="s">
        <v>61</v>
      </c>
      <c r="C128" s="79">
        <v>25025</v>
      </c>
      <c r="D128" s="79"/>
      <c r="E128" s="79">
        <v>1979</v>
      </c>
      <c r="F128" s="21"/>
      <c r="G128" s="21" t="s">
        <v>61</v>
      </c>
      <c r="H128" s="79">
        <v>103047</v>
      </c>
      <c r="I128" s="79"/>
      <c r="J128" s="80">
        <v>283</v>
      </c>
      <c r="K128" s="21"/>
      <c r="L128" s="21" t="s">
        <v>61</v>
      </c>
      <c r="M128" s="79">
        <v>40025</v>
      </c>
      <c r="N128" s="79"/>
      <c r="O128" s="79">
        <v>10194</v>
      </c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21"/>
      <c r="BT128" s="21"/>
    </row>
    <row r="129" spans="2:72" x14ac:dyDescent="0.2">
      <c r="B129" s="21" t="s">
        <v>62</v>
      </c>
      <c r="C129" s="79">
        <v>16154</v>
      </c>
      <c r="D129" s="79">
        <v>64.599999999999994</v>
      </c>
      <c r="E129" s="79">
        <v>1463</v>
      </c>
      <c r="F129" s="21"/>
      <c r="G129" s="21" t="s">
        <v>62</v>
      </c>
      <c r="H129" s="79">
        <v>67123</v>
      </c>
      <c r="I129" s="79">
        <v>65.099999999999994</v>
      </c>
      <c r="J129" s="80">
        <v>329</v>
      </c>
      <c r="K129" s="21"/>
      <c r="L129" s="21" t="s">
        <v>62</v>
      </c>
      <c r="M129" s="79">
        <v>28855</v>
      </c>
      <c r="N129" s="79">
        <v>72.099999999999994</v>
      </c>
      <c r="O129" s="79">
        <v>6927</v>
      </c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21"/>
      <c r="BT129" s="21"/>
    </row>
    <row r="130" spans="2:72" x14ac:dyDescent="0.2">
      <c r="B130" s="21" t="s">
        <v>63</v>
      </c>
      <c r="C130" s="79">
        <v>12774</v>
      </c>
      <c r="D130" s="79">
        <v>93</v>
      </c>
      <c r="E130" s="79">
        <v>1752</v>
      </c>
      <c r="F130" s="21"/>
      <c r="G130" s="21" t="s">
        <v>63</v>
      </c>
      <c r="H130" s="79">
        <v>14329</v>
      </c>
      <c r="I130" s="79">
        <v>97.4</v>
      </c>
      <c r="J130" s="80">
        <v>629</v>
      </c>
      <c r="K130" s="21"/>
      <c r="L130" s="21" t="s">
        <v>63</v>
      </c>
      <c r="M130" s="79">
        <v>24414</v>
      </c>
      <c r="N130" s="79">
        <v>96.8</v>
      </c>
      <c r="O130" s="79">
        <v>7877</v>
      </c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21"/>
      <c r="BT130" s="21"/>
    </row>
    <row r="131" spans="2:72" x14ac:dyDescent="0.2">
      <c r="B131" s="21" t="s">
        <v>65</v>
      </c>
      <c r="C131" s="79">
        <v>9922</v>
      </c>
      <c r="D131" s="79">
        <v>77.7</v>
      </c>
      <c r="E131" s="79">
        <v>2217</v>
      </c>
      <c r="F131" s="21"/>
      <c r="G131" s="21" t="s">
        <v>65</v>
      </c>
      <c r="H131" s="79">
        <v>11343</v>
      </c>
      <c r="I131" s="79">
        <v>79.2</v>
      </c>
      <c r="J131" s="80">
        <v>1763</v>
      </c>
      <c r="K131" s="21"/>
      <c r="L131" s="21" t="s">
        <v>65</v>
      </c>
      <c r="M131" s="79">
        <v>20260</v>
      </c>
      <c r="N131" s="79">
        <v>83</v>
      </c>
      <c r="O131" s="79">
        <v>9373</v>
      </c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21"/>
      <c r="BT131" s="21"/>
    </row>
    <row r="132" spans="2:72" x14ac:dyDescent="0.2">
      <c r="B132" s="21" t="s">
        <v>66</v>
      </c>
      <c r="C132" s="79">
        <v>150</v>
      </c>
      <c r="D132" s="79">
        <v>1.5</v>
      </c>
      <c r="E132" s="79">
        <v>2260</v>
      </c>
      <c r="F132" s="21"/>
      <c r="G132" s="21" t="s">
        <v>66</v>
      </c>
      <c r="H132" s="79">
        <v>550</v>
      </c>
      <c r="I132" s="79">
        <v>4.8</v>
      </c>
      <c r="J132" s="80">
        <v>991</v>
      </c>
      <c r="K132" s="21"/>
      <c r="L132" s="21" t="s">
        <v>82</v>
      </c>
      <c r="M132" s="79">
        <v>1444</v>
      </c>
      <c r="N132" s="79">
        <v>7.1</v>
      </c>
      <c r="O132" s="79">
        <v>3935</v>
      </c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21"/>
      <c r="BT132" s="21"/>
    </row>
    <row r="133" spans="2:72" x14ac:dyDescent="0.2">
      <c r="B133" s="21" t="s">
        <v>67</v>
      </c>
      <c r="C133" s="79">
        <v>3744</v>
      </c>
      <c r="D133" s="79">
        <v>37.700000000000003</v>
      </c>
      <c r="E133" s="79">
        <v>3321</v>
      </c>
      <c r="F133" s="21"/>
      <c r="G133" s="21" t="s">
        <v>67</v>
      </c>
      <c r="H133" s="79">
        <v>6233</v>
      </c>
      <c r="I133" s="79">
        <v>55</v>
      </c>
      <c r="J133" s="80">
        <v>2246</v>
      </c>
      <c r="K133" s="21"/>
      <c r="L133" s="21" t="s">
        <v>83</v>
      </c>
      <c r="M133" s="79">
        <v>14629</v>
      </c>
      <c r="N133" s="79">
        <v>72.2</v>
      </c>
      <c r="O133" s="79">
        <v>10632</v>
      </c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21"/>
      <c r="BT133" s="21"/>
    </row>
    <row r="134" spans="2:72" x14ac:dyDescent="0.2">
      <c r="B134" s="21" t="s">
        <v>69</v>
      </c>
      <c r="C134" s="79">
        <v>5577</v>
      </c>
      <c r="D134" s="79">
        <v>56.2</v>
      </c>
      <c r="E134" s="79">
        <v>1523</v>
      </c>
      <c r="F134" s="21"/>
      <c r="G134" s="21" t="s">
        <v>69</v>
      </c>
      <c r="H134" s="79">
        <v>4372</v>
      </c>
      <c r="I134" s="79">
        <v>38.5</v>
      </c>
      <c r="J134" s="80">
        <v>1207</v>
      </c>
      <c r="K134" s="21"/>
      <c r="L134" s="21" t="s">
        <v>84</v>
      </c>
      <c r="M134" s="79">
        <v>3871</v>
      </c>
      <c r="N134" s="79">
        <v>19.100000000000001</v>
      </c>
      <c r="O134" s="79">
        <v>6843</v>
      </c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21"/>
      <c r="BT134" s="21"/>
    </row>
    <row r="135" spans="2:72" x14ac:dyDescent="0.2">
      <c r="B135" s="21" t="s">
        <v>70</v>
      </c>
      <c r="C135" s="79">
        <v>2852</v>
      </c>
      <c r="D135" s="79">
        <v>22.3</v>
      </c>
      <c r="E135" s="79">
        <v>136</v>
      </c>
      <c r="F135" s="21"/>
      <c r="G135" s="21" t="s">
        <v>70</v>
      </c>
      <c r="H135" s="79">
        <v>2986</v>
      </c>
      <c r="I135" s="79">
        <v>20.8</v>
      </c>
      <c r="J135" s="80">
        <v>25</v>
      </c>
      <c r="K135" s="21"/>
      <c r="L135" s="21" t="s">
        <v>70</v>
      </c>
      <c r="M135" s="79">
        <v>4154</v>
      </c>
      <c r="N135" s="79">
        <v>17</v>
      </c>
      <c r="O135" s="79">
        <v>578</v>
      </c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21"/>
      <c r="BT135" s="21"/>
    </row>
    <row r="136" spans="2:72" x14ac:dyDescent="0.2">
      <c r="B136" s="21" t="s">
        <v>71</v>
      </c>
      <c r="C136" s="79">
        <v>1383</v>
      </c>
      <c r="D136" s="79">
        <v>48.5</v>
      </c>
      <c r="E136" s="79">
        <v>72</v>
      </c>
      <c r="F136" s="21"/>
      <c r="G136" s="21" t="s">
        <v>71</v>
      </c>
      <c r="H136" s="79">
        <v>1410</v>
      </c>
      <c r="I136" s="79">
        <v>47.2</v>
      </c>
      <c r="J136" s="80">
        <v>119</v>
      </c>
      <c r="K136" s="21"/>
      <c r="L136" s="21" t="s">
        <v>71</v>
      </c>
      <c r="M136" s="79">
        <v>3275</v>
      </c>
      <c r="N136" s="79">
        <v>78.8</v>
      </c>
      <c r="O136" s="79">
        <v>592</v>
      </c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21"/>
      <c r="BT136" s="21"/>
    </row>
    <row r="137" spans="2:72" x14ac:dyDescent="0.2">
      <c r="B137" s="21" t="s">
        <v>72</v>
      </c>
      <c r="C137" s="79">
        <v>129</v>
      </c>
      <c r="D137" s="79">
        <v>4.5</v>
      </c>
      <c r="E137" s="79">
        <v>262</v>
      </c>
      <c r="F137" s="21"/>
      <c r="G137" s="21" t="s">
        <v>72</v>
      </c>
      <c r="H137" s="79">
        <v>69</v>
      </c>
      <c r="I137" s="79">
        <v>2.2999999999999998</v>
      </c>
      <c r="J137" s="80">
        <v>178</v>
      </c>
      <c r="K137" s="21"/>
      <c r="L137" s="21" t="s">
        <v>72</v>
      </c>
      <c r="M137" s="79">
        <v>50</v>
      </c>
      <c r="N137" s="79">
        <v>1.2</v>
      </c>
      <c r="O137" s="79">
        <v>1074</v>
      </c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21"/>
      <c r="BT137" s="21"/>
    </row>
    <row r="138" spans="2:72" x14ac:dyDescent="0.2">
      <c r="B138" s="21" t="s">
        <v>73</v>
      </c>
      <c r="C138" s="79">
        <v>833</v>
      </c>
      <c r="D138" s="79">
        <v>29.2</v>
      </c>
      <c r="E138" s="79">
        <v>265</v>
      </c>
      <c r="F138" s="21"/>
      <c r="G138" s="21" t="s">
        <v>73</v>
      </c>
      <c r="H138" s="79">
        <v>368</v>
      </c>
      <c r="I138" s="79">
        <v>12.3</v>
      </c>
      <c r="J138" s="80">
        <v>149</v>
      </c>
      <c r="K138" s="21"/>
      <c r="L138" s="21" t="s">
        <v>73</v>
      </c>
      <c r="M138" s="79">
        <v>669</v>
      </c>
      <c r="N138" s="79">
        <v>16.100000000000001</v>
      </c>
      <c r="O138" s="79">
        <v>513</v>
      </c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21"/>
      <c r="BT138" s="21"/>
    </row>
    <row r="139" spans="2:72" x14ac:dyDescent="0.2">
      <c r="F139" s="21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21"/>
      <c r="BT139" s="21"/>
    </row>
    <row r="140" spans="2:72" x14ac:dyDescent="0.2">
      <c r="F140" s="21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21"/>
      <c r="BT140" s="21"/>
    </row>
    <row r="141" spans="2:72" x14ac:dyDescent="0.2">
      <c r="B141" s="21" t="s">
        <v>43</v>
      </c>
      <c r="C141" s="23" t="s">
        <v>44</v>
      </c>
      <c r="D141" s="23"/>
      <c r="E141" s="23"/>
      <c r="F141" s="21"/>
      <c r="G141" s="21" t="s">
        <v>43</v>
      </c>
      <c r="H141" s="21" t="s">
        <v>45</v>
      </c>
      <c r="I141" s="21"/>
      <c r="K141" s="21"/>
      <c r="L141" s="21" t="s">
        <v>43</v>
      </c>
      <c r="M141" s="21" t="s">
        <v>46</v>
      </c>
      <c r="N141" s="21"/>
      <c r="O141" s="21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21"/>
      <c r="BT141" s="21"/>
    </row>
    <row r="142" spans="2:72" x14ac:dyDescent="0.2">
      <c r="B142" s="21" t="s">
        <v>47</v>
      </c>
      <c r="C142" s="23" t="s">
        <v>48</v>
      </c>
      <c r="D142" s="23"/>
      <c r="E142" s="23"/>
      <c r="F142" s="21"/>
      <c r="G142" s="21" t="s">
        <v>47</v>
      </c>
      <c r="H142" s="21" t="s">
        <v>48</v>
      </c>
      <c r="I142" s="21"/>
      <c r="K142" s="21"/>
      <c r="L142" s="21" t="s">
        <v>47</v>
      </c>
      <c r="M142" s="21" t="s">
        <v>48</v>
      </c>
      <c r="N142" s="21"/>
      <c r="O142" s="21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21"/>
      <c r="BT142" s="21"/>
    </row>
    <row r="143" spans="2:72" x14ac:dyDescent="0.2">
      <c r="B143" s="21" t="s">
        <v>49</v>
      </c>
      <c r="C143" s="21" t="s">
        <v>21</v>
      </c>
      <c r="D143" s="21"/>
      <c r="E143" s="21"/>
      <c r="F143" s="21"/>
      <c r="G143" s="21" t="s">
        <v>49</v>
      </c>
      <c r="H143" s="21" t="s">
        <v>21</v>
      </c>
      <c r="I143" s="21"/>
      <c r="K143" s="21"/>
      <c r="L143" s="21" t="s">
        <v>49</v>
      </c>
      <c r="M143" s="21" t="s">
        <v>21</v>
      </c>
      <c r="N143" s="21"/>
      <c r="O143" s="21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21"/>
      <c r="BT143" s="21"/>
    </row>
    <row r="144" spans="2:72" x14ac:dyDescent="0.2">
      <c r="B144" s="21" t="s">
        <v>27</v>
      </c>
      <c r="C144" s="24" t="s">
        <v>42</v>
      </c>
      <c r="D144" s="21" t="s">
        <v>56</v>
      </c>
      <c r="E144" s="21" t="s">
        <v>57</v>
      </c>
      <c r="F144" s="21"/>
      <c r="G144" s="21" t="s">
        <v>27</v>
      </c>
      <c r="H144" s="21" t="s">
        <v>42</v>
      </c>
      <c r="I144" s="21" t="s">
        <v>56</v>
      </c>
      <c r="J144" s="1" t="s">
        <v>57</v>
      </c>
      <c r="K144" s="21"/>
      <c r="L144" s="21" t="s">
        <v>27</v>
      </c>
      <c r="M144" s="21" t="s">
        <v>42</v>
      </c>
      <c r="N144" s="21" t="s">
        <v>56</v>
      </c>
      <c r="O144" s="21" t="s">
        <v>58</v>
      </c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21"/>
      <c r="BT144" s="21"/>
    </row>
    <row r="145" spans="2:72" x14ac:dyDescent="0.2">
      <c r="B145" s="21" t="s">
        <v>61</v>
      </c>
      <c r="C145" s="79">
        <v>22425</v>
      </c>
      <c r="D145" s="79"/>
      <c r="E145" s="79">
        <v>2524</v>
      </c>
      <c r="F145" s="21"/>
      <c r="G145" s="21" t="s">
        <v>61</v>
      </c>
      <c r="H145" s="79">
        <v>46948</v>
      </c>
      <c r="I145" s="79"/>
      <c r="J145" s="80">
        <v>2490</v>
      </c>
      <c r="K145" s="21"/>
      <c r="L145" s="21" t="s">
        <v>61</v>
      </c>
      <c r="M145" s="79">
        <v>40931</v>
      </c>
      <c r="N145" s="79"/>
      <c r="O145" s="79">
        <v>8451</v>
      </c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21"/>
      <c r="BT145" s="21"/>
    </row>
    <row r="146" spans="2:72" x14ac:dyDescent="0.2">
      <c r="B146" s="21" t="s">
        <v>62</v>
      </c>
      <c r="C146" s="79">
        <v>12506</v>
      </c>
      <c r="D146" s="79">
        <v>55.8</v>
      </c>
      <c r="E146" s="79">
        <v>1740</v>
      </c>
      <c r="F146" s="21"/>
      <c r="G146" s="21" t="s">
        <v>62</v>
      </c>
      <c r="H146" s="79">
        <v>32176</v>
      </c>
      <c r="I146" s="79">
        <v>68.5</v>
      </c>
      <c r="J146" s="80">
        <v>1601</v>
      </c>
      <c r="K146" s="21"/>
      <c r="L146" s="21" t="s">
        <v>62</v>
      </c>
      <c r="M146" s="79">
        <v>31415</v>
      </c>
      <c r="N146" s="79">
        <v>76.8</v>
      </c>
      <c r="O146" s="79">
        <v>6225</v>
      </c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21"/>
      <c r="BT146" s="21"/>
    </row>
    <row r="147" spans="2:72" x14ac:dyDescent="0.2">
      <c r="B147" s="21" t="s">
        <v>63</v>
      </c>
      <c r="C147" s="79">
        <v>9488</v>
      </c>
      <c r="D147" s="79">
        <v>92.4</v>
      </c>
      <c r="E147" s="79">
        <v>2181</v>
      </c>
      <c r="F147" s="21"/>
      <c r="G147" s="21" t="s">
        <v>63</v>
      </c>
      <c r="H147" s="79">
        <v>28361</v>
      </c>
      <c r="I147" s="79">
        <v>94.1</v>
      </c>
      <c r="J147" s="80">
        <v>1749</v>
      </c>
      <c r="K147" s="21"/>
      <c r="L147" s="21" t="s">
        <v>63</v>
      </c>
      <c r="M147" s="79">
        <v>28600</v>
      </c>
      <c r="N147" s="79">
        <v>97.6</v>
      </c>
      <c r="O147" s="79">
        <v>6563</v>
      </c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21"/>
      <c r="BT147" s="21"/>
    </row>
    <row r="148" spans="2:72" x14ac:dyDescent="0.2">
      <c r="B148" s="21" t="s">
        <v>65</v>
      </c>
      <c r="C148" s="79">
        <v>7073</v>
      </c>
      <c r="D148" s="79">
        <v>74.5</v>
      </c>
      <c r="E148" s="79">
        <v>2891</v>
      </c>
      <c r="F148" s="21"/>
      <c r="G148" s="21" t="s">
        <v>65</v>
      </c>
      <c r="H148" s="79">
        <v>20939</v>
      </c>
      <c r="I148" s="79">
        <v>73.8</v>
      </c>
      <c r="J148" s="80">
        <v>2326</v>
      </c>
      <c r="K148" s="21"/>
      <c r="L148" s="21" t="s">
        <v>65</v>
      </c>
      <c r="M148" s="79">
        <v>22010</v>
      </c>
      <c r="N148" s="79">
        <v>77</v>
      </c>
      <c r="O148" s="79">
        <v>8339</v>
      </c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21"/>
      <c r="BT148" s="21"/>
    </row>
    <row r="149" spans="2:72" x14ac:dyDescent="0.2">
      <c r="B149" s="21" t="s">
        <v>66</v>
      </c>
      <c r="C149" s="79">
        <v>184</v>
      </c>
      <c r="D149" s="79">
        <v>2.6</v>
      </c>
      <c r="E149" s="79">
        <v>2101</v>
      </c>
      <c r="F149" s="21"/>
      <c r="G149" s="21" t="s">
        <v>66</v>
      </c>
      <c r="H149" s="79">
        <v>2136</v>
      </c>
      <c r="I149" s="79">
        <v>10.199999999999999</v>
      </c>
      <c r="J149" s="80">
        <v>1023</v>
      </c>
      <c r="K149" s="21"/>
      <c r="L149" s="21" t="s">
        <v>82</v>
      </c>
      <c r="M149" s="79">
        <v>1583</v>
      </c>
      <c r="N149" s="79">
        <v>7.2</v>
      </c>
      <c r="O149" s="79">
        <v>3555</v>
      </c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21"/>
      <c r="BT149" s="21"/>
    </row>
    <row r="150" spans="2:72" x14ac:dyDescent="0.2">
      <c r="B150" s="21" t="s">
        <v>67</v>
      </c>
      <c r="C150" s="79">
        <v>4768</v>
      </c>
      <c r="D150" s="79">
        <v>67.400000000000006</v>
      </c>
      <c r="E150" s="79">
        <v>3289</v>
      </c>
      <c r="F150" s="21"/>
      <c r="G150" s="21" t="s">
        <v>67</v>
      </c>
      <c r="H150" s="79">
        <v>14497</v>
      </c>
      <c r="I150" s="79">
        <v>69.2</v>
      </c>
      <c r="J150" s="80">
        <v>2705</v>
      </c>
      <c r="K150" s="21"/>
      <c r="L150" s="21" t="s">
        <v>83</v>
      </c>
      <c r="M150" s="79">
        <v>13848</v>
      </c>
      <c r="N150" s="79">
        <v>62.9</v>
      </c>
      <c r="O150" s="79">
        <v>10048</v>
      </c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  <c r="BB150" s="21"/>
      <c r="BT150" s="21"/>
    </row>
    <row r="151" spans="2:72" x14ac:dyDescent="0.2">
      <c r="B151" s="21" t="s">
        <v>69</v>
      </c>
      <c r="C151" s="79">
        <v>1748</v>
      </c>
      <c r="D151" s="79">
        <v>24.7</v>
      </c>
      <c r="E151" s="79">
        <v>2083</v>
      </c>
      <c r="F151" s="21"/>
      <c r="G151" s="21" t="s">
        <v>69</v>
      </c>
      <c r="H151" s="79">
        <v>3613</v>
      </c>
      <c r="I151" s="79">
        <v>17.3</v>
      </c>
      <c r="J151" s="80">
        <v>1763</v>
      </c>
      <c r="K151" s="21"/>
      <c r="L151" s="21" t="s">
        <v>84</v>
      </c>
      <c r="M151" s="79">
        <v>6068</v>
      </c>
      <c r="N151" s="79">
        <v>27.6</v>
      </c>
      <c r="O151" s="79">
        <v>5947</v>
      </c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21"/>
      <c r="BT151" s="21"/>
    </row>
    <row r="152" spans="2:72" x14ac:dyDescent="0.2">
      <c r="B152" s="21" t="s">
        <v>70</v>
      </c>
      <c r="C152" s="79">
        <v>2415</v>
      </c>
      <c r="D152" s="79">
        <v>25.5</v>
      </c>
      <c r="E152" s="79">
        <v>101</v>
      </c>
      <c r="F152" s="21"/>
      <c r="G152" s="21" t="s">
        <v>70</v>
      </c>
      <c r="H152" s="79">
        <v>7422</v>
      </c>
      <c r="I152" s="79">
        <v>26.2</v>
      </c>
      <c r="J152" s="80">
        <v>121</v>
      </c>
      <c r="K152" s="21"/>
      <c r="L152" s="21" t="s">
        <v>70</v>
      </c>
      <c r="M152" s="79">
        <v>6590</v>
      </c>
      <c r="N152" s="79">
        <v>23</v>
      </c>
      <c r="O152" s="79">
        <v>634</v>
      </c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21"/>
      <c r="BT152" s="21"/>
    </row>
    <row r="153" spans="2:72" x14ac:dyDescent="0.2">
      <c r="B153" s="21" t="s">
        <v>71</v>
      </c>
      <c r="C153" s="79">
        <v>1715</v>
      </c>
      <c r="D153" s="79">
        <v>71</v>
      </c>
      <c r="E153" s="79">
        <v>96</v>
      </c>
      <c r="F153" s="21"/>
      <c r="G153" s="21" t="s">
        <v>71</v>
      </c>
      <c r="H153" s="79">
        <v>5316</v>
      </c>
      <c r="I153" s="79">
        <v>71.599999999999994</v>
      </c>
      <c r="J153" s="80">
        <v>124</v>
      </c>
      <c r="K153" s="21"/>
      <c r="L153" s="21" t="s">
        <v>71</v>
      </c>
      <c r="M153" s="79">
        <v>5008</v>
      </c>
      <c r="N153" s="79">
        <v>76</v>
      </c>
      <c r="O153" s="79">
        <v>602</v>
      </c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21"/>
      <c r="BT153" s="21"/>
    </row>
    <row r="154" spans="2:72" x14ac:dyDescent="0.2">
      <c r="B154" s="21" t="s">
        <v>72</v>
      </c>
      <c r="C154" s="79">
        <v>112</v>
      </c>
      <c r="D154" s="79">
        <v>4.5999999999999996</v>
      </c>
      <c r="E154" s="79">
        <v>272</v>
      </c>
      <c r="F154" s="21"/>
      <c r="G154" s="21" t="s">
        <v>72</v>
      </c>
      <c r="H154" s="79">
        <v>1049</v>
      </c>
      <c r="I154" s="79">
        <v>14.1</v>
      </c>
      <c r="J154" s="80">
        <v>145</v>
      </c>
      <c r="K154" s="21"/>
      <c r="L154" s="21" t="s">
        <v>72</v>
      </c>
      <c r="M154" s="79">
        <v>631</v>
      </c>
      <c r="N154" s="79">
        <v>9.6</v>
      </c>
      <c r="O154" s="79">
        <v>1015</v>
      </c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21"/>
      <c r="BT154" s="21"/>
    </row>
    <row r="155" spans="2:72" x14ac:dyDescent="0.2">
      <c r="B155" s="21" t="s">
        <v>73</v>
      </c>
      <c r="C155" s="79">
        <v>204</v>
      </c>
      <c r="D155" s="79">
        <v>8.4</v>
      </c>
      <c r="E155" s="79">
        <v>153</v>
      </c>
      <c r="F155" s="21"/>
      <c r="G155" s="21" t="s">
        <v>73</v>
      </c>
      <c r="H155" s="79">
        <v>288</v>
      </c>
      <c r="I155" s="79">
        <v>3.9</v>
      </c>
      <c r="J155" s="80">
        <v>111</v>
      </c>
      <c r="K155" s="21"/>
      <c r="L155" s="21" t="s">
        <v>73</v>
      </c>
      <c r="M155" s="79">
        <v>677</v>
      </c>
      <c r="N155" s="79">
        <v>10.3</v>
      </c>
      <c r="O155" s="79">
        <v>488</v>
      </c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21"/>
      <c r="BT155" s="21"/>
    </row>
    <row r="156" spans="2:72" x14ac:dyDescent="0.2">
      <c r="B156" s="21"/>
      <c r="C156" s="23"/>
      <c r="D156" s="23"/>
      <c r="E156" s="23"/>
      <c r="F156" s="21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21"/>
      <c r="BT156" s="21"/>
    </row>
    <row r="157" spans="2:72" x14ac:dyDescent="0.2">
      <c r="F157" s="21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21"/>
      <c r="BT157" s="21"/>
    </row>
    <row r="158" spans="2:72" x14ac:dyDescent="0.2">
      <c r="B158" s="21" t="s">
        <v>43</v>
      </c>
      <c r="C158" s="23" t="s">
        <v>44</v>
      </c>
      <c r="D158" s="23"/>
      <c r="E158" s="23"/>
      <c r="F158" s="21"/>
      <c r="G158" s="21" t="s">
        <v>43</v>
      </c>
      <c r="H158" s="21" t="s">
        <v>45</v>
      </c>
      <c r="I158" s="21"/>
      <c r="K158" s="21"/>
      <c r="L158" s="21" t="s">
        <v>43</v>
      </c>
      <c r="M158" s="21" t="s">
        <v>46</v>
      </c>
      <c r="N158" s="21"/>
      <c r="O158" s="21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  <c r="BA158" s="55"/>
      <c r="BB158" s="21"/>
      <c r="BT158" s="21"/>
    </row>
    <row r="159" spans="2:72" x14ac:dyDescent="0.2">
      <c r="B159" s="21" t="s">
        <v>47</v>
      </c>
      <c r="C159" s="23" t="s">
        <v>48</v>
      </c>
      <c r="D159" s="23"/>
      <c r="E159" s="23"/>
      <c r="F159" s="21"/>
      <c r="G159" s="21" t="s">
        <v>47</v>
      </c>
      <c r="H159" s="21" t="s">
        <v>48</v>
      </c>
      <c r="I159" s="21"/>
      <c r="K159" s="21"/>
      <c r="L159" s="21" t="s">
        <v>47</v>
      </c>
      <c r="M159" s="21" t="s">
        <v>48</v>
      </c>
      <c r="N159" s="21"/>
      <c r="O159" s="21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5"/>
      <c r="AZ159" s="55"/>
      <c r="BA159" s="55"/>
      <c r="BB159" s="21"/>
      <c r="BT159" s="21"/>
    </row>
    <row r="160" spans="2:72" x14ac:dyDescent="0.2">
      <c r="B160" s="21" t="s">
        <v>49</v>
      </c>
      <c r="C160" s="23" t="s">
        <v>22</v>
      </c>
      <c r="D160" s="23"/>
      <c r="E160" s="23"/>
      <c r="F160" s="21"/>
      <c r="G160" s="21" t="s">
        <v>49</v>
      </c>
      <c r="H160" s="21" t="s">
        <v>22</v>
      </c>
      <c r="I160" s="21"/>
      <c r="K160" s="21"/>
      <c r="L160" s="21" t="s">
        <v>49</v>
      </c>
      <c r="M160" s="21" t="s">
        <v>22</v>
      </c>
      <c r="N160" s="21"/>
      <c r="O160" s="21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  <c r="AM160" s="55"/>
      <c r="AN160" s="55"/>
      <c r="AO160" s="55"/>
      <c r="AP160" s="55"/>
      <c r="AQ160" s="55"/>
      <c r="AR160" s="55"/>
      <c r="AS160" s="55"/>
      <c r="AT160" s="55"/>
      <c r="AU160" s="55"/>
      <c r="AV160" s="55"/>
      <c r="AW160" s="55"/>
      <c r="AX160" s="55"/>
      <c r="AY160" s="55"/>
      <c r="AZ160" s="55"/>
      <c r="BA160" s="55"/>
      <c r="BB160" s="21"/>
      <c r="BT160" s="21"/>
    </row>
    <row r="161" spans="2:72" x14ac:dyDescent="0.2">
      <c r="B161" s="21" t="s">
        <v>27</v>
      </c>
      <c r="C161" s="21" t="s">
        <v>42</v>
      </c>
      <c r="D161" s="21" t="s">
        <v>56</v>
      </c>
      <c r="E161" s="21" t="s">
        <v>57</v>
      </c>
      <c r="F161" s="21"/>
      <c r="G161" s="21" t="s">
        <v>27</v>
      </c>
      <c r="H161" s="21" t="s">
        <v>42</v>
      </c>
      <c r="I161" s="21" t="s">
        <v>56</v>
      </c>
      <c r="J161" s="1" t="s">
        <v>57</v>
      </c>
      <c r="K161" s="21"/>
      <c r="L161" s="21" t="s">
        <v>27</v>
      </c>
      <c r="M161" s="21" t="s">
        <v>42</v>
      </c>
      <c r="N161" s="21" t="s">
        <v>56</v>
      </c>
      <c r="O161" s="21" t="s">
        <v>58</v>
      </c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5"/>
      <c r="AL161" s="55"/>
      <c r="AM161" s="55"/>
      <c r="AN161" s="55"/>
      <c r="AO161" s="55"/>
      <c r="AP161" s="55"/>
      <c r="AQ161" s="55"/>
      <c r="AR161" s="55"/>
      <c r="AS161" s="55"/>
      <c r="AT161" s="55"/>
      <c r="AU161" s="55"/>
      <c r="AV161" s="55"/>
      <c r="AW161" s="55"/>
      <c r="AX161" s="55"/>
      <c r="AY161" s="55"/>
      <c r="AZ161" s="55"/>
      <c r="BA161" s="55"/>
      <c r="BB161" s="21"/>
      <c r="BT161" s="21"/>
    </row>
    <row r="162" spans="2:72" x14ac:dyDescent="0.2">
      <c r="B162" s="21" t="s">
        <v>61</v>
      </c>
      <c r="C162" s="79">
        <v>22175</v>
      </c>
      <c r="D162" s="79"/>
      <c r="E162" s="79">
        <v>2364</v>
      </c>
      <c r="F162" s="21"/>
      <c r="G162" s="21" t="s">
        <v>61</v>
      </c>
      <c r="H162" s="79">
        <v>45660</v>
      </c>
      <c r="I162" s="79"/>
      <c r="J162" s="80">
        <v>2239</v>
      </c>
      <c r="K162" s="21"/>
      <c r="L162" s="21" t="s">
        <v>61</v>
      </c>
      <c r="M162" s="79">
        <v>33425</v>
      </c>
      <c r="N162" s="79"/>
      <c r="O162" s="79">
        <v>7603</v>
      </c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5"/>
      <c r="AZ162" s="55"/>
      <c r="BA162" s="55"/>
      <c r="BB162" s="21"/>
      <c r="BT162" s="21"/>
    </row>
    <row r="163" spans="2:72" x14ac:dyDescent="0.2">
      <c r="B163" s="21" t="s">
        <v>62</v>
      </c>
      <c r="C163" s="79">
        <v>13605</v>
      </c>
      <c r="D163" s="79">
        <v>61.4</v>
      </c>
      <c r="E163" s="79">
        <v>1588</v>
      </c>
      <c r="F163" s="21"/>
      <c r="G163" s="21" t="s">
        <v>62</v>
      </c>
      <c r="H163" s="79">
        <v>31506</v>
      </c>
      <c r="I163" s="79">
        <v>69</v>
      </c>
      <c r="J163" s="80">
        <v>1255</v>
      </c>
      <c r="K163" s="21"/>
      <c r="L163" s="21" t="s">
        <v>62</v>
      </c>
      <c r="M163" s="79">
        <v>27874</v>
      </c>
      <c r="N163" s="79">
        <v>83.4</v>
      </c>
      <c r="O163" s="79">
        <v>7410</v>
      </c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21"/>
      <c r="BT163" s="21"/>
    </row>
    <row r="164" spans="2:72" x14ac:dyDescent="0.2">
      <c r="B164" s="21" t="s">
        <v>63</v>
      </c>
      <c r="C164" s="79">
        <v>9782</v>
      </c>
      <c r="D164" s="79">
        <v>89.3</v>
      </c>
      <c r="E164" s="79">
        <v>2017</v>
      </c>
      <c r="F164" s="21"/>
      <c r="G164" s="21" t="s">
        <v>63</v>
      </c>
      <c r="H164" s="79">
        <v>28670</v>
      </c>
      <c r="I164" s="79">
        <v>95.3</v>
      </c>
      <c r="J164" s="80">
        <v>1340</v>
      </c>
      <c r="K164" s="21"/>
      <c r="L164" s="21" t="s">
        <v>63</v>
      </c>
      <c r="M164" s="79">
        <v>24903</v>
      </c>
      <c r="N164" s="79">
        <v>97.7</v>
      </c>
      <c r="O164" s="79">
        <v>7880</v>
      </c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21"/>
      <c r="BT164" s="21"/>
    </row>
    <row r="165" spans="2:72" x14ac:dyDescent="0.2">
      <c r="B165" s="21" t="s">
        <v>65</v>
      </c>
      <c r="C165" s="79">
        <v>7697</v>
      </c>
      <c r="D165" s="79">
        <v>78.7</v>
      </c>
      <c r="E165" s="79">
        <v>2529</v>
      </c>
      <c r="F165" s="21"/>
      <c r="G165" s="21" t="s">
        <v>65</v>
      </c>
      <c r="H165" s="79">
        <v>21799</v>
      </c>
      <c r="I165" s="79">
        <v>76</v>
      </c>
      <c r="J165" s="80">
        <v>1727</v>
      </c>
      <c r="K165" s="21"/>
      <c r="L165" s="21" t="s">
        <v>65</v>
      </c>
      <c r="M165" s="79">
        <v>21208</v>
      </c>
      <c r="N165" s="79">
        <v>85.2</v>
      </c>
      <c r="O165" s="79">
        <v>9142</v>
      </c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21"/>
      <c r="BT165" s="21"/>
    </row>
    <row r="166" spans="2:72" x14ac:dyDescent="0.2">
      <c r="B166" s="21" t="s">
        <v>66</v>
      </c>
      <c r="C166" s="79">
        <v>317</v>
      </c>
      <c r="D166" s="79">
        <v>4.0999999999999996</v>
      </c>
      <c r="E166" s="79">
        <v>1660</v>
      </c>
      <c r="F166" s="21"/>
      <c r="G166" s="21" t="s">
        <v>66</v>
      </c>
      <c r="H166" s="79">
        <v>1698</v>
      </c>
      <c r="I166" s="79">
        <v>7.8</v>
      </c>
      <c r="J166" s="80">
        <v>799</v>
      </c>
      <c r="K166" s="21"/>
      <c r="L166" s="21" t="s">
        <v>82</v>
      </c>
      <c r="M166" s="79">
        <v>1296</v>
      </c>
      <c r="N166" s="79">
        <v>6.1</v>
      </c>
      <c r="O166" s="79">
        <v>4411</v>
      </c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21"/>
      <c r="BT166" s="21"/>
    </row>
    <row r="167" spans="2:72" x14ac:dyDescent="0.2">
      <c r="B167" s="21" t="s">
        <v>67</v>
      </c>
      <c r="C167" s="79">
        <v>3630</v>
      </c>
      <c r="D167" s="79">
        <v>47.2</v>
      </c>
      <c r="E167" s="79">
        <v>3245</v>
      </c>
      <c r="F167" s="21"/>
      <c r="G167" s="21" t="s">
        <v>67</v>
      </c>
      <c r="H167" s="79">
        <v>15931</v>
      </c>
      <c r="I167" s="79">
        <v>73.099999999999994</v>
      </c>
      <c r="J167" s="80">
        <v>1937</v>
      </c>
      <c r="K167" s="21"/>
      <c r="L167" s="21" t="s">
        <v>83</v>
      </c>
      <c r="M167" s="79">
        <v>13170</v>
      </c>
      <c r="N167" s="79">
        <v>62.1</v>
      </c>
      <c r="O167" s="79">
        <v>11174</v>
      </c>
      <c r="BB167" s="21"/>
      <c r="BT167" s="21"/>
    </row>
    <row r="168" spans="2:72" x14ac:dyDescent="0.2">
      <c r="B168" s="21" t="s">
        <v>69</v>
      </c>
      <c r="C168" s="79">
        <v>3125</v>
      </c>
      <c r="D168" s="79">
        <v>40.6</v>
      </c>
      <c r="E168" s="79">
        <v>1920</v>
      </c>
      <c r="F168" s="21"/>
      <c r="G168" s="21" t="s">
        <v>69</v>
      </c>
      <c r="H168" s="79">
        <v>3185</v>
      </c>
      <c r="I168" s="79">
        <v>14.6</v>
      </c>
      <c r="J168" s="80">
        <v>1383</v>
      </c>
      <c r="K168" s="21"/>
      <c r="L168" s="21" t="s">
        <v>84</v>
      </c>
      <c r="M168" s="79">
        <v>6185</v>
      </c>
      <c r="N168" s="79">
        <v>29.2</v>
      </c>
      <c r="O168" s="79">
        <v>5895</v>
      </c>
      <c r="BB168" s="21"/>
      <c r="BT168" s="21"/>
    </row>
    <row r="169" spans="2:72" x14ac:dyDescent="0.2">
      <c r="B169" s="21" t="s">
        <v>70</v>
      </c>
      <c r="C169" s="79">
        <v>2085</v>
      </c>
      <c r="D169" s="79">
        <v>21.3</v>
      </c>
      <c r="E169" s="79">
        <v>126</v>
      </c>
      <c r="F169" s="21"/>
      <c r="G169" s="21" t="s">
        <v>70</v>
      </c>
      <c r="H169" s="79">
        <v>6871</v>
      </c>
      <c r="I169" s="79">
        <v>24</v>
      </c>
      <c r="J169" s="80">
        <v>110</v>
      </c>
      <c r="K169" s="21"/>
      <c r="L169" s="21" t="s">
        <v>70</v>
      </c>
      <c r="M169" s="79">
        <v>3695</v>
      </c>
      <c r="N169" s="79">
        <v>14.8</v>
      </c>
      <c r="O169" s="79">
        <v>637</v>
      </c>
      <c r="BB169" s="21"/>
      <c r="BT169" s="21"/>
    </row>
    <row r="170" spans="2:72" x14ac:dyDescent="0.2">
      <c r="B170" s="21" t="s">
        <v>71</v>
      </c>
      <c r="C170" s="79">
        <v>1384</v>
      </c>
      <c r="D170" s="79">
        <v>66.400000000000006</v>
      </c>
      <c r="E170" s="79">
        <v>138</v>
      </c>
      <c r="F170" s="21"/>
      <c r="G170" s="21" t="s">
        <v>71</v>
      </c>
      <c r="H170" s="79">
        <v>5709</v>
      </c>
      <c r="I170" s="79">
        <v>83.1</v>
      </c>
      <c r="J170" s="80">
        <v>113</v>
      </c>
      <c r="K170" s="21"/>
      <c r="L170" s="21" t="s">
        <v>71</v>
      </c>
      <c r="M170" s="79">
        <v>3200</v>
      </c>
      <c r="N170" s="79">
        <v>86.6</v>
      </c>
      <c r="O170" s="79">
        <v>623</v>
      </c>
      <c r="BB170" s="21"/>
      <c r="BT170" s="21"/>
    </row>
    <row r="171" spans="2:72" x14ac:dyDescent="0.2">
      <c r="B171" s="21" t="s">
        <v>72</v>
      </c>
      <c r="C171" s="79">
        <v>112</v>
      </c>
      <c r="D171" s="79">
        <v>5.4</v>
      </c>
      <c r="E171" s="79">
        <v>212</v>
      </c>
      <c r="F171" s="21"/>
      <c r="G171" s="21" t="s">
        <v>72</v>
      </c>
      <c r="H171" s="79">
        <v>151</v>
      </c>
      <c r="I171" s="79">
        <v>2.2000000000000002</v>
      </c>
      <c r="J171" s="80">
        <v>187</v>
      </c>
      <c r="K171" s="21"/>
      <c r="L171" s="21" t="s">
        <v>72</v>
      </c>
      <c r="M171" s="79">
        <v>40</v>
      </c>
      <c r="N171" s="79">
        <v>1.1000000000000001</v>
      </c>
      <c r="O171" s="79">
        <v>998</v>
      </c>
      <c r="BB171" s="21"/>
      <c r="BT171" s="21"/>
    </row>
    <row r="172" spans="2:72" x14ac:dyDescent="0.2">
      <c r="B172" s="21" t="s">
        <v>73</v>
      </c>
      <c r="C172" s="79">
        <v>240</v>
      </c>
      <c r="D172" s="79">
        <v>11.5</v>
      </c>
      <c r="E172" s="79">
        <v>132</v>
      </c>
      <c r="F172" s="21"/>
      <c r="G172" s="21" t="s">
        <v>73</v>
      </c>
      <c r="H172" s="79">
        <v>149</v>
      </c>
      <c r="I172" s="79">
        <v>2.2000000000000002</v>
      </c>
      <c r="J172" s="80">
        <v>147</v>
      </c>
      <c r="K172" s="21"/>
      <c r="L172" s="21" t="s">
        <v>73</v>
      </c>
      <c r="M172" s="79">
        <v>371</v>
      </c>
      <c r="N172" s="79">
        <v>10</v>
      </c>
      <c r="O172" s="79">
        <v>618</v>
      </c>
      <c r="BB172" s="21"/>
      <c r="BT172" s="21"/>
    </row>
    <row r="173" spans="2:72" x14ac:dyDescent="0.2"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BB173" s="21"/>
      <c r="BT173" s="21"/>
    </row>
    <row r="174" spans="2:72" x14ac:dyDescent="0.2"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BB174" s="21"/>
      <c r="BT174" s="21"/>
    </row>
    <row r="175" spans="2:72" x14ac:dyDescent="0.2"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BB175" s="21"/>
      <c r="BT175" s="21"/>
    </row>
    <row r="176" spans="2:72" x14ac:dyDescent="0.2"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BB176" s="21"/>
      <c r="BT176" s="21"/>
    </row>
    <row r="177" spans="6:72" x14ac:dyDescent="0.2"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BB177" s="21"/>
      <c r="BT177" s="21"/>
    </row>
    <row r="178" spans="6:72" x14ac:dyDescent="0.2"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BB178" s="21"/>
      <c r="BT178" s="21"/>
    </row>
    <row r="179" spans="6:72" x14ac:dyDescent="0.2"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BB179" s="21"/>
      <c r="BT179" s="21"/>
    </row>
    <row r="180" spans="6:72" x14ac:dyDescent="0.2"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BB180" s="21"/>
      <c r="BT180" s="21"/>
    </row>
    <row r="181" spans="6:72" x14ac:dyDescent="0.2"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BB181" s="21"/>
      <c r="BT181" s="21"/>
    </row>
    <row r="182" spans="6:72" x14ac:dyDescent="0.2"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BB182" s="21"/>
      <c r="BT182" s="21"/>
    </row>
    <row r="183" spans="6:72" x14ac:dyDescent="0.2"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BB183" s="21"/>
      <c r="BT183" s="21"/>
    </row>
    <row r="184" spans="6:72" x14ac:dyDescent="0.2"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BB184" s="21"/>
      <c r="BT184" s="21"/>
    </row>
    <row r="185" spans="6:72" x14ac:dyDescent="0.2"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BB185" s="21"/>
      <c r="BT185" s="21"/>
    </row>
    <row r="186" spans="6:72" x14ac:dyDescent="0.2"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BB186" s="21"/>
      <c r="BT186" s="21"/>
    </row>
    <row r="187" spans="6:72" x14ac:dyDescent="0.2"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BB187" s="21"/>
      <c r="BT187" s="21"/>
    </row>
    <row r="188" spans="6:72" x14ac:dyDescent="0.2"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BB188" s="21"/>
      <c r="BT188" s="21"/>
    </row>
    <row r="189" spans="6:72" x14ac:dyDescent="0.2"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BB189" s="21"/>
      <c r="BT189" s="21"/>
    </row>
    <row r="190" spans="6:72" x14ac:dyDescent="0.2"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BB190" s="21"/>
      <c r="BT190" s="21"/>
    </row>
    <row r="191" spans="6:72" x14ac:dyDescent="0.2"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BB191" s="21"/>
      <c r="BT191" s="21"/>
    </row>
    <row r="192" spans="6:72" x14ac:dyDescent="0.2"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BB192" s="21"/>
      <c r="BT192" s="21"/>
    </row>
    <row r="193" spans="2:72" x14ac:dyDescent="0.2"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BB193" s="21"/>
      <c r="BT193" s="21"/>
    </row>
    <row r="194" spans="2:72" x14ac:dyDescent="0.2"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BB194" s="21"/>
      <c r="BT194" s="21"/>
    </row>
    <row r="195" spans="2:72" x14ac:dyDescent="0.2"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BB195" s="21"/>
      <c r="BT195" s="21"/>
    </row>
    <row r="196" spans="2:72" x14ac:dyDescent="0.2"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BB196" s="21"/>
      <c r="BT196" s="21"/>
    </row>
    <row r="197" spans="2:72" x14ac:dyDescent="0.2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BB197" s="21"/>
      <c r="BT197" s="21"/>
    </row>
    <row r="198" spans="2:72" x14ac:dyDescent="0.2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BB198" s="21"/>
      <c r="BT198" s="21"/>
    </row>
    <row r="199" spans="2:72" x14ac:dyDescent="0.2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BB199" s="21"/>
      <c r="BT199" s="21"/>
    </row>
    <row r="200" spans="2:72" x14ac:dyDescent="0.2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BB200" s="21"/>
      <c r="BT200" s="21"/>
    </row>
    <row r="201" spans="2:72" x14ac:dyDescent="0.2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BB201" s="21"/>
      <c r="BT201" s="21"/>
    </row>
    <row r="202" spans="2:72" x14ac:dyDescent="0.2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BB202" s="21"/>
      <c r="BT202" s="21"/>
    </row>
    <row r="203" spans="2:72" x14ac:dyDescent="0.2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BB203" s="21"/>
      <c r="BT203" s="21"/>
    </row>
    <row r="204" spans="2:72" x14ac:dyDescent="0.2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BB204" s="21"/>
      <c r="BT204" s="21"/>
    </row>
    <row r="205" spans="2:72" x14ac:dyDescent="0.2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BB205" s="21"/>
      <c r="BT205" s="21"/>
    </row>
    <row r="206" spans="2:72" x14ac:dyDescent="0.2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BB206" s="21"/>
      <c r="BT206" s="21"/>
    </row>
    <row r="207" spans="2:72" x14ac:dyDescent="0.2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BB207" s="21"/>
      <c r="BT207" s="21"/>
    </row>
    <row r="208" spans="2:72" x14ac:dyDescent="0.2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BB208" s="21"/>
      <c r="BT208" s="21"/>
    </row>
    <row r="209" spans="2:72" x14ac:dyDescent="0.2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BB209" s="21"/>
      <c r="BT209" s="21"/>
    </row>
    <row r="210" spans="2:72" x14ac:dyDescent="0.2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BB210" s="21"/>
      <c r="BT210" s="21"/>
    </row>
    <row r="211" spans="2:72" x14ac:dyDescent="0.2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BB211" s="21"/>
      <c r="BT211" s="21"/>
    </row>
    <row r="212" spans="2:72" x14ac:dyDescent="0.2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BB212" s="21"/>
      <c r="BT212" s="21"/>
    </row>
    <row r="213" spans="2:72" x14ac:dyDescent="0.2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BB213" s="21"/>
      <c r="BT213" s="21"/>
    </row>
    <row r="214" spans="2:72" x14ac:dyDescent="0.2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BB214" s="21"/>
      <c r="BT214" s="21"/>
    </row>
    <row r="215" spans="2:72" x14ac:dyDescent="0.2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BB215" s="21"/>
      <c r="BT215" s="21"/>
    </row>
    <row r="216" spans="2:72" x14ac:dyDescent="0.2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BB216" s="21"/>
      <c r="BT216" s="21"/>
    </row>
    <row r="217" spans="2:72" x14ac:dyDescent="0.2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BB217" s="21"/>
      <c r="BT217" s="21"/>
    </row>
    <row r="218" spans="2:72" x14ac:dyDescent="0.2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BB218" s="21"/>
      <c r="BT218" s="21"/>
    </row>
    <row r="219" spans="2:72" x14ac:dyDescent="0.2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BB219" s="21"/>
      <c r="BT219" s="21"/>
    </row>
    <row r="220" spans="2:72" x14ac:dyDescent="0.2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BB220" s="21"/>
      <c r="BT220" s="21"/>
    </row>
    <row r="221" spans="2:72" x14ac:dyDescent="0.2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BB221" s="21"/>
      <c r="BT221" s="21"/>
    </row>
    <row r="222" spans="2:72" x14ac:dyDescent="0.2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BB222" s="21"/>
      <c r="BT222" s="21"/>
    </row>
    <row r="223" spans="2:72" x14ac:dyDescent="0.2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BB223" s="21"/>
      <c r="BT223" s="21"/>
    </row>
    <row r="224" spans="2:72" x14ac:dyDescent="0.2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BB224" s="21"/>
      <c r="BT224" s="21"/>
    </row>
    <row r="225" spans="2:72" x14ac:dyDescent="0.2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BB225" s="21"/>
      <c r="BT225" s="21"/>
    </row>
    <row r="226" spans="2:72" x14ac:dyDescent="0.2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BB226" s="21"/>
      <c r="BT226" s="21"/>
    </row>
    <row r="227" spans="2:72" x14ac:dyDescent="0.2"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BB227" s="21"/>
      <c r="BT227" s="21"/>
    </row>
    <row r="228" spans="2:72" x14ac:dyDescent="0.2"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BB228" s="21"/>
      <c r="BT228" s="21"/>
    </row>
    <row r="229" spans="2:72" x14ac:dyDescent="0.2"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BB229" s="21"/>
      <c r="BT229" s="21"/>
    </row>
    <row r="230" spans="2:72" x14ac:dyDescent="0.2"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BB230" s="21"/>
      <c r="BT230" s="21"/>
    </row>
    <row r="231" spans="2:72" x14ac:dyDescent="0.2"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BB231" s="21"/>
      <c r="BT231" s="21"/>
    </row>
    <row r="232" spans="2:72" x14ac:dyDescent="0.2"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BB232" s="21"/>
      <c r="BT232" s="21"/>
    </row>
    <row r="233" spans="2:72" x14ac:dyDescent="0.2"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BB233" s="21"/>
      <c r="BT233" s="21"/>
    </row>
    <row r="234" spans="2:72" x14ac:dyDescent="0.2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BB234" s="21"/>
      <c r="BT234" s="21"/>
    </row>
    <row r="235" spans="2:72" x14ac:dyDescent="0.2"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BB235" s="21"/>
      <c r="BT235" s="21"/>
    </row>
    <row r="236" spans="2:72" x14ac:dyDescent="0.2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BB236" s="21"/>
      <c r="BT236" s="21"/>
    </row>
    <row r="237" spans="2:72" x14ac:dyDescent="0.2"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BB237" s="21"/>
      <c r="BT237" s="21"/>
    </row>
    <row r="238" spans="2:72" x14ac:dyDescent="0.2"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BB238" s="21"/>
      <c r="BT238" s="21"/>
    </row>
    <row r="239" spans="2:72" x14ac:dyDescent="0.2"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BB239" s="21"/>
      <c r="BT239" s="21"/>
    </row>
    <row r="240" spans="2:72" x14ac:dyDescent="0.2"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BB240" s="21"/>
      <c r="BT240" s="21"/>
    </row>
    <row r="241" spans="2:72" x14ac:dyDescent="0.2"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BB241" s="21"/>
      <c r="BT241" s="21"/>
    </row>
    <row r="242" spans="2:72" x14ac:dyDescent="0.2"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BB242" s="21"/>
      <c r="BT242" s="21"/>
    </row>
    <row r="243" spans="2:72" x14ac:dyDescent="0.2"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BB243" s="21"/>
      <c r="BT243" s="21"/>
    </row>
    <row r="244" spans="2:72" x14ac:dyDescent="0.2"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BB244" s="21"/>
      <c r="BT244" s="21"/>
    </row>
    <row r="245" spans="2:72" x14ac:dyDescent="0.2"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BB245" s="21"/>
      <c r="BT245" s="21"/>
    </row>
    <row r="246" spans="2:72" x14ac:dyDescent="0.2"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BB246" s="21"/>
      <c r="BT246" s="21"/>
    </row>
    <row r="247" spans="2:72" x14ac:dyDescent="0.2"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BB247" s="21"/>
      <c r="BT247" s="21"/>
    </row>
    <row r="248" spans="2:72" x14ac:dyDescent="0.2"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BB248" s="21"/>
      <c r="BT248" s="21"/>
    </row>
    <row r="249" spans="2:72" x14ac:dyDescent="0.2"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BB249" s="21"/>
      <c r="BT249" s="21"/>
    </row>
    <row r="250" spans="2:72" x14ac:dyDescent="0.2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BB250" s="21"/>
      <c r="BT250" s="21"/>
    </row>
    <row r="251" spans="2:72" x14ac:dyDescent="0.2"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BB251" s="21"/>
      <c r="BT251" s="21"/>
    </row>
    <row r="252" spans="2:72" x14ac:dyDescent="0.2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BB252" s="21"/>
      <c r="BT252" s="21"/>
    </row>
    <row r="253" spans="2:72" x14ac:dyDescent="0.2"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BB253" s="21"/>
      <c r="BT253" s="21"/>
    </row>
    <row r="254" spans="2:72" x14ac:dyDescent="0.2"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BB254" s="21"/>
      <c r="BT254" s="21"/>
    </row>
    <row r="255" spans="2:72" x14ac:dyDescent="0.2"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BB255" s="21"/>
      <c r="BT255" s="21"/>
    </row>
    <row r="256" spans="2:72" x14ac:dyDescent="0.2"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BB256" s="21"/>
      <c r="BT256" s="21"/>
    </row>
    <row r="257" spans="2:72" x14ac:dyDescent="0.2"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BB257" s="21"/>
      <c r="BT257" s="21"/>
    </row>
    <row r="258" spans="2:72" x14ac:dyDescent="0.2"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BB258" s="21"/>
      <c r="BT258" s="21"/>
    </row>
    <row r="259" spans="2:72" x14ac:dyDescent="0.2"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BB259" s="21"/>
      <c r="BT259" s="21"/>
    </row>
    <row r="260" spans="2:72" x14ac:dyDescent="0.2"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BB260" s="21"/>
      <c r="BT260" s="21"/>
    </row>
    <row r="261" spans="2:72" x14ac:dyDescent="0.2"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BB261" s="21"/>
      <c r="BT261" s="21"/>
    </row>
    <row r="262" spans="2:72" x14ac:dyDescent="0.2"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BB262" s="21"/>
      <c r="BT262" s="21"/>
    </row>
    <row r="263" spans="2:72" x14ac:dyDescent="0.2"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BB263" s="21"/>
      <c r="BT263" s="21"/>
    </row>
    <row r="264" spans="2:72" x14ac:dyDescent="0.2"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BB264" s="21"/>
      <c r="BT264" s="21"/>
    </row>
    <row r="265" spans="2:72" x14ac:dyDescent="0.2"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BB265" s="21"/>
      <c r="BT265" s="21"/>
    </row>
    <row r="266" spans="2:72" x14ac:dyDescent="0.2"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BB266" s="21"/>
      <c r="BT266" s="21"/>
    </row>
    <row r="267" spans="2:72" x14ac:dyDescent="0.2"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BB267" s="21"/>
      <c r="BT267" s="21"/>
    </row>
    <row r="268" spans="2:72" x14ac:dyDescent="0.2"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BB268" s="21"/>
      <c r="BT268" s="21"/>
    </row>
    <row r="269" spans="2:72" x14ac:dyDescent="0.2"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BB269" s="21"/>
      <c r="BT269" s="21"/>
    </row>
    <row r="270" spans="2:72" x14ac:dyDescent="0.2"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BB270" s="21"/>
      <c r="BT270" s="21"/>
    </row>
    <row r="271" spans="2:72" x14ac:dyDescent="0.2"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BB271" s="21"/>
      <c r="BT271" s="21"/>
    </row>
    <row r="272" spans="2:72" x14ac:dyDescent="0.2"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BB272" s="21"/>
      <c r="BT272" s="21"/>
    </row>
    <row r="273" spans="2:72" x14ac:dyDescent="0.2"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BB273" s="21"/>
      <c r="BT273" s="21"/>
    </row>
    <row r="274" spans="2:72" x14ac:dyDescent="0.2"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BB274" s="21"/>
      <c r="BT274" s="21"/>
    </row>
    <row r="275" spans="2:72" x14ac:dyDescent="0.2"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BB275" s="21"/>
      <c r="BT275" s="21"/>
    </row>
    <row r="276" spans="2:72" x14ac:dyDescent="0.2"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BB276" s="21"/>
      <c r="BT276" s="21"/>
    </row>
    <row r="277" spans="2:72" x14ac:dyDescent="0.2"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BB277" s="21"/>
      <c r="BT277" s="21"/>
    </row>
    <row r="278" spans="2:72" x14ac:dyDescent="0.2"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BB278" s="21"/>
      <c r="BT278" s="21"/>
    </row>
    <row r="279" spans="2:72" x14ac:dyDescent="0.2"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BB279" s="21"/>
      <c r="BT279" s="21"/>
    </row>
    <row r="280" spans="2:72" x14ac:dyDescent="0.2"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BB280" s="21"/>
      <c r="BT280" s="21"/>
    </row>
    <row r="281" spans="2:72" x14ac:dyDescent="0.2"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BB281" s="21"/>
      <c r="BT281" s="21"/>
    </row>
    <row r="282" spans="2:72" x14ac:dyDescent="0.2"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BB282" s="21"/>
      <c r="BT282" s="21"/>
    </row>
    <row r="283" spans="2:72" x14ac:dyDescent="0.2"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BB283" s="21"/>
      <c r="BT283" s="21"/>
    </row>
    <row r="284" spans="2:72" x14ac:dyDescent="0.2"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BB284" s="21"/>
      <c r="BT284" s="21"/>
    </row>
    <row r="285" spans="2:72" x14ac:dyDescent="0.2"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BB285" s="21"/>
      <c r="BT285" s="21"/>
    </row>
    <row r="286" spans="2:72" x14ac:dyDescent="0.2"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BB286" s="21"/>
      <c r="BT286" s="21"/>
    </row>
    <row r="287" spans="2:72" x14ac:dyDescent="0.2"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BB287" s="21"/>
      <c r="BT287" s="21"/>
    </row>
    <row r="288" spans="2:72" x14ac:dyDescent="0.2"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BB288" s="21"/>
      <c r="BT288" s="21"/>
    </row>
    <row r="289" spans="2:72" x14ac:dyDescent="0.2"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BB289" s="21"/>
      <c r="BT289" s="21"/>
    </row>
    <row r="290" spans="2:72" x14ac:dyDescent="0.2"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BB290" s="21"/>
      <c r="BT290" s="21"/>
    </row>
    <row r="291" spans="2:72" x14ac:dyDescent="0.2"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BB291" s="21"/>
      <c r="BT291" s="21"/>
    </row>
    <row r="292" spans="2:72" x14ac:dyDescent="0.2"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BB292" s="21"/>
      <c r="BT292" s="21"/>
    </row>
    <row r="293" spans="2:72" x14ac:dyDescent="0.2"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BB293" s="21"/>
      <c r="BT293" s="21"/>
    </row>
    <row r="294" spans="2:72" x14ac:dyDescent="0.2"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BB294" s="21"/>
      <c r="BT294" s="21"/>
    </row>
    <row r="295" spans="2:72" x14ac:dyDescent="0.2"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BB295" s="21"/>
      <c r="BT295" s="21"/>
    </row>
    <row r="296" spans="2:72" x14ac:dyDescent="0.2"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BB296" s="21"/>
      <c r="BT296" s="21"/>
    </row>
    <row r="297" spans="2:72" x14ac:dyDescent="0.2"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BB297" s="21"/>
      <c r="BT297" s="21"/>
    </row>
    <row r="298" spans="2:72" x14ac:dyDescent="0.2"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BB298" s="21"/>
      <c r="BT298" s="21"/>
    </row>
    <row r="299" spans="2:72" x14ac:dyDescent="0.2"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BB299" s="21"/>
      <c r="BT299" s="21"/>
    </row>
    <row r="300" spans="2:72" x14ac:dyDescent="0.2"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BB300" s="21"/>
      <c r="BT300" s="21"/>
    </row>
    <row r="301" spans="2:72" x14ac:dyDescent="0.2"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BB301" s="21"/>
      <c r="BT301" s="21"/>
    </row>
    <row r="302" spans="2:72" x14ac:dyDescent="0.2"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BB302" s="21"/>
      <c r="BT302" s="21"/>
    </row>
    <row r="303" spans="2:72" x14ac:dyDescent="0.2"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BB303" s="21"/>
      <c r="BT303" s="21"/>
    </row>
    <row r="304" spans="2:72" x14ac:dyDescent="0.2"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BB304" s="21"/>
      <c r="BT304" s="21"/>
    </row>
    <row r="305" spans="2:72" x14ac:dyDescent="0.2"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BB305" s="21"/>
      <c r="BT305" s="21"/>
    </row>
    <row r="306" spans="2:72" x14ac:dyDescent="0.2"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BB306" s="21"/>
      <c r="BT306" s="21"/>
    </row>
    <row r="307" spans="2:72" x14ac:dyDescent="0.2"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BB307" s="21"/>
      <c r="BT307" s="21"/>
    </row>
    <row r="308" spans="2:72" x14ac:dyDescent="0.2"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BB308" s="21"/>
      <c r="BT308" s="21"/>
    </row>
    <row r="309" spans="2:72" x14ac:dyDescent="0.2"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BB309" s="21"/>
      <c r="BT309" s="21"/>
    </row>
    <row r="310" spans="2:72" x14ac:dyDescent="0.2"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BB310" s="21"/>
      <c r="BT310" s="21"/>
    </row>
    <row r="311" spans="2:72" x14ac:dyDescent="0.2"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BB311" s="21"/>
      <c r="BT311" s="21"/>
    </row>
    <row r="312" spans="2:72" x14ac:dyDescent="0.2"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BB312" s="21"/>
      <c r="BT312" s="21"/>
    </row>
    <row r="313" spans="2:72" x14ac:dyDescent="0.2"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BB313" s="21"/>
      <c r="BT313" s="21"/>
    </row>
    <row r="314" spans="2:72" x14ac:dyDescent="0.2"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BB314" s="21"/>
      <c r="BT314" s="21"/>
    </row>
    <row r="315" spans="2:72" x14ac:dyDescent="0.2"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BB315" s="21"/>
      <c r="BT315" s="21"/>
    </row>
    <row r="316" spans="2:72" x14ac:dyDescent="0.2"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BB316" s="21"/>
      <c r="BT316" s="21"/>
    </row>
    <row r="317" spans="2:72" x14ac:dyDescent="0.2"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BB317" s="21"/>
      <c r="BT317" s="21"/>
    </row>
    <row r="318" spans="2:72" x14ac:dyDescent="0.2"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BB318" s="21"/>
      <c r="BT318" s="21"/>
    </row>
    <row r="319" spans="2:72" x14ac:dyDescent="0.2"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BB319" s="21"/>
      <c r="BT319" s="21"/>
    </row>
    <row r="320" spans="2:72" x14ac:dyDescent="0.2"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BB320" s="21"/>
      <c r="BT320" s="21"/>
    </row>
    <row r="321" spans="2:72" x14ac:dyDescent="0.2"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BB321" s="21"/>
      <c r="BT321" s="21"/>
    </row>
    <row r="322" spans="2:72" x14ac:dyDescent="0.2"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BB322" s="21"/>
      <c r="BT322" s="21"/>
    </row>
    <row r="323" spans="2:72" x14ac:dyDescent="0.2"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BB323" s="21"/>
      <c r="BT323" s="21"/>
    </row>
    <row r="324" spans="2:72" x14ac:dyDescent="0.2"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BB324" s="21"/>
      <c r="BT324" s="21"/>
    </row>
    <row r="325" spans="2:72" x14ac:dyDescent="0.2"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BB325" s="21"/>
      <c r="BT325" s="21"/>
    </row>
    <row r="326" spans="2:72" x14ac:dyDescent="0.2"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BB326" s="21"/>
      <c r="BT326" s="21"/>
    </row>
    <row r="327" spans="2:72" x14ac:dyDescent="0.2"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BB327" s="21"/>
      <c r="BT327" s="21"/>
    </row>
    <row r="328" spans="2:72" x14ac:dyDescent="0.2"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BB328" s="21"/>
      <c r="BT328" s="21"/>
    </row>
    <row r="329" spans="2:72" x14ac:dyDescent="0.2"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BB329" s="21"/>
      <c r="BT329" s="21"/>
    </row>
    <row r="330" spans="2:72" x14ac:dyDescent="0.2"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BB330" s="21"/>
      <c r="BT330" s="21"/>
    </row>
    <row r="331" spans="2:72" x14ac:dyDescent="0.2"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BB331" s="21"/>
      <c r="BT331" s="21"/>
    </row>
    <row r="332" spans="2:72" x14ac:dyDescent="0.2"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BB332" s="21"/>
      <c r="BT332" s="21"/>
    </row>
    <row r="333" spans="2:72" x14ac:dyDescent="0.2"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BB333" s="21"/>
      <c r="BT333" s="21"/>
    </row>
    <row r="334" spans="2:72" x14ac:dyDescent="0.2"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BB334" s="21"/>
      <c r="BT334" s="21"/>
    </row>
    <row r="335" spans="2:72" x14ac:dyDescent="0.2"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BB335" s="21"/>
      <c r="BT335" s="21"/>
    </row>
    <row r="336" spans="2:72" x14ac:dyDescent="0.2"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BB336" s="21"/>
      <c r="BT336" s="21"/>
    </row>
    <row r="337" spans="2:72" x14ac:dyDescent="0.2"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BB337" s="21"/>
      <c r="BT337" s="21"/>
    </row>
    <row r="338" spans="2:72" x14ac:dyDescent="0.2"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BB338" s="21"/>
      <c r="BT338" s="21"/>
    </row>
    <row r="339" spans="2:72" x14ac:dyDescent="0.2"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BB339" s="21"/>
      <c r="BT339" s="21"/>
    </row>
    <row r="340" spans="2:72" x14ac:dyDescent="0.2"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BB340" s="21"/>
      <c r="BT340" s="21"/>
    </row>
    <row r="341" spans="2:72" x14ac:dyDescent="0.2"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BB341" s="21"/>
      <c r="BT341" s="21"/>
    </row>
    <row r="342" spans="2:72" x14ac:dyDescent="0.2"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BB342" s="21"/>
      <c r="BT342" s="21"/>
    </row>
    <row r="343" spans="2:72" x14ac:dyDescent="0.2"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BB343" s="21"/>
      <c r="BT343" s="21"/>
    </row>
    <row r="344" spans="2:72" x14ac:dyDescent="0.2"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BB344" s="21"/>
      <c r="BT344" s="21"/>
    </row>
    <row r="345" spans="2:72" x14ac:dyDescent="0.2"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BB345" s="21"/>
      <c r="BT345" s="21"/>
    </row>
    <row r="346" spans="2:72" x14ac:dyDescent="0.2"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BB346" s="21"/>
      <c r="BT346" s="21"/>
    </row>
    <row r="347" spans="2:72" x14ac:dyDescent="0.2"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BB347" s="21"/>
      <c r="BT347" s="21"/>
    </row>
    <row r="348" spans="2:72" x14ac:dyDescent="0.2"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BB348" s="21"/>
      <c r="BT348" s="21"/>
    </row>
    <row r="349" spans="2:72" x14ac:dyDescent="0.2"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BB349" s="21"/>
      <c r="BT349" s="21"/>
    </row>
    <row r="350" spans="2:72" x14ac:dyDescent="0.2"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BB350" s="21"/>
      <c r="BT350" s="21"/>
    </row>
    <row r="351" spans="2:72" x14ac:dyDescent="0.2"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BB351" s="21"/>
      <c r="BT351" s="21"/>
    </row>
    <row r="352" spans="2:72" x14ac:dyDescent="0.2"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BB352" s="21"/>
      <c r="BT352" s="21"/>
    </row>
    <row r="353" spans="2:72" x14ac:dyDescent="0.2"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BB353" s="21"/>
      <c r="BT353" s="21"/>
    </row>
    <row r="354" spans="2:72" x14ac:dyDescent="0.2"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BB354" s="21"/>
      <c r="BT354" s="21"/>
    </row>
    <row r="355" spans="2:72" x14ac:dyDescent="0.2"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BB355" s="21"/>
      <c r="BT355" s="21"/>
    </row>
    <row r="356" spans="2:72" x14ac:dyDescent="0.2"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BB356" s="21"/>
      <c r="BT356" s="21"/>
    </row>
    <row r="357" spans="2:72" x14ac:dyDescent="0.2"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BB357" s="21"/>
      <c r="BT357" s="21"/>
    </row>
    <row r="358" spans="2:72" x14ac:dyDescent="0.2"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BB358" s="21"/>
      <c r="BT358" s="21"/>
    </row>
    <row r="359" spans="2:72" x14ac:dyDescent="0.2"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BB359" s="21"/>
      <c r="BT359" s="21"/>
    </row>
    <row r="360" spans="2:72" x14ac:dyDescent="0.2"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BB360" s="21"/>
      <c r="BT360" s="21"/>
    </row>
    <row r="361" spans="2:72" x14ac:dyDescent="0.2"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BB361" s="21"/>
      <c r="BT361" s="21"/>
    </row>
    <row r="362" spans="2:72" x14ac:dyDescent="0.2"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BB362" s="21"/>
      <c r="BT362" s="21"/>
    </row>
    <row r="363" spans="2:72" x14ac:dyDescent="0.2"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BB363" s="21"/>
      <c r="BT363" s="21"/>
    </row>
    <row r="364" spans="2:72" x14ac:dyDescent="0.2"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BB364" s="21"/>
      <c r="BT364" s="21"/>
    </row>
    <row r="365" spans="2:72" x14ac:dyDescent="0.2"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BB365" s="21"/>
      <c r="BT365" s="21"/>
    </row>
    <row r="366" spans="2:72" x14ac:dyDescent="0.2"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BB366" s="21"/>
      <c r="BT366" s="21"/>
    </row>
    <row r="367" spans="2:72" x14ac:dyDescent="0.2"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BB367" s="21"/>
      <c r="BT367" s="21"/>
    </row>
    <row r="368" spans="2:72" x14ac:dyDescent="0.2"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BB368" s="21"/>
      <c r="BT368" s="21"/>
    </row>
    <row r="369" spans="2:72" x14ac:dyDescent="0.2"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BB369" s="21"/>
      <c r="BT369" s="21"/>
    </row>
    <row r="370" spans="2:72" x14ac:dyDescent="0.2"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BB370" s="21"/>
      <c r="BT370" s="21"/>
    </row>
    <row r="371" spans="2:72" x14ac:dyDescent="0.2"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BB371" s="21"/>
      <c r="BT371" s="21"/>
    </row>
    <row r="372" spans="2:72" x14ac:dyDescent="0.2"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BB372" s="21"/>
      <c r="BT372" s="21"/>
    </row>
    <row r="373" spans="2:72" x14ac:dyDescent="0.2"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BB373" s="21"/>
      <c r="BT373" s="21"/>
    </row>
    <row r="374" spans="2:72" x14ac:dyDescent="0.2"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BB374" s="21"/>
      <c r="BT374" s="21"/>
    </row>
    <row r="375" spans="2:72" x14ac:dyDescent="0.2"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BB375" s="21"/>
      <c r="BT375" s="21"/>
    </row>
    <row r="376" spans="2:72" x14ac:dyDescent="0.2"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BB376" s="21"/>
      <c r="BT376" s="21"/>
    </row>
    <row r="377" spans="2:72" x14ac:dyDescent="0.2"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BB377" s="21"/>
      <c r="BT377" s="21"/>
    </row>
    <row r="378" spans="2:72" x14ac:dyDescent="0.2"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BB378" s="21"/>
      <c r="BT378" s="21"/>
    </row>
    <row r="379" spans="2:72" x14ac:dyDescent="0.2"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BB379" s="21"/>
      <c r="BT379" s="21"/>
    </row>
    <row r="380" spans="2:72" x14ac:dyDescent="0.2"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BB380" s="21"/>
      <c r="BT380" s="21"/>
    </row>
    <row r="381" spans="2:72" x14ac:dyDescent="0.2"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BB381" s="21"/>
      <c r="BT381" s="21"/>
    </row>
    <row r="382" spans="2:72" x14ac:dyDescent="0.2"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BB382" s="21"/>
      <c r="BT382" s="21"/>
    </row>
    <row r="383" spans="2:72" x14ac:dyDescent="0.2"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BB383" s="21"/>
      <c r="BT383" s="21"/>
    </row>
    <row r="384" spans="2:72" x14ac:dyDescent="0.2"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BB384" s="21"/>
      <c r="BT384" s="21"/>
    </row>
    <row r="385" spans="2:72" x14ac:dyDescent="0.2"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BB385" s="21"/>
      <c r="BT385" s="21"/>
    </row>
    <row r="386" spans="2:72" x14ac:dyDescent="0.2"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BB386" s="21"/>
      <c r="BT386" s="21"/>
    </row>
    <row r="387" spans="2:72" x14ac:dyDescent="0.2"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BB387" s="21"/>
      <c r="BT387" s="21"/>
    </row>
    <row r="388" spans="2:72" x14ac:dyDescent="0.2"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BB388" s="21"/>
      <c r="BT388" s="21"/>
    </row>
    <row r="389" spans="2:72" x14ac:dyDescent="0.2"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BB389" s="21"/>
      <c r="BT389" s="21"/>
    </row>
    <row r="390" spans="2:72" x14ac:dyDescent="0.2"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BB390" s="21"/>
      <c r="BT390" s="21"/>
    </row>
    <row r="391" spans="2:72" x14ac:dyDescent="0.2"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BB391" s="21"/>
      <c r="BT391" s="21"/>
    </row>
    <row r="392" spans="2:72" x14ac:dyDescent="0.2"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BB392" s="21"/>
      <c r="BT392" s="21"/>
    </row>
    <row r="393" spans="2:72" x14ac:dyDescent="0.2"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BB393" s="21"/>
      <c r="BT393" s="21"/>
    </row>
    <row r="394" spans="2:72" x14ac:dyDescent="0.2"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BB394" s="21"/>
      <c r="BT394" s="21"/>
    </row>
    <row r="395" spans="2:72" x14ac:dyDescent="0.2"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BB395" s="21"/>
      <c r="BT395" s="21"/>
    </row>
    <row r="396" spans="2:72" x14ac:dyDescent="0.2"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BB396" s="21"/>
      <c r="BT396" s="21"/>
    </row>
    <row r="397" spans="2:72" x14ac:dyDescent="0.2"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BB397" s="21"/>
      <c r="BT397" s="21"/>
    </row>
    <row r="398" spans="2:72" x14ac:dyDescent="0.2"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BB398" s="21"/>
      <c r="BT398" s="21"/>
    </row>
    <row r="399" spans="2:72" x14ac:dyDescent="0.2"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BB399" s="21"/>
      <c r="BT399" s="21"/>
    </row>
    <row r="400" spans="2:72" x14ac:dyDescent="0.2"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BB400" s="21"/>
      <c r="BT400" s="21"/>
    </row>
    <row r="401" spans="2:72" x14ac:dyDescent="0.2"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BB401" s="21"/>
      <c r="BT401" s="21"/>
    </row>
    <row r="402" spans="2:72" x14ac:dyDescent="0.2"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BB402" s="21"/>
      <c r="BT402" s="21"/>
    </row>
    <row r="403" spans="2:72" x14ac:dyDescent="0.2"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BB403" s="21"/>
      <c r="BT403" s="21"/>
    </row>
    <row r="404" spans="2:72" x14ac:dyDescent="0.2"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BB404" s="21"/>
      <c r="BT404" s="21"/>
    </row>
    <row r="405" spans="2:72" x14ac:dyDescent="0.2"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BB405" s="21"/>
      <c r="BT405" s="21"/>
    </row>
    <row r="406" spans="2:72" x14ac:dyDescent="0.2"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BB406" s="21"/>
      <c r="BT406" s="21"/>
    </row>
    <row r="407" spans="2:72" x14ac:dyDescent="0.2"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BB407" s="21"/>
      <c r="BT407" s="21"/>
    </row>
    <row r="408" spans="2:72" x14ac:dyDescent="0.2"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BB408" s="21"/>
      <c r="BT408" s="21"/>
    </row>
    <row r="409" spans="2:72" x14ac:dyDescent="0.2"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BB409" s="21"/>
      <c r="BT409" s="21"/>
    </row>
    <row r="410" spans="2:72" x14ac:dyDescent="0.2"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BB410" s="21"/>
      <c r="BT410" s="21"/>
    </row>
    <row r="411" spans="2:72" x14ac:dyDescent="0.2"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BB411" s="21"/>
      <c r="BT411" s="21"/>
    </row>
    <row r="412" spans="2:72" x14ac:dyDescent="0.2"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BB412" s="21"/>
      <c r="BT412" s="21"/>
    </row>
    <row r="413" spans="2:72" x14ac:dyDescent="0.2"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BB413" s="21"/>
      <c r="BT413" s="21"/>
    </row>
    <row r="414" spans="2:72" x14ac:dyDescent="0.2"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BB414" s="21"/>
      <c r="BT414" s="21"/>
    </row>
    <row r="415" spans="2:72" x14ac:dyDescent="0.2"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BB415" s="21"/>
      <c r="BT415" s="21"/>
    </row>
    <row r="416" spans="2:72" x14ac:dyDescent="0.2"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BB416" s="21"/>
      <c r="BT416" s="21"/>
    </row>
    <row r="417" spans="2:72" x14ac:dyDescent="0.2"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BB417" s="21"/>
      <c r="BT417" s="21"/>
    </row>
    <row r="418" spans="2:72" x14ac:dyDescent="0.2"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BB418" s="21"/>
      <c r="BT418" s="21"/>
    </row>
    <row r="419" spans="2:72" x14ac:dyDescent="0.2"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BB419" s="21"/>
      <c r="BT419" s="21"/>
    </row>
    <row r="420" spans="2:72" x14ac:dyDescent="0.2"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BB420" s="21"/>
      <c r="BT420" s="21"/>
    </row>
    <row r="421" spans="2:72" x14ac:dyDescent="0.2"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BB421" s="21"/>
      <c r="BT421" s="21"/>
    </row>
    <row r="422" spans="2:72" x14ac:dyDescent="0.2"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BB422" s="21"/>
      <c r="BT422" s="21"/>
    </row>
    <row r="423" spans="2:72" x14ac:dyDescent="0.2"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BB423" s="21"/>
      <c r="BT423" s="21"/>
    </row>
    <row r="424" spans="2:72" x14ac:dyDescent="0.2"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BB424" s="21"/>
      <c r="BT424" s="21"/>
    </row>
    <row r="425" spans="2:72" x14ac:dyDescent="0.2"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BB425" s="21"/>
      <c r="BT425" s="21"/>
    </row>
    <row r="426" spans="2:72" x14ac:dyDescent="0.2"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BB426" s="21"/>
      <c r="BT426" s="21"/>
    </row>
    <row r="427" spans="2:72" x14ac:dyDescent="0.2"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BB427" s="21"/>
      <c r="BT427" s="21"/>
    </row>
    <row r="428" spans="2:72" x14ac:dyDescent="0.2"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BB428" s="21"/>
      <c r="BT428" s="21"/>
    </row>
    <row r="429" spans="2:72" x14ac:dyDescent="0.2"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BB429" s="21"/>
      <c r="BT429" s="21"/>
    </row>
    <row r="430" spans="2:72" x14ac:dyDescent="0.2"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BB430" s="21"/>
      <c r="BT430" s="21"/>
    </row>
    <row r="431" spans="2:72" x14ac:dyDescent="0.2"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BB431" s="21"/>
      <c r="BT431" s="21"/>
    </row>
    <row r="432" spans="2:72" x14ac:dyDescent="0.2"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BB432" s="21"/>
      <c r="BT432" s="21"/>
    </row>
    <row r="433" spans="2:72" x14ac:dyDescent="0.2"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BB433" s="21"/>
      <c r="BT433" s="21"/>
    </row>
    <row r="434" spans="2:72" x14ac:dyDescent="0.2"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BB434" s="21"/>
      <c r="BT434" s="21"/>
    </row>
    <row r="435" spans="2:72" x14ac:dyDescent="0.2"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BB435" s="21"/>
      <c r="BT435" s="21"/>
    </row>
    <row r="436" spans="2:72" x14ac:dyDescent="0.2"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BB436" s="21"/>
      <c r="BT436" s="21"/>
    </row>
    <row r="437" spans="2:72" x14ac:dyDescent="0.2"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BB437" s="21"/>
      <c r="BT437" s="21"/>
    </row>
    <row r="438" spans="2:72" x14ac:dyDescent="0.2"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BB438" s="21"/>
      <c r="BT438" s="21"/>
    </row>
    <row r="439" spans="2:72" x14ac:dyDescent="0.2"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BB439" s="21"/>
      <c r="BT439" s="21"/>
    </row>
    <row r="440" spans="2:72" x14ac:dyDescent="0.2"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BB440" s="21"/>
      <c r="BT440" s="21"/>
    </row>
    <row r="441" spans="2:72" x14ac:dyDescent="0.2"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BB441" s="21"/>
      <c r="BT441" s="21"/>
    </row>
    <row r="442" spans="2:72" x14ac:dyDescent="0.2"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BB442" s="21"/>
      <c r="BT442" s="21"/>
    </row>
    <row r="443" spans="2:72" x14ac:dyDescent="0.2"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BB443" s="21"/>
      <c r="BT443" s="21"/>
    </row>
    <row r="444" spans="2:72" x14ac:dyDescent="0.2"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BB444" s="21"/>
      <c r="BT444" s="21"/>
    </row>
    <row r="445" spans="2:72" x14ac:dyDescent="0.2"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BB445" s="21"/>
      <c r="BT445" s="21"/>
    </row>
    <row r="446" spans="2:72" x14ac:dyDescent="0.2">
      <c r="B446" s="21"/>
      <c r="C446" s="21"/>
      <c r="D446" s="21"/>
      <c r="E446" s="21"/>
      <c r="F446" s="21"/>
      <c r="BB446" s="21"/>
      <c r="BT446" s="21"/>
    </row>
    <row r="447" spans="2:72" x14ac:dyDescent="0.2">
      <c r="B447" s="21"/>
      <c r="C447" s="21"/>
      <c r="D447" s="21"/>
      <c r="E447" s="21"/>
      <c r="F447" s="21"/>
      <c r="BB447" s="21"/>
      <c r="BT447" s="21"/>
    </row>
    <row r="448" spans="2:72" x14ac:dyDescent="0.2">
      <c r="B448" s="21"/>
      <c r="C448" s="21"/>
      <c r="D448" s="21"/>
      <c r="E448" s="21"/>
      <c r="F448" s="21"/>
      <c r="BB448" s="21"/>
      <c r="BT448" s="21"/>
    </row>
    <row r="449" spans="2:72" x14ac:dyDescent="0.2">
      <c r="B449" s="21"/>
      <c r="C449" s="21"/>
      <c r="D449" s="21"/>
      <c r="E449" s="21"/>
      <c r="F449" s="21"/>
      <c r="BB449" s="21"/>
      <c r="BT449" s="21"/>
    </row>
    <row r="450" spans="2:72" x14ac:dyDescent="0.2">
      <c r="B450" s="21"/>
      <c r="C450" s="21"/>
      <c r="D450" s="21"/>
      <c r="E450" s="21"/>
      <c r="F450" s="21"/>
      <c r="BB450" s="21"/>
      <c r="BT450" s="21"/>
    </row>
    <row r="451" spans="2:72" x14ac:dyDescent="0.2">
      <c r="B451" s="21"/>
      <c r="C451" s="21"/>
      <c r="D451" s="21"/>
      <c r="E451" s="21"/>
      <c r="F451" s="21"/>
      <c r="BB451" s="21"/>
      <c r="BT451" s="21"/>
    </row>
    <row r="452" spans="2:72" x14ac:dyDescent="0.2">
      <c r="B452" s="21"/>
      <c r="C452" s="21"/>
      <c r="D452" s="21"/>
      <c r="E452" s="21"/>
      <c r="F452" s="21"/>
      <c r="BB452" s="21"/>
      <c r="BT452" s="21"/>
    </row>
    <row r="453" spans="2:72" x14ac:dyDescent="0.2">
      <c r="B453" s="21"/>
      <c r="C453" s="21"/>
      <c r="D453" s="21"/>
      <c r="E453" s="21"/>
      <c r="F453" s="21"/>
      <c r="BB453" s="21"/>
      <c r="BT453" s="21"/>
    </row>
    <row r="454" spans="2:72" x14ac:dyDescent="0.2">
      <c r="B454" s="21"/>
      <c r="C454" s="21"/>
      <c r="D454" s="21"/>
      <c r="E454" s="21"/>
      <c r="F454" s="21"/>
      <c r="BB454" s="21"/>
      <c r="BT454" s="21"/>
    </row>
    <row r="455" spans="2:72" x14ac:dyDescent="0.2">
      <c r="B455" s="21"/>
      <c r="C455" s="21"/>
      <c r="D455" s="21"/>
      <c r="E455" s="21"/>
      <c r="F455" s="21"/>
      <c r="BB455" s="21"/>
      <c r="BT455" s="21"/>
    </row>
    <row r="456" spans="2:72" x14ac:dyDescent="0.2">
      <c r="BB456" s="21"/>
      <c r="BT456" s="21"/>
    </row>
    <row r="457" spans="2:72" x14ac:dyDescent="0.2">
      <c r="BB457" s="21"/>
      <c r="BT457" s="21"/>
    </row>
    <row r="458" spans="2:72" x14ac:dyDescent="0.2">
      <c r="BB458" s="21"/>
      <c r="BT458" s="21"/>
    </row>
    <row r="459" spans="2:72" x14ac:dyDescent="0.2">
      <c r="BB459" s="21"/>
      <c r="BT459" s="21"/>
    </row>
    <row r="460" spans="2:72" x14ac:dyDescent="0.2">
      <c r="BB460" s="21"/>
      <c r="BT460" s="21"/>
    </row>
    <row r="461" spans="2:72" x14ac:dyDescent="0.2">
      <c r="BB461" s="21"/>
      <c r="BT461" s="21"/>
    </row>
    <row r="462" spans="2:72" x14ac:dyDescent="0.2">
      <c r="BB462" s="21"/>
      <c r="BT462" s="21"/>
    </row>
    <row r="463" spans="2:72" x14ac:dyDescent="0.2">
      <c r="BB463" s="21"/>
      <c r="BT463" s="21"/>
    </row>
    <row r="464" spans="2:72" x14ac:dyDescent="0.2">
      <c r="BB464" s="21"/>
      <c r="BT464" s="21"/>
    </row>
    <row r="465" spans="54:72" x14ac:dyDescent="0.2">
      <c r="BB465" s="21"/>
      <c r="BT465" s="21"/>
    </row>
    <row r="466" spans="54:72" x14ac:dyDescent="0.2">
      <c r="BB466" s="21"/>
      <c r="BT466" s="21"/>
    </row>
    <row r="467" spans="54:72" x14ac:dyDescent="0.2">
      <c r="BB467" s="21"/>
      <c r="BT467" s="21"/>
    </row>
    <row r="468" spans="54:72" x14ac:dyDescent="0.2">
      <c r="BB468" s="21"/>
      <c r="BT468" s="21"/>
    </row>
    <row r="469" spans="54:72" x14ac:dyDescent="0.2">
      <c r="BB469" s="21"/>
      <c r="BT469" s="21"/>
    </row>
    <row r="470" spans="54:72" x14ac:dyDescent="0.2">
      <c r="BB470" s="21"/>
      <c r="BT470" s="21"/>
    </row>
    <row r="471" spans="54:72" x14ac:dyDescent="0.2">
      <c r="BB471" s="21"/>
      <c r="BT471" s="21"/>
    </row>
    <row r="472" spans="54:72" x14ac:dyDescent="0.2">
      <c r="BT472" s="21"/>
    </row>
    <row r="473" spans="54:72" x14ac:dyDescent="0.2">
      <c r="BT473" s="21"/>
    </row>
    <row r="474" spans="54:72" x14ac:dyDescent="0.2">
      <c r="BT474" s="21"/>
    </row>
    <row r="475" spans="54:72" x14ac:dyDescent="0.2">
      <c r="BT475" s="21"/>
    </row>
    <row r="476" spans="54:72" x14ac:dyDescent="0.2">
      <c r="BT476" s="21"/>
    </row>
    <row r="477" spans="54:72" x14ac:dyDescent="0.2">
      <c r="BT477" s="21"/>
    </row>
    <row r="478" spans="54:72" x14ac:dyDescent="0.2">
      <c r="BT478" s="21"/>
    </row>
    <row r="479" spans="54:72" x14ac:dyDescent="0.2">
      <c r="BT479" s="21"/>
    </row>
    <row r="480" spans="54:72" x14ac:dyDescent="0.2">
      <c r="BT480" s="21"/>
    </row>
    <row r="481" spans="72:72" x14ac:dyDescent="0.2">
      <c r="BT481" s="21"/>
    </row>
    <row r="482" spans="72:72" x14ac:dyDescent="0.2">
      <c r="BT482" s="21"/>
    </row>
    <row r="483" spans="72:72" x14ac:dyDescent="0.2">
      <c r="BT483" s="21"/>
    </row>
    <row r="484" spans="72:72" x14ac:dyDescent="0.2">
      <c r="BT484" s="21"/>
    </row>
  </sheetData>
  <mergeCells count="22">
    <mergeCell ref="W9:W14"/>
    <mergeCell ref="W15:W18"/>
    <mergeCell ref="L3:O3"/>
    <mergeCell ref="G3:J3"/>
    <mergeCell ref="T23:Y23"/>
    <mergeCell ref="AA23:AF23"/>
    <mergeCell ref="AH23:AM23"/>
    <mergeCell ref="AA56:AA61"/>
    <mergeCell ref="AI50:AI51"/>
    <mergeCell ref="AI52:AI53"/>
    <mergeCell ref="AA62:AA67"/>
    <mergeCell ref="U50:U51"/>
    <mergeCell ref="U52:U53"/>
    <mergeCell ref="AB50:AB51"/>
    <mergeCell ref="AB52:AB53"/>
    <mergeCell ref="B2:O2"/>
    <mergeCell ref="R2:AM2"/>
    <mergeCell ref="BB6:BE6"/>
    <mergeCell ref="AO6:AZ6"/>
    <mergeCell ref="AO2:AZ2"/>
    <mergeCell ref="BB2:BE2"/>
    <mergeCell ref="B3:E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4-figure suppl1_RawData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u112213</dc:creator>
  <cp:lastModifiedBy>David Cabañero</cp:lastModifiedBy>
  <dcterms:created xsi:type="dcterms:W3CDTF">2019-02-04T14:37:27Z</dcterms:created>
  <dcterms:modified xsi:type="dcterms:W3CDTF">2020-07-06T20:52:23Z</dcterms:modified>
</cp:coreProperties>
</file>